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Reynan\Downloads\"/>
    </mc:Choice>
  </mc:AlternateContent>
  <xr:revisionPtr revIDLastSave="0" documentId="13_ncr:1_{392DB7A0-BB67-410A-8DDC-FAFFF5BDB860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DV Process" sheetId="5" r:id="rId1"/>
    <sheet name="Cash Received" sheetId="1" r:id="rId2"/>
    <sheet name="Cash Disbursement" sheetId="2" r:id="rId3"/>
    <sheet name="Sheet4" sheetId="4" r:id="rId4"/>
    <sheet name="Import DV AUCS" sheetId="3" r:id="rId5"/>
  </sheets>
  <externalReferences>
    <externalReference r:id="rId6"/>
    <externalReference r:id="rId7"/>
    <externalReference r:id="rId8"/>
  </externalReferences>
  <definedNames>
    <definedName name="_xlnm._FilterDatabase" localSheetId="2" hidden="1">'Cash Disbursement'!$A$3:$P$582</definedName>
    <definedName name="_xlnm._FilterDatabase" localSheetId="4" hidden="1">'Import DV AUCS'!$A$2:$O$606</definedName>
    <definedName name="_xlnm._FilterDatabase" localSheetId="3" hidden="1">Sheet4!$A$13:$AD$2147</definedName>
    <definedName name="tble_code">[1]Sheet2!$A$1:$B$65536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0" i="4" l="1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4" i="4"/>
  <c r="F273" i="4"/>
  <c r="F272" i="4"/>
  <c r="F271" i="4"/>
  <c r="F270" i="4"/>
  <c r="F269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16" i="4"/>
  <c r="F44" i="4"/>
  <c r="F100" i="4"/>
  <c r="F169" i="4"/>
  <c r="F268" i="4"/>
  <c r="F275" i="4"/>
  <c r="F359" i="4"/>
  <c r="D546" i="4"/>
  <c r="D545" i="4"/>
  <c r="D544" i="4"/>
  <c r="D543" i="4"/>
  <c r="D542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50" i="4"/>
  <c r="D449" i="4"/>
  <c r="D448" i="4"/>
  <c r="D447" i="4"/>
  <c r="D446" i="4"/>
  <c r="D445" i="4"/>
  <c r="D444" i="4"/>
  <c r="D443" i="4"/>
  <c r="D442" i="4"/>
  <c r="D405" i="4"/>
  <c r="D404" i="4"/>
  <c r="D403" i="4"/>
  <c r="D402" i="4"/>
  <c r="D401" i="4"/>
  <c r="D400" i="4"/>
  <c r="D399" i="4"/>
  <c r="D392" i="4"/>
  <c r="D391" i="4"/>
  <c r="D390" i="4"/>
  <c r="D389" i="4"/>
  <c r="D388" i="4"/>
  <c r="D387" i="4"/>
  <c r="D386" i="4"/>
  <c r="D379" i="4"/>
  <c r="D378" i="4"/>
  <c r="D377" i="4"/>
  <c r="D376" i="4"/>
  <c r="D364" i="4"/>
  <c r="D363" i="4"/>
  <c r="D362" i="4"/>
  <c r="D361" i="4"/>
  <c r="D360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78" i="4"/>
  <c r="D277" i="4"/>
  <c r="D274" i="4"/>
  <c r="D273" i="4"/>
  <c r="D272" i="4"/>
  <c r="D271" i="4"/>
  <c r="D270" i="4"/>
  <c r="D269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37" i="4"/>
  <c r="D236" i="4"/>
  <c r="D220" i="4"/>
  <c r="D219" i="4"/>
  <c r="D218" i="4"/>
  <c r="D217" i="4"/>
  <c r="D216" i="4"/>
  <c r="D215" i="4"/>
  <c r="D214" i="4"/>
  <c r="D213" i="4"/>
  <c r="D212" i="4"/>
  <c r="D211" i="4"/>
  <c r="D210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89" i="4"/>
  <c r="D188" i="4"/>
  <c r="D187" i="4"/>
  <c r="D186" i="4"/>
  <c r="D185" i="4"/>
  <c r="D184" i="4"/>
  <c r="D171" i="4"/>
  <c r="D170" i="4"/>
  <c r="D168" i="4"/>
  <c r="D167" i="4"/>
  <c r="D166" i="4"/>
  <c r="D165" i="4"/>
  <c r="D164" i="4"/>
  <c r="D163" i="4"/>
  <c r="D131" i="4"/>
  <c r="D130" i="4"/>
  <c r="D129" i="4"/>
  <c r="D128" i="4"/>
  <c r="D127" i="4"/>
  <c r="D126" i="4"/>
  <c r="D113" i="4"/>
  <c r="D112" i="4"/>
  <c r="D111" i="4"/>
  <c r="D86" i="4"/>
  <c r="D85" i="4"/>
  <c r="D84" i="4"/>
  <c r="D83" i="4"/>
  <c r="D82" i="4"/>
  <c r="D81" i="4"/>
  <c r="D80" i="4"/>
  <c r="D79" i="4"/>
  <c r="D78" i="4"/>
  <c r="D77" i="4"/>
  <c r="D76" i="4"/>
  <c r="D75" i="4"/>
  <c r="D61" i="4"/>
  <c r="D60" i="4"/>
  <c r="D59" i="4"/>
  <c r="D58" i="4"/>
  <c r="D57" i="4"/>
  <c r="D56" i="4"/>
  <c r="D55" i="4"/>
  <c r="D54" i="4"/>
  <c r="D53" i="4"/>
  <c r="D31" i="4"/>
  <c r="D30" i="4"/>
  <c r="D25" i="4"/>
  <c r="D24" i="4"/>
  <c r="D23" i="4"/>
  <c r="D22" i="4"/>
  <c r="D18" i="4"/>
  <c r="D17" i="4"/>
  <c r="D16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61" i="4"/>
  <c r="D460" i="4"/>
  <c r="D459" i="4"/>
  <c r="D458" i="4"/>
  <c r="D457" i="4"/>
  <c r="D456" i="4"/>
  <c r="D455" i="4"/>
  <c r="D454" i="4"/>
  <c r="D453" i="4"/>
  <c r="D452" i="4"/>
  <c r="D451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398" i="4"/>
  <c r="D397" i="4"/>
  <c r="D396" i="4"/>
  <c r="D395" i="4"/>
  <c r="D394" i="4"/>
  <c r="D393" i="4"/>
  <c r="D385" i="4"/>
  <c r="D384" i="4"/>
  <c r="D383" i="4"/>
  <c r="D382" i="4"/>
  <c r="D381" i="4"/>
  <c r="D380" i="4"/>
  <c r="D375" i="4"/>
  <c r="D374" i="4"/>
  <c r="D373" i="4"/>
  <c r="D372" i="4"/>
  <c r="D371" i="4"/>
  <c r="D370" i="4"/>
  <c r="D369" i="4"/>
  <c r="D368" i="4"/>
  <c r="D367" i="4"/>
  <c r="D366" i="4"/>
  <c r="D365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6" i="4"/>
  <c r="D267" i="4"/>
  <c r="D266" i="4"/>
  <c r="D265" i="4"/>
  <c r="D264" i="4"/>
  <c r="D263" i="4"/>
  <c r="D262" i="4"/>
  <c r="D261" i="4"/>
  <c r="D260" i="4"/>
  <c r="D242" i="4"/>
  <c r="D241" i="4"/>
  <c r="D240" i="4"/>
  <c r="D239" i="4"/>
  <c r="D238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09" i="4"/>
  <c r="D208" i="4"/>
  <c r="D190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0" i="4"/>
  <c r="D109" i="4"/>
  <c r="D108" i="4"/>
  <c r="D107" i="4"/>
  <c r="D106" i="4"/>
  <c r="D105" i="4"/>
  <c r="D104" i="4"/>
  <c r="D103" i="4"/>
  <c r="D102" i="4"/>
  <c r="D101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52" i="4"/>
  <c r="D51" i="4"/>
  <c r="D50" i="4"/>
  <c r="D49" i="4"/>
  <c r="D48" i="4"/>
  <c r="D47" i="4"/>
  <c r="D46" i="4"/>
  <c r="D45" i="4"/>
  <c r="D43" i="4"/>
  <c r="D42" i="4"/>
  <c r="D41" i="4"/>
  <c r="D40" i="4"/>
  <c r="D39" i="4"/>
  <c r="D38" i="4"/>
  <c r="D37" i="4"/>
  <c r="D36" i="4"/>
  <c r="D35" i="4"/>
  <c r="D34" i="4"/>
  <c r="D33" i="4"/>
  <c r="D32" i="4"/>
  <c r="D29" i="4"/>
  <c r="D28" i="4"/>
  <c r="D27" i="4"/>
  <c r="D26" i="4"/>
  <c r="D21" i="4"/>
  <c r="D20" i="4"/>
  <c r="D19" i="4"/>
  <c r="T8474" i="4"/>
  <c r="T8439" i="4"/>
  <c r="T3935" i="4"/>
  <c r="W381" i="4"/>
  <c r="W379" i="4"/>
  <c r="W375" i="4"/>
  <c r="W364" i="4"/>
  <c r="Z375" i="4" s="1"/>
  <c r="W358" i="4"/>
  <c r="Z358" i="4" s="1"/>
  <c r="W344" i="4"/>
  <c r="Z344" i="4" s="1"/>
  <c r="W339" i="4"/>
  <c r="W337" i="4"/>
  <c r="W327" i="4"/>
  <c r="W319" i="4"/>
  <c r="W317" i="4"/>
  <c r="W309" i="4"/>
  <c r="W305" i="4"/>
  <c r="Z305" i="4" s="1"/>
  <c r="W298" i="4"/>
  <c r="AA305" i="4" s="1"/>
  <c r="W296" i="4"/>
  <c r="W293" i="4"/>
  <c r="W282" i="4"/>
  <c r="W278" i="4"/>
  <c r="W99" i="4"/>
  <c r="W94" i="4"/>
  <c r="W88" i="4"/>
  <c r="W86" i="4"/>
  <c r="Z99" i="4" s="1"/>
  <c r="W74" i="4"/>
  <c r="X72" i="4"/>
  <c r="W72" i="4"/>
  <c r="W68" i="4"/>
  <c r="W62" i="4"/>
  <c r="W61" i="4"/>
  <c r="W52" i="4"/>
  <c r="W50" i="4"/>
  <c r="W43" i="4"/>
  <c r="W42" i="4"/>
  <c r="W40" i="4"/>
  <c r="W39" i="4"/>
  <c r="W35" i="4"/>
  <c r="W31" i="4"/>
  <c r="W29" i="4"/>
  <c r="W27" i="4"/>
  <c r="W26" i="4"/>
  <c r="W25" i="4"/>
  <c r="W21" i="4"/>
  <c r="W18" i="4"/>
  <c r="T15" i="4"/>
  <c r="T16" i="4" s="1"/>
  <c r="T17" i="4" s="1"/>
  <c r="T18" i="4" s="1"/>
  <c r="T19" i="4" s="1"/>
  <c r="T20" i="4" s="1"/>
  <c r="T21" i="4" s="1"/>
  <c r="S6" i="4"/>
  <c r="R6" i="4"/>
  <c r="P5" i="4" s="1"/>
  <c r="P6" i="4" s="1"/>
  <c r="Q6" i="4"/>
  <c r="H5" i="4"/>
  <c r="Y21" i="4" l="1"/>
  <c r="T22" i="4"/>
  <c r="T23" i="4" s="1"/>
  <c r="T24" i="4" s="1"/>
  <c r="T25" i="4" s="1"/>
  <c r="T26" i="4" s="1"/>
  <c r="T6" i="4"/>
  <c r="X317" i="4"/>
  <c r="Z327" i="4"/>
  <c r="Z382" i="4"/>
  <c r="Z381" i="4"/>
  <c r="Y26" i="4" l="1"/>
  <c r="T27" i="4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l="1"/>
  <c r="T41" i="4" s="1"/>
  <c r="T42" i="4" s="1"/>
  <c r="T43" i="4" s="1"/>
  <c r="Y39" i="4"/>
  <c r="Y43" i="4" l="1"/>
  <c r="T44" i="4"/>
  <c r="T45" i="4" l="1"/>
  <c r="T46" i="4" s="1"/>
  <c r="T47" i="4" s="1"/>
  <c r="T48" i="4" s="1"/>
  <c r="T49" i="4" s="1"/>
  <c r="T50" i="4" s="1"/>
  <c r="T51" i="4" s="1"/>
  <c r="T52" i="4" s="1"/>
  <c r="Y44" i="4"/>
  <c r="Y52" i="4" l="1"/>
  <c r="T53" i="4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l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Y74" i="4"/>
  <c r="T100" i="4" l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Y99" i="4"/>
  <c r="AA99" i="4" s="1"/>
  <c r="T123" i="4" l="1"/>
  <c r="T124" i="4" s="1"/>
  <c r="T125" i="4" s="1"/>
  <c r="T126" i="4" l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AB268" i="4" l="1"/>
  <c r="AB100" i="4"/>
  <c r="AC100" i="4" s="1"/>
  <c r="AB267" i="4"/>
  <c r="AB44" i="4"/>
  <c r="AC44" i="4" s="1"/>
  <c r="AB15" i="4"/>
  <c r="AC15" i="4" s="1"/>
  <c r="AB181" i="4"/>
  <c r="AB169" i="4"/>
  <c r="AB122" i="4"/>
  <c r="AB14" i="4"/>
  <c r="AC14" i="4" s="1"/>
  <c r="AB108" i="4"/>
  <c r="T237" i="4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T277" i="4" s="1"/>
  <c r="T278" i="4" s="1"/>
  <c r="T279" i="4" s="1"/>
  <c r="T280" i="4" s="1"/>
  <c r="T281" i="4" s="1"/>
  <c r="T282" i="4" s="1"/>
  <c r="T283" i="4" s="1"/>
  <c r="T284" i="4" s="1"/>
  <c r="T285" i="4" s="1"/>
  <c r="T286" i="4" s="1"/>
  <c r="T287" i="4" s="1"/>
  <c r="T288" i="4" s="1"/>
  <c r="T289" i="4" s="1"/>
  <c r="T290" i="4" s="1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T305" i="4" s="1"/>
  <c r="T306" i="4" l="1"/>
  <c r="T307" i="4" s="1"/>
  <c r="T308" i="4" s="1"/>
  <c r="T309" i="4" s="1"/>
  <c r="T310" i="4" s="1"/>
  <c r="T311" i="4" s="1"/>
  <c r="T312" i="4" s="1"/>
  <c r="T313" i="4" s="1"/>
  <c r="T314" i="4" s="1"/>
  <c r="T315" i="4" s="1"/>
  <c r="T316" i="4" s="1"/>
  <c r="T317" i="4" s="1"/>
  <c r="T318" i="4" s="1"/>
  <c r="T319" i="4" s="1"/>
  <c r="T320" i="4" s="1"/>
  <c r="Y305" i="4"/>
  <c r="T321" i="4" l="1"/>
  <c r="T322" i="4" s="1"/>
  <c r="T323" i="4" s="1"/>
  <c r="T324" i="4" s="1"/>
  <c r="T325" i="4" s="1"/>
  <c r="T326" i="4" s="1"/>
  <c r="T327" i="4" s="1"/>
  <c r="T328" i="4" l="1"/>
  <c r="T329" i="4" s="1"/>
  <c r="T330" i="4" s="1"/>
  <c r="T331" i="4" s="1"/>
  <c r="T332" i="4" s="1"/>
  <c r="T333" i="4" s="1"/>
  <c r="T334" i="4" s="1"/>
  <c r="T335" i="4" s="1"/>
  <c r="T336" i="4" s="1"/>
  <c r="T337" i="4" s="1"/>
  <c r="T338" i="4" s="1"/>
  <c r="T339" i="4" s="1"/>
  <c r="T340" i="4" s="1"/>
  <c r="T341" i="4" s="1"/>
  <c r="T342" i="4" s="1"/>
  <c r="T343" i="4" s="1"/>
  <c r="T344" i="4" s="1"/>
  <c r="T345" i="4" s="1"/>
  <c r="T346" i="4" s="1"/>
  <c r="T347" i="4" s="1"/>
  <c r="T348" i="4" s="1"/>
  <c r="T349" i="4" s="1"/>
  <c r="T350" i="4" s="1"/>
  <c r="T351" i="4" s="1"/>
  <c r="T352" i="4" s="1"/>
  <c r="T353" i="4" s="1"/>
  <c r="T354" i="4" s="1"/>
  <c r="T355" i="4" s="1"/>
  <c r="T356" i="4" s="1"/>
  <c r="T357" i="4" s="1"/>
  <c r="T358" i="4" s="1"/>
  <c r="Y327" i="4"/>
  <c r="AA327" i="4" s="1"/>
  <c r="Y344" i="4" l="1"/>
  <c r="AA344" i="4" s="1"/>
  <c r="T359" i="4"/>
  <c r="Y358" i="4"/>
  <c r="AA358" i="4" s="1"/>
  <c r="T360" i="4" l="1"/>
  <c r="T361" i="4" s="1"/>
  <c r="T362" i="4" s="1"/>
  <c r="T363" i="4" s="1"/>
  <c r="T364" i="4" s="1"/>
  <c r="T365" i="4" s="1"/>
  <c r="T366" i="4" s="1"/>
  <c r="T367" i="4" s="1"/>
  <c r="T368" i="4" s="1"/>
  <c r="T369" i="4" s="1"/>
  <c r="T370" i="4" s="1"/>
  <c r="T371" i="4" s="1"/>
  <c r="T372" i="4" s="1"/>
  <c r="T373" i="4" s="1"/>
  <c r="T374" i="4" s="1"/>
  <c r="T375" i="4" s="1"/>
  <c r="Y359" i="4"/>
  <c r="AA359" i="4" s="1"/>
  <c r="T376" i="4" l="1"/>
  <c r="T377" i="4" s="1"/>
  <c r="T378" i="4" s="1"/>
  <c r="T379" i="4" s="1"/>
  <c r="T380" i="4" s="1"/>
  <c r="T381" i="4" s="1"/>
  <c r="Y375" i="4"/>
  <c r="AA375" i="4" s="1"/>
  <c r="Y381" i="4" l="1"/>
  <c r="T382" i="4"/>
  <c r="Y382" i="4" l="1"/>
  <c r="AA382" i="4" s="1"/>
  <c r="T383" i="4"/>
  <c r="T384" i="4" s="1"/>
  <c r="T385" i="4" s="1"/>
  <c r="T386" i="4" s="1"/>
  <c r="T387" i="4" s="1"/>
  <c r="T388" i="4" s="1"/>
  <c r="T389" i="4" s="1"/>
  <c r="T390" i="4" s="1"/>
  <c r="T391" i="4" s="1"/>
  <c r="T392" i="4" s="1"/>
  <c r="T393" i="4" s="1"/>
  <c r="T2147" i="4" l="1"/>
  <c r="T394" i="4"/>
  <c r="T395" i="4" s="1"/>
  <c r="T396" i="4" s="1"/>
  <c r="T397" i="4" s="1"/>
  <c r="T398" i="4" s="1"/>
  <c r="T399" i="4" s="1"/>
  <c r="T400" i="4" s="1"/>
  <c r="T401" i="4" s="1"/>
  <c r="T402" i="4" s="1"/>
  <c r="T403" i="4" s="1"/>
  <c r="T404" i="4" s="1"/>
  <c r="T405" i="4" s="1"/>
  <c r="T406" i="4" s="1"/>
  <c r="T407" i="4" s="1"/>
  <c r="T408" i="4" s="1"/>
  <c r="T409" i="4" s="1"/>
  <c r="T410" i="4" s="1"/>
  <c r="T411" i="4" s="1"/>
  <c r="T412" i="4" s="1"/>
  <c r="T413" i="4" s="1"/>
  <c r="T414" i="4" s="1"/>
  <c r="T415" i="4" s="1"/>
  <c r="T416" i="4" s="1"/>
  <c r="T417" i="4" s="1"/>
  <c r="T418" i="4" s="1"/>
  <c r="T419" i="4" s="1"/>
  <c r="T420" i="4" s="1"/>
  <c r="T421" i="4" s="1"/>
  <c r="T422" i="4" s="1"/>
  <c r="T423" i="4" s="1"/>
  <c r="T424" i="4" s="1"/>
  <c r="T425" i="4" s="1"/>
  <c r="T426" i="4" s="1"/>
  <c r="T427" i="4" s="1"/>
  <c r="T428" i="4" s="1"/>
  <c r="T429" i="4" s="1"/>
  <c r="T430" i="4" s="1"/>
  <c r="T431" i="4" s="1"/>
  <c r="T432" i="4" s="1"/>
  <c r="T433" i="4" s="1"/>
  <c r="T434" i="4" s="1"/>
  <c r="T435" i="4" s="1"/>
  <c r="T436" i="4" s="1"/>
  <c r="T437" i="4" s="1"/>
  <c r="T438" i="4" s="1"/>
  <c r="T439" i="4" s="1"/>
  <c r="T440" i="4" s="1"/>
  <c r="T441" i="4" s="1"/>
  <c r="T442" i="4" s="1"/>
  <c r="T443" i="4" s="1"/>
  <c r="T444" i="4" s="1"/>
  <c r="T445" i="4" s="1"/>
  <c r="T446" i="4" s="1"/>
  <c r="T447" i="4" s="1"/>
  <c r="T448" i="4" s="1"/>
  <c r="T449" i="4" s="1"/>
  <c r="T450" i="4" s="1"/>
  <c r="T451" i="4" s="1"/>
  <c r="T452" i="4" s="1"/>
  <c r="T453" i="4" s="1"/>
  <c r="T454" i="4" s="1"/>
  <c r="T455" i="4" s="1"/>
  <c r="T456" i="4" s="1"/>
  <c r="T457" i="4" s="1"/>
  <c r="T458" i="4" s="1"/>
  <c r="T459" i="4" s="1"/>
  <c r="T460" i="4" s="1"/>
  <c r="T461" i="4" s="1"/>
  <c r="T462" i="4" s="1"/>
  <c r="T463" i="4" s="1"/>
  <c r="T464" i="4" s="1"/>
  <c r="T465" i="4" s="1"/>
  <c r="T466" i="4" s="1"/>
  <c r="T467" i="4" s="1"/>
  <c r="T468" i="4" s="1"/>
  <c r="T469" i="4" s="1"/>
  <c r="T470" i="4" s="1"/>
  <c r="T471" i="4" s="1"/>
  <c r="T472" i="4" s="1"/>
  <c r="T473" i="4" s="1"/>
  <c r="T474" i="4" s="1"/>
  <c r="T475" i="4" s="1"/>
  <c r="T476" i="4" s="1"/>
  <c r="T477" i="4" s="1"/>
  <c r="T478" i="4" s="1"/>
  <c r="T479" i="4" s="1"/>
  <c r="T480" i="4" s="1"/>
  <c r="T481" i="4" s="1"/>
  <c r="T482" i="4" s="1"/>
  <c r="T483" i="4" s="1"/>
  <c r="T484" i="4" s="1"/>
  <c r="T485" i="4" s="1"/>
  <c r="T486" i="4" s="1"/>
  <c r="T487" i="4" s="1"/>
  <c r="T488" i="4" s="1"/>
  <c r="T489" i="4" s="1"/>
  <c r="T490" i="4" s="1"/>
  <c r="T491" i="4" s="1"/>
  <c r="T492" i="4" s="1"/>
  <c r="T493" i="4" s="1"/>
  <c r="T494" i="4" s="1"/>
  <c r="T495" i="4" s="1"/>
  <c r="T496" i="4" s="1"/>
  <c r="T497" i="4" s="1"/>
  <c r="T498" i="4" s="1"/>
  <c r="T499" i="4" s="1"/>
  <c r="T500" i="4" s="1"/>
  <c r="T501" i="4" s="1"/>
  <c r="T502" i="4" s="1"/>
  <c r="T503" i="4" s="1"/>
  <c r="T504" i="4" l="1"/>
  <c r="T505" i="4" s="1"/>
  <c r="T506" i="4" s="1"/>
  <c r="T507" i="4" s="1"/>
  <c r="T508" i="4" s="1"/>
  <c r="T509" i="4" s="1"/>
  <c r="T510" i="4" s="1"/>
  <c r="T511" i="4" s="1"/>
  <c r="T512" i="4" s="1"/>
  <c r="T513" i="4" s="1"/>
  <c r="T514" i="4" s="1"/>
  <c r="T515" i="4" s="1"/>
  <c r="T516" i="4" s="1"/>
  <c r="T517" i="4" s="1"/>
  <c r="T518" i="4" s="1"/>
  <c r="T519" i="4" s="1"/>
  <c r="T520" i="4" s="1"/>
  <c r="T521" i="4" s="1"/>
  <c r="T522" i="4" s="1"/>
  <c r="T523" i="4" s="1"/>
  <c r="T524" i="4" s="1"/>
  <c r="T525" i="4" s="1"/>
  <c r="T526" i="4" s="1"/>
  <c r="T527" i="4" s="1"/>
  <c r="T528" i="4" s="1"/>
  <c r="T529" i="4" s="1"/>
  <c r="T530" i="4" s="1"/>
  <c r="T531" i="4" s="1"/>
  <c r="T532" i="4" s="1"/>
  <c r="T533" i="4" s="1"/>
  <c r="T534" i="4" s="1"/>
  <c r="T535" i="4" s="1"/>
  <c r="T536" i="4" s="1"/>
  <c r="T537" i="4" s="1"/>
  <c r="T538" i="4" s="1"/>
  <c r="T539" i="4" s="1"/>
  <c r="T540" i="4" s="1"/>
  <c r="T541" i="4" s="1"/>
  <c r="T542" i="4" s="1"/>
  <c r="T543" i="4" s="1"/>
  <c r="T544" i="4" s="1"/>
  <c r="T545" i="4" s="1"/>
  <c r="T546" i="4" s="1"/>
  <c r="T547" i="4" s="1"/>
  <c r="T548" i="4" s="1"/>
  <c r="T549" i="4" s="1"/>
  <c r="T550" i="4" s="1"/>
  <c r="T551" i="4" s="1"/>
  <c r="T552" i="4" s="1"/>
  <c r="T553" i="4" s="1"/>
  <c r="T554" i="4" s="1"/>
  <c r="T555" i="4" s="1"/>
  <c r="T556" i="4" s="1"/>
  <c r="T557" i="4" s="1"/>
  <c r="T558" i="4" s="1"/>
  <c r="T559" i="4" s="1"/>
  <c r="T560" i="4" s="1"/>
  <c r="T561" i="4" s="1"/>
  <c r="T562" i="4" s="1"/>
  <c r="T563" i="4" s="1"/>
  <c r="T564" i="4" s="1"/>
  <c r="T565" i="4" s="1"/>
  <c r="T566" i="4" s="1"/>
  <c r="T567" i="4" s="1"/>
  <c r="T568" i="4" s="1"/>
  <c r="T569" i="4" s="1"/>
  <c r="T570" i="4" s="1"/>
  <c r="T571" i="4" s="1"/>
  <c r="T572" i="4" s="1"/>
  <c r="T573" i="4" s="1"/>
  <c r="T574" i="4" s="1"/>
  <c r="T575" i="4" s="1"/>
  <c r="T576" i="4" s="1"/>
  <c r="T577" i="4" s="1"/>
  <c r="T578" i="4" s="1"/>
  <c r="T579" i="4" s="1"/>
  <c r="T580" i="4" s="1"/>
  <c r="T581" i="4" s="1"/>
  <c r="T582" i="4" s="1"/>
  <c r="T583" i="4" s="1"/>
  <c r="T584" i="4" s="1"/>
  <c r="T585" i="4" s="1"/>
  <c r="T586" i="4" s="1"/>
  <c r="T587" i="4" s="1"/>
  <c r="T588" i="4" s="1"/>
  <c r="T589" i="4" s="1"/>
  <c r="T590" i="4" s="1"/>
  <c r="T591" i="4" s="1"/>
  <c r="T592" i="4" s="1"/>
  <c r="T593" i="4" s="1"/>
  <c r="T594" i="4" s="1"/>
  <c r="T595" i="4" s="1"/>
  <c r="T596" i="4" s="1"/>
  <c r="T597" i="4" s="1"/>
  <c r="T598" i="4" s="1"/>
  <c r="T599" i="4" s="1"/>
  <c r="T600" i="4" s="1"/>
  <c r="T601" i="4" s="1"/>
  <c r="T602" i="4" s="1"/>
  <c r="T603" i="4" s="1"/>
  <c r="T604" i="4" s="1"/>
  <c r="T605" i="4" s="1"/>
  <c r="T606" i="4" s="1"/>
  <c r="T607" i="4" s="1"/>
  <c r="T608" i="4" s="1"/>
  <c r="T609" i="4" s="1"/>
  <c r="T610" i="4" s="1"/>
  <c r="T611" i="4" s="1"/>
  <c r="T612" i="4" s="1"/>
  <c r="T613" i="4" s="1"/>
  <c r="T614" i="4" s="1"/>
  <c r="T615" i="4" s="1"/>
  <c r="T616" i="4" s="1"/>
  <c r="T617" i="4" s="1"/>
  <c r="T618" i="4" s="1"/>
  <c r="T619" i="4" s="1"/>
  <c r="T620" i="4" s="1"/>
  <c r="T621" i="4" s="1"/>
  <c r="T622" i="4" s="1"/>
  <c r="T623" i="4" s="1"/>
  <c r="T624" i="4" s="1"/>
  <c r="T625" i="4" s="1"/>
  <c r="T626" i="4" s="1"/>
  <c r="T627" i="4" s="1"/>
  <c r="T628" i="4" s="1"/>
  <c r="T629" i="4" s="1"/>
  <c r="T630" i="4" s="1"/>
  <c r="T631" i="4" s="1"/>
  <c r="T632" i="4" s="1"/>
  <c r="T633" i="4" s="1"/>
  <c r="T634" i="4" s="1"/>
  <c r="T635" i="4" s="1"/>
  <c r="T636" i="4" s="1"/>
  <c r="T637" i="4" s="1"/>
  <c r="T638" i="4" s="1"/>
  <c r="T639" i="4" s="1"/>
  <c r="T640" i="4" s="1"/>
  <c r="T641" i="4" s="1"/>
  <c r="T642" i="4" s="1"/>
  <c r="T643" i="4" s="1"/>
  <c r="T644" i="4" s="1"/>
  <c r="T645" i="4" s="1"/>
  <c r="T646" i="4" s="1"/>
  <c r="T647" i="4" s="1"/>
  <c r="T648" i="4" s="1"/>
  <c r="T649" i="4" s="1"/>
  <c r="T650" i="4" s="1"/>
  <c r="T651" i="4" s="1"/>
  <c r="T652" i="4" s="1"/>
  <c r="T653" i="4" s="1"/>
  <c r="T654" i="4" s="1"/>
  <c r="T655" i="4" s="1"/>
  <c r="T656" i="4" s="1"/>
  <c r="T657" i="4" s="1"/>
  <c r="T658" i="4" s="1"/>
  <c r="T659" i="4" s="1"/>
  <c r="T660" i="4" s="1"/>
  <c r="T661" i="4" s="1"/>
  <c r="T662" i="4" s="1"/>
  <c r="T663" i="4" s="1"/>
  <c r="T664" i="4" s="1"/>
  <c r="T665" i="4" s="1"/>
  <c r="T666" i="4" s="1"/>
  <c r="T667" i="4" s="1"/>
  <c r="T668" i="4" s="1"/>
  <c r="T669" i="4" s="1"/>
  <c r="T670" i="4" s="1"/>
  <c r="T671" i="4" s="1"/>
  <c r="T672" i="4" s="1"/>
  <c r="T673" i="4" s="1"/>
  <c r="T674" i="4" s="1"/>
  <c r="T675" i="4" s="1"/>
  <c r="T676" i="4" s="1"/>
  <c r="T677" i="4" s="1"/>
  <c r="T678" i="4" s="1"/>
  <c r="T679" i="4" s="1"/>
  <c r="T680" i="4" s="1"/>
  <c r="T681" i="4" s="1"/>
  <c r="T682" i="4" s="1"/>
  <c r="T683" i="4" s="1"/>
  <c r="T684" i="4" s="1"/>
  <c r="T685" i="4" s="1"/>
  <c r="T686" i="4" s="1"/>
  <c r="T687" i="4" s="1"/>
  <c r="T688" i="4" s="1"/>
  <c r="T689" i="4" s="1"/>
  <c r="T690" i="4" s="1"/>
  <c r="T691" i="4" s="1"/>
  <c r="T692" i="4" s="1"/>
  <c r="T693" i="4" s="1"/>
  <c r="T694" i="4" s="1"/>
  <c r="T695" i="4" s="1"/>
  <c r="T696" i="4" s="1"/>
  <c r="T697" i="4" s="1"/>
  <c r="T698" i="4" s="1"/>
  <c r="T699" i="4" s="1"/>
  <c r="T700" i="4" s="1"/>
  <c r="T701" i="4" s="1"/>
  <c r="T702" i="4" s="1"/>
  <c r="T703" i="4" s="1"/>
  <c r="T704" i="4" s="1"/>
  <c r="T705" i="4" s="1"/>
  <c r="T706" i="4" s="1"/>
  <c r="T707" i="4" s="1"/>
  <c r="T708" i="4" s="1"/>
  <c r="T709" i="4" s="1"/>
  <c r="T710" i="4" s="1"/>
  <c r="T711" i="4" s="1"/>
  <c r="T712" i="4" s="1"/>
  <c r="T713" i="4" s="1"/>
  <c r="T714" i="4" s="1"/>
  <c r="T715" i="4" s="1"/>
  <c r="T716" i="4" s="1"/>
  <c r="T717" i="4" s="1"/>
  <c r="T718" i="4" s="1"/>
  <c r="T719" i="4" s="1"/>
  <c r="T720" i="4" s="1"/>
  <c r="T721" i="4" s="1"/>
  <c r="T722" i="4" s="1"/>
  <c r="T723" i="4" s="1"/>
  <c r="T724" i="4" s="1"/>
  <c r="T725" i="4" s="1"/>
  <c r="T726" i="4" s="1"/>
  <c r="T727" i="4" s="1"/>
  <c r="T728" i="4" s="1"/>
  <c r="T729" i="4" s="1"/>
  <c r="T730" i="4" s="1"/>
  <c r="T731" i="4" s="1"/>
  <c r="T732" i="4" s="1"/>
  <c r="T733" i="4" s="1"/>
  <c r="T734" i="4" s="1"/>
  <c r="T735" i="4" s="1"/>
  <c r="T736" i="4" s="1"/>
  <c r="T737" i="4" s="1"/>
  <c r="T738" i="4" s="1"/>
  <c r="T739" i="4" s="1"/>
  <c r="T740" i="4" s="1"/>
  <c r="T741" i="4" s="1"/>
  <c r="T742" i="4" s="1"/>
  <c r="T743" i="4" s="1"/>
  <c r="T744" i="4" s="1"/>
  <c r="T745" i="4" s="1"/>
  <c r="T746" i="4" s="1"/>
  <c r="T747" i="4" s="1"/>
  <c r="T748" i="4" s="1"/>
  <c r="T749" i="4" s="1"/>
  <c r="T750" i="4" s="1"/>
  <c r="T751" i="4" s="1"/>
  <c r="T752" i="4" s="1"/>
  <c r="T753" i="4" s="1"/>
  <c r="T754" i="4" s="1"/>
  <c r="T755" i="4" s="1"/>
  <c r="T756" i="4" s="1"/>
  <c r="T757" i="4" s="1"/>
  <c r="T758" i="4" s="1"/>
  <c r="T759" i="4" s="1"/>
  <c r="T760" i="4" s="1"/>
  <c r="T761" i="4" s="1"/>
  <c r="T762" i="4" s="1"/>
  <c r="T763" i="4" s="1"/>
  <c r="T764" i="4" s="1"/>
  <c r="T765" i="4" s="1"/>
  <c r="T766" i="4" s="1"/>
  <c r="T767" i="4" s="1"/>
  <c r="T768" i="4" s="1"/>
  <c r="T769" i="4" s="1"/>
  <c r="T770" i="4" s="1"/>
  <c r="T771" i="4" s="1"/>
  <c r="T772" i="4" s="1"/>
  <c r="T773" i="4" s="1"/>
  <c r="T774" i="4" s="1"/>
  <c r="T775" i="4" s="1"/>
  <c r="T776" i="4" s="1"/>
  <c r="T777" i="4" s="1"/>
  <c r="T778" i="4" s="1"/>
  <c r="T779" i="4" s="1"/>
  <c r="T780" i="4" s="1"/>
  <c r="T781" i="4" s="1"/>
  <c r="T782" i="4" s="1"/>
  <c r="T783" i="4" s="1"/>
  <c r="T784" i="4" s="1"/>
  <c r="T785" i="4" s="1"/>
  <c r="T786" i="4" s="1"/>
  <c r="T787" i="4" s="1"/>
  <c r="T788" i="4" s="1"/>
  <c r="T789" i="4" s="1"/>
  <c r="T790" i="4" s="1"/>
  <c r="T791" i="4" s="1"/>
  <c r="T792" i="4" s="1"/>
  <c r="T793" i="4" s="1"/>
  <c r="T794" i="4" s="1"/>
  <c r="T795" i="4" s="1"/>
  <c r="T796" i="4" s="1"/>
  <c r="T797" i="4" s="1"/>
  <c r="T798" i="4" s="1"/>
  <c r="T799" i="4" s="1"/>
  <c r="T800" i="4" s="1"/>
  <c r="T801" i="4" s="1"/>
  <c r="T802" i="4" s="1"/>
  <c r="T803" i="4" s="1"/>
  <c r="T804" i="4" s="1"/>
  <c r="T805" i="4" s="1"/>
  <c r="T806" i="4" s="1"/>
  <c r="T807" i="4" s="1"/>
  <c r="T808" i="4" s="1"/>
  <c r="T809" i="4" s="1"/>
  <c r="T810" i="4" s="1"/>
  <c r="T811" i="4" s="1"/>
  <c r="T812" i="4" s="1"/>
  <c r="T813" i="4" s="1"/>
  <c r="T814" i="4" s="1"/>
  <c r="T815" i="4" s="1"/>
  <c r="T816" i="4" s="1"/>
  <c r="T817" i="4" s="1"/>
  <c r="T818" i="4" s="1"/>
  <c r="T819" i="4" s="1"/>
  <c r="T820" i="4" s="1"/>
  <c r="T821" i="4" s="1"/>
  <c r="T822" i="4" s="1"/>
  <c r="T823" i="4" s="1"/>
  <c r="T824" i="4" s="1"/>
  <c r="T825" i="4" s="1"/>
  <c r="T826" i="4" s="1"/>
  <c r="T827" i="4" s="1"/>
  <c r="T828" i="4" s="1"/>
  <c r="T829" i="4" s="1"/>
  <c r="T830" i="4" s="1"/>
  <c r="T831" i="4" s="1"/>
  <c r="T832" i="4" s="1"/>
  <c r="T833" i="4" s="1"/>
  <c r="T834" i="4" s="1"/>
  <c r="T835" i="4" s="1"/>
  <c r="T836" i="4" s="1"/>
  <c r="T837" i="4" s="1"/>
  <c r="T838" i="4" s="1"/>
  <c r="T839" i="4" s="1"/>
  <c r="T840" i="4" s="1"/>
  <c r="T841" i="4" s="1"/>
  <c r="T842" i="4" s="1"/>
  <c r="T843" i="4" s="1"/>
  <c r="T844" i="4" s="1"/>
  <c r="T845" i="4" s="1"/>
  <c r="T846" i="4" s="1"/>
  <c r="T847" i="4" s="1"/>
  <c r="T848" i="4" s="1"/>
  <c r="T849" i="4" s="1"/>
  <c r="T850" i="4" s="1"/>
  <c r="T851" i="4" s="1"/>
  <c r="T852" i="4" s="1"/>
  <c r="T853" i="4" s="1"/>
  <c r="T854" i="4" s="1"/>
  <c r="T855" i="4" s="1"/>
  <c r="T856" i="4" s="1"/>
  <c r="T857" i="4" s="1"/>
  <c r="T858" i="4" s="1"/>
  <c r="T859" i="4" s="1"/>
  <c r="T860" i="4" s="1"/>
  <c r="T861" i="4" s="1"/>
  <c r="T862" i="4" s="1"/>
  <c r="T863" i="4" s="1"/>
  <c r="T864" i="4" s="1"/>
  <c r="T865" i="4" s="1"/>
  <c r="T866" i="4" s="1"/>
  <c r="T867" i="4" s="1"/>
  <c r="T868" i="4" s="1"/>
  <c r="T869" i="4" s="1"/>
  <c r="T870" i="4" s="1"/>
  <c r="T871" i="4" s="1"/>
  <c r="T872" i="4" s="1"/>
  <c r="T873" i="4" s="1"/>
  <c r="T874" i="4" s="1"/>
  <c r="T875" i="4" s="1"/>
  <c r="T876" i="4" s="1"/>
  <c r="T877" i="4" s="1"/>
  <c r="T878" i="4" s="1"/>
  <c r="T879" i="4" s="1"/>
  <c r="T880" i="4" s="1"/>
  <c r="T881" i="4" s="1"/>
  <c r="T882" i="4" s="1"/>
  <c r="T883" i="4" s="1"/>
  <c r="T884" i="4" s="1"/>
  <c r="T885" i="4" s="1"/>
  <c r="T886" i="4" s="1"/>
  <c r="T887" i="4" s="1"/>
  <c r="T888" i="4" s="1"/>
  <c r="T889" i="4" s="1"/>
  <c r="T890" i="4" s="1"/>
  <c r="T891" i="4" s="1"/>
  <c r="T892" i="4" s="1"/>
  <c r="T893" i="4" s="1"/>
  <c r="T894" i="4" s="1"/>
  <c r="T895" i="4" s="1"/>
  <c r="T896" i="4" s="1"/>
  <c r="T897" i="4" s="1"/>
  <c r="T898" i="4" s="1"/>
  <c r="T899" i="4" s="1"/>
  <c r="T900" i="4" s="1"/>
  <c r="T901" i="4" s="1"/>
  <c r="T902" i="4" s="1"/>
  <c r="T903" i="4" s="1"/>
  <c r="T904" i="4" s="1"/>
  <c r="T905" i="4" s="1"/>
  <c r="T906" i="4" s="1"/>
  <c r="T907" i="4" s="1"/>
  <c r="T908" i="4" s="1"/>
  <c r="T909" i="4" s="1"/>
  <c r="T910" i="4" s="1"/>
  <c r="T911" i="4" s="1"/>
  <c r="T912" i="4" s="1"/>
  <c r="T913" i="4" s="1"/>
  <c r="T914" i="4" s="1"/>
  <c r="T915" i="4" s="1"/>
  <c r="T916" i="4" s="1"/>
  <c r="T917" i="4" s="1"/>
  <c r="T918" i="4" s="1"/>
  <c r="T919" i="4" s="1"/>
  <c r="T920" i="4" s="1"/>
  <c r="T921" i="4" s="1"/>
  <c r="T922" i="4" s="1"/>
  <c r="T923" i="4" s="1"/>
  <c r="T924" i="4" s="1"/>
  <c r="T925" i="4" s="1"/>
  <c r="T926" i="4" s="1"/>
  <c r="T927" i="4" s="1"/>
  <c r="T928" i="4" s="1"/>
  <c r="T929" i="4" s="1"/>
  <c r="T930" i="4" s="1"/>
  <c r="T931" i="4" s="1"/>
  <c r="T932" i="4" s="1"/>
  <c r="T933" i="4" s="1"/>
  <c r="T934" i="4" s="1"/>
  <c r="T935" i="4" s="1"/>
  <c r="T936" i="4" s="1"/>
  <c r="T937" i="4" s="1"/>
  <c r="T938" i="4" s="1"/>
  <c r="T939" i="4" s="1"/>
  <c r="T940" i="4" s="1"/>
  <c r="T941" i="4" s="1"/>
  <c r="T942" i="4" s="1"/>
  <c r="T943" i="4" s="1"/>
  <c r="T944" i="4" s="1"/>
  <c r="T945" i="4" s="1"/>
  <c r="T946" i="4" s="1"/>
  <c r="T947" i="4" s="1"/>
  <c r="T948" i="4" s="1"/>
  <c r="T949" i="4" s="1"/>
  <c r="T950" i="4" s="1"/>
  <c r="T951" i="4" s="1"/>
  <c r="T952" i="4" s="1"/>
  <c r="T953" i="4" s="1"/>
  <c r="T954" i="4" s="1"/>
  <c r="T955" i="4" s="1"/>
  <c r="T956" i="4" s="1"/>
  <c r="T957" i="4" s="1"/>
  <c r="T958" i="4" s="1"/>
  <c r="T959" i="4" s="1"/>
  <c r="T960" i="4" s="1"/>
  <c r="T961" i="4" s="1"/>
  <c r="T962" i="4" s="1"/>
  <c r="T963" i="4" s="1"/>
  <c r="T964" i="4" s="1"/>
  <c r="T965" i="4" s="1"/>
  <c r="T966" i="4" s="1"/>
  <c r="T967" i="4" s="1"/>
  <c r="T968" i="4" s="1"/>
  <c r="T969" i="4" s="1"/>
  <c r="T970" i="4" s="1"/>
  <c r="T971" i="4" s="1"/>
  <c r="T972" i="4" s="1"/>
  <c r="T973" i="4" s="1"/>
  <c r="T974" i="4" s="1"/>
  <c r="T975" i="4" s="1"/>
  <c r="T976" i="4" s="1"/>
  <c r="T977" i="4" s="1"/>
  <c r="T978" i="4" s="1"/>
  <c r="T979" i="4" s="1"/>
  <c r="T980" i="4" s="1"/>
  <c r="T981" i="4" s="1"/>
  <c r="T982" i="4" s="1"/>
  <c r="T983" i="4" s="1"/>
  <c r="T984" i="4" s="1"/>
  <c r="T985" i="4" s="1"/>
  <c r="T986" i="4" s="1"/>
  <c r="T987" i="4" s="1"/>
  <c r="T988" i="4" s="1"/>
  <c r="T989" i="4" s="1"/>
  <c r="T990" i="4" s="1"/>
  <c r="T991" i="4" s="1"/>
  <c r="T992" i="4" s="1"/>
  <c r="T993" i="4" s="1"/>
  <c r="T994" i="4" s="1"/>
  <c r="T995" i="4" s="1"/>
  <c r="T996" i="4" s="1"/>
  <c r="T997" i="4" s="1"/>
  <c r="T998" i="4" s="1"/>
  <c r="T999" i="4" s="1"/>
  <c r="T1000" i="4" s="1"/>
  <c r="T1001" i="4" s="1"/>
  <c r="T1002" i="4" s="1"/>
  <c r="T1003" i="4" s="1"/>
  <c r="T1004" i="4" s="1"/>
  <c r="T1005" i="4" s="1"/>
  <c r="T1006" i="4" s="1"/>
  <c r="T1007" i="4" s="1"/>
  <c r="T1008" i="4" s="1"/>
  <c r="T1009" i="4" s="1"/>
  <c r="T1010" i="4" s="1"/>
  <c r="T1011" i="4" s="1"/>
  <c r="T1012" i="4" s="1"/>
  <c r="T1013" i="4" s="1"/>
  <c r="T1014" i="4" s="1"/>
  <c r="T1015" i="4" s="1"/>
  <c r="T1016" i="4" s="1"/>
  <c r="T1017" i="4" s="1"/>
  <c r="T1018" i="4" s="1"/>
  <c r="T1019" i="4" s="1"/>
  <c r="T1020" i="4" s="1"/>
  <c r="T1021" i="4" s="1"/>
  <c r="T1022" i="4" s="1"/>
  <c r="T1023" i="4" s="1"/>
  <c r="T1024" i="4" s="1"/>
  <c r="T1025" i="4" s="1"/>
  <c r="T1026" i="4" s="1"/>
  <c r="T1027" i="4" s="1"/>
  <c r="T1028" i="4" s="1"/>
  <c r="T1029" i="4" s="1"/>
  <c r="T1030" i="4" s="1"/>
  <c r="T1031" i="4" s="1"/>
  <c r="T1032" i="4" s="1"/>
  <c r="T1033" i="4" s="1"/>
  <c r="T1034" i="4" s="1"/>
  <c r="T1035" i="4" s="1"/>
  <c r="T1036" i="4" s="1"/>
  <c r="T1037" i="4" s="1"/>
  <c r="T1038" i="4" s="1"/>
  <c r="T1039" i="4" s="1"/>
  <c r="T1040" i="4" s="1"/>
  <c r="T1041" i="4" s="1"/>
  <c r="T1042" i="4" s="1"/>
  <c r="T1043" i="4" s="1"/>
  <c r="T1044" i="4" s="1"/>
  <c r="T1045" i="4" s="1"/>
  <c r="T1046" i="4" s="1"/>
  <c r="T1047" i="4" s="1"/>
  <c r="T1048" i="4" s="1"/>
  <c r="T1049" i="4" s="1"/>
  <c r="T1050" i="4" s="1"/>
  <c r="T1051" i="4" s="1"/>
  <c r="T1052" i="4" s="1"/>
  <c r="T1053" i="4" s="1"/>
  <c r="T1054" i="4" s="1"/>
  <c r="T1055" i="4" s="1"/>
  <c r="T1056" i="4" s="1"/>
  <c r="T1057" i="4" s="1"/>
  <c r="T1058" i="4" s="1"/>
  <c r="T1059" i="4" s="1"/>
  <c r="T1060" i="4" s="1"/>
  <c r="T1061" i="4" s="1"/>
  <c r="T1062" i="4" s="1"/>
  <c r="T1063" i="4" s="1"/>
  <c r="T1064" i="4" s="1"/>
  <c r="T1065" i="4" s="1"/>
  <c r="T1066" i="4" s="1"/>
  <c r="T1067" i="4" s="1"/>
  <c r="T1068" i="4" s="1"/>
  <c r="T1069" i="4" s="1"/>
  <c r="T1070" i="4" s="1"/>
  <c r="T1071" i="4" s="1"/>
  <c r="T1072" i="4" s="1"/>
  <c r="T1073" i="4" s="1"/>
  <c r="T1074" i="4" s="1"/>
  <c r="T1075" i="4" s="1"/>
  <c r="T1076" i="4" s="1"/>
  <c r="T1077" i="4" s="1"/>
  <c r="T1078" i="4" s="1"/>
  <c r="T1079" i="4" s="1"/>
  <c r="T1080" i="4" s="1"/>
  <c r="T1081" i="4" s="1"/>
  <c r="T1082" i="4" s="1"/>
  <c r="T1083" i="4" s="1"/>
  <c r="T1084" i="4" s="1"/>
  <c r="T1085" i="4" s="1"/>
  <c r="T1086" i="4" s="1"/>
  <c r="T1087" i="4" s="1"/>
  <c r="T1088" i="4" s="1"/>
  <c r="T1089" i="4" s="1"/>
  <c r="T1090" i="4" s="1"/>
  <c r="T1091" i="4" s="1"/>
  <c r="T1092" i="4" s="1"/>
  <c r="T1093" i="4" s="1"/>
  <c r="T1094" i="4" s="1"/>
  <c r="T1095" i="4" s="1"/>
  <c r="T1096" i="4" s="1"/>
  <c r="T1097" i="4" s="1"/>
  <c r="T1098" i="4" s="1"/>
  <c r="T1099" i="4" s="1"/>
  <c r="T1100" i="4" s="1"/>
  <c r="T1101" i="4" s="1"/>
  <c r="T1102" i="4" s="1"/>
  <c r="T1103" i="4" s="1"/>
  <c r="T1104" i="4" s="1"/>
  <c r="T1105" i="4" s="1"/>
  <c r="T1106" i="4" s="1"/>
  <c r="T1107" i="4" s="1"/>
  <c r="T1108" i="4" s="1"/>
  <c r="T1109" i="4" s="1"/>
  <c r="T1110" i="4" s="1"/>
  <c r="T1111" i="4" s="1"/>
  <c r="T1112" i="4" s="1"/>
  <c r="T1113" i="4" s="1"/>
  <c r="T1114" i="4" s="1"/>
  <c r="T1115" i="4" s="1"/>
  <c r="T1116" i="4" s="1"/>
  <c r="T1117" i="4" s="1"/>
  <c r="T1118" i="4" s="1"/>
  <c r="T1119" i="4" s="1"/>
  <c r="T1120" i="4" s="1"/>
  <c r="T1121" i="4" s="1"/>
  <c r="T1122" i="4" s="1"/>
  <c r="T1123" i="4" s="1"/>
  <c r="T1124" i="4" s="1"/>
  <c r="T1125" i="4" s="1"/>
  <c r="T1126" i="4" s="1"/>
  <c r="T1127" i="4" s="1"/>
  <c r="T1128" i="4" s="1"/>
  <c r="T1129" i="4" s="1"/>
  <c r="T1130" i="4" s="1"/>
  <c r="T1131" i="4" s="1"/>
  <c r="T1132" i="4" s="1"/>
  <c r="T1133" i="4" s="1"/>
  <c r="T1134" i="4" s="1"/>
  <c r="T1135" i="4" s="1"/>
  <c r="T1136" i="4" s="1"/>
  <c r="T1137" i="4" s="1"/>
  <c r="T1138" i="4" s="1"/>
  <c r="T1139" i="4" s="1"/>
  <c r="T1140" i="4" s="1"/>
  <c r="T1141" i="4" s="1"/>
  <c r="T1142" i="4" s="1"/>
  <c r="T1143" i="4" s="1"/>
  <c r="T1144" i="4" s="1"/>
  <c r="T1145" i="4" s="1"/>
  <c r="T1146" i="4" s="1"/>
  <c r="T1147" i="4" s="1"/>
  <c r="T1148" i="4" s="1"/>
  <c r="T1149" i="4" s="1"/>
  <c r="T1150" i="4" s="1"/>
  <c r="T1151" i="4" s="1"/>
  <c r="T1152" i="4" s="1"/>
  <c r="T1153" i="4" s="1"/>
  <c r="T1154" i="4" s="1"/>
  <c r="T1155" i="4" s="1"/>
  <c r="T1156" i="4" s="1"/>
  <c r="T1157" i="4" s="1"/>
  <c r="T1158" i="4" s="1"/>
  <c r="T1159" i="4" s="1"/>
  <c r="T1160" i="4" s="1"/>
  <c r="T1161" i="4" s="1"/>
  <c r="T1162" i="4" s="1"/>
  <c r="T1163" i="4" s="1"/>
  <c r="T1164" i="4" s="1"/>
  <c r="T1165" i="4" s="1"/>
  <c r="T1166" i="4" s="1"/>
  <c r="T1167" i="4" s="1"/>
  <c r="T1168" i="4" s="1"/>
  <c r="T1169" i="4" s="1"/>
  <c r="T1170" i="4" s="1"/>
  <c r="T1171" i="4" s="1"/>
  <c r="T1172" i="4" s="1"/>
  <c r="T1173" i="4" s="1"/>
  <c r="T1174" i="4" s="1"/>
  <c r="T1175" i="4" s="1"/>
  <c r="T1176" i="4" s="1"/>
  <c r="T1177" i="4" s="1"/>
  <c r="T1178" i="4" s="1"/>
  <c r="T1179" i="4" s="1"/>
  <c r="T1180" i="4" s="1"/>
  <c r="T1181" i="4" s="1"/>
  <c r="T1182" i="4" s="1"/>
  <c r="T1183" i="4" s="1"/>
  <c r="T1184" i="4" s="1"/>
  <c r="T1185" i="4" s="1"/>
  <c r="T1186" i="4" s="1"/>
  <c r="T1187" i="4" s="1"/>
  <c r="T1188" i="4" s="1"/>
  <c r="T1189" i="4" s="1"/>
  <c r="T1190" i="4" s="1"/>
  <c r="T1191" i="4" s="1"/>
  <c r="T1192" i="4" s="1"/>
  <c r="T1193" i="4" s="1"/>
  <c r="T1194" i="4" s="1"/>
  <c r="T1195" i="4" s="1"/>
  <c r="T1196" i="4" s="1"/>
  <c r="T1197" i="4" s="1"/>
  <c r="T1198" i="4" s="1"/>
  <c r="T1199" i="4" s="1"/>
  <c r="T1200" i="4" s="1"/>
  <c r="T1201" i="4" s="1"/>
  <c r="T1202" i="4" s="1"/>
  <c r="T1203" i="4" s="1"/>
  <c r="T1204" i="4" s="1"/>
  <c r="T1205" i="4" s="1"/>
  <c r="T1206" i="4" s="1"/>
  <c r="T1207" i="4" s="1"/>
  <c r="T1208" i="4" s="1"/>
  <c r="T1209" i="4" s="1"/>
  <c r="T1210" i="4" s="1"/>
  <c r="T1211" i="4" s="1"/>
  <c r="T1212" i="4" s="1"/>
  <c r="T1213" i="4" s="1"/>
  <c r="T1214" i="4" s="1"/>
  <c r="T1215" i="4" s="1"/>
  <c r="T1216" i="4" s="1"/>
  <c r="T1217" i="4" s="1"/>
  <c r="T1218" i="4" s="1"/>
  <c r="T1219" i="4" s="1"/>
  <c r="T1220" i="4" s="1"/>
  <c r="T1221" i="4" s="1"/>
  <c r="T1222" i="4" s="1"/>
  <c r="T1223" i="4" s="1"/>
  <c r="T1224" i="4" s="1"/>
  <c r="T1225" i="4" s="1"/>
  <c r="T1226" i="4" s="1"/>
  <c r="T1227" i="4" s="1"/>
  <c r="T1228" i="4" s="1"/>
  <c r="T1229" i="4" s="1"/>
  <c r="T1230" i="4" s="1"/>
  <c r="T1231" i="4" s="1"/>
  <c r="T1232" i="4" s="1"/>
  <c r="T1233" i="4" s="1"/>
  <c r="T1234" i="4" s="1"/>
  <c r="T1235" i="4" s="1"/>
  <c r="T1236" i="4" s="1"/>
  <c r="T1237" i="4" s="1"/>
  <c r="T1238" i="4" s="1"/>
  <c r="T1239" i="4" s="1"/>
  <c r="T1240" i="4" s="1"/>
  <c r="T1241" i="4" s="1"/>
  <c r="T1242" i="4" s="1"/>
  <c r="T1243" i="4" s="1"/>
  <c r="T1244" i="4" s="1"/>
  <c r="T1245" i="4" s="1"/>
  <c r="T1246" i="4" s="1"/>
  <c r="T1247" i="4" s="1"/>
  <c r="T1248" i="4" s="1"/>
  <c r="T1249" i="4" s="1"/>
  <c r="T1250" i="4" s="1"/>
  <c r="T1251" i="4" s="1"/>
  <c r="T1252" i="4" s="1"/>
  <c r="T1253" i="4" s="1"/>
  <c r="T1254" i="4" s="1"/>
  <c r="T1255" i="4" s="1"/>
  <c r="T1256" i="4" s="1"/>
  <c r="T1257" i="4" s="1"/>
  <c r="T1258" i="4" s="1"/>
  <c r="T1259" i="4" s="1"/>
  <c r="T1260" i="4" s="1"/>
  <c r="T1261" i="4" s="1"/>
  <c r="T1262" i="4" s="1"/>
  <c r="T1263" i="4" s="1"/>
  <c r="T1264" i="4" s="1"/>
  <c r="T1265" i="4" s="1"/>
  <c r="T1266" i="4" s="1"/>
  <c r="T1267" i="4" s="1"/>
  <c r="T1268" i="4" s="1"/>
  <c r="T1269" i="4" s="1"/>
  <c r="T1270" i="4" s="1"/>
  <c r="T1271" i="4" s="1"/>
  <c r="T1272" i="4" s="1"/>
  <c r="T1273" i="4" s="1"/>
  <c r="T1274" i="4" s="1"/>
  <c r="T1275" i="4" s="1"/>
  <c r="T1276" i="4" s="1"/>
  <c r="T1277" i="4" s="1"/>
  <c r="T1278" i="4" s="1"/>
  <c r="T1279" i="4" s="1"/>
  <c r="T1280" i="4" s="1"/>
  <c r="T1281" i="4" s="1"/>
  <c r="T1282" i="4" s="1"/>
  <c r="T1283" i="4" s="1"/>
  <c r="T1284" i="4" s="1"/>
  <c r="T1285" i="4" s="1"/>
  <c r="T1286" i="4" s="1"/>
  <c r="T1287" i="4" s="1"/>
  <c r="T1288" i="4" s="1"/>
  <c r="T1289" i="4" s="1"/>
  <c r="T1290" i="4" s="1"/>
  <c r="T1291" i="4" s="1"/>
  <c r="T1292" i="4" s="1"/>
  <c r="T1293" i="4" s="1"/>
  <c r="T1294" i="4" s="1"/>
  <c r="T1295" i="4" s="1"/>
  <c r="T1296" i="4" s="1"/>
  <c r="T1297" i="4" s="1"/>
  <c r="T1298" i="4" s="1"/>
  <c r="T1299" i="4" s="1"/>
  <c r="T1300" i="4" s="1"/>
  <c r="T1301" i="4" s="1"/>
  <c r="T1302" i="4" s="1"/>
  <c r="T1303" i="4" s="1"/>
  <c r="T1304" i="4" s="1"/>
  <c r="T1305" i="4" s="1"/>
  <c r="T1306" i="4" s="1"/>
  <c r="T1307" i="4" s="1"/>
  <c r="T1308" i="4" s="1"/>
  <c r="T1309" i="4" s="1"/>
  <c r="T1310" i="4" s="1"/>
  <c r="T1311" i="4" s="1"/>
  <c r="T1312" i="4" s="1"/>
  <c r="T1313" i="4" s="1"/>
  <c r="T1314" i="4" s="1"/>
  <c r="T1315" i="4" s="1"/>
  <c r="T1316" i="4" s="1"/>
  <c r="T1317" i="4" s="1"/>
  <c r="T1318" i="4" s="1"/>
  <c r="T1319" i="4" s="1"/>
  <c r="T1320" i="4" s="1"/>
  <c r="T1321" i="4" s="1"/>
  <c r="T1322" i="4" s="1"/>
  <c r="T1323" i="4" s="1"/>
  <c r="T1324" i="4" s="1"/>
  <c r="T1325" i="4" s="1"/>
  <c r="T1326" i="4" s="1"/>
  <c r="T1327" i="4" s="1"/>
  <c r="T1328" i="4" s="1"/>
  <c r="T1329" i="4" s="1"/>
  <c r="T1330" i="4" s="1"/>
  <c r="T1331" i="4" s="1"/>
  <c r="T1332" i="4" s="1"/>
  <c r="T1333" i="4" s="1"/>
  <c r="T1334" i="4" s="1"/>
  <c r="T1335" i="4" s="1"/>
  <c r="T1336" i="4" s="1"/>
  <c r="T1337" i="4" s="1"/>
  <c r="T1338" i="4" s="1"/>
  <c r="T1339" i="4" s="1"/>
  <c r="T1340" i="4" s="1"/>
  <c r="T1341" i="4" s="1"/>
  <c r="T1342" i="4" s="1"/>
  <c r="T1343" i="4" s="1"/>
  <c r="T1344" i="4" s="1"/>
  <c r="T1345" i="4" s="1"/>
  <c r="T1346" i="4" s="1"/>
  <c r="T1347" i="4" s="1"/>
  <c r="T1348" i="4" s="1"/>
  <c r="T1349" i="4" s="1"/>
  <c r="T1350" i="4" s="1"/>
  <c r="T1351" i="4" s="1"/>
  <c r="T1352" i="4" s="1"/>
  <c r="T1353" i="4" s="1"/>
  <c r="T1354" i="4" s="1"/>
  <c r="T1355" i="4" s="1"/>
  <c r="T1356" i="4" s="1"/>
  <c r="T1357" i="4" s="1"/>
  <c r="T1358" i="4" s="1"/>
  <c r="T1359" i="4" s="1"/>
  <c r="T1360" i="4" s="1"/>
  <c r="T1361" i="4" s="1"/>
  <c r="T1362" i="4" s="1"/>
  <c r="T1363" i="4" s="1"/>
  <c r="T1364" i="4" s="1"/>
  <c r="T1365" i="4" s="1"/>
  <c r="T1366" i="4" s="1"/>
  <c r="T1367" i="4" s="1"/>
  <c r="T1368" i="4" s="1"/>
  <c r="T1369" i="4" s="1"/>
  <c r="T1370" i="4" s="1"/>
  <c r="T1371" i="4" s="1"/>
  <c r="T1372" i="4" s="1"/>
  <c r="T1373" i="4" s="1"/>
  <c r="T1374" i="4" s="1"/>
  <c r="T1375" i="4" s="1"/>
  <c r="T1376" i="4" s="1"/>
  <c r="T1377" i="4" s="1"/>
  <c r="T1378" i="4" s="1"/>
  <c r="T1379" i="4" s="1"/>
  <c r="T1380" i="4" s="1"/>
  <c r="T1381" i="4" s="1"/>
  <c r="T1382" i="4" s="1"/>
  <c r="T1383" i="4" s="1"/>
  <c r="T1384" i="4" s="1"/>
  <c r="T1385" i="4" s="1"/>
  <c r="T1386" i="4" s="1"/>
  <c r="T1387" i="4" s="1"/>
  <c r="T1388" i="4" s="1"/>
  <c r="T1389" i="4" s="1"/>
  <c r="T1390" i="4" s="1"/>
  <c r="T1391" i="4" s="1"/>
  <c r="T1392" i="4" s="1"/>
  <c r="T1393" i="4" s="1"/>
  <c r="T1394" i="4" s="1"/>
  <c r="T1395" i="4" s="1"/>
  <c r="T1396" i="4" s="1"/>
  <c r="T1397" i="4" s="1"/>
  <c r="T1398" i="4" s="1"/>
  <c r="T1399" i="4" s="1"/>
  <c r="T1400" i="4" s="1"/>
  <c r="T1401" i="4" s="1"/>
  <c r="T1402" i="4" s="1"/>
  <c r="T1403" i="4" s="1"/>
  <c r="T1404" i="4" s="1"/>
  <c r="T1405" i="4" s="1"/>
  <c r="T1406" i="4" s="1"/>
  <c r="T1407" i="4" s="1"/>
  <c r="T1408" i="4" s="1"/>
  <c r="T1409" i="4" s="1"/>
  <c r="T1410" i="4" s="1"/>
  <c r="T1411" i="4" s="1"/>
  <c r="T1412" i="4" s="1"/>
  <c r="T1413" i="4" s="1"/>
  <c r="T1414" i="4" s="1"/>
  <c r="T1415" i="4" s="1"/>
  <c r="T1416" i="4" s="1"/>
  <c r="T1417" i="4" s="1"/>
  <c r="T1418" i="4" s="1"/>
  <c r="T1419" i="4" s="1"/>
  <c r="T1420" i="4" s="1"/>
  <c r="T1421" i="4" s="1"/>
  <c r="T1422" i="4" s="1"/>
  <c r="T1423" i="4" s="1"/>
  <c r="T1424" i="4" s="1"/>
  <c r="T1425" i="4" s="1"/>
  <c r="T1426" i="4" s="1"/>
  <c r="T1427" i="4" s="1"/>
  <c r="T1428" i="4" s="1"/>
  <c r="T1429" i="4" s="1"/>
  <c r="T1430" i="4" s="1"/>
  <c r="T1431" i="4" s="1"/>
  <c r="T1432" i="4" s="1"/>
  <c r="T1433" i="4" s="1"/>
  <c r="T1434" i="4" s="1"/>
  <c r="T1435" i="4" s="1"/>
  <c r="T1436" i="4" s="1"/>
  <c r="T1437" i="4" s="1"/>
  <c r="T1438" i="4" s="1"/>
  <c r="T1439" i="4" s="1"/>
  <c r="T1440" i="4" s="1"/>
  <c r="T1441" i="4" s="1"/>
  <c r="T1442" i="4" s="1"/>
  <c r="T1443" i="4" s="1"/>
  <c r="T1444" i="4" s="1"/>
  <c r="T1445" i="4" s="1"/>
  <c r="T1446" i="4" s="1"/>
  <c r="T1447" i="4" s="1"/>
  <c r="T1448" i="4" s="1"/>
  <c r="T1449" i="4" s="1"/>
  <c r="T1450" i="4" s="1"/>
  <c r="T1451" i="4" s="1"/>
  <c r="T1452" i="4" s="1"/>
  <c r="T1453" i="4" s="1"/>
  <c r="T1454" i="4" s="1"/>
  <c r="T1455" i="4" s="1"/>
  <c r="T1456" i="4" s="1"/>
  <c r="T1457" i="4" s="1"/>
  <c r="T1458" i="4" s="1"/>
  <c r="T1459" i="4" s="1"/>
  <c r="T1460" i="4" s="1"/>
  <c r="T1461" i="4" s="1"/>
  <c r="T1462" i="4" s="1"/>
  <c r="T1463" i="4" s="1"/>
  <c r="T1464" i="4" s="1"/>
  <c r="T1465" i="4" s="1"/>
  <c r="T1466" i="4" s="1"/>
  <c r="T1467" i="4" s="1"/>
  <c r="T1468" i="4" s="1"/>
  <c r="T1469" i="4" s="1"/>
  <c r="T1470" i="4" s="1"/>
  <c r="T1471" i="4" s="1"/>
  <c r="T1472" i="4" s="1"/>
  <c r="T1473" i="4" s="1"/>
  <c r="T1474" i="4" s="1"/>
  <c r="T1475" i="4" s="1"/>
  <c r="T1476" i="4" s="1"/>
  <c r="T1477" i="4" s="1"/>
  <c r="T1478" i="4" s="1"/>
  <c r="T1479" i="4" s="1"/>
  <c r="T1480" i="4" s="1"/>
  <c r="T1481" i="4" s="1"/>
  <c r="T1482" i="4" s="1"/>
  <c r="T1483" i="4" s="1"/>
  <c r="T1484" i="4" s="1"/>
  <c r="T1485" i="4" s="1"/>
  <c r="T1486" i="4" s="1"/>
  <c r="T1487" i="4" s="1"/>
  <c r="T1488" i="4" s="1"/>
  <c r="T1489" i="4" s="1"/>
  <c r="T1490" i="4" s="1"/>
  <c r="T1491" i="4" s="1"/>
  <c r="T1492" i="4" s="1"/>
  <c r="T1493" i="4" s="1"/>
  <c r="T1494" i="4" s="1"/>
  <c r="T1495" i="4" s="1"/>
  <c r="T1496" i="4" s="1"/>
  <c r="T1497" i="4" s="1"/>
  <c r="T1498" i="4" s="1"/>
  <c r="T1499" i="4" s="1"/>
  <c r="T1500" i="4" s="1"/>
  <c r="T1501" i="4" s="1"/>
  <c r="T1502" i="4" s="1"/>
  <c r="T1503" i="4" s="1"/>
  <c r="T1504" i="4" s="1"/>
  <c r="T1505" i="4" s="1"/>
  <c r="T1506" i="4" s="1"/>
  <c r="T1507" i="4" s="1"/>
  <c r="T1508" i="4" s="1"/>
  <c r="T1509" i="4" s="1"/>
  <c r="T1510" i="4" s="1"/>
  <c r="T1511" i="4" s="1"/>
  <c r="T1512" i="4" s="1"/>
  <c r="T1513" i="4" s="1"/>
  <c r="T1514" i="4" s="1"/>
  <c r="T1515" i="4" s="1"/>
  <c r="T1516" i="4" s="1"/>
  <c r="T1517" i="4" s="1"/>
  <c r="T1518" i="4" s="1"/>
  <c r="T1519" i="4" s="1"/>
  <c r="T1520" i="4" s="1"/>
  <c r="T1521" i="4" s="1"/>
  <c r="T1522" i="4" s="1"/>
  <c r="T1523" i="4" s="1"/>
  <c r="T1524" i="4" s="1"/>
  <c r="T1525" i="4" s="1"/>
  <c r="T1526" i="4" s="1"/>
  <c r="T1527" i="4" s="1"/>
  <c r="T1528" i="4" s="1"/>
  <c r="T1529" i="4" s="1"/>
  <c r="T1530" i="4" s="1"/>
  <c r="T1531" i="4" s="1"/>
  <c r="T1532" i="4" s="1"/>
  <c r="T1533" i="4" s="1"/>
  <c r="T1534" i="4" s="1"/>
  <c r="T1535" i="4" s="1"/>
  <c r="T1536" i="4" s="1"/>
  <c r="T1537" i="4" s="1"/>
  <c r="T1538" i="4" s="1"/>
  <c r="T1539" i="4" s="1"/>
  <c r="T1540" i="4" s="1"/>
  <c r="T1541" i="4" s="1"/>
  <c r="T1542" i="4" s="1"/>
  <c r="T1543" i="4" s="1"/>
  <c r="T1544" i="4" s="1"/>
  <c r="T1545" i="4" s="1"/>
  <c r="T1546" i="4" s="1"/>
  <c r="T1547" i="4" s="1"/>
  <c r="T1548" i="4" s="1"/>
  <c r="T1549" i="4" s="1"/>
  <c r="T1550" i="4" s="1"/>
  <c r="T1551" i="4" s="1"/>
  <c r="T1552" i="4" s="1"/>
  <c r="T1553" i="4" s="1"/>
  <c r="T1554" i="4" s="1"/>
  <c r="T1555" i="4" s="1"/>
  <c r="T1556" i="4" s="1"/>
  <c r="T1557" i="4" s="1"/>
  <c r="T1558" i="4" s="1"/>
  <c r="T1559" i="4" s="1"/>
  <c r="T1560" i="4" s="1"/>
  <c r="T1561" i="4" s="1"/>
  <c r="T1562" i="4" s="1"/>
  <c r="T1563" i="4" s="1"/>
  <c r="T1564" i="4" s="1"/>
  <c r="T1565" i="4" s="1"/>
  <c r="T1566" i="4" s="1"/>
  <c r="T1567" i="4" s="1"/>
  <c r="T1568" i="4" s="1"/>
  <c r="T1569" i="4" s="1"/>
  <c r="T1570" i="4" s="1"/>
  <c r="T1571" i="4" s="1"/>
  <c r="T1572" i="4" s="1"/>
  <c r="T1573" i="4" s="1"/>
  <c r="T1574" i="4" s="1"/>
  <c r="T1575" i="4" s="1"/>
  <c r="T1576" i="4" s="1"/>
  <c r="T1577" i="4" s="1"/>
  <c r="T1578" i="4" s="1"/>
  <c r="T1579" i="4" s="1"/>
  <c r="T1580" i="4" s="1"/>
  <c r="T1581" i="4" s="1"/>
  <c r="T1582" i="4" s="1"/>
  <c r="T1583" i="4" s="1"/>
  <c r="T1584" i="4" s="1"/>
  <c r="T1585" i="4" s="1"/>
  <c r="T1586" i="4" s="1"/>
  <c r="T1587" i="4" s="1"/>
  <c r="T1588" i="4" s="1"/>
  <c r="T1589" i="4" s="1"/>
  <c r="T1590" i="4" s="1"/>
  <c r="T1591" i="4" s="1"/>
  <c r="T1592" i="4" s="1"/>
  <c r="T1593" i="4" s="1"/>
  <c r="T1594" i="4" s="1"/>
  <c r="T1595" i="4" s="1"/>
  <c r="T1596" i="4" s="1"/>
  <c r="T1597" i="4" s="1"/>
  <c r="T1598" i="4" s="1"/>
  <c r="T1599" i="4" s="1"/>
  <c r="T1600" i="4" s="1"/>
  <c r="T1601" i="4" s="1"/>
  <c r="T1602" i="4" s="1"/>
  <c r="T1603" i="4" s="1"/>
  <c r="T1604" i="4" s="1"/>
  <c r="T1605" i="4" s="1"/>
  <c r="T1606" i="4" s="1"/>
  <c r="T1607" i="4" s="1"/>
  <c r="T1608" i="4" s="1"/>
  <c r="T1609" i="4" s="1"/>
  <c r="T1610" i="4" s="1"/>
  <c r="T1611" i="4" s="1"/>
  <c r="T1612" i="4" s="1"/>
  <c r="T1613" i="4" s="1"/>
  <c r="T1614" i="4" s="1"/>
  <c r="T1615" i="4" s="1"/>
  <c r="T1616" i="4" s="1"/>
  <c r="T1617" i="4" s="1"/>
  <c r="T1618" i="4" s="1"/>
  <c r="T1619" i="4" s="1"/>
  <c r="T1620" i="4" s="1"/>
  <c r="T1621" i="4" s="1"/>
  <c r="T1622" i="4" s="1"/>
  <c r="T1623" i="4" s="1"/>
  <c r="T1624" i="4" s="1"/>
  <c r="T1625" i="4" s="1"/>
  <c r="T1626" i="4" s="1"/>
  <c r="T1627" i="4" s="1"/>
  <c r="T1628" i="4" s="1"/>
  <c r="T1629" i="4" s="1"/>
  <c r="T1630" i="4" s="1"/>
  <c r="T1631" i="4" s="1"/>
  <c r="T1632" i="4" s="1"/>
  <c r="T1633" i="4" s="1"/>
  <c r="T1634" i="4" s="1"/>
  <c r="T1635" i="4" s="1"/>
  <c r="T1636" i="4" s="1"/>
  <c r="T1637" i="4" s="1"/>
  <c r="T1638" i="4" s="1"/>
  <c r="T1639" i="4" s="1"/>
  <c r="T1640" i="4" s="1"/>
  <c r="T1641" i="4" s="1"/>
  <c r="T1642" i="4" s="1"/>
  <c r="T1643" i="4" s="1"/>
  <c r="T1644" i="4" s="1"/>
  <c r="T1645" i="4" s="1"/>
  <c r="T1646" i="4" s="1"/>
  <c r="T1647" i="4" s="1"/>
  <c r="T1648" i="4" s="1"/>
  <c r="T1649" i="4" s="1"/>
  <c r="T1650" i="4" s="1"/>
  <c r="T1651" i="4" s="1"/>
  <c r="T1652" i="4" s="1"/>
  <c r="T1653" i="4" s="1"/>
  <c r="T1654" i="4" s="1"/>
  <c r="T1655" i="4" s="1"/>
  <c r="T1656" i="4" s="1"/>
  <c r="T1657" i="4" s="1"/>
  <c r="T1658" i="4" s="1"/>
  <c r="T1659" i="4" s="1"/>
  <c r="T1660" i="4" s="1"/>
  <c r="T1661" i="4" s="1"/>
  <c r="T1662" i="4" s="1"/>
  <c r="T1663" i="4" s="1"/>
  <c r="T1664" i="4" s="1"/>
  <c r="T1665" i="4" s="1"/>
  <c r="T1666" i="4" s="1"/>
  <c r="T1667" i="4" s="1"/>
  <c r="T1668" i="4" s="1"/>
  <c r="T1669" i="4" s="1"/>
  <c r="T1670" i="4" s="1"/>
  <c r="T1671" i="4" s="1"/>
  <c r="T1672" i="4" s="1"/>
  <c r="T1673" i="4" s="1"/>
  <c r="T1674" i="4" s="1"/>
  <c r="T1675" i="4" s="1"/>
  <c r="T1676" i="4" s="1"/>
  <c r="T1677" i="4" s="1"/>
  <c r="T1678" i="4" s="1"/>
  <c r="T1679" i="4" s="1"/>
  <c r="T1680" i="4" s="1"/>
  <c r="T1681" i="4" s="1"/>
  <c r="T1682" i="4" s="1"/>
  <c r="T1683" i="4" s="1"/>
  <c r="T1684" i="4" s="1"/>
  <c r="T1685" i="4" s="1"/>
  <c r="T1686" i="4" s="1"/>
  <c r="T1687" i="4" s="1"/>
  <c r="T1688" i="4" s="1"/>
  <c r="T1689" i="4" s="1"/>
  <c r="T1690" i="4" s="1"/>
  <c r="T1691" i="4" s="1"/>
  <c r="T1692" i="4" s="1"/>
  <c r="T1693" i="4" s="1"/>
  <c r="T1694" i="4" s="1"/>
  <c r="T1695" i="4" s="1"/>
  <c r="T1696" i="4" s="1"/>
  <c r="T1697" i="4" s="1"/>
  <c r="T1698" i="4" s="1"/>
  <c r="T1699" i="4" s="1"/>
  <c r="T1700" i="4" s="1"/>
  <c r="T1701" i="4" s="1"/>
  <c r="T1702" i="4" s="1"/>
  <c r="T1703" i="4" s="1"/>
  <c r="T1704" i="4" s="1"/>
  <c r="T1705" i="4" s="1"/>
  <c r="T1706" i="4" s="1"/>
  <c r="T1707" i="4" s="1"/>
  <c r="T1708" i="4" s="1"/>
  <c r="T1709" i="4" s="1"/>
  <c r="T1710" i="4" s="1"/>
  <c r="T1711" i="4" s="1"/>
  <c r="T1712" i="4" s="1"/>
  <c r="T1713" i="4" s="1"/>
  <c r="T1714" i="4" s="1"/>
  <c r="T1715" i="4" s="1"/>
  <c r="T1716" i="4" s="1"/>
  <c r="T1717" i="4" s="1"/>
  <c r="T1718" i="4" s="1"/>
  <c r="T1719" i="4" s="1"/>
  <c r="T1720" i="4" s="1"/>
  <c r="T1721" i="4" s="1"/>
  <c r="T1722" i="4" s="1"/>
  <c r="T1723" i="4" s="1"/>
  <c r="T1724" i="4" s="1"/>
  <c r="T1725" i="4" s="1"/>
  <c r="T1726" i="4" s="1"/>
  <c r="T1727" i="4" s="1"/>
  <c r="T1728" i="4" s="1"/>
  <c r="T1729" i="4" s="1"/>
  <c r="T1730" i="4" s="1"/>
  <c r="T1731" i="4" s="1"/>
  <c r="T1732" i="4" s="1"/>
  <c r="T1733" i="4" s="1"/>
  <c r="T1734" i="4" s="1"/>
  <c r="T1735" i="4" s="1"/>
  <c r="T1736" i="4" s="1"/>
  <c r="T1737" i="4" s="1"/>
  <c r="T1738" i="4" s="1"/>
  <c r="T1739" i="4" s="1"/>
  <c r="T1740" i="4" s="1"/>
  <c r="T1741" i="4" s="1"/>
  <c r="T1742" i="4" s="1"/>
  <c r="T1743" i="4" s="1"/>
  <c r="T1744" i="4" s="1"/>
  <c r="T1745" i="4" s="1"/>
  <c r="T1746" i="4" s="1"/>
  <c r="T1747" i="4" s="1"/>
  <c r="T1748" i="4" s="1"/>
  <c r="T1749" i="4" s="1"/>
  <c r="T1750" i="4" s="1"/>
  <c r="T1751" i="4" s="1"/>
  <c r="T1752" i="4" s="1"/>
  <c r="T1753" i="4" s="1"/>
  <c r="T1754" i="4" s="1"/>
  <c r="T1755" i="4" s="1"/>
  <c r="T1756" i="4" s="1"/>
  <c r="T1757" i="4" s="1"/>
  <c r="T1758" i="4" s="1"/>
  <c r="T1759" i="4" s="1"/>
  <c r="T1760" i="4" s="1"/>
  <c r="T1761" i="4" s="1"/>
  <c r="T1762" i="4" s="1"/>
  <c r="T1763" i="4" s="1"/>
  <c r="T1764" i="4" s="1"/>
  <c r="T1765" i="4" s="1"/>
  <c r="T1766" i="4" s="1"/>
  <c r="T1767" i="4" s="1"/>
  <c r="T1768" i="4" s="1"/>
  <c r="T1769" i="4" s="1"/>
  <c r="T1770" i="4" s="1"/>
  <c r="T1771" i="4" s="1"/>
  <c r="T1772" i="4" s="1"/>
  <c r="T1773" i="4" s="1"/>
  <c r="T1774" i="4" s="1"/>
  <c r="T1775" i="4" s="1"/>
  <c r="T1776" i="4" s="1"/>
  <c r="T1777" i="4" s="1"/>
  <c r="T1778" i="4" s="1"/>
  <c r="T1779" i="4" s="1"/>
  <c r="T1780" i="4" s="1"/>
  <c r="T1781" i="4" s="1"/>
  <c r="T1782" i="4" s="1"/>
  <c r="T1783" i="4" s="1"/>
  <c r="T1784" i="4" s="1"/>
  <c r="T1785" i="4" s="1"/>
  <c r="T1786" i="4" s="1"/>
  <c r="T1787" i="4" s="1"/>
  <c r="T1788" i="4" s="1"/>
  <c r="T1789" i="4" s="1"/>
  <c r="T1790" i="4" s="1"/>
  <c r="T1791" i="4" s="1"/>
  <c r="T1792" i="4" s="1"/>
  <c r="T1793" i="4" s="1"/>
  <c r="T1794" i="4" s="1"/>
  <c r="T1795" i="4" s="1"/>
  <c r="T1796" i="4" s="1"/>
  <c r="T1797" i="4" s="1"/>
  <c r="T1798" i="4" s="1"/>
  <c r="T1799" i="4" s="1"/>
  <c r="T1800" i="4" s="1"/>
  <c r="T1801" i="4" s="1"/>
  <c r="T1802" i="4" s="1"/>
  <c r="T1803" i="4" s="1"/>
  <c r="T1804" i="4" s="1"/>
  <c r="T1805" i="4" s="1"/>
  <c r="T1806" i="4" s="1"/>
  <c r="T1807" i="4" s="1"/>
  <c r="T1808" i="4" s="1"/>
  <c r="T1809" i="4" s="1"/>
  <c r="T1810" i="4" s="1"/>
  <c r="T1811" i="4" s="1"/>
  <c r="T1812" i="4" s="1"/>
  <c r="T1813" i="4" s="1"/>
  <c r="T1814" i="4" s="1"/>
  <c r="T1815" i="4" s="1"/>
  <c r="T1816" i="4" s="1"/>
  <c r="T1817" i="4" s="1"/>
  <c r="T1818" i="4" s="1"/>
  <c r="T1819" i="4" s="1"/>
  <c r="T1820" i="4" s="1"/>
  <c r="T1821" i="4" s="1"/>
  <c r="T1822" i="4" s="1"/>
  <c r="T1823" i="4" s="1"/>
  <c r="T1824" i="4" s="1"/>
  <c r="T1825" i="4" s="1"/>
  <c r="T1826" i="4" s="1"/>
  <c r="T1827" i="4" s="1"/>
  <c r="T1828" i="4" s="1"/>
  <c r="T1829" i="4" s="1"/>
  <c r="T1830" i="4" s="1"/>
  <c r="T1831" i="4" s="1"/>
  <c r="T1832" i="4" s="1"/>
  <c r="T1833" i="4" s="1"/>
  <c r="T1834" i="4" s="1"/>
  <c r="T1835" i="4" s="1"/>
  <c r="T1836" i="4" s="1"/>
  <c r="T1837" i="4" s="1"/>
  <c r="T1838" i="4" s="1"/>
  <c r="T1839" i="4" s="1"/>
  <c r="T1840" i="4" s="1"/>
  <c r="T1841" i="4" s="1"/>
  <c r="T1842" i="4" s="1"/>
  <c r="T1843" i="4" s="1"/>
  <c r="T1844" i="4" s="1"/>
  <c r="T1845" i="4" s="1"/>
  <c r="T1846" i="4" s="1"/>
  <c r="T1847" i="4" s="1"/>
  <c r="T1848" i="4" s="1"/>
  <c r="T1849" i="4" s="1"/>
  <c r="T1850" i="4" s="1"/>
  <c r="T1851" i="4" s="1"/>
  <c r="T1852" i="4" s="1"/>
  <c r="T1853" i="4" s="1"/>
  <c r="T1854" i="4" s="1"/>
  <c r="T1855" i="4" s="1"/>
  <c r="T1856" i="4" s="1"/>
  <c r="T1857" i="4" s="1"/>
  <c r="T1858" i="4" s="1"/>
  <c r="T1859" i="4" s="1"/>
  <c r="T1860" i="4" s="1"/>
  <c r="T1861" i="4" s="1"/>
  <c r="T1862" i="4" s="1"/>
  <c r="T1863" i="4" s="1"/>
  <c r="T1864" i="4" s="1"/>
  <c r="T1865" i="4" s="1"/>
  <c r="T1866" i="4" s="1"/>
  <c r="T1867" i="4" s="1"/>
  <c r="T1868" i="4" s="1"/>
  <c r="T1869" i="4" s="1"/>
  <c r="T1870" i="4" s="1"/>
  <c r="T1871" i="4" s="1"/>
  <c r="T1872" i="4" s="1"/>
  <c r="T1873" i="4" s="1"/>
  <c r="T1874" i="4" s="1"/>
  <c r="T1875" i="4" s="1"/>
  <c r="T1876" i="4" s="1"/>
  <c r="T1877" i="4" s="1"/>
  <c r="T1878" i="4" s="1"/>
  <c r="T1879" i="4" s="1"/>
  <c r="T1880" i="4" s="1"/>
  <c r="T1881" i="4" s="1"/>
  <c r="T1882" i="4" s="1"/>
  <c r="T1883" i="4" s="1"/>
  <c r="T1884" i="4" s="1"/>
  <c r="T1885" i="4" s="1"/>
  <c r="T1886" i="4" s="1"/>
  <c r="T1887" i="4" s="1"/>
  <c r="T1888" i="4" s="1"/>
  <c r="T1889" i="4" s="1"/>
  <c r="T1890" i="4" s="1"/>
  <c r="T1891" i="4" s="1"/>
  <c r="T1892" i="4" s="1"/>
  <c r="T1893" i="4" s="1"/>
  <c r="T1894" i="4" s="1"/>
  <c r="T1895" i="4" s="1"/>
  <c r="T1896" i="4" s="1"/>
  <c r="T1897" i="4" s="1"/>
  <c r="T1898" i="4" s="1"/>
  <c r="T1899" i="4" s="1"/>
  <c r="T1900" i="4" s="1"/>
  <c r="T1901" i="4" s="1"/>
  <c r="T1902" i="4" s="1"/>
  <c r="T1903" i="4" s="1"/>
  <c r="T1904" i="4" s="1"/>
  <c r="T1905" i="4" s="1"/>
  <c r="T1906" i="4" s="1"/>
  <c r="T1907" i="4" s="1"/>
  <c r="T1908" i="4" s="1"/>
  <c r="T1909" i="4" s="1"/>
  <c r="T1910" i="4" s="1"/>
  <c r="T1911" i="4" s="1"/>
  <c r="T1912" i="4" s="1"/>
  <c r="T1913" i="4" s="1"/>
  <c r="T1914" i="4" s="1"/>
  <c r="T1915" i="4" s="1"/>
  <c r="T1916" i="4" s="1"/>
  <c r="T1917" i="4" s="1"/>
  <c r="T1918" i="4" s="1"/>
  <c r="T1919" i="4" s="1"/>
  <c r="T1920" i="4" s="1"/>
  <c r="T1921" i="4" s="1"/>
  <c r="T1922" i="4" s="1"/>
  <c r="T1923" i="4" s="1"/>
  <c r="T1924" i="4" s="1"/>
  <c r="T1925" i="4" s="1"/>
  <c r="T1926" i="4" s="1"/>
  <c r="T1927" i="4" s="1"/>
  <c r="T1928" i="4" s="1"/>
  <c r="T1929" i="4" s="1"/>
  <c r="T1930" i="4" s="1"/>
  <c r="T1931" i="4" s="1"/>
  <c r="T1932" i="4" s="1"/>
  <c r="T1933" i="4" s="1"/>
  <c r="T1934" i="4" s="1"/>
  <c r="T1935" i="4" s="1"/>
  <c r="T1936" i="4" s="1"/>
  <c r="T1937" i="4" s="1"/>
  <c r="T1938" i="4" s="1"/>
  <c r="T1939" i="4" s="1"/>
  <c r="T1940" i="4" s="1"/>
  <c r="T1941" i="4" s="1"/>
  <c r="T1942" i="4" s="1"/>
  <c r="T1943" i="4" s="1"/>
  <c r="T1944" i="4" s="1"/>
  <c r="T1945" i="4" s="1"/>
  <c r="T1946" i="4" s="1"/>
  <c r="T1947" i="4" s="1"/>
  <c r="T1948" i="4" s="1"/>
  <c r="T1949" i="4" s="1"/>
  <c r="T1950" i="4" s="1"/>
  <c r="T1951" i="4" s="1"/>
  <c r="T1952" i="4" s="1"/>
  <c r="T1953" i="4" s="1"/>
  <c r="T1954" i="4" s="1"/>
  <c r="T1955" i="4" s="1"/>
  <c r="T1956" i="4" s="1"/>
  <c r="T1957" i="4" s="1"/>
  <c r="T1958" i="4" s="1"/>
  <c r="T1959" i="4" s="1"/>
  <c r="T1960" i="4" s="1"/>
  <c r="T1961" i="4" s="1"/>
  <c r="T1962" i="4" s="1"/>
  <c r="T1963" i="4" s="1"/>
  <c r="T1964" i="4" s="1"/>
  <c r="T1965" i="4" s="1"/>
  <c r="T1966" i="4" s="1"/>
  <c r="T1967" i="4" s="1"/>
  <c r="T1968" i="4" s="1"/>
  <c r="T1969" i="4" s="1"/>
  <c r="T1970" i="4" s="1"/>
  <c r="T1971" i="4" s="1"/>
  <c r="T1972" i="4" s="1"/>
  <c r="T1973" i="4" s="1"/>
  <c r="T1974" i="4" s="1"/>
  <c r="T1975" i="4" s="1"/>
  <c r="T1976" i="4" s="1"/>
  <c r="T1977" i="4" s="1"/>
  <c r="T1978" i="4" s="1"/>
  <c r="T1979" i="4" s="1"/>
  <c r="T1980" i="4" s="1"/>
  <c r="T1981" i="4" s="1"/>
  <c r="T1982" i="4" s="1"/>
  <c r="T1983" i="4" s="1"/>
  <c r="T1984" i="4" s="1"/>
  <c r="T1985" i="4" s="1"/>
  <c r="T1986" i="4" s="1"/>
  <c r="T1987" i="4" s="1"/>
  <c r="T1988" i="4" s="1"/>
  <c r="T1989" i="4" s="1"/>
  <c r="T1990" i="4" s="1"/>
  <c r="T1991" i="4" s="1"/>
  <c r="T1992" i="4" s="1"/>
  <c r="T1993" i="4" s="1"/>
  <c r="T1994" i="4" s="1"/>
  <c r="T1995" i="4" s="1"/>
  <c r="T1996" i="4" s="1"/>
  <c r="T1997" i="4" s="1"/>
  <c r="T1998" i="4" s="1"/>
  <c r="T1999" i="4" s="1"/>
  <c r="T2000" i="4" s="1"/>
  <c r="T2001" i="4" s="1"/>
  <c r="T2002" i="4" s="1"/>
  <c r="T2003" i="4" s="1"/>
  <c r="T2004" i="4" s="1"/>
  <c r="T2005" i="4" s="1"/>
  <c r="T2006" i="4" s="1"/>
  <c r="T2007" i="4" s="1"/>
  <c r="T2008" i="4" s="1"/>
  <c r="T2009" i="4" s="1"/>
  <c r="T2010" i="4" s="1"/>
  <c r="T2011" i="4" s="1"/>
  <c r="T2012" i="4" s="1"/>
  <c r="T2013" i="4" s="1"/>
  <c r="T2014" i="4" s="1"/>
  <c r="T2015" i="4" s="1"/>
  <c r="T2016" i="4" s="1"/>
  <c r="T2017" i="4" s="1"/>
  <c r="T2018" i="4" s="1"/>
  <c r="T2019" i="4" s="1"/>
  <c r="T2020" i="4" s="1"/>
  <c r="T2021" i="4" s="1"/>
  <c r="T2022" i="4" s="1"/>
  <c r="T2023" i="4" s="1"/>
  <c r="T2024" i="4" s="1"/>
  <c r="T2025" i="4" s="1"/>
  <c r="T2026" i="4" s="1"/>
  <c r="T2027" i="4" s="1"/>
  <c r="T2028" i="4" s="1"/>
  <c r="T2029" i="4" s="1"/>
  <c r="T2030" i="4" s="1"/>
  <c r="T2031" i="4" s="1"/>
  <c r="T2032" i="4" s="1"/>
  <c r="T2033" i="4" s="1"/>
  <c r="T2034" i="4" s="1"/>
  <c r="T2035" i="4" s="1"/>
  <c r="T2036" i="4" s="1"/>
  <c r="T2037" i="4" s="1"/>
  <c r="T2038" i="4" s="1"/>
  <c r="T2039" i="4" s="1"/>
  <c r="T2040" i="4" s="1"/>
  <c r="T2041" i="4" s="1"/>
  <c r="T2042" i="4" s="1"/>
  <c r="T2043" i="4" s="1"/>
  <c r="T2044" i="4" s="1"/>
  <c r="T2045" i="4" s="1"/>
  <c r="T2046" i="4" s="1"/>
  <c r="T2047" i="4" s="1"/>
  <c r="T2048" i="4" s="1"/>
  <c r="T2049" i="4" s="1"/>
  <c r="T2050" i="4" s="1"/>
  <c r="T2051" i="4" s="1"/>
  <c r="T2052" i="4" s="1"/>
  <c r="T2053" i="4" s="1"/>
  <c r="T2054" i="4" s="1"/>
  <c r="T2055" i="4" s="1"/>
  <c r="T2056" i="4" s="1"/>
  <c r="T2057" i="4" s="1"/>
  <c r="T2058" i="4" s="1"/>
  <c r="T2059" i="4" s="1"/>
  <c r="T2060" i="4" s="1"/>
  <c r="T2061" i="4" s="1"/>
  <c r="T2062" i="4" s="1"/>
  <c r="T2063" i="4" s="1"/>
  <c r="T2064" i="4" s="1"/>
  <c r="T2065" i="4" s="1"/>
  <c r="T2066" i="4" s="1"/>
  <c r="T2067" i="4" s="1"/>
  <c r="T2068" i="4" s="1"/>
  <c r="T2069" i="4" s="1"/>
  <c r="T2070" i="4" s="1"/>
  <c r="T2071" i="4" s="1"/>
  <c r="T2072" i="4" s="1"/>
  <c r="T2073" i="4" s="1"/>
  <c r="T2074" i="4" s="1"/>
  <c r="T2075" i="4" s="1"/>
  <c r="T2076" i="4" s="1"/>
  <c r="T2077" i="4" s="1"/>
  <c r="T2078" i="4" s="1"/>
  <c r="T2079" i="4" s="1"/>
  <c r="T2080" i="4" s="1"/>
  <c r="T2081" i="4" s="1"/>
  <c r="T2082" i="4" s="1"/>
  <c r="T2083" i="4" s="1"/>
  <c r="T2084" i="4" s="1"/>
  <c r="T2085" i="4" s="1"/>
  <c r="T2086" i="4" s="1"/>
  <c r="T2087" i="4" s="1"/>
  <c r="T2088" i="4" s="1"/>
  <c r="T2089" i="4" s="1"/>
  <c r="T2090" i="4" s="1"/>
  <c r="T2091" i="4" s="1"/>
  <c r="T2092" i="4" s="1"/>
  <c r="T2093" i="4" s="1"/>
  <c r="T2094" i="4" s="1"/>
  <c r="T2095" i="4" s="1"/>
  <c r="T2096" i="4" s="1"/>
  <c r="T2097" i="4" s="1"/>
  <c r="T2098" i="4" s="1"/>
  <c r="T2099" i="4" s="1"/>
  <c r="T2100" i="4" s="1"/>
  <c r="T2101" i="4" s="1"/>
  <c r="T2102" i="4" s="1"/>
  <c r="T2103" i="4" s="1"/>
  <c r="T2104" i="4" s="1"/>
  <c r="T2105" i="4" s="1"/>
  <c r="T2106" i="4" s="1"/>
  <c r="T2107" i="4" s="1"/>
  <c r="T2108" i="4" s="1"/>
  <c r="T2109" i="4" s="1"/>
  <c r="T2110" i="4" s="1"/>
  <c r="T2111" i="4" s="1"/>
  <c r="T2112" i="4" s="1"/>
  <c r="T2113" i="4" s="1"/>
  <c r="T2114" i="4" s="1"/>
  <c r="T2115" i="4" s="1"/>
  <c r="T2116" i="4" s="1"/>
  <c r="T2117" i="4" s="1"/>
  <c r="T2118" i="4" s="1"/>
  <c r="T2119" i="4" s="1"/>
  <c r="T2120" i="4" s="1"/>
  <c r="T2121" i="4" s="1"/>
  <c r="T2122" i="4" s="1"/>
  <c r="T2123" i="4" s="1"/>
  <c r="T2124" i="4" s="1"/>
  <c r="T2125" i="4" s="1"/>
  <c r="T2126" i="4" s="1"/>
  <c r="T2127" i="4" s="1"/>
  <c r="T2128" i="4" s="1"/>
  <c r="T2129" i="4" s="1"/>
  <c r="T2130" i="4" s="1"/>
  <c r="T2131" i="4" s="1"/>
  <c r="T2132" i="4" s="1"/>
  <c r="T2133" i="4" s="1"/>
  <c r="T2134" i="4" s="1"/>
  <c r="T2135" i="4" s="1"/>
  <c r="T2136" i="4" s="1"/>
  <c r="T2137" i="4" s="1"/>
  <c r="T2138" i="4" s="1"/>
  <c r="T2139" i="4" s="1"/>
  <c r="T2140" i="4" s="1"/>
  <c r="T2141" i="4" s="1"/>
  <c r="T2142" i="4" s="1"/>
  <c r="T2143" i="4" s="1"/>
  <c r="T2144" i="4" s="1"/>
  <c r="T2145" i="4" s="1"/>
  <c r="T2146" i="4" s="1"/>
  <c r="AB107" i="4" l="1"/>
  <c r="AB103" i="4"/>
  <c r="AB105" i="4"/>
  <c r="AB101" i="4"/>
  <c r="AB109" i="4"/>
  <c r="AB104" i="4"/>
  <c r="AB106" i="4"/>
  <c r="AB208" i="4"/>
  <c r="AB110" i="4"/>
  <c r="AB274" i="4" l="1"/>
  <c r="AB269" i="4"/>
  <c r="AB244" i="4" l="1"/>
  <c r="AB239" i="4"/>
  <c r="AB241" i="4"/>
  <c r="AB240" i="4" l="1"/>
  <c r="AB271" i="4" l="1"/>
  <c r="AB261" i="4"/>
  <c r="AB250" i="4"/>
  <c r="AB245" i="4"/>
  <c r="AB231" i="4"/>
  <c r="AB222" i="4"/>
  <c r="AB225" i="4"/>
  <c r="AB215" i="4"/>
  <c r="AB205" i="4"/>
  <c r="AB206" i="4"/>
  <c r="AB270" i="4"/>
  <c r="AB263" i="4"/>
  <c r="AB256" i="4"/>
  <c r="AB252" i="4"/>
  <c r="AB243" i="4"/>
  <c r="AB228" i="4"/>
  <c r="AB217" i="4"/>
  <c r="AB224" i="4"/>
  <c r="AB213" i="4"/>
  <c r="AB203" i="4"/>
  <c r="AB262" i="4"/>
  <c r="AB255" i="4"/>
  <c r="AB249" i="4"/>
  <c r="AB238" i="4"/>
  <c r="AB227" i="4"/>
  <c r="AB216" i="4"/>
  <c r="AB223" i="4"/>
  <c r="AB212" i="4"/>
  <c r="AB197" i="4"/>
  <c r="AB257" i="4"/>
  <c r="AB265" i="4"/>
  <c r="AB251" i="4"/>
  <c r="AB248" i="4"/>
  <c r="AB258" i="4"/>
  <c r="AB218" i="4"/>
  <c r="AB221" i="4"/>
  <c r="AB234" i="4"/>
  <c r="AB242" i="4"/>
  <c r="AB211" i="4"/>
  <c r="AB200" i="4"/>
  <c r="AB273" i="4"/>
  <c r="AB260" i="4"/>
  <c r="AB259" i="4"/>
  <c r="AB254" i="4"/>
  <c r="AB247" i="4"/>
  <c r="AB236" i="4"/>
  <c r="AB232" i="4"/>
  <c r="AB235" i="4"/>
  <c r="AB229" i="4"/>
  <c r="AB210" i="4"/>
  <c r="AB204" i="4"/>
  <c r="AB272" i="4"/>
  <c r="AB264" i="4"/>
  <c r="AB266" i="4"/>
  <c r="AB253" i="4"/>
  <c r="AB246" i="4"/>
  <c r="AB219" i="4"/>
  <c r="AB230" i="4"/>
  <c r="AB226" i="4"/>
  <c r="AB220" i="4"/>
  <c r="AB233" i="4"/>
  <c r="AB214" i="4"/>
  <c r="AB207" i="4" l="1"/>
  <c r="AB198" i="4"/>
  <c r="AB176" i="4"/>
  <c r="AB202" i="4"/>
  <c r="AB201" i="4"/>
  <c r="AB193" i="4"/>
  <c r="AB192" i="4"/>
  <c r="AB194" i="4"/>
  <c r="AB209" i="4"/>
  <c r="AB195" i="4"/>
  <c r="AB199" i="4"/>
  <c r="AB196" i="4"/>
  <c r="AB178" i="4"/>
  <c r="AB171" i="4" l="1"/>
  <c r="AB155" i="4"/>
  <c r="AB175" i="4" l="1"/>
  <c r="AB188" i="4"/>
  <c r="AB237" i="4"/>
  <c r="AB154" i="4"/>
  <c r="AB174" i="4"/>
  <c r="AB186" i="4"/>
  <c r="AB153" i="4"/>
  <c r="AB173" i="4"/>
  <c r="AB160" i="4"/>
  <c r="AB164" i="4"/>
  <c r="AB185" i="4"/>
  <c r="AB156" i="4"/>
  <c r="AB152" i="4"/>
  <c r="AB172" i="4"/>
  <c r="AB159" i="4"/>
  <c r="AB177" i="4"/>
  <c r="AB184" i="4"/>
  <c r="AB170" i="4"/>
  <c r="AB163" i="4"/>
  <c r="AB189" i="4"/>
  <c r="AB190" i="4"/>
  <c r="AB158" i="4"/>
  <c r="AB166" i="4"/>
  <c r="AB187" i="4"/>
  <c r="AB180" i="4"/>
  <c r="AB165" i="4"/>
  <c r="AB113" i="4" l="1"/>
  <c r="AB135" i="4" l="1"/>
  <c r="AB121" i="4"/>
  <c r="AB119" i="4"/>
  <c r="AB134" i="4"/>
  <c r="AB117" i="4"/>
  <c r="AB179" i="4"/>
  <c r="AB139" i="4"/>
  <c r="AB148" i="4"/>
  <c r="AB142" i="4"/>
  <c r="AB115" i="4"/>
  <c r="AB168" i="4"/>
  <c r="AB162" i="4"/>
  <c r="AB138" i="4"/>
  <c r="AB147" i="4"/>
  <c r="AB136" i="4"/>
  <c r="AB161" i="4"/>
  <c r="AB191" i="4"/>
  <c r="AB137" i="4"/>
  <c r="AB146" i="4"/>
  <c r="AB132" i="4"/>
  <c r="AB118" i="4"/>
  <c r="AB128" i="4"/>
  <c r="AB130" i="4"/>
  <c r="AB131" i="4"/>
  <c r="AB151" i="4"/>
  <c r="AB145" i="4"/>
  <c r="AB127" i="4"/>
  <c r="AB141" i="4"/>
  <c r="AB144" i="4"/>
  <c r="AB126" i="4"/>
  <c r="AB140" i="4"/>
  <c r="AB143" i="4"/>
  <c r="AB111" i="4"/>
  <c r="AB150" i="4"/>
  <c r="AB116" i="4"/>
  <c r="AB149" i="4"/>
  <c r="AB133" i="4"/>
  <c r="AB157" i="4"/>
  <c r="AB125" i="4" l="1"/>
  <c r="AB129" i="4"/>
  <c r="AB124" i="4" l="1"/>
  <c r="AB112" i="4"/>
  <c r="AB120" i="4"/>
  <c r="AB114" i="4"/>
  <c r="AB123" i="4"/>
  <c r="AB69" i="4" l="1"/>
  <c r="AC69" i="4" s="1"/>
  <c r="AB73" i="4" l="1"/>
  <c r="AC73" i="4" s="1"/>
  <c r="AB74" i="4"/>
  <c r="AC74" i="4" s="1"/>
  <c r="AB72" i="4" l="1"/>
  <c r="AC72" i="4" s="1"/>
  <c r="AB65" i="4"/>
  <c r="AC65" i="4" s="1"/>
  <c r="AB83" i="4"/>
  <c r="AC83" i="4" s="1"/>
  <c r="AB64" i="4" l="1"/>
  <c r="AC64" i="4" s="1"/>
  <c r="AB60" i="4"/>
  <c r="AC60" i="4" s="1"/>
  <c r="AB47" i="4"/>
  <c r="AC47" i="4" s="1"/>
  <c r="AB183" i="4"/>
  <c r="AB78" i="4"/>
  <c r="AC78" i="4" s="1"/>
  <c r="AB92" i="4"/>
  <c r="AC92" i="4" s="1"/>
  <c r="AB97" i="4"/>
  <c r="AC97" i="4" s="1"/>
  <c r="AB85" i="4"/>
  <c r="AC85" i="4" s="1"/>
  <c r="AB61" i="4"/>
  <c r="AC61" i="4" s="1"/>
  <c r="AB55" i="4"/>
  <c r="AC55" i="4" s="1"/>
  <c r="AB182" i="4"/>
  <c r="AB79" i="4"/>
  <c r="AC79" i="4" s="1"/>
  <c r="AB98" i="4"/>
  <c r="AC98" i="4" s="1"/>
  <c r="AB89" i="4"/>
  <c r="AC89" i="4" s="1"/>
  <c r="AB93" i="4"/>
  <c r="AC93" i="4" s="1"/>
  <c r="AB70" i="4"/>
  <c r="AC70" i="4" s="1"/>
  <c r="AB59" i="4"/>
  <c r="AC59" i="4" s="1"/>
  <c r="AB46" i="4"/>
  <c r="AC46" i="4" s="1"/>
  <c r="AB167" i="4"/>
  <c r="AB77" i="4"/>
  <c r="AC77" i="4" s="1"/>
  <c r="AB86" i="4"/>
  <c r="AC86" i="4" s="1"/>
  <c r="AB90" i="4"/>
  <c r="AC90" i="4" s="1"/>
  <c r="AB84" i="4"/>
  <c r="AC84" i="4" s="1"/>
  <c r="AB71" i="4"/>
  <c r="AC71" i="4" s="1"/>
  <c r="AB58" i="4"/>
  <c r="AC58" i="4" s="1"/>
  <c r="AB50" i="4"/>
  <c r="AC50" i="4" s="1"/>
  <c r="AB76" i="4"/>
  <c r="AC76" i="4" s="1"/>
  <c r="AB91" i="4"/>
  <c r="AC91" i="4" s="1"/>
  <c r="AB82" i="4"/>
  <c r="AC82" i="4" s="1"/>
  <c r="AB67" i="4"/>
  <c r="AC67" i="4" s="1"/>
  <c r="AB57" i="4"/>
  <c r="AC57" i="4" s="1"/>
  <c r="AB49" i="4"/>
  <c r="AC49" i="4" s="1"/>
  <c r="AB81" i="4"/>
  <c r="AC81" i="4" s="1"/>
  <c r="AB75" i="4"/>
  <c r="AC75" i="4" s="1"/>
  <c r="AB96" i="4"/>
  <c r="AC96" i="4" s="1"/>
  <c r="AB88" i="4"/>
  <c r="AC88" i="4" s="1"/>
  <c r="AB63" i="4"/>
  <c r="AC63" i="4" s="1"/>
  <c r="AB56" i="4"/>
  <c r="AC56" i="4" s="1"/>
  <c r="AB48" i="4"/>
  <c r="AC48" i="4" s="1"/>
  <c r="AB95" i="4"/>
  <c r="AC95" i="4" s="1"/>
  <c r="AB87" i="4"/>
  <c r="AC87" i="4" s="1"/>
  <c r="AB80" i="4"/>
  <c r="AC80" i="4" s="1"/>
  <c r="AB99" i="4"/>
  <c r="AC99" i="4" s="1"/>
  <c r="AB102" i="4" l="1"/>
  <c r="AB52" i="4"/>
  <c r="AC52" i="4" s="1"/>
  <c r="AB66" i="4" l="1"/>
  <c r="AC66" i="4" s="1"/>
  <c r="AB42" i="4"/>
  <c r="AC42" i="4" s="1"/>
  <c r="AB40" i="4" l="1"/>
  <c r="AC40" i="4" s="1"/>
  <c r="AB43" i="4"/>
  <c r="AC43" i="4" s="1"/>
  <c r="AB20" i="4" l="1"/>
  <c r="AC20" i="4" s="1"/>
  <c r="AB19" i="4"/>
  <c r="AC19" i="4" s="1"/>
  <c r="AB39" i="4"/>
  <c r="AC39" i="4" s="1"/>
  <c r="AB32" i="4"/>
  <c r="AC32" i="4" s="1"/>
  <c r="AB35" i="4"/>
  <c r="AC35" i="4" s="1"/>
  <c r="AB16" i="4"/>
  <c r="AC16" i="4" s="1"/>
  <c r="AB54" i="4"/>
  <c r="AC54" i="4" s="1"/>
  <c r="AB25" i="4"/>
  <c r="AC25" i="4" s="1"/>
  <c r="AB53" i="4"/>
  <c r="AC53" i="4" s="1"/>
  <c r="AB24" i="4"/>
  <c r="AC24" i="4" s="1"/>
  <c r="AB30" i="4"/>
  <c r="AC30" i="4" s="1"/>
  <c r="AB22" i="4"/>
  <c r="AC22" i="4" s="1"/>
  <c r="AB94" i="4"/>
  <c r="AC94" i="4" s="1"/>
  <c r="AB33" i="4"/>
  <c r="AC33" i="4" s="1"/>
  <c r="AB36" i="4"/>
  <c r="AC36" i="4" s="1"/>
  <c r="AB27" i="4"/>
  <c r="AC27" i="4" s="1"/>
  <c r="AB23" i="4"/>
  <c r="AC23" i="4" s="1"/>
  <c r="AB34" i="4"/>
  <c r="AC34" i="4" s="1"/>
  <c r="AB28" i="4"/>
  <c r="AC28" i="4" s="1"/>
  <c r="AB68" i="4"/>
  <c r="AC68" i="4" s="1"/>
  <c r="AB29" i="4"/>
  <c r="AC29" i="4" s="1"/>
  <c r="AB62" i="4"/>
  <c r="AC62" i="4" s="1"/>
  <c r="AB37" i="4"/>
  <c r="AC37" i="4" s="1"/>
  <c r="AB51" i="4"/>
  <c r="AC51" i="4" s="1"/>
  <c r="AB31" i="4"/>
  <c r="AC31" i="4" s="1"/>
  <c r="AB21" i="4"/>
  <c r="AC21" i="4" s="1"/>
  <c r="AB45" i="4"/>
  <c r="AC45" i="4" s="1"/>
  <c r="AB38" i="4"/>
  <c r="AC38" i="4" s="1"/>
  <c r="AB41" i="4"/>
  <c r="AC41" i="4" s="1"/>
  <c r="AB26" i="4"/>
  <c r="AC26" i="4" s="1"/>
  <c r="AB18" i="4"/>
  <c r="AC18" i="4" s="1"/>
  <c r="AB17" i="4" l="1"/>
  <c r="AC17" i="4" s="1"/>
  <c r="O6" i="4"/>
  <c r="H604" i="3" l="1"/>
  <c r="H601" i="3"/>
  <c r="H598" i="3"/>
  <c r="H595" i="3"/>
  <c r="H592" i="3"/>
  <c r="H589" i="3"/>
  <c r="H586" i="3"/>
  <c r="H583" i="3"/>
  <c r="H580" i="3"/>
  <c r="H577" i="3"/>
  <c r="H574" i="3"/>
  <c r="H571" i="3"/>
  <c r="H568" i="3"/>
  <c r="H565" i="3"/>
  <c r="H562" i="3"/>
  <c r="H559" i="3"/>
  <c r="H556" i="3"/>
  <c r="H553" i="3"/>
  <c r="H550" i="3"/>
  <c r="H547" i="3"/>
  <c r="H544" i="3"/>
  <c r="H541" i="3"/>
  <c r="H538" i="3"/>
  <c r="H535" i="3"/>
  <c r="H532" i="3"/>
  <c r="H529" i="3"/>
  <c r="H526" i="3"/>
  <c r="H523" i="3"/>
  <c r="H520" i="3"/>
  <c r="H517" i="3"/>
  <c r="H514" i="3"/>
  <c r="I511" i="3"/>
  <c r="I508" i="3"/>
  <c r="I505" i="3"/>
  <c r="I502" i="3"/>
  <c r="H497" i="3"/>
  <c r="H494" i="3"/>
  <c r="H491" i="3"/>
  <c r="H488" i="3"/>
  <c r="I485" i="3"/>
  <c r="I482" i="3"/>
  <c r="I479" i="3"/>
  <c r="I476" i="3"/>
  <c r="H474" i="3"/>
  <c r="H471" i="3"/>
  <c r="H468" i="3"/>
  <c r="I465" i="3"/>
  <c r="H463" i="3"/>
  <c r="H460" i="3"/>
  <c r="H457" i="3"/>
  <c r="H454" i="3"/>
  <c r="H449" i="3"/>
  <c r="H446" i="3"/>
  <c r="H443" i="3"/>
  <c r="I440" i="3"/>
  <c r="H438" i="3"/>
  <c r="H435" i="3"/>
  <c r="H432" i="3"/>
  <c r="H429" i="3"/>
  <c r="H426" i="3"/>
  <c r="H423" i="3"/>
  <c r="H420" i="3"/>
  <c r="H417" i="3"/>
  <c r="H414" i="3"/>
  <c r="H411" i="3"/>
  <c r="H408" i="3"/>
  <c r="H405" i="3"/>
  <c r="H402" i="3"/>
  <c r="H399" i="3"/>
  <c r="H396" i="3"/>
  <c r="H393" i="3"/>
  <c r="H390" i="3"/>
  <c r="H387" i="3"/>
  <c r="H384" i="3"/>
  <c r="H381" i="3"/>
  <c r="H378" i="3"/>
  <c r="H375" i="3"/>
  <c r="H606" i="3"/>
  <c r="H603" i="3"/>
  <c r="H600" i="3"/>
  <c r="H597" i="3"/>
  <c r="H594" i="3"/>
  <c r="H591" i="3"/>
  <c r="H588" i="3"/>
  <c r="H585" i="3"/>
  <c r="H582" i="3"/>
  <c r="H579" i="3"/>
  <c r="H576" i="3"/>
  <c r="H573" i="3"/>
  <c r="H570" i="3"/>
  <c r="H567" i="3"/>
  <c r="H564" i="3"/>
  <c r="H561" i="3"/>
  <c r="H558" i="3"/>
  <c r="H555" i="3"/>
  <c r="H552" i="3"/>
  <c r="H549" i="3"/>
  <c r="H546" i="3"/>
  <c r="H543" i="3"/>
  <c r="H540" i="3"/>
  <c r="H537" i="3"/>
  <c r="H534" i="3"/>
  <c r="H531" i="3"/>
  <c r="H528" i="3"/>
  <c r="H525" i="3"/>
  <c r="H522" i="3"/>
  <c r="H519" i="3"/>
  <c r="H516" i="3"/>
  <c r="H513" i="3"/>
  <c r="I510" i="3"/>
  <c r="I507" i="3"/>
  <c r="I504" i="3"/>
  <c r="I501" i="3"/>
  <c r="H499" i="3"/>
  <c r="H496" i="3"/>
  <c r="H493" i="3"/>
  <c r="H490" i="3"/>
  <c r="I487" i="3"/>
  <c r="I484" i="3"/>
  <c r="I481" i="3"/>
  <c r="I478" i="3"/>
  <c r="H473" i="3"/>
  <c r="H470" i="3"/>
  <c r="H467" i="3"/>
  <c r="I464" i="3"/>
  <c r="H462" i="3"/>
  <c r="H459" i="3"/>
  <c r="H456" i="3"/>
  <c r="I453" i="3"/>
  <c r="H451" i="3"/>
  <c r="H448" i="3"/>
  <c r="H445" i="3"/>
  <c r="H442" i="3"/>
  <c r="H437" i="3"/>
  <c r="H434" i="3"/>
  <c r="H431" i="3"/>
  <c r="H428" i="3"/>
  <c r="H425" i="3"/>
  <c r="H422" i="3"/>
  <c r="H419" i="3"/>
  <c r="H416" i="3"/>
  <c r="H413" i="3"/>
  <c r="H410" i="3"/>
  <c r="H407" i="3"/>
  <c r="H404" i="3"/>
  <c r="H401" i="3"/>
  <c r="H398" i="3"/>
  <c r="H395" i="3"/>
  <c r="H392" i="3"/>
  <c r="H389" i="3"/>
  <c r="H386" i="3"/>
  <c r="H383" i="3"/>
  <c r="H380" i="3"/>
  <c r="H377" i="3"/>
  <c r="H374" i="3"/>
  <c r="H371" i="3"/>
  <c r="H368" i="3"/>
  <c r="H365" i="3"/>
  <c r="H362" i="3"/>
  <c r="H359" i="3"/>
  <c r="I605" i="3"/>
  <c r="I602" i="3"/>
  <c r="I599" i="3"/>
  <c r="I596" i="3"/>
  <c r="I593" i="3"/>
  <c r="I590" i="3"/>
  <c r="I587" i="3"/>
  <c r="I584" i="3"/>
  <c r="I581" i="3"/>
  <c r="I578" i="3"/>
  <c r="I575" i="3"/>
  <c r="I572" i="3"/>
  <c r="I569" i="3"/>
  <c r="I566" i="3"/>
  <c r="I563" i="3"/>
  <c r="I560" i="3"/>
  <c r="I557" i="3"/>
  <c r="I554" i="3"/>
  <c r="I551" i="3"/>
  <c r="I548" i="3"/>
  <c r="I545" i="3"/>
  <c r="I542" i="3"/>
  <c r="I539" i="3"/>
  <c r="I536" i="3"/>
  <c r="I533" i="3"/>
  <c r="I530" i="3"/>
  <c r="I527" i="3"/>
  <c r="I524" i="3"/>
  <c r="I521" i="3"/>
  <c r="I518" i="3"/>
  <c r="I515" i="3"/>
  <c r="I512" i="3"/>
  <c r="H510" i="3"/>
  <c r="H507" i="3"/>
  <c r="H504" i="3"/>
  <c r="H501" i="3"/>
  <c r="I498" i="3"/>
  <c r="I495" i="3"/>
  <c r="I492" i="3"/>
  <c r="I489" i="3"/>
  <c r="H487" i="3"/>
  <c r="H484" i="3"/>
  <c r="H481" i="3"/>
  <c r="H478" i="3"/>
  <c r="I475" i="3"/>
  <c r="I472" i="3"/>
  <c r="I469" i="3"/>
  <c r="I466" i="3"/>
  <c r="H464" i="3"/>
  <c r="I461" i="3"/>
  <c r="I458" i="3"/>
  <c r="I455" i="3"/>
  <c r="H453" i="3"/>
  <c r="I450" i="3"/>
  <c r="I447" i="3"/>
  <c r="I444" i="3"/>
  <c r="I439" i="3"/>
  <c r="I436" i="3"/>
  <c r="I433" i="3"/>
  <c r="I430" i="3"/>
  <c r="I427" i="3"/>
  <c r="I424" i="3"/>
  <c r="I421" i="3"/>
  <c r="I418" i="3"/>
  <c r="I415" i="3"/>
  <c r="I412" i="3"/>
  <c r="I409" i="3"/>
  <c r="I406" i="3"/>
  <c r="I403" i="3"/>
  <c r="I400" i="3"/>
  <c r="I397" i="3"/>
  <c r="I394" i="3"/>
  <c r="I391" i="3"/>
  <c r="I604" i="3"/>
  <c r="I601" i="3"/>
  <c r="I598" i="3"/>
  <c r="I595" i="3"/>
  <c r="I592" i="3"/>
  <c r="I589" i="3"/>
  <c r="I586" i="3"/>
  <c r="I583" i="3"/>
  <c r="I580" i="3"/>
  <c r="I577" i="3"/>
  <c r="I574" i="3"/>
  <c r="I571" i="3"/>
  <c r="I568" i="3"/>
  <c r="I565" i="3"/>
  <c r="I562" i="3"/>
  <c r="I559" i="3"/>
  <c r="I556" i="3"/>
  <c r="I553" i="3"/>
  <c r="I550" i="3"/>
  <c r="I547" i="3"/>
  <c r="I544" i="3"/>
  <c r="I541" i="3"/>
  <c r="I538" i="3"/>
  <c r="I535" i="3"/>
  <c r="I532" i="3"/>
  <c r="I529" i="3"/>
  <c r="I526" i="3"/>
  <c r="I523" i="3"/>
  <c r="I520" i="3"/>
  <c r="I517" i="3"/>
  <c r="I514" i="3"/>
  <c r="H509" i="3"/>
  <c r="H506" i="3"/>
  <c r="H503" i="3"/>
  <c r="H500" i="3"/>
  <c r="I497" i="3"/>
  <c r="K497" i="3" s="1"/>
  <c r="I494" i="3"/>
  <c r="I491" i="3"/>
  <c r="I488" i="3"/>
  <c r="H486" i="3"/>
  <c r="H483" i="3"/>
  <c r="H480" i="3"/>
  <c r="H477" i="3"/>
  <c r="I474" i="3"/>
  <c r="I471" i="3"/>
  <c r="I468" i="3"/>
  <c r="I463" i="3"/>
  <c r="I460" i="3"/>
  <c r="I457" i="3"/>
  <c r="I454" i="3"/>
  <c r="H452" i="3"/>
  <c r="I449" i="3"/>
  <c r="I446" i="3"/>
  <c r="I443" i="3"/>
  <c r="H441" i="3"/>
  <c r="I438" i="3"/>
  <c r="I435" i="3"/>
  <c r="I432" i="3"/>
  <c r="I429" i="3"/>
  <c r="I426" i="3"/>
  <c r="I423" i="3"/>
  <c r="I420" i="3"/>
  <c r="I417" i="3"/>
  <c r="I414" i="3"/>
  <c r="I411" i="3"/>
  <c r="I408" i="3"/>
  <c r="I405" i="3"/>
  <c r="I402" i="3"/>
  <c r="I399" i="3"/>
  <c r="I396" i="3"/>
  <c r="I393" i="3"/>
  <c r="I390" i="3"/>
  <c r="I387" i="3"/>
  <c r="I384" i="3"/>
  <c r="I381" i="3"/>
  <c r="I378" i="3"/>
  <c r="I375" i="3"/>
  <c r="I372" i="3"/>
  <c r="I369" i="3"/>
  <c r="I366" i="3"/>
  <c r="I363" i="3"/>
  <c r="I360" i="3"/>
  <c r="H599" i="3"/>
  <c r="H590" i="3"/>
  <c r="H581" i="3"/>
  <c r="H572" i="3"/>
  <c r="H563" i="3"/>
  <c r="H554" i="3"/>
  <c r="H545" i="3"/>
  <c r="H536" i="3"/>
  <c r="H527" i="3"/>
  <c r="H518" i="3"/>
  <c r="I509" i="3"/>
  <c r="I500" i="3"/>
  <c r="H492" i="3"/>
  <c r="I483" i="3"/>
  <c r="H475" i="3"/>
  <c r="H466" i="3"/>
  <c r="H458" i="3"/>
  <c r="H450" i="3"/>
  <c r="I441" i="3"/>
  <c r="H433" i="3"/>
  <c r="K433" i="3" s="1"/>
  <c r="H424" i="3"/>
  <c r="H415" i="3"/>
  <c r="K415" i="3" s="1"/>
  <c r="H406" i="3"/>
  <c r="H397" i="3"/>
  <c r="I388" i="3"/>
  <c r="I382" i="3"/>
  <c r="I376" i="3"/>
  <c r="I371" i="3"/>
  <c r="H367" i="3"/>
  <c r="I362" i="3"/>
  <c r="H358" i="3"/>
  <c r="H355" i="3"/>
  <c r="H352" i="3"/>
  <c r="H349" i="3"/>
  <c r="H346" i="3"/>
  <c r="H343" i="3"/>
  <c r="H340" i="3"/>
  <c r="H337" i="3"/>
  <c r="H334" i="3"/>
  <c r="H331" i="3"/>
  <c r="H328" i="3"/>
  <c r="H325" i="3"/>
  <c r="H322" i="3"/>
  <c r="H319" i="3"/>
  <c r="H316" i="3"/>
  <c r="I313" i="3"/>
  <c r="I310" i="3"/>
  <c r="I307" i="3"/>
  <c r="I304" i="3"/>
  <c r="H302" i="3"/>
  <c r="H299" i="3"/>
  <c r="H296" i="3"/>
  <c r="H293" i="3"/>
  <c r="I290" i="3"/>
  <c r="I287" i="3"/>
  <c r="I284" i="3"/>
  <c r="I281" i="3"/>
  <c r="H279" i="3"/>
  <c r="H276" i="3"/>
  <c r="H273" i="3"/>
  <c r="H270" i="3"/>
  <c r="I267" i="3"/>
  <c r="I264" i="3"/>
  <c r="I261" i="3"/>
  <c r="I258" i="3"/>
  <c r="H253" i="3"/>
  <c r="H250" i="3"/>
  <c r="H247" i="3"/>
  <c r="H244" i="3"/>
  <c r="I241" i="3"/>
  <c r="I238" i="3"/>
  <c r="I235" i="3"/>
  <c r="I232" i="3"/>
  <c r="H230" i="3"/>
  <c r="H227" i="3"/>
  <c r="H224" i="3"/>
  <c r="H221" i="3"/>
  <c r="I606" i="3"/>
  <c r="I597" i="3"/>
  <c r="I588" i="3"/>
  <c r="I579" i="3"/>
  <c r="I570" i="3"/>
  <c r="I561" i="3"/>
  <c r="I552" i="3"/>
  <c r="I543" i="3"/>
  <c r="I534" i="3"/>
  <c r="I525" i="3"/>
  <c r="I516" i="3"/>
  <c r="H508" i="3"/>
  <c r="K508" i="3" s="1"/>
  <c r="I499" i="3"/>
  <c r="I490" i="3"/>
  <c r="H482" i="3"/>
  <c r="K482" i="3" s="1"/>
  <c r="I473" i="3"/>
  <c r="H465" i="3"/>
  <c r="I456" i="3"/>
  <c r="I448" i="3"/>
  <c r="H440" i="3"/>
  <c r="I431" i="3"/>
  <c r="I422" i="3"/>
  <c r="I413" i="3"/>
  <c r="I404" i="3"/>
  <c r="I395" i="3"/>
  <c r="H388" i="3"/>
  <c r="H382" i="3"/>
  <c r="H376" i="3"/>
  <c r="I370" i="3"/>
  <c r="H366" i="3"/>
  <c r="I361" i="3"/>
  <c r="I357" i="3"/>
  <c r="I354" i="3"/>
  <c r="I351" i="3"/>
  <c r="I348" i="3"/>
  <c r="I345" i="3"/>
  <c r="I342" i="3"/>
  <c r="I339" i="3"/>
  <c r="I336" i="3"/>
  <c r="I333" i="3"/>
  <c r="I330" i="3"/>
  <c r="I327" i="3"/>
  <c r="I324" i="3"/>
  <c r="I321" i="3"/>
  <c r="I318" i="3"/>
  <c r="H313" i="3"/>
  <c r="H310" i="3"/>
  <c r="H307" i="3"/>
  <c r="H304" i="3"/>
  <c r="I301" i="3"/>
  <c r="I298" i="3"/>
  <c r="I295" i="3"/>
  <c r="I292" i="3"/>
  <c r="H290" i="3"/>
  <c r="H287" i="3"/>
  <c r="H284" i="3"/>
  <c r="H281" i="3"/>
  <c r="I278" i="3"/>
  <c r="H605" i="3"/>
  <c r="H596" i="3"/>
  <c r="K596" i="3" s="1"/>
  <c r="H587" i="3"/>
  <c r="H578" i="3"/>
  <c r="H569" i="3"/>
  <c r="H560" i="3"/>
  <c r="K560" i="3" s="1"/>
  <c r="H551" i="3"/>
  <c r="H542" i="3"/>
  <c r="H533" i="3"/>
  <c r="H524" i="3"/>
  <c r="K524" i="3" s="1"/>
  <c r="H515" i="3"/>
  <c r="I506" i="3"/>
  <c r="H498" i="3"/>
  <c r="H489" i="3"/>
  <c r="K489" i="3" s="1"/>
  <c r="I480" i="3"/>
  <c r="H472" i="3"/>
  <c r="H455" i="3"/>
  <c r="K455" i="3" s="1"/>
  <c r="H447" i="3"/>
  <c r="H439" i="3"/>
  <c r="H430" i="3"/>
  <c r="H421" i="3"/>
  <c r="K421" i="3" s="1"/>
  <c r="H412" i="3"/>
  <c r="K412" i="3" s="1"/>
  <c r="H403" i="3"/>
  <c r="H394" i="3"/>
  <c r="I386" i="3"/>
  <c r="I380" i="3"/>
  <c r="I374" i="3"/>
  <c r="H370" i="3"/>
  <c r="I365" i="3"/>
  <c r="H361" i="3"/>
  <c r="H357" i="3"/>
  <c r="H354" i="3"/>
  <c r="H351" i="3"/>
  <c r="H348" i="3"/>
  <c r="H345" i="3"/>
  <c r="H342" i="3"/>
  <c r="H339" i="3"/>
  <c r="H336" i="3"/>
  <c r="H333" i="3"/>
  <c r="H330" i="3"/>
  <c r="H327" i="3"/>
  <c r="H324" i="3"/>
  <c r="H321" i="3"/>
  <c r="H318" i="3"/>
  <c r="I315" i="3"/>
  <c r="I312" i="3"/>
  <c r="I309" i="3"/>
  <c r="I306" i="3"/>
  <c r="H301" i="3"/>
  <c r="H298" i="3"/>
  <c r="H295" i="3"/>
  <c r="H292" i="3"/>
  <c r="I289" i="3"/>
  <c r="I286" i="3"/>
  <c r="I283" i="3"/>
  <c r="I280" i="3"/>
  <c r="H278" i="3"/>
  <c r="H275" i="3"/>
  <c r="H272" i="3"/>
  <c r="H269" i="3"/>
  <c r="I266" i="3"/>
  <c r="I263" i="3"/>
  <c r="I260" i="3"/>
  <c r="I257" i="3"/>
  <c r="H255" i="3"/>
  <c r="H252" i="3"/>
  <c r="H249" i="3"/>
  <c r="H246" i="3"/>
  <c r="I243" i="3"/>
  <c r="I240" i="3"/>
  <c r="I237" i="3"/>
  <c r="I234" i="3"/>
  <c r="H229" i="3"/>
  <c r="H226" i="3"/>
  <c r="H223" i="3"/>
  <c r="H220" i="3"/>
  <c r="I217" i="3"/>
  <c r="I214" i="3"/>
  <c r="I211" i="3"/>
  <c r="I208" i="3"/>
  <c r="H206" i="3"/>
  <c r="H203" i="3"/>
  <c r="H200" i="3"/>
  <c r="I600" i="3"/>
  <c r="I591" i="3"/>
  <c r="I582" i="3"/>
  <c r="I573" i="3"/>
  <c r="I564" i="3"/>
  <c r="I555" i="3"/>
  <c r="I546" i="3"/>
  <c r="I537" i="3"/>
  <c r="I528" i="3"/>
  <c r="I519" i="3"/>
  <c r="H511" i="3"/>
  <c r="K511" i="3" s="1"/>
  <c r="H502" i="3"/>
  <c r="K502" i="3" s="1"/>
  <c r="I493" i="3"/>
  <c r="H485" i="3"/>
  <c r="H476" i="3"/>
  <c r="K476" i="3" s="1"/>
  <c r="I467" i="3"/>
  <c r="I459" i="3"/>
  <c r="I451" i="3"/>
  <c r="I442" i="3"/>
  <c r="I434" i="3"/>
  <c r="I425" i="3"/>
  <c r="I416" i="3"/>
  <c r="I407" i="3"/>
  <c r="I398" i="3"/>
  <c r="I389" i="3"/>
  <c r="I383" i="3"/>
  <c r="I377" i="3"/>
  <c r="H372" i="3"/>
  <c r="I367" i="3"/>
  <c r="H363" i="3"/>
  <c r="I358" i="3"/>
  <c r="I355" i="3"/>
  <c r="I352" i="3"/>
  <c r="I349" i="3"/>
  <c r="I346" i="3"/>
  <c r="I343" i="3"/>
  <c r="I340" i="3"/>
  <c r="I337" i="3"/>
  <c r="I334" i="3"/>
  <c r="I331" i="3"/>
  <c r="I328" i="3"/>
  <c r="I325" i="3"/>
  <c r="I322" i="3"/>
  <c r="I319" i="3"/>
  <c r="I316" i="3"/>
  <c r="H314" i="3"/>
  <c r="H311" i="3"/>
  <c r="H308" i="3"/>
  <c r="H305" i="3"/>
  <c r="I302" i="3"/>
  <c r="I299" i="3"/>
  <c r="I296" i="3"/>
  <c r="I293" i="3"/>
  <c r="H291" i="3"/>
  <c r="H288" i="3"/>
  <c r="H285" i="3"/>
  <c r="H282" i="3"/>
  <c r="I279" i="3"/>
  <c r="I276" i="3"/>
  <c r="I273" i="3"/>
  <c r="I270" i="3"/>
  <c r="H265" i="3"/>
  <c r="H262" i="3"/>
  <c r="H259" i="3"/>
  <c r="H256" i="3"/>
  <c r="I253" i="3"/>
  <c r="I250" i="3"/>
  <c r="I247" i="3"/>
  <c r="I244" i="3"/>
  <c r="H242" i="3"/>
  <c r="H239" i="3"/>
  <c r="H236" i="3"/>
  <c r="H233" i="3"/>
  <c r="I230" i="3"/>
  <c r="I227" i="3"/>
  <c r="I224" i="3"/>
  <c r="I221" i="3"/>
  <c r="H219" i="3"/>
  <c r="H216" i="3"/>
  <c r="H213" i="3"/>
  <c r="H210" i="3"/>
  <c r="I207" i="3"/>
  <c r="I204" i="3"/>
  <c r="I201" i="3"/>
  <c r="H584" i="3"/>
  <c r="H557" i="3"/>
  <c r="K557" i="3" s="1"/>
  <c r="H530" i="3"/>
  <c r="I503" i="3"/>
  <c r="I477" i="3"/>
  <c r="I452" i="3"/>
  <c r="H427" i="3"/>
  <c r="H400" i="3"/>
  <c r="H379" i="3"/>
  <c r="H364" i="3"/>
  <c r="H353" i="3"/>
  <c r="H344" i="3"/>
  <c r="H335" i="3"/>
  <c r="H326" i="3"/>
  <c r="H317" i="3"/>
  <c r="I308" i="3"/>
  <c r="H300" i="3"/>
  <c r="I291" i="3"/>
  <c r="I282" i="3"/>
  <c r="I274" i="3"/>
  <c r="I268" i="3"/>
  <c r="H263" i="3"/>
  <c r="H257" i="3"/>
  <c r="K257" i="3" s="1"/>
  <c r="I251" i="3"/>
  <c r="I245" i="3"/>
  <c r="H240" i="3"/>
  <c r="H234" i="3"/>
  <c r="I228" i="3"/>
  <c r="I222" i="3"/>
  <c r="H218" i="3"/>
  <c r="I213" i="3"/>
  <c r="H209" i="3"/>
  <c r="H205" i="3"/>
  <c r="I200" i="3"/>
  <c r="H197" i="3"/>
  <c r="I194" i="3"/>
  <c r="I191" i="3"/>
  <c r="I188" i="3"/>
  <c r="I185" i="3"/>
  <c r="H183" i="3"/>
  <c r="H180" i="3"/>
  <c r="H177" i="3"/>
  <c r="H174" i="3"/>
  <c r="I171" i="3"/>
  <c r="I168" i="3"/>
  <c r="I165" i="3"/>
  <c r="I603" i="3"/>
  <c r="I576" i="3"/>
  <c r="I549" i="3"/>
  <c r="I522" i="3"/>
  <c r="I496" i="3"/>
  <c r="I470" i="3"/>
  <c r="I445" i="3"/>
  <c r="I419" i="3"/>
  <c r="I392" i="3"/>
  <c r="I373" i="3"/>
  <c r="H360" i="3"/>
  <c r="K360" i="3" s="1"/>
  <c r="I350" i="3"/>
  <c r="I341" i="3"/>
  <c r="I332" i="3"/>
  <c r="I323" i="3"/>
  <c r="H315" i="3"/>
  <c r="K315" i="3" s="1"/>
  <c r="H306" i="3"/>
  <c r="K306" i="3" s="1"/>
  <c r="I297" i="3"/>
  <c r="H289" i="3"/>
  <c r="H280" i="3"/>
  <c r="H274" i="3"/>
  <c r="H268" i="3"/>
  <c r="I262" i="3"/>
  <c r="I256" i="3"/>
  <c r="H251" i="3"/>
  <c r="H245" i="3"/>
  <c r="I239" i="3"/>
  <c r="I233" i="3"/>
  <c r="H228" i="3"/>
  <c r="H222" i="3"/>
  <c r="H217" i="3"/>
  <c r="I212" i="3"/>
  <c r="H208" i="3"/>
  <c r="K208" i="3" s="1"/>
  <c r="H204" i="3"/>
  <c r="I199" i="3"/>
  <c r="I196" i="3"/>
  <c r="H194" i="3"/>
  <c r="H191" i="3"/>
  <c r="H188" i="3"/>
  <c r="H185" i="3"/>
  <c r="I182" i="3"/>
  <c r="I179" i="3"/>
  <c r="I176" i="3"/>
  <c r="I173" i="3"/>
  <c r="H171" i="3"/>
  <c r="H168" i="3"/>
  <c r="H165" i="3"/>
  <c r="H162" i="3"/>
  <c r="I159" i="3"/>
  <c r="I156" i="3"/>
  <c r="I153" i="3"/>
  <c r="I150" i="3"/>
  <c r="H145" i="3"/>
  <c r="H142" i="3"/>
  <c r="H602" i="3"/>
  <c r="H575" i="3"/>
  <c r="K575" i="3" s="1"/>
  <c r="H548" i="3"/>
  <c r="K548" i="3" s="1"/>
  <c r="H521" i="3"/>
  <c r="H495" i="3"/>
  <c r="H469" i="3"/>
  <c r="H444" i="3"/>
  <c r="H418" i="3"/>
  <c r="H391" i="3"/>
  <c r="H373" i="3"/>
  <c r="I359" i="3"/>
  <c r="H350" i="3"/>
  <c r="H341" i="3"/>
  <c r="H332" i="3"/>
  <c r="H323" i="3"/>
  <c r="I314" i="3"/>
  <c r="I305" i="3"/>
  <c r="H297" i="3"/>
  <c r="I288" i="3"/>
  <c r="I272" i="3"/>
  <c r="H267" i="3"/>
  <c r="H261" i="3"/>
  <c r="K261" i="3" s="1"/>
  <c r="I255" i="3"/>
  <c r="I249" i="3"/>
  <c r="H238" i="3"/>
  <c r="H232" i="3"/>
  <c r="K232" i="3" s="1"/>
  <c r="I226" i="3"/>
  <c r="I220" i="3"/>
  <c r="I216" i="3"/>
  <c r="H212" i="3"/>
  <c r="I203" i="3"/>
  <c r="H199" i="3"/>
  <c r="H196" i="3"/>
  <c r="I193" i="3"/>
  <c r="I190" i="3"/>
  <c r="I187" i="3"/>
  <c r="I184" i="3"/>
  <c r="H182" i="3"/>
  <c r="H179" i="3"/>
  <c r="H176" i="3"/>
  <c r="H173" i="3"/>
  <c r="I170" i="3"/>
  <c r="I167" i="3"/>
  <c r="I164" i="3"/>
  <c r="I161" i="3"/>
  <c r="H159" i="3"/>
  <c r="H156" i="3"/>
  <c r="H153" i="3"/>
  <c r="H150" i="3"/>
  <c r="I147" i="3"/>
  <c r="I144" i="3"/>
  <c r="I141" i="3"/>
  <c r="I138" i="3"/>
  <c r="H133" i="3"/>
  <c r="H130" i="3"/>
  <c r="I594" i="3"/>
  <c r="I567" i="3"/>
  <c r="I540" i="3"/>
  <c r="I513" i="3"/>
  <c r="I462" i="3"/>
  <c r="I437" i="3"/>
  <c r="I410" i="3"/>
  <c r="I385" i="3"/>
  <c r="H369" i="3"/>
  <c r="I356" i="3"/>
  <c r="I347" i="3"/>
  <c r="I338" i="3"/>
  <c r="I329" i="3"/>
  <c r="I320" i="3"/>
  <c r="H312" i="3"/>
  <c r="I303" i="3"/>
  <c r="I294" i="3"/>
  <c r="H286" i="3"/>
  <c r="I277" i="3"/>
  <c r="I271" i="3"/>
  <c r="H266" i="3"/>
  <c r="H260" i="3"/>
  <c r="I254" i="3"/>
  <c r="I248" i="3"/>
  <c r="H243" i="3"/>
  <c r="H237" i="3"/>
  <c r="I231" i="3"/>
  <c r="I225" i="3"/>
  <c r="I215" i="3"/>
  <c r="H211" i="3"/>
  <c r="H207" i="3"/>
  <c r="I202" i="3"/>
  <c r="I198" i="3"/>
  <c r="H193" i="3"/>
  <c r="H190" i="3"/>
  <c r="H187" i="3"/>
  <c r="H184" i="3"/>
  <c r="I181" i="3"/>
  <c r="I178" i="3"/>
  <c r="I175" i="3"/>
  <c r="I172" i="3"/>
  <c r="H170" i="3"/>
  <c r="H167" i="3"/>
  <c r="H164" i="3"/>
  <c r="H161" i="3"/>
  <c r="I158" i="3"/>
  <c r="I155" i="3"/>
  <c r="I152" i="3"/>
  <c r="I149" i="3"/>
  <c r="H147" i="3"/>
  <c r="H144" i="3"/>
  <c r="H141" i="3"/>
  <c r="H138" i="3"/>
  <c r="I135" i="3"/>
  <c r="I132" i="3"/>
  <c r="I129" i="3"/>
  <c r="I126" i="3"/>
  <c r="H121" i="3"/>
  <c r="H118" i="3"/>
  <c r="H115" i="3"/>
  <c r="H112" i="3"/>
  <c r="H109" i="3"/>
  <c r="H106" i="3"/>
  <c r="H103" i="3"/>
  <c r="H100" i="3"/>
  <c r="H97" i="3"/>
  <c r="H94" i="3"/>
  <c r="H91" i="3"/>
  <c r="H88" i="3"/>
  <c r="H85" i="3"/>
  <c r="H82" i="3"/>
  <c r="H79" i="3"/>
  <c r="H76" i="3"/>
  <c r="H73" i="3"/>
  <c r="H70" i="3"/>
  <c r="H67" i="3"/>
  <c r="H64" i="3"/>
  <c r="H61" i="3"/>
  <c r="H58" i="3"/>
  <c r="H55" i="3"/>
  <c r="H52" i="3"/>
  <c r="I585" i="3"/>
  <c r="I558" i="3"/>
  <c r="I531" i="3"/>
  <c r="H505" i="3"/>
  <c r="H479" i="3"/>
  <c r="K479" i="3" s="1"/>
  <c r="I428" i="3"/>
  <c r="I401" i="3"/>
  <c r="I379" i="3"/>
  <c r="I364" i="3"/>
  <c r="I353" i="3"/>
  <c r="I344" i="3"/>
  <c r="I335" i="3"/>
  <c r="I326" i="3"/>
  <c r="I317" i="3"/>
  <c r="H309" i="3"/>
  <c r="I300" i="3"/>
  <c r="H283" i="3"/>
  <c r="I275" i="3"/>
  <c r="I269" i="3"/>
  <c r="H264" i="3"/>
  <c r="H258" i="3"/>
  <c r="K258" i="3" s="1"/>
  <c r="I252" i="3"/>
  <c r="I246" i="3"/>
  <c r="H241" i="3"/>
  <c r="H235" i="3"/>
  <c r="K235" i="3" s="1"/>
  <c r="I229" i="3"/>
  <c r="I223" i="3"/>
  <c r="I218" i="3"/>
  <c r="H214" i="3"/>
  <c r="I209" i="3"/>
  <c r="I205" i="3"/>
  <c r="H201" i="3"/>
  <c r="I197" i="3"/>
  <c r="H195" i="3"/>
  <c r="H192" i="3"/>
  <c r="H189" i="3"/>
  <c r="H186" i="3"/>
  <c r="I183" i="3"/>
  <c r="I180" i="3"/>
  <c r="I177" i="3"/>
  <c r="I174" i="3"/>
  <c r="H169" i="3"/>
  <c r="H166" i="3"/>
  <c r="H163" i="3"/>
  <c r="H160" i="3"/>
  <c r="I157" i="3"/>
  <c r="I154" i="3"/>
  <c r="I151" i="3"/>
  <c r="I148" i="3"/>
  <c r="H146" i="3"/>
  <c r="H143" i="3"/>
  <c r="H140" i="3"/>
  <c r="H137" i="3"/>
  <c r="I134" i="3"/>
  <c r="I131" i="3"/>
  <c r="I128" i="3"/>
  <c r="I125" i="3"/>
  <c r="H123" i="3"/>
  <c r="H120" i="3"/>
  <c r="H117" i="3"/>
  <c r="H114" i="3"/>
  <c r="H111" i="3"/>
  <c r="H108" i="3"/>
  <c r="H105" i="3"/>
  <c r="H102" i="3"/>
  <c r="H99" i="3"/>
  <c r="H96" i="3"/>
  <c r="H93" i="3"/>
  <c r="H90" i="3"/>
  <c r="H87" i="3"/>
  <c r="H84" i="3"/>
  <c r="H81" i="3"/>
  <c r="H78" i="3"/>
  <c r="H75" i="3"/>
  <c r="H72" i="3"/>
  <c r="H69" i="3"/>
  <c r="H66" i="3"/>
  <c r="H63" i="3"/>
  <c r="H60" i="3"/>
  <c r="H57" i="3"/>
  <c r="H54" i="3"/>
  <c r="H461" i="3"/>
  <c r="H347" i="3"/>
  <c r="H294" i="3"/>
  <c r="H254" i="3"/>
  <c r="I219" i="3"/>
  <c r="I195" i="3"/>
  <c r="H178" i="3"/>
  <c r="I162" i="3"/>
  <c r="H154" i="3"/>
  <c r="I145" i="3"/>
  <c r="I137" i="3"/>
  <c r="H132" i="3"/>
  <c r="H127" i="3"/>
  <c r="I122" i="3"/>
  <c r="I118" i="3"/>
  <c r="I113" i="3"/>
  <c r="I109" i="3"/>
  <c r="I104" i="3"/>
  <c r="I100" i="3"/>
  <c r="I91" i="3"/>
  <c r="I82" i="3"/>
  <c r="I73" i="3"/>
  <c r="I64" i="3"/>
  <c r="I55" i="3"/>
  <c r="H48" i="3"/>
  <c r="H42" i="3"/>
  <c r="H36" i="3"/>
  <c r="H30" i="3"/>
  <c r="H24" i="3"/>
  <c r="H18" i="3"/>
  <c r="H12" i="3"/>
  <c r="H3" i="3"/>
  <c r="I35" i="3"/>
  <c r="I26" i="3"/>
  <c r="I17" i="3"/>
  <c r="I11" i="3"/>
  <c r="H26" i="3"/>
  <c r="H14" i="3"/>
  <c r="I101" i="3"/>
  <c r="I74" i="3"/>
  <c r="I56" i="3"/>
  <c r="H40" i="3"/>
  <c r="H25" i="3"/>
  <c r="H7" i="3"/>
  <c r="H593" i="3"/>
  <c r="H436" i="3"/>
  <c r="K436" i="3" s="1"/>
  <c r="H338" i="3"/>
  <c r="I285" i="3"/>
  <c r="H248" i="3"/>
  <c r="H215" i="3"/>
  <c r="I192" i="3"/>
  <c r="H175" i="3"/>
  <c r="I160" i="3"/>
  <c r="H152" i="3"/>
  <c r="K152" i="3" s="1"/>
  <c r="I143" i="3"/>
  <c r="I136" i="3"/>
  <c r="H131" i="3"/>
  <c r="H126" i="3"/>
  <c r="H122" i="3"/>
  <c r="I117" i="3"/>
  <c r="H113" i="3"/>
  <c r="I108" i="3"/>
  <c r="K108" i="3" s="1"/>
  <c r="H104" i="3"/>
  <c r="I99" i="3"/>
  <c r="H95" i="3"/>
  <c r="I90" i="3"/>
  <c r="K90" i="3" s="1"/>
  <c r="H86" i="3"/>
  <c r="I81" i="3"/>
  <c r="H77" i="3"/>
  <c r="I72" i="3"/>
  <c r="H68" i="3"/>
  <c r="I63" i="3"/>
  <c r="H59" i="3"/>
  <c r="I54" i="3"/>
  <c r="I50" i="3"/>
  <c r="I47" i="3"/>
  <c r="I44" i="3"/>
  <c r="I38" i="3"/>
  <c r="I29" i="3"/>
  <c r="I20" i="3"/>
  <c r="I8" i="3"/>
  <c r="H23" i="3"/>
  <c r="H11" i="3"/>
  <c r="I92" i="3"/>
  <c r="I70" i="3"/>
  <c r="H49" i="3"/>
  <c r="H34" i="3"/>
  <c r="H19" i="3"/>
  <c r="H4" i="3"/>
  <c r="H566" i="3"/>
  <c r="H409" i="3"/>
  <c r="K409" i="3" s="1"/>
  <c r="H329" i="3"/>
  <c r="H277" i="3"/>
  <c r="I242" i="3"/>
  <c r="I210" i="3"/>
  <c r="I189" i="3"/>
  <c r="H172" i="3"/>
  <c r="H151" i="3"/>
  <c r="I142" i="3"/>
  <c r="H136" i="3"/>
  <c r="I130" i="3"/>
  <c r="H125" i="3"/>
  <c r="I121" i="3"/>
  <c r="I116" i="3"/>
  <c r="I112" i="3"/>
  <c r="I107" i="3"/>
  <c r="I103" i="3"/>
  <c r="I98" i="3"/>
  <c r="I94" i="3"/>
  <c r="I89" i="3"/>
  <c r="I85" i="3"/>
  <c r="I80" i="3"/>
  <c r="I76" i="3"/>
  <c r="I71" i="3"/>
  <c r="I67" i="3"/>
  <c r="I62" i="3"/>
  <c r="I58" i="3"/>
  <c r="I53" i="3"/>
  <c r="H50" i="3"/>
  <c r="H47" i="3"/>
  <c r="H44" i="3"/>
  <c r="H41" i="3"/>
  <c r="H38" i="3"/>
  <c r="H35" i="3"/>
  <c r="H32" i="3"/>
  <c r="H29" i="3"/>
  <c r="H17" i="3"/>
  <c r="H5" i="3"/>
  <c r="I83" i="3"/>
  <c r="I52" i="3"/>
  <c r="H37" i="3"/>
  <c r="H22" i="3"/>
  <c r="H10" i="3"/>
  <c r="H539" i="3"/>
  <c r="H385" i="3"/>
  <c r="H320" i="3"/>
  <c r="H271" i="3"/>
  <c r="I236" i="3"/>
  <c r="I206" i="3"/>
  <c r="I186" i="3"/>
  <c r="I169" i="3"/>
  <c r="H158" i="3"/>
  <c r="H149" i="3"/>
  <c r="K149" i="3" s="1"/>
  <c r="I140" i="3"/>
  <c r="H135" i="3"/>
  <c r="H129" i="3"/>
  <c r="I124" i="3"/>
  <c r="I120" i="3"/>
  <c r="H116" i="3"/>
  <c r="I111" i="3"/>
  <c r="H107" i="3"/>
  <c r="I102" i="3"/>
  <c r="K102" i="3" s="1"/>
  <c r="H98" i="3"/>
  <c r="I93" i="3"/>
  <c r="H89" i="3"/>
  <c r="I84" i="3"/>
  <c r="H80" i="3"/>
  <c r="I75" i="3"/>
  <c r="H71" i="3"/>
  <c r="I66" i="3"/>
  <c r="H62" i="3"/>
  <c r="I57" i="3"/>
  <c r="H53" i="3"/>
  <c r="I49" i="3"/>
  <c r="I46" i="3"/>
  <c r="I43" i="3"/>
  <c r="I40" i="3"/>
  <c r="I37" i="3"/>
  <c r="I34" i="3"/>
  <c r="I31" i="3"/>
  <c r="I28" i="3"/>
  <c r="I25" i="3"/>
  <c r="I22" i="3"/>
  <c r="I19" i="3"/>
  <c r="I16" i="3"/>
  <c r="I13" i="3"/>
  <c r="I10" i="3"/>
  <c r="I7" i="3"/>
  <c r="I4" i="3"/>
  <c r="H512" i="3"/>
  <c r="I368" i="3"/>
  <c r="I311" i="3"/>
  <c r="I265" i="3"/>
  <c r="H231" i="3"/>
  <c r="H202" i="3"/>
  <c r="I166" i="3"/>
  <c r="H157" i="3"/>
  <c r="H148" i="3"/>
  <c r="I139" i="3"/>
  <c r="H134" i="3"/>
  <c r="H128" i="3"/>
  <c r="H124" i="3"/>
  <c r="I119" i="3"/>
  <c r="I115" i="3"/>
  <c r="I110" i="3"/>
  <c r="I106" i="3"/>
  <c r="I97" i="3"/>
  <c r="I79" i="3"/>
  <c r="I61" i="3"/>
  <c r="H43" i="3"/>
  <c r="H28" i="3"/>
  <c r="H13" i="3"/>
  <c r="I486" i="3"/>
  <c r="H356" i="3"/>
  <c r="H303" i="3"/>
  <c r="I259" i="3"/>
  <c r="H225" i="3"/>
  <c r="H198" i="3"/>
  <c r="H181" i="3"/>
  <c r="I163" i="3"/>
  <c r="H155" i="3"/>
  <c r="I146" i="3"/>
  <c r="H139" i="3"/>
  <c r="K139" i="3" s="1"/>
  <c r="I133" i="3"/>
  <c r="I127" i="3"/>
  <c r="I123" i="3"/>
  <c r="H119" i="3"/>
  <c r="I114" i="3"/>
  <c r="K114" i="3" s="1"/>
  <c r="H110" i="3"/>
  <c r="I105" i="3"/>
  <c r="H101" i="3"/>
  <c r="I96" i="3"/>
  <c r="H92" i="3"/>
  <c r="I87" i="3"/>
  <c r="H83" i="3"/>
  <c r="K83" i="3" s="1"/>
  <c r="I78" i="3"/>
  <c r="H74" i="3"/>
  <c r="I69" i="3"/>
  <c r="H65" i="3"/>
  <c r="I60" i="3"/>
  <c r="H56" i="3"/>
  <c r="I51" i="3"/>
  <c r="I48" i="3"/>
  <c r="I45" i="3"/>
  <c r="I42" i="3"/>
  <c r="I39" i="3"/>
  <c r="I36" i="3"/>
  <c r="I33" i="3"/>
  <c r="I30" i="3"/>
  <c r="I27" i="3"/>
  <c r="I24" i="3"/>
  <c r="I21" i="3"/>
  <c r="I18" i="3"/>
  <c r="I15" i="3"/>
  <c r="I12" i="3"/>
  <c r="I9" i="3"/>
  <c r="I6" i="3"/>
  <c r="I3" i="3"/>
  <c r="I95" i="3"/>
  <c r="I86" i="3"/>
  <c r="I77" i="3"/>
  <c r="I68" i="3"/>
  <c r="I59" i="3"/>
  <c r="H51" i="3"/>
  <c r="H45" i="3"/>
  <c r="H39" i="3"/>
  <c r="H33" i="3"/>
  <c r="H27" i="3"/>
  <c r="H21" i="3"/>
  <c r="H15" i="3"/>
  <c r="K15" i="3" s="1"/>
  <c r="H9" i="3"/>
  <c r="H6" i="3"/>
  <c r="I41" i="3"/>
  <c r="I32" i="3"/>
  <c r="I23" i="3"/>
  <c r="I14" i="3"/>
  <c r="I5" i="3"/>
  <c r="H20" i="3"/>
  <c r="H8" i="3"/>
  <c r="I88" i="3"/>
  <c r="I65" i="3"/>
  <c r="H46" i="3"/>
  <c r="H31" i="3"/>
  <c r="H16" i="3"/>
  <c r="K129" i="3" l="1"/>
  <c r="K128" i="3"/>
  <c r="K439" i="3"/>
  <c r="K229" i="3"/>
  <c r="K119" i="3"/>
  <c r="K265" i="3"/>
  <c r="K133" i="3"/>
  <c r="K106" i="3"/>
  <c r="K155" i="3"/>
  <c r="K453" i="3"/>
  <c r="K145" i="3"/>
  <c r="K295" i="3"/>
  <c r="K321" i="3"/>
  <c r="K27" i="3"/>
  <c r="K13" i="3"/>
  <c r="K566" i="3"/>
  <c r="K345" i="3"/>
  <c r="K283" i="3"/>
  <c r="K17" i="3"/>
  <c r="K88" i="3"/>
  <c r="K211" i="3"/>
  <c r="K260" i="3"/>
  <c r="K424" i="3"/>
  <c r="K339" i="3"/>
  <c r="K62" i="3"/>
  <c r="K135" i="3"/>
  <c r="K461" i="3"/>
  <c r="K320" i="3"/>
  <c r="K238" i="3"/>
  <c r="K602" i="3"/>
  <c r="K578" i="3"/>
  <c r="K153" i="3"/>
  <c r="K176" i="3"/>
  <c r="K199" i="3"/>
  <c r="K158" i="3"/>
  <c r="K205" i="3"/>
  <c r="K234" i="3"/>
  <c r="K530" i="3"/>
  <c r="K280" i="3"/>
  <c r="K363" i="3"/>
  <c r="K264" i="3"/>
  <c r="K505" i="3"/>
  <c r="K138" i="3"/>
  <c r="K161" i="3"/>
  <c r="K33" i="3"/>
  <c r="K202" i="3"/>
  <c r="K131" i="3"/>
  <c r="K248" i="3"/>
  <c r="K154" i="3"/>
  <c r="K572" i="3"/>
  <c r="K430" i="3"/>
  <c r="K385" i="3"/>
  <c r="K303" i="3"/>
  <c r="K175" i="3"/>
  <c r="K388" i="3"/>
  <c r="K406" i="3"/>
  <c r="K281" i="3"/>
  <c r="K304" i="3"/>
  <c r="K121" i="3"/>
  <c r="K168" i="3"/>
  <c r="K191" i="3"/>
  <c r="K222" i="3"/>
  <c r="K268" i="3"/>
  <c r="K450" i="3"/>
  <c r="K518" i="3"/>
  <c r="K590" i="3"/>
  <c r="K51" i="3"/>
  <c r="K125" i="3"/>
  <c r="K323" i="3"/>
  <c r="K376" i="3"/>
  <c r="K80" i="3"/>
  <c r="K116" i="3"/>
  <c r="K113" i="3"/>
  <c r="K20" i="3"/>
  <c r="K148" i="3"/>
  <c r="K136" i="3"/>
  <c r="K495" i="3"/>
  <c r="K472" i="3"/>
  <c r="K542" i="3"/>
  <c r="K356" i="3"/>
  <c r="K74" i="3"/>
  <c r="K11" i="3"/>
  <c r="K184" i="3"/>
  <c r="K400" i="3"/>
  <c r="K50" i="3"/>
  <c r="K487" i="3"/>
  <c r="K510" i="3"/>
  <c r="K134" i="3"/>
  <c r="K43" i="3"/>
  <c r="K178" i="3"/>
  <c r="K308" i="3"/>
  <c r="K254" i="3"/>
  <c r="K341" i="3"/>
  <c r="K53" i="3"/>
  <c r="K89" i="3"/>
  <c r="K38" i="3"/>
  <c r="K122" i="3"/>
  <c r="K350" i="3"/>
  <c r="K195" i="3"/>
  <c r="K287" i="3"/>
  <c r="K310" i="3"/>
  <c r="K31" i="3"/>
  <c r="K271" i="3"/>
  <c r="K144" i="3"/>
  <c r="K167" i="3"/>
  <c r="K190" i="3"/>
  <c r="K185" i="3"/>
  <c r="K263" i="3"/>
  <c r="K286" i="3"/>
  <c r="K45" i="3"/>
  <c r="K105" i="3"/>
  <c r="K369" i="3"/>
  <c r="K418" i="3"/>
  <c r="K344" i="3"/>
  <c r="K236" i="3"/>
  <c r="K200" i="3"/>
  <c r="K96" i="3"/>
  <c r="K444" i="3"/>
  <c r="K71" i="3"/>
  <c r="K312" i="3"/>
  <c r="K159" i="3"/>
  <c r="K182" i="3"/>
  <c r="K240" i="3"/>
  <c r="K466" i="3"/>
  <c r="K536" i="3"/>
  <c r="K481" i="3"/>
  <c r="K504" i="3"/>
  <c r="K107" i="3"/>
  <c r="K512" i="3"/>
  <c r="K214" i="3"/>
  <c r="K584" i="3"/>
  <c r="K394" i="3"/>
  <c r="K225" i="3"/>
  <c r="K338" i="3"/>
  <c r="K204" i="3"/>
  <c r="K333" i="3"/>
  <c r="K357" i="3"/>
  <c r="K347" i="3"/>
  <c r="K231" i="3"/>
  <c r="K392" i="3"/>
  <c r="K375" i="3"/>
  <c r="K446" i="3"/>
  <c r="K520" i="3"/>
  <c r="K56" i="3"/>
  <c r="K243" i="3"/>
  <c r="K539" i="3"/>
  <c r="K440" i="3"/>
  <c r="K230" i="3"/>
  <c r="K8" i="3"/>
  <c r="K9" i="3"/>
  <c r="K169" i="3"/>
  <c r="K10" i="3"/>
  <c r="K94" i="3"/>
  <c r="K26" i="3"/>
  <c r="K207" i="3"/>
  <c r="K469" i="3"/>
  <c r="K278" i="3"/>
  <c r="K327" i="3"/>
  <c r="K351" i="3"/>
  <c r="K397" i="3"/>
  <c r="K302" i="3"/>
  <c r="K35" i="3"/>
  <c r="K515" i="3"/>
  <c r="K21" i="3"/>
  <c r="K37" i="3"/>
  <c r="K86" i="3"/>
  <c r="K140" i="3"/>
  <c r="K266" i="3"/>
  <c r="K245" i="3"/>
  <c r="K554" i="3"/>
  <c r="K411" i="3"/>
  <c r="K151" i="3"/>
  <c r="K126" i="3"/>
  <c r="K215" i="3"/>
  <c r="K141" i="3"/>
  <c r="K187" i="3"/>
  <c r="K361" i="3"/>
  <c r="K307" i="3"/>
  <c r="K492" i="3"/>
  <c r="K563" i="3"/>
  <c r="K28" i="3"/>
  <c r="K44" i="3"/>
  <c r="K172" i="3"/>
  <c r="K123" i="3"/>
  <c r="K277" i="3"/>
  <c r="K297" i="3"/>
  <c r="K373" i="3"/>
  <c r="K253" i="3"/>
  <c r="K217" i="3"/>
  <c r="K289" i="3"/>
  <c r="K569" i="3"/>
  <c r="K247" i="3"/>
  <c r="K319" i="3"/>
  <c r="K393" i="3"/>
  <c r="K538" i="3"/>
  <c r="K46" i="3"/>
  <c r="K39" i="3"/>
  <c r="K198" i="3"/>
  <c r="K47" i="3"/>
  <c r="K170" i="3"/>
  <c r="K150" i="3"/>
  <c r="K196" i="3"/>
  <c r="K165" i="3"/>
  <c r="K188" i="3"/>
  <c r="K292" i="3"/>
  <c r="K342" i="3"/>
  <c r="K370" i="3"/>
  <c r="K290" i="3"/>
  <c r="K366" i="3"/>
  <c r="K509" i="3"/>
  <c r="K581" i="3"/>
  <c r="K592" i="3"/>
  <c r="K537" i="3"/>
  <c r="K179" i="3"/>
  <c r="K171" i="3"/>
  <c r="K228" i="3"/>
  <c r="K274" i="3"/>
  <c r="K324" i="3"/>
  <c r="K348" i="3"/>
  <c r="K458" i="3"/>
  <c r="K527" i="3"/>
  <c r="K599" i="3"/>
  <c r="K478" i="3"/>
  <c r="K32" i="3"/>
  <c r="K593" i="3"/>
  <c r="K87" i="3"/>
  <c r="K58" i="3"/>
  <c r="K332" i="3"/>
  <c r="K219" i="3"/>
  <c r="K255" i="3"/>
  <c r="K382" i="3"/>
  <c r="K355" i="3"/>
  <c r="K480" i="3"/>
  <c r="K374" i="3"/>
  <c r="K448" i="3"/>
  <c r="K519" i="3"/>
  <c r="K591" i="3"/>
  <c r="K429" i="3"/>
  <c r="K574" i="3"/>
  <c r="K330" i="3"/>
  <c r="K475" i="3"/>
  <c r="K545" i="3"/>
  <c r="K507" i="3"/>
  <c r="K101" i="3"/>
  <c r="K25" i="3"/>
  <c r="K100" i="3"/>
  <c r="K294" i="3"/>
  <c r="K69" i="3"/>
  <c r="K521" i="3"/>
  <c r="K403" i="3"/>
  <c r="K337" i="3"/>
  <c r="K464" i="3"/>
  <c r="K428" i="3"/>
  <c r="K573" i="3"/>
  <c r="K556" i="3"/>
  <c r="K5" i="3"/>
  <c r="K41" i="3"/>
  <c r="K329" i="3"/>
  <c r="K49" i="3"/>
  <c r="K7" i="3"/>
  <c r="K14" i="3"/>
  <c r="K3" i="3"/>
  <c r="K42" i="3"/>
  <c r="K66" i="3"/>
  <c r="K84" i="3"/>
  <c r="K120" i="3"/>
  <c r="K137" i="3"/>
  <c r="K192" i="3"/>
  <c r="K55" i="3"/>
  <c r="K73" i="3"/>
  <c r="K91" i="3"/>
  <c r="K109" i="3"/>
  <c r="K147" i="3"/>
  <c r="K164" i="3"/>
  <c r="K181" i="3"/>
  <c r="K237" i="3"/>
  <c r="K267" i="3"/>
  <c r="K391" i="3"/>
  <c r="K174" i="3"/>
  <c r="K335" i="3"/>
  <c r="K427" i="3"/>
  <c r="K216" i="3"/>
  <c r="K233" i="3"/>
  <c r="K288" i="3"/>
  <c r="K305" i="3"/>
  <c r="K252" i="3"/>
  <c r="K269" i="3"/>
  <c r="K447" i="3"/>
  <c r="K227" i="3"/>
  <c r="K244" i="3"/>
  <c r="K299" i="3"/>
  <c r="K316" i="3"/>
  <c r="K334" i="3"/>
  <c r="K352" i="3"/>
  <c r="K441" i="3"/>
  <c r="K477" i="3"/>
  <c r="K371" i="3"/>
  <c r="K389" i="3"/>
  <c r="K407" i="3"/>
  <c r="K425" i="3"/>
  <c r="K445" i="3"/>
  <c r="K462" i="3"/>
  <c r="K499" i="3"/>
  <c r="K516" i="3"/>
  <c r="K534" i="3"/>
  <c r="K552" i="3"/>
  <c r="K570" i="3"/>
  <c r="K588" i="3"/>
  <c r="K606" i="3"/>
  <c r="K390" i="3"/>
  <c r="K408" i="3"/>
  <c r="K426" i="3"/>
  <c r="K443" i="3"/>
  <c r="K463" i="3"/>
  <c r="K517" i="3"/>
  <c r="K535" i="3"/>
  <c r="K553" i="3"/>
  <c r="K571" i="3"/>
  <c r="K589" i="3"/>
  <c r="K65" i="3"/>
  <c r="K59" i="3"/>
  <c r="K12" i="3"/>
  <c r="K48" i="3"/>
  <c r="K127" i="3"/>
  <c r="K157" i="3"/>
  <c r="K76" i="3"/>
  <c r="K177" i="3"/>
  <c r="K218" i="3"/>
  <c r="K291" i="3"/>
  <c r="K272" i="3"/>
  <c r="K410" i="3"/>
  <c r="K555" i="3"/>
  <c r="K124" i="3"/>
  <c r="K22" i="3"/>
  <c r="K29" i="3"/>
  <c r="K98" i="3"/>
  <c r="K92" i="3"/>
  <c r="K40" i="3"/>
  <c r="K18" i="3"/>
  <c r="K104" i="3"/>
  <c r="K132" i="3"/>
  <c r="K54" i="3"/>
  <c r="K72" i="3"/>
  <c r="K143" i="3"/>
  <c r="K160" i="3"/>
  <c r="K309" i="3"/>
  <c r="K61" i="3"/>
  <c r="K79" i="3"/>
  <c r="K97" i="3"/>
  <c r="K115" i="3"/>
  <c r="K130" i="3"/>
  <c r="K194" i="3"/>
  <c r="K251" i="3"/>
  <c r="K180" i="3"/>
  <c r="K197" i="3"/>
  <c r="K300" i="3"/>
  <c r="K353" i="3"/>
  <c r="K239" i="3"/>
  <c r="K256" i="3"/>
  <c r="K311" i="3"/>
  <c r="K203" i="3"/>
  <c r="K220" i="3"/>
  <c r="K275" i="3"/>
  <c r="K284" i="3"/>
  <c r="K301" i="3"/>
  <c r="K250" i="3"/>
  <c r="K270" i="3"/>
  <c r="K322" i="3"/>
  <c r="K340" i="3"/>
  <c r="K358" i="3"/>
  <c r="K483" i="3"/>
  <c r="K500" i="3"/>
  <c r="K484" i="3"/>
  <c r="K501" i="3"/>
  <c r="K359" i="3"/>
  <c r="K377" i="3"/>
  <c r="K395" i="3"/>
  <c r="K413" i="3"/>
  <c r="K431" i="3"/>
  <c r="K451" i="3"/>
  <c r="K467" i="3"/>
  <c r="K522" i="3"/>
  <c r="K540" i="3"/>
  <c r="K558" i="3"/>
  <c r="K576" i="3"/>
  <c r="K594" i="3"/>
  <c r="K378" i="3"/>
  <c r="K396" i="3"/>
  <c r="K414" i="3"/>
  <c r="K432" i="3"/>
  <c r="K449" i="3"/>
  <c r="K468" i="3"/>
  <c r="K485" i="3"/>
  <c r="K523" i="3"/>
  <c r="K541" i="3"/>
  <c r="K559" i="3"/>
  <c r="K577" i="3"/>
  <c r="K595" i="3"/>
  <c r="K4" i="3"/>
  <c r="K68" i="3"/>
  <c r="K95" i="3"/>
  <c r="K24" i="3"/>
  <c r="K57" i="3"/>
  <c r="K75" i="3"/>
  <c r="K93" i="3"/>
  <c r="K111" i="3"/>
  <c r="K146" i="3"/>
  <c r="K163" i="3"/>
  <c r="K201" i="3"/>
  <c r="K64" i="3"/>
  <c r="K82" i="3"/>
  <c r="K118" i="3"/>
  <c r="K212" i="3"/>
  <c r="K142" i="3"/>
  <c r="K162" i="3"/>
  <c r="K183" i="3"/>
  <c r="K364" i="3"/>
  <c r="K242" i="3"/>
  <c r="K259" i="3"/>
  <c r="K314" i="3"/>
  <c r="K372" i="3"/>
  <c r="K206" i="3"/>
  <c r="K223" i="3"/>
  <c r="K533" i="3"/>
  <c r="K587" i="3"/>
  <c r="K273" i="3"/>
  <c r="K325" i="3"/>
  <c r="K343" i="3"/>
  <c r="K486" i="3"/>
  <c r="K503" i="3"/>
  <c r="K362" i="3"/>
  <c r="K380" i="3"/>
  <c r="K398" i="3"/>
  <c r="K416" i="3"/>
  <c r="K434" i="3"/>
  <c r="K470" i="3"/>
  <c r="K490" i="3"/>
  <c r="K525" i="3"/>
  <c r="K543" i="3"/>
  <c r="K561" i="3"/>
  <c r="K579" i="3"/>
  <c r="K597" i="3"/>
  <c r="K381" i="3"/>
  <c r="K399" i="3"/>
  <c r="K417" i="3"/>
  <c r="K435" i="3"/>
  <c r="K454" i="3"/>
  <c r="K471" i="3"/>
  <c r="K488" i="3"/>
  <c r="K526" i="3"/>
  <c r="K544" i="3"/>
  <c r="K562" i="3"/>
  <c r="K580" i="3"/>
  <c r="K598" i="3"/>
  <c r="K16" i="3"/>
  <c r="K6" i="3"/>
  <c r="K19" i="3"/>
  <c r="K23" i="3"/>
  <c r="K30" i="3"/>
  <c r="K60" i="3"/>
  <c r="K78" i="3"/>
  <c r="K166" i="3"/>
  <c r="K186" i="3"/>
  <c r="K67" i="3"/>
  <c r="K85" i="3"/>
  <c r="K103" i="3"/>
  <c r="K156" i="3"/>
  <c r="K173" i="3"/>
  <c r="K317" i="3"/>
  <c r="K379" i="3"/>
  <c r="K210" i="3"/>
  <c r="K262" i="3"/>
  <c r="K282" i="3"/>
  <c r="K226" i="3"/>
  <c r="K246" i="3"/>
  <c r="K298" i="3"/>
  <c r="K318" i="3"/>
  <c r="K336" i="3"/>
  <c r="K354" i="3"/>
  <c r="K221" i="3"/>
  <c r="K276" i="3"/>
  <c r="K293" i="3"/>
  <c r="K328" i="3"/>
  <c r="K346" i="3"/>
  <c r="K367" i="3"/>
  <c r="K452" i="3"/>
  <c r="K506" i="3"/>
  <c r="K365" i="3"/>
  <c r="K383" i="3"/>
  <c r="K401" i="3"/>
  <c r="K419" i="3"/>
  <c r="K437" i="3"/>
  <c r="K456" i="3"/>
  <c r="K473" i="3"/>
  <c r="K493" i="3"/>
  <c r="K528" i="3"/>
  <c r="K546" i="3"/>
  <c r="K564" i="3"/>
  <c r="K582" i="3"/>
  <c r="K600" i="3"/>
  <c r="K384" i="3"/>
  <c r="K402" i="3"/>
  <c r="K420" i="3"/>
  <c r="K438" i="3"/>
  <c r="K457" i="3"/>
  <c r="K474" i="3"/>
  <c r="K491" i="3"/>
  <c r="K529" i="3"/>
  <c r="K547" i="3"/>
  <c r="K565" i="3"/>
  <c r="K583" i="3"/>
  <c r="K601" i="3"/>
  <c r="K110" i="3"/>
  <c r="K112" i="3"/>
  <c r="K34" i="3"/>
  <c r="K77" i="3"/>
  <c r="K36" i="3"/>
  <c r="K63" i="3"/>
  <c r="K81" i="3"/>
  <c r="K99" i="3"/>
  <c r="K117" i="3"/>
  <c r="K189" i="3"/>
  <c r="K52" i="3"/>
  <c r="K70" i="3"/>
  <c r="K193" i="3"/>
  <c r="K209" i="3"/>
  <c r="K326" i="3"/>
  <c r="K213" i="3"/>
  <c r="K285" i="3"/>
  <c r="K249" i="3"/>
  <c r="K498" i="3"/>
  <c r="K551" i="3"/>
  <c r="K605" i="3"/>
  <c r="K465" i="3"/>
  <c r="K224" i="3"/>
  <c r="K241" i="3"/>
  <c r="K279" i="3"/>
  <c r="K296" i="3"/>
  <c r="K313" i="3"/>
  <c r="K331" i="3"/>
  <c r="K349" i="3"/>
  <c r="K368" i="3"/>
  <c r="K386" i="3"/>
  <c r="K404" i="3"/>
  <c r="K422" i="3"/>
  <c r="K442" i="3"/>
  <c r="K459" i="3"/>
  <c r="K496" i="3"/>
  <c r="K513" i="3"/>
  <c r="K531" i="3"/>
  <c r="K549" i="3"/>
  <c r="K567" i="3"/>
  <c r="K585" i="3"/>
  <c r="K603" i="3"/>
  <c r="K387" i="3"/>
  <c r="K405" i="3"/>
  <c r="K423" i="3"/>
  <c r="K460" i="3"/>
  <c r="K494" i="3"/>
  <c r="K514" i="3"/>
  <c r="K532" i="3"/>
  <c r="K550" i="3"/>
  <c r="K568" i="3"/>
  <c r="K586" i="3"/>
  <c r="K60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W6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from 165,659.58</t>
        </r>
      </text>
    </comment>
  </commentList>
</comments>
</file>

<file path=xl/sharedStrings.xml><?xml version="1.0" encoding="utf-8"?>
<sst xmlns="http://schemas.openxmlformats.org/spreadsheetml/2006/main" count="12421" uniqueCount="2439">
  <si>
    <t>ID</t>
  </si>
  <si>
    <t>Date</t>
  </si>
  <si>
    <t>Reporting Period</t>
  </si>
  <si>
    <t>Document Received</t>
  </si>
  <si>
    <t>Account Number</t>
  </si>
  <si>
    <t>NCA No.</t>
  </si>
  <si>
    <t>NTA No.</t>
  </si>
  <si>
    <t>NFT No.</t>
  </si>
  <si>
    <t>MFO/PAP</t>
  </si>
  <si>
    <t>Purpose</t>
  </si>
  <si>
    <t>Amount</t>
  </si>
  <si>
    <t>Book</t>
  </si>
  <si>
    <t>NCA# 0000351 dated 1/5/2021</t>
  </si>
  <si>
    <t>NCA# 0000351 dated 1/29/2021</t>
  </si>
  <si>
    <t>Transfer of Funds to cover regular operating and retirement and life insurance premiums requirements for the 1st quarter (January- March) FY 2021</t>
  </si>
  <si>
    <t>Transfer of funds to cover for the PS requirements of DTI-CARP for the month of January 2021</t>
  </si>
  <si>
    <t>Transfer of funds to cover for the PS requirement of DTI-CARP for the month of February, 2021 and MOOE requirement for the months of January and February 2021</t>
  </si>
  <si>
    <t>Transfer of funds to cover GOP counterpart requirement for the payment of JO/COS for the 1st Quarter of CY2021 under RAPID Growth Project. (GOP Continuing)</t>
  </si>
  <si>
    <t>NCA No. NCA-BMB-A-21-0000351</t>
  </si>
  <si>
    <t>Transfer of funds to cover for the PS and MOOE requirement of DTI-CARP for the month of March 2021</t>
  </si>
  <si>
    <t>Fund 01</t>
  </si>
  <si>
    <t>2036-9001-41</t>
  </si>
  <si>
    <t>NTA Control No. 2021-02-032</t>
  </si>
  <si>
    <t xml:space="preserve">NTA Control No. 2021-02-040 </t>
  </si>
  <si>
    <t>NTA Control No. 2021-03-055</t>
  </si>
  <si>
    <t>NCA - Notice of Cash Allocation</t>
  </si>
  <si>
    <t>NTA - Notice of Transfer Allocation</t>
  </si>
  <si>
    <t>NTA Control No. 2021-01-015</t>
  </si>
  <si>
    <t>January, 2021</t>
  </si>
  <si>
    <t>February, 2021</t>
  </si>
  <si>
    <t>March, 2021</t>
  </si>
  <si>
    <t>highlighted in yellow are the required fields</t>
  </si>
  <si>
    <t>DV Number</t>
  </si>
  <si>
    <t>Payee</t>
  </si>
  <si>
    <t>Particulars</t>
  </si>
  <si>
    <t>Mode of Payment</t>
  </si>
  <si>
    <t>Check/ADA Number</t>
  </si>
  <si>
    <t>Issuance Date</t>
  </si>
  <si>
    <t>ORS Number</t>
  </si>
  <si>
    <t>ORS Amount</t>
  </si>
  <si>
    <t>PAYEE</t>
  </si>
  <si>
    <t>PARTICULARS</t>
  </si>
  <si>
    <t>DV Amount</t>
  </si>
  <si>
    <t>2306
(VAT / Non-Vat)</t>
  </si>
  <si>
    <t>2307
(EWT Goods / Services)</t>
  </si>
  <si>
    <t>1601C
(Compensation)</t>
  </si>
  <si>
    <t>Total Tax Withheld</t>
  </si>
  <si>
    <t>Other Trust Liabilities</t>
  </si>
  <si>
    <t>Nature of Transaction</t>
  </si>
  <si>
    <t>MRD Classification</t>
  </si>
  <si>
    <t>Transaction Type</t>
  </si>
  <si>
    <t>Fund 01-2021-01-0001</t>
  </si>
  <si>
    <t>Fund 01-2021-01-001</t>
  </si>
  <si>
    <t xml:space="preserve">Land Bank of the Philippines </t>
  </si>
  <si>
    <t>Payment for RATA for January 2021</t>
  </si>
  <si>
    <t>Incurred</t>
  </si>
  <si>
    <t>Current Year Budget</t>
  </si>
  <si>
    <t>Single ORS / BURS</t>
  </si>
  <si>
    <t>Fund 01-2021-01-0002</t>
  </si>
  <si>
    <t>Fund 01-2021-01-002</t>
  </si>
  <si>
    <t>Edwin O. Banquerigo</t>
  </si>
  <si>
    <t>Payment for extradordinary expenses</t>
  </si>
  <si>
    <t>Fund 01-2021-01-0003</t>
  </si>
  <si>
    <t>0000-00-0000</t>
  </si>
  <si>
    <t>DREAMCO</t>
  </si>
  <si>
    <t>Remittance coop deductions from RATA for January 2021</t>
  </si>
  <si>
    <t>Remittance</t>
  </si>
  <si>
    <t>Trust Liabilities</t>
  </si>
  <si>
    <t>Multiple ORS / BURS</t>
  </si>
  <si>
    <t>Fund 01-2021-01-0004</t>
  </si>
  <si>
    <t>Remittance, JO coop deductions forr the period December 16-31, 2020</t>
  </si>
  <si>
    <t>Fund 01-2021-01-0005</t>
  </si>
  <si>
    <t>Fund 01-2021-01-003</t>
  </si>
  <si>
    <t>LBP F/O DTI-RO</t>
  </si>
  <si>
    <t>Payment for the salaries and allowances of regular employees for the period of January 1-15, 2021</t>
  </si>
  <si>
    <t>Fund 01-2021-01-0006</t>
  </si>
  <si>
    <t>DREAMCO- MPC</t>
  </si>
  <si>
    <t>Remittance coop deductions for the month of Januray 2021</t>
  </si>
  <si>
    <t>Fund 01-2021-01-0007</t>
  </si>
  <si>
    <t>Fund 01-2021-01-004</t>
  </si>
  <si>
    <t>LBP F/O DTI-SDN</t>
  </si>
  <si>
    <t>Fund 01-2021-01-0008</t>
  </si>
  <si>
    <t>Fund 01-2021-01-007</t>
  </si>
  <si>
    <t>Arleen P. Pahamtang</t>
  </si>
  <si>
    <t>Set up the Petty Cash Fund, 2021</t>
  </si>
  <si>
    <t>Fund 01-2021-01-0009</t>
  </si>
  <si>
    <t>Fund 01-2021-01-006</t>
  </si>
  <si>
    <t>LBP F/O DTI-SDS</t>
  </si>
  <si>
    <t>Fund 01-2021-01-0010</t>
  </si>
  <si>
    <t>Fund 01-2021-01-005</t>
  </si>
  <si>
    <t>LBP F/O DTI-PDI</t>
  </si>
  <si>
    <t>Fund 01-2021-01-0011</t>
  </si>
  <si>
    <t>Remittance of Coop deductions from RATA for the month of October &amp; December 2020</t>
  </si>
  <si>
    <t>Fund 01-2021-01-0012</t>
  </si>
  <si>
    <t>Fund 01-2021-01-008</t>
  </si>
  <si>
    <t>Fund 01-2021-01-0013</t>
  </si>
  <si>
    <t>Hi-5 Signages Fabricator</t>
  </si>
  <si>
    <t>DTI- Caraga Motor Vehicle Marketing and Trapaulin Printing(ISOand Deaf awareness Week Campaign)</t>
  </si>
  <si>
    <t>Accounts Payable</t>
  </si>
  <si>
    <t>Prior Year Accounts Payable</t>
  </si>
  <si>
    <t>PY Accounts Payable</t>
  </si>
  <si>
    <t>Fund 01-2021-01-0014</t>
  </si>
  <si>
    <t>Fil Products Service TV Butuan, Inc</t>
  </si>
  <si>
    <t>Payment for subscription expense- cable TV subscription for the period November 28- December 27, 2020</t>
  </si>
  <si>
    <t>Fund 01-2021-01-0015</t>
  </si>
  <si>
    <t>Lime &amp; Zest Kitchen</t>
  </si>
  <si>
    <t>Payment for the provision of snacks and meal for the Salamat Mabuhay Awardee</t>
  </si>
  <si>
    <t>Fund 01-2021-01-0016</t>
  </si>
  <si>
    <t>Bureau of Treasury</t>
  </si>
  <si>
    <t>Reversion of tax withheld on 2020 salaries of RAPID Growth Project Staff</t>
  </si>
  <si>
    <t>Fund 01-2021-01-0017</t>
  </si>
  <si>
    <t>Globe Telecom, Inc</t>
  </si>
  <si>
    <t>Payment of Globe Postpaid Plan Subscription for the month of December 16-January 15, 2021</t>
  </si>
  <si>
    <t>Fund 01-2021-01-0018</t>
  </si>
  <si>
    <t>Payment for postpaid plan subscription with cell no. 09177036798 acct. 49017022 for the period October- November 2020</t>
  </si>
  <si>
    <t>Fund 01-2021-01-0019</t>
  </si>
  <si>
    <t>Atoy Paint Center</t>
  </si>
  <si>
    <t>Payment of paint materials for repainting of IDD office shelves and cabinets.</t>
  </si>
  <si>
    <t>Fund 01-2021-01-0020</t>
  </si>
  <si>
    <t>Compañero Commercial</t>
  </si>
  <si>
    <t>Payment of  IDD office supplies- 4th quarter 2020</t>
  </si>
  <si>
    <t>Fund 01-2021-01-0021</t>
  </si>
  <si>
    <t>Kimson Commercial</t>
  </si>
  <si>
    <t>Fund 01-2021-01-0022</t>
  </si>
  <si>
    <t>Payment for the meals during the SSF RTWG Deliberation on November 26, 2020</t>
  </si>
  <si>
    <t>Fund 01-2021-01-0023</t>
  </si>
  <si>
    <t>True Brew Gourmet Coffee Shop</t>
  </si>
  <si>
    <t>Payment for the provision of meals during level 1 planning on December 10, 2020</t>
  </si>
  <si>
    <t>Fund 01-2021-01-0024</t>
  </si>
  <si>
    <t>Payment for the provision of meals during level 0 planning on December 04, 2020</t>
  </si>
  <si>
    <t>Fund 01-2021-01-0025</t>
  </si>
  <si>
    <t>LG Supplies and General Merchandise</t>
  </si>
  <si>
    <t>Payment for IT Supplies for ORD use.</t>
  </si>
  <si>
    <t>Fund 01-2021-01-0026</t>
  </si>
  <si>
    <t>Fund 01-2021-01-010</t>
  </si>
  <si>
    <t>Bond Premium for the renewal of Application for bond of accountable officers and employees- Marry Ann L. Pascual</t>
  </si>
  <si>
    <t>Fund 01-2021-01-0027</t>
  </si>
  <si>
    <t>Fund 01-2021-01-011</t>
  </si>
  <si>
    <t>LBPF/O DTI-AD N</t>
  </si>
  <si>
    <t>Fund 01-2021-01-0028</t>
  </si>
  <si>
    <t>Fund 01-2021-01-012</t>
  </si>
  <si>
    <t>Gay A. Tidalgo</t>
  </si>
  <si>
    <t>To reimburse the payment for globe postpaid plan subscription for the month of November 16- December 15, 2020 for the acct # 65087463</t>
  </si>
  <si>
    <t>Fund 01-2021-01-0029</t>
  </si>
  <si>
    <t>Fund 01-2021-01-013</t>
  </si>
  <si>
    <t>Payment for subscription expense- cable TV subscription for the period December 28- January 27, 2021</t>
  </si>
  <si>
    <t>Fund 01-2021-01-0030</t>
  </si>
  <si>
    <t>Toyota Butuan City</t>
  </si>
  <si>
    <t>Labor and materials for the DTI- Caraga Motor Vehicle 50km periodic maintenance- toyota Hilux</t>
  </si>
  <si>
    <t>Fund 01-2021-01-0031</t>
  </si>
  <si>
    <t>Payment for the 4th quarter 2020 FAD Office supplies</t>
  </si>
  <si>
    <t>Fund 01-2021-01-0032</t>
  </si>
  <si>
    <t>Hope Radio Phils DXHR Inc.</t>
  </si>
  <si>
    <t>Payment for radio subscription for the month of October to December 2020</t>
  </si>
  <si>
    <t>Fund 01-2021-01-0033</t>
  </si>
  <si>
    <t>JMN Multimedia Sales and Services</t>
  </si>
  <si>
    <t>Fund 01-2021-01-0034</t>
  </si>
  <si>
    <t>Ramil J. Leongas</t>
  </si>
  <si>
    <t>Full payment of Terminal Leave Benefits of Mr. Ramil J. Leongas</t>
  </si>
  <si>
    <t>Fund 01-2021-01-0035</t>
  </si>
  <si>
    <t>Payment for the tarpaulins during the conduct of Cooperative Month, 18-day campaign to end VAW and International Day of PWD's</t>
  </si>
  <si>
    <t>Fund 01-2021-01-0036</t>
  </si>
  <si>
    <t>Mahaneh Garments</t>
  </si>
  <si>
    <t>Payment for customized poloshirt during KMME Online sesssion batch 2 tokens for graduation</t>
  </si>
  <si>
    <t>Fund 01-2021-01-0037</t>
  </si>
  <si>
    <t>Payment of meals during LSP-NSB and PPG Year end assessment on December 22, 2020</t>
  </si>
  <si>
    <t>Fund 01-2021-01-0038</t>
  </si>
  <si>
    <t>Payment of meals during NC Year end Assessment and planning on December 9, 2020</t>
  </si>
  <si>
    <t>Fund 01-2021-01-0039</t>
  </si>
  <si>
    <t>Efren Sotto</t>
  </si>
  <si>
    <t>Payment of Honorariumj of panelist during BIP Presentation on September 21-23, 2020(KMME Online Session Batch 1</t>
  </si>
  <si>
    <t>Fund 01-2021-01-0040</t>
  </si>
  <si>
    <t>Angelito Cagulada</t>
  </si>
  <si>
    <t>Payment of Honorarium of panelist during BIP Presentation on September 21-23, 2020(KMME Online Session Batch 1</t>
  </si>
  <si>
    <t>Fund 01-2021-01-0041</t>
  </si>
  <si>
    <t>Maximo R. Yap</t>
  </si>
  <si>
    <t>Fund 01-2021-01-0042</t>
  </si>
  <si>
    <t>Kamile Angelie  Mabano</t>
  </si>
  <si>
    <t>Fund 01-2021-01-0043</t>
  </si>
  <si>
    <t>Renato Gatchalian</t>
  </si>
  <si>
    <t>Fund 01-2021-01-0044</t>
  </si>
  <si>
    <t>Cherille Ann Marie Mulawan</t>
  </si>
  <si>
    <t>Fund 01-2021-01-0045</t>
  </si>
  <si>
    <t>Vonne Vincent Gador</t>
  </si>
  <si>
    <t>Fund 01-2021-01-0046</t>
  </si>
  <si>
    <t>Gesila Laput</t>
  </si>
  <si>
    <t>Fund 01-2021-01-0047</t>
  </si>
  <si>
    <t>April Dabalos</t>
  </si>
  <si>
    <t>Payment of coaching session during KMME Online session batch 2(mentees: Ladlad, Galinato, Ranoa) on November 16-27, 2020</t>
  </si>
  <si>
    <t>Fund 01-2021-01-0048</t>
  </si>
  <si>
    <t>Fund 01-2021-01-015</t>
  </si>
  <si>
    <t>JWL Sourcing Group, Inc</t>
  </si>
  <si>
    <t>Fuel comsumption for the period December 1-31, 2020</t>
  </si>
  <si>
    <t>Fund 01-2021-01-0049</t>
  </si>
  <si>
    <t>Fund 01-2021-01-017</t>
  </si>
  <si>
    <t>OIC, DTI-ADS</t>
  </si>
  <si>
    <t>Advances for the conduct of FAD Functional Team Meeting on January 25, 2021</t>
  </si>
  <si>
    <t>CA to SDOs/OPEX</t>
  </si>
  <si>
    <t>Fund 01-2021-01-0050</t>
  </si>
  <si>
    <t>Fund 01-2021-01-018</t>
  </si>
  <si>
    <t>OIC, DTI-SDN</t>
  </si>
  <si>
    <t>Fund 01-2021-01-0051</t>
  </si>
  <si>
    <t>Fund 01-2021-01-019</t>
  </si>
  <si>
    <t>OIC, DTI-SDS</t>
  </si>
  <si>
    <t>Fund 01-2021-01-0052</t>
  </si>
  <si>
    <t>Fund 01-2021-01-020</t>
  </si>
  <si>
    <t>PD,DTI-PDI</t>
  </si>
  <si>
    <t>Fund 01-2021-01-0053</t>
  </si>
  <si>
    <t>Fund 01-2021-01-016</t>
  </si>
  <si>
    <t>PD,DTI-AND</t>
  </si>
  <si>
    <t>Fund 01-2021-01-0054</t>
  </si>
  <si>
    <t>Payment for the salaries and allowances of regular employees for the period of January 16-31, 2021</t>
  </si>
  <si>
    <t>Fund 01-2021-01-0055</t>
  </si>
  <si>
    <t>LBP F/O DTI-ADS</t>
  </si>
  <si>
    <t>Fund 01-2021-01-0056</t>
  </si>
  <si>
    <t>Fund 01-2021-01-0057</t>
  </si>
  <si>
    <t>Fund 01-2021-01-0058</t>
  </si>
  <si>
    <t>Fund 01-2021-01-0059</t>
  </si>
  <si>
    <t>LBP F/O DTI-AD N</t>
  </si>
  <si>
    <t>Fund 01-2021-01-0060</t>
  </si>
  <si>
    <t>Fund 01-2021-01-014</t>
  </si>
  <si>
    <t>Petty cash Fund Replenishment (2021-01-001, Jan 18-20, 2021</t>
  </si>
  <si>
    <t>Fund 01-2021-01-0061</t>
  </si>
  <si>
    <t>ANECO, Inc.</t>
  </si>
  <si>
    <t>Payment for utilities expense- electricity for the period September 20- October 19, 2020</t>
  </si>
  <si>
    <t>Fund 01-2021-01-0062</t>
  </si>
  <si>
    <t>Payment for the lunch during the soft launching of OTOP PH Hub at SM City Butuan on November 13, 2020.</t>
  </si>
  <si>
    <t>Fund 01-2021-01-0063</t>
  </si>
  <si>
    <t>Fund 01-2021-01-009</t>
  </si>
  <si>
    <t>D.O Plaza Holdings Corp.</t>
  </si>
  <si>
    <t>Partial payment for office rental for the month of January 2021</t>
  </si>
  <si>
    <t>Fund 01-2021-01-0064</t>
  </si>
  <si>
    <t>Fund 01-2021-01-009A</t>
  </si>
  <si>
    <t>Full payment for office rental for the month of January 2021</t>
  </si>
  <si>
    <t>Fund 01-2021-01-0065</t>
  </si>
  <si>
    <t xml:space="preserve">JRS Business Corporation </t>
  </si>
  <si>
    <t>Payment for courier services for the month December 2020</t>
  </si>
  <si>
    <t>Fund 01-2021-01-0066</t>
  </si>
  <si>
    <t xml:space="preserve">Payment for the plaque of recognition for Salamat Mabuhay Awardee </t>
  </si>
  <si>
    <t>Fund 01-2021-01-0067</t>
  </si>
  <si>
    <t>Busa Interbiz Center</t>
  </si>
  <si>
    <t>Payment for subscription expense- Newspaper for the period December 2020</t>
  </si>
  <si>
    <t>Fund 01-2021-01-0068</t>
  </si>
  <si>
    <t>Fund 01-2021-01-021</t>
  </si>
  <si>
    <t>Payment of Laptop (JPPA) for IDD office use.</t>
  </si>
  <si>
    <t>Fund 01-2021-01-0069</t>
  </si>
  <si>
    <t>Fund 01-2021-01-022</t>
  </si>
  <si>
    <t>Maribel P. Timogan</t>
  </si>
  <si>
    <t>Payment for initial salary as Admin Aide VI of DTI-RO for the period Jan 4-31, 2021</t>
  </si>
  <si>
    <t>Fund 01-2021-01-0070</t>
  </si>
  <si>
    <t>Visual Arts &amp; scenography</t>
  </si>
  <si>
    <t>Payment for the tokens during the soft launching of OTOP PH Hub at SM City Butuan on November 13, 2020</t>
  </si>
  <si>
    <t>Fund 01-2021-01-0071</t>
  </si>
  <si>
    <t>Joseph Arnold de Guzman</t>
  </si>
  <si>
    <t>Payment of coaching session during KMME Online session batch 2(mentees:Ragas, Magtibay, Nojara) on November 16-27, 2020</t>
  </si>
  <si>
    <t>Fund 01-2021-01-0072</t>
  </si>
  <si>
    <t>Payment for 4th quarter 2020 office supplies for ORD office use</t>
  </si>
  <si>
    <t>Fund 01-2021-01-0073</t>
  </si>
  <si>
    <t>Payment for RAPID office supplies-4th quarter</t>
  </si>
  <si>
    <t>Fund 01-2021-01-0074</t>
  </si>
  <si>
    <t>Datalan Communications</t>
  </si>
  <si>
    <t>Payment for wifi adapter, usb 2.0 for ORD and RAPID Office</t>
  </si>
  <si>
    <t>Fund 01-2021-01-0075</t>
  </si>
  <si>
    <t>Payment for the purchase of laptop computer for CPD Office use</t>
  </si>
  <si>
    <t>Fund 01-2021-01-0076</t>
  </si>
  <si>
    <t>Berfabs Arts and Crafts Manufacturing</t>
  </si>
  <si>
    <t>Payment of token (customized tumbler) for mentees during the KMME Graduation Batch 2 on December 7, 2020.</t>
  </si>
  <si>
    <t>Fund 01-2021-01-0077</t>
  </si>
  <si>
    <t>Mercado's Sudlanan Atbp</t>
  </si>
  <si>
    <t>Payment for the committee tshirts during the grand launching of OTOP PH Hub at SM City Butuan on December 18, 2020</t>
  </si>
  <si>
    <t>Fund 01-2021-01-0078</t>
  </si>
  <si>
    <t>Create Food, Inc</t>
  </si>
  <si>
    <t>Payment for the tokens during the conduct of grand launching of OTOP PH Hub at SM City Butuan on December 18, 2020</t>
  </si>
  <si>
    <t>Fund 01-2021-01-0079</t>
  </si>
  <si>
    <t>Sinograpiko Art Services</t>
  </si>
  <si>
    <t>Payment for the customized leis during the grand launching of OTOP PH Hub at SM City Butuan on December 18, 2020</t>
  </si>
  <si>
    <t>Fund 01-2021-01-0080</t>
  </si>
  <si>
    <t>Essential Vows Weddings &amp; Events</t>
  </si>
  <si>
    <t>Payment for the event organizer during the conduct of Grand Launching of OTOP PH Hub at SM City Butuan on December 18, 2020</t>
  </si>
  <si>
    <t>Fund 01-2021-01-0081</t>
  </si>
  <si>
    <t>New Era Audio and Light Sales &amp; Rental</t>
  </si>
  <si>
    <t>Payment for the sounds and lights during the conduct of grand launching of OTOP PH Hub at SM City Butuan on Dec 18, 2020.</t>
  </si>
  <si>
    <t>Fund 01-2021-01-0082</t>
  </si>
  <si>
    <t>JCB Express Solution</t>
  </si>
  <si>
    <t>Payment for the tarpaulins during the grand launching of OTOP PH Hub at SM City Butuan Cityon December 18, 2020</t>
  </si>
  <si>
    <t>Fund 01-2021-01-0083</t>
  </si>
  <si>
    <t>Payment for customized invitations for the OTOP PH Hub Launching last December 18, 2020</t>
  </si>
  <si>
    <t>Fund 01-2021-01-0084</t>
  </si>
  <si>
    <t>Ralph O. Gorgonio</t>
  </si>
  <si>
    <t>Reimbursement  portable wifi modem for office of the RD</t>
  </si>
  <si>
    <t>Fund 01-2021-01-0085</t>
  </si>
  <si>
    <t>Fund 01-2021-01-028</t>
  </si>
  <si>
    <t>LBP, F/O DTI- JO</t>
  </si>
  <si>
    <t>Payment of Jor orders for the period January 5-15, 2021</t>
  </si>
  <si>
    <t>Fund 01-2021-01-0086</t>
  </si>
  <si>
    <t>Fund 01-2021-01-029</t>
  </si>
  <si>
    <t>Fund 01-2021-01-0087</t>
  </si>
  <si>
    <t>Fund 01-2021-01-025</t>
  </si>
  <si>
    <t>Fund 01-2021-01-0088</t>
  </si>
  <si>
    <t>PHIC-Butuan City</t>
  </si>
  <si>
    <t>Remittance of PHIC premiums (EE &amp; ER) for the month of January 2021</t>
  </si>
  <si>
    <t>Fund 01-2021-01-0089</t>
  </si>
  <si>
    <t>Fund 01-2021-01-027</t>
  </si>
  <si>
    <t>Joselyn  Ang</t>
  </si>
  <si>
    <t>Space rental DTI Storage area</t>
  </si>
  <si>
    <t>Fund 01-2021-01-0090</t>
  </si>
  <si>
    <t>Fund 01-2021-01-024</t>
  </si>
  <si>
    <t>Butuan City Water District</t>
  </si>
  <si>
    <t>Payment for utilities expense- water for the period December ,2020- January 2021</t>
  </si>
  <si>
    <t>Fund 01-2021-01-0091</t>
  </si>
  <si>
    <t>Fund 01-2021-01-023</t>
  </si>
  <si>
    <t>A &amp; C Yelo Submarine Corporation</t>
  </si>
  <si>
    <t>Payment of drinking water for the period November to December 2020</t>
  </si>
  <si>
    <t>Fund 01-2021-01-0092</t>
  </si>
  <si>
    <t>Fund 01-2021-01-026</t>
  </si>
  <si>
    <t>Marry Ann L. Pascual</t>
  </si>
  <si>
    <t>Reimbursement  for the decorations and supplies during the oath taking ceremony cum orientation for newly hired and promoted employees on Januray 11, 2021</t>
  </si>
  <si>
    <t>Fund 01-2021-01-0093</t>
  </si>
  <si>
    <t>Remittance of refund on disallowance of Mr. JonathanLagang for the month of January 2021</t>
  </si>
  <si>
    <t>Fund 01-2021-01-0094</t>
  </si>
  <si>
    <t>Remittance of payment of refund on wtx on compensation for the year 2020 deducted from the full payment of Terminal Leave Benefits of Ramil Leongas</t>
  </si>
  <si>
    <t>Fund 01-2021-01-0095</t>
  </si>
  <si>
    <t xml:space="preserve">DTI-Employees Union </t>
  </si>
  <si>
    <t>Remittance of HMO premium for principal &amp; dependents for the month of January 2021</t>
  </si>
  <si>
    <t>Fund 01-2021-01-0096</t>
  </si>
  <si>
    <t>DTI-Provident Fund</t>
  </si>
  <si>
    <t>Remittance of Provident premium &amp; loan payment for the month of January 2021</t>
  </si>
  <si>
    <t>Fund 01-2021-01-0097</t>
  </si>
  <si>
    <t>DTI-MDBF</t>
  </si>
  <si>
    <t>Remittance of MDBF premium for the month of January 2021</t>
  </si>
  <si>
    <t>Fund 01-2021-01-0098</t>
  </si>
  <si>
    <t>Sunlife of Canada Phils. Inc</t>
  </si>
  <si>
    <t>Remittance of insurance premium for the month of January 2021</t>
  </si>
  <si>
    <t>Fund 01-2021-01-0099</t>
  </si>
  <si>
    <t>HDMF- Butuan City</t>
  </si>
  <si>
    <t>Remittance of HDMF premiums and loans payment of regular employees for the month of Januray 2021</t>
  </si>
  <si>
    <t>Fund 01-2021-01-0100</t>
  </si>
  <si>
    <t>Sure Dev't Cooperative</t>
  </si>
  <si>
    <t>Remittance of Regular employees coop deductions for the month of January 2021</t>
  </si>
  <si>
    <t>Fund 01-2021-01-0101</t>
  </si>
  <si>
    <t>GLAD MPC</t>
  </si>
  <si>
    <t>Fund 01-2021-01-0102</t>
  </si>
  <si>
    <t>DREAMCO MPC</t>
  </si>
  <si>
    <t>Fund 01-2021-01-0103</t>
  </si>
  <si>
    <t>Rhosallee V. Espinoza</t>
  </si>
  <si>
    <t>Refund of HDMF Multi[purpose loan deducted from January payrol</t>
  </si>
  <si>
    <t>Fund 01-2021-01-0104</t>
  </si>
  <si>
    <t>Fund 01-2021-01-031</t>
  </si>
  <si>
    <t>Joselito B.Paler</t>
  </si>
  <si>
    <t>Payment of CARP staff salaries &amp; allowances for the month of January 2021</t>
  </si>
  <si>
    <t>Fund 01-2021-01-0105</t>
  </si>
  <si>
    <t>Fund 01-2021-01-032</t>
  </si>
  <si>
    <t>LBP F/O DTI AND</t>
  </si>
  <si>
    <t>Fund 01-2021-01-0106</t>
  </si>
  <si>
    <t>Fund 01-2021-01-033</t>
  </si>
  <si>
    <t>Lemuel D. Roboca</t>
  </si>
  <si>
    <t>Fund 01-2021-01-0107</t>
  </si>
  <si>
    <t>Fund 01-2021-01-034</t>
  </si>
  <si>
    <t>Ma. Malen B. Catamora</t>
  </si>
  <si>
    <t>Fund 01-2021-01-0108</t>
  </si>
  <si>
    <t>Fund 01-2021-01-035</t>
  </si>
  <si>
    <t>LBP F/O DTI SDS</t>
  </si>
  <si>
    <t>Fund 01-2021-01-0109</t>
  </si>
  <si>
    <t>Fund 01-2021-01-036</t>
  </si>
  <si>
    <t>Jumar H. Llorente</t>
  </si>
  <si>
    <t>Fund 01-2021-01-0110</t>
  </si>
  <si>
    <t>Innove Communications, Inc</t>
  </si>
  <si>
    <t>Payment of zoom application for the month of July- Oct 2020</t>
  </si>
  <si>
    <t>Fund 01-2021-01-0111</t>
  </si>
  <si>
    <t>LBP F/O Honoraria of the KMME Panelist</t>
  </si>
  <si>
    <t>Honoraria of panelist during KMME Online class session batch 1 BIP presentation on September 21-23, 2020 thru zoom app</t>
  </si>
  <si>
    <t>Fund 01-2021-02-0112</t>
  </si>
  <si>
    <t>GSIS</t>
  </si>
  <si>
    <t>Remittance of GSIS Premiums (EE &amp; ER Share) and loans payment for the month of January 2021.</t>
  </si>
  <si>
    <t>Fund 01-2021-02-0113</t>
  </si>
  <si>
    <t>Lyza D. Trapal</t>
  </si>
  <si>
    <t>Reimb of tokens/prizes during LSP-NSB and PPG Year end asessment on December 22, 2020</t>
  </si>
  <si>
    <t>Fund 01-2021-02-0113A</t>
  </si>
  <si>
    <t>Fund 01-2021-02-041A</t>
  </si>
  <si>
    <t>Fund 01-2021-02-0113B</t>
  </si>
  <si>
    <t>Fund 01-2021-02-0113C</t>
  </si>
  <si>
    <t>Fund 01-2021-02-0113D</t>
  </si>
  <si>
    <t>Fund 01-2021-02-0113E</t>
  </si>
  <si>
    <t>Fund 01-2021-02-0113F</t>
  </si>
  <si>
    <t>Fund 01-2021-02-0113G</t>
  </si>
  <si>
    <t>Fund 01-2021-02-0114</t>
  </si>
  <si>
    <t>Fund 01-2021-02-0115</t>
  </si>
  <si>
    <t>Fund 01-2021-02-0116</t>
  </si>
  <si>
    <t>Fund 01-2021-02-0117</t>
  </si>
  <si>
    <t>Fund 01-2021-02-0118</t>
  </si>
  <si>
    <t>Dreamco MPC</t>
  </si>
  <si>
    <t xml:space="preserve">Remittance of coop deductions from PDI( additional remittance) for the month of January 2021 </t>
  </si>
  <si>
    <t>Fund 01-2021-02-0119</t>
  </si>
  <si>
    <t>PHIC- Butuan City</t>
  </si>
  <si>
    <t>Remittance of PHIC premiums ( EE &amp; ER share) of newly hired employee, Ms. Maribel P. Timogan for the month of January 2021</t>
  </si>
  <si>
    <t>Fund 01-2021-02-0120</t>
  </si>
  <si>
    <t>HDMF-Butuan City</t>
  </si>
  <si>
    <t>Remittance of HDMF premiums ( EE &amp; ER share) of newly hired employee, Ms. Maribel P. Timogan for the month of January 2021</t>
  </si>
  <si>
    <t>Fund 01-2021-02-0121</t>
  </si>
  <si>
    <t>Land Bank of the Philippines</t>
  </si>
  <si>
    <t>Gratuity Pay for RAPID Staff</t>
  </si>
  <si>
    <t>Fund 01-2021-02-0122</t>
  </si>
  <si>
    <t>Fund 01-2021-02-0123</t>
  </si>
  <si>
    <t>DTI-Employees Union</t>
  </si>
  <si>
    <t>Remittance of DTI EU membership and EU dues premium of newly hired employee, Ms. Maribel P. Timogan for the month of January 2021</t>
  </si>
  <si>
    <t>Fund 01-2021-02-0124</t>
  </si>
  <si>
    <t>Remittance of provident fund premium and membership fee of newly hired employee, Ms. Maribel P. Timogan for the month of January 2021</t>
  </si>
  <si>
    <t>Fund 01-2021-02-0125</t>
  </si>
  <si>
    <t>Remittance of MDBF premium of newly hired employee, Ms. Maribel P. Timogan for the month of January 2021</t>
  </si>
  <si>
    <t>Fund 01-2021-02-0126</t>
  </si>
  <si>
    <t>Almont Hotel Inc.</t>
  </si>
  <si>
    <t>Payment for packed lunched re: OTOP Ph Hub (Food) launching last December 18, 2020</t>
  </si>
  <si>
    <t>Fund 01-2021-02-0127</t>
  </si>
  <si>
    <t>Remittance of premiums (EE &amp; ER share) and loans payment for the month of January 2021</t>
  </si>
  <si>
    <t>Fund 01-2021-02-0128</t>
  </si>
  <si>
    <t>Fund 01-2021-02-0129</t>
  </si>
  <si>
    <t>Remittance of premiums and loans payment for the month of January 2021</t>
  </si>
  <si>
    <t>Fund 01-2021-02-0130</t>
  </si>
  <si>
    <t>Remittance of DTI-EU dues of CARP employees for the month of January 2021</t>
  </si>
  <si>
    <t>Fund 01-2021-02-0131</t>
  </si>
  <si>
    <t>Remittance of MDBF of CARP employees for the month of January 2021</t>
  </si>
  <si>
    <t>Fund 01-2021-02-0132</t>
  </si>
  <si>
    <t xml:space="preserve">Remittance of coop deductions ( additional remittance) for the month of January 2021 </t>
  </si>
  <si>
    <t>Fund 01-2021-02-0133</t>
  </si>
  <si>
    <t>Fund 01-2021-02-037</t>
  </si>
  <si>
    <t>Payment for RATA for February 2021</t>
  </si>
  <si>
    <t>Fund 01-2021-02-0134</t>
  </si>
  <si>
    <t>Remittance coop deductions from RATA for February 2021</t>
  </si>
  <si>
    <t>Fund 01-2021-02-0135</t>
  </si>
  <si>
    <t>Fund 01-2021-02-042</t>
  </si>
  <si>
    <t>PD, DTI-AD N</t>
  </si>
  <si>
    <t>Advances to the SSF MOOE 2021 for the cosultancy/ repair of defective SSF Equipments</t>
  </si>
  <si>
    <t>Fund 01-2021-02-0136</t>
  </si>
  <si>
    <t>Fund 01-2021-02-046</t>
  </si>
  <si>
    <t>Advances to the IDD Regular MOOE OO2 2021-1st quarter 2021</t>
  </si>
  <si>
    <t>Fund 01-2021-02-0137</t>
  </si>
  <si>
    <t>Fund 01-2021-02-047</t>
  </si>
  <si>
    <t>Fund 01-2021-02-0138</t>
  </si>
  <si>
    <t>Fund 01-2021-02-048</t>
  </si>
  <si>
    <t>PD, DTI-SDN</t>
  </si>
  <si>
    <t>Fund 01-2021-02-0139</t>
  </si>
  <si>
    <t>Fund 01-2021-02-049</t>
  </si>
  <si>
    <t>PD, DTI-SDS</t>
  </si>
  <si>
    <t>Fund 01-2021-02-0140</t>
  </si>
  <si>
    <t>Fund 01-2021-02-050</t>
  </si>
  <si>
    <t>PD, DTI-PDI</t>
  </si>
  <si>
    <t>Fund 01-2021-02-0141</t>
  </si>
  <si>
    <t>Fund 01-2021-02-051</t>
  </si>
  <si>
    <t>Advances to the IDD Regular MOOE OO1 2021-1st quarter 2021</t>
  </si>
  <si>
    <t>Fund 01-2021-02-0142</t>
  </si>
  <si>
    <t>Fund 01-2021-02-052</t>
  </si>
  <si>
    <t>Fund 01-2021-02-0143</t>
  </si>
  <si>
    <t>Fund 01-2021-02-053</t>
  </si>
  <si>
    <t>Fund 01-2021-02-0144</t>
  </si>
  <si>
    <t>Fund 01-2021-02-054</t>
  </si>
  <si>
    <t>Fund 01-2021-02-0145</t>
  </si>
  <si>
    <t>Fund 01-2021-02-055</t>
  </si>
  <si>
    <t>Fund 01-2021-02-0146</t>
  </si>
  <si>
    <t>Fund 01-2021-02-058</t>
  </si>
  <si>
    <t>Advances, regular MOOE for January and February 2021</t>
  </si>
  <si>
    <t>Fund 01-2021-02-0147</t>
  </si>
  <si>
    <t>Fund 01-2021-02-059</t>
  </si>
  <si>
    <t>Fund 01-2021-02-0148</t>
  </si>
  <si>
    <t>Fund 01-2021-02-060</t>
  </si>
  <si>
    <t>Fund 01-2021-02-0149</t>
  </si>
  <si>
    <t>Fund 01-2021-02-061</t>
  </si>
  <si>
    <t>Fund 01-2021-02-0150</t>
  </si>
  <si>
    <t>Fund 01-2021-02-062</t>
  </si>
  <si>
    <t>Fund 01-2021-02-0151</t>
  </si>
  <si>
    <t>Fund 01-2021-02-063</t>
  </si>
  <si>
    <t>LBP F/O DTI-JO</t>
  </si>
  <si>
    <t>Payment for JO for the period January 16-31, 2021</t>
  </si>
  <si>
    <t>Fund 01-2021-02-0152</t>
  </si>
  <si>
    <t>Fund 01-2021-02-064</t>
  </si>
  <si>
    <t>Fund 01-2021-02-0153</t>
  </si>
  <si>
    <t>Fund 01-2021-02-0154</t>
  </si>
  <si>
    <t>Fund 01-2021-02-0155</t>
  </si>
  <si>
    <t>Fund 01-2021-02-0156</t>
  </si>
  <si>
    <t>Renato S. Corvera Jr.</t>
  </si>
  <si>
    <t>Refund of GSIS-Emergency Loan deduction for the month of January 2021</t>
  </si>
  <si>
    <t>Fund 01-2021-02-0157</t>
  </si>
  <si>
    <t>Fund 01-2021-02-038</t>
  </si>
  <si>
    <t>Payment for the  extraordinary expenses</t>
  </si>
  <si>
    <t>Fund 01-2021-02-0158</t>
  </si>
  <si>
    <t>Fund 01-2021-02-039</t>
  </si>
  <si>
    <t>Reimbursement of RATA for January 2021</t>
  </si>
  <si>
    <t>Fund 01-2021-02-0159</t>
  </si>
  <si>
    <t>Papelemento Visual Arts &amp; scenography</t>
  </si>
  <si>
    <t>Fund 01-2021-02-0160</t>
  </si>
  <si>
    <t>Fund 01-2021-02-056</t>
  </si>
  <si>
    <t>Petty cash fund replenishment 2021-02-002 Jan 21- Feb 3, 2021</t>
  </si>
  <si>
    <t>Fund 01-2021-02-0161</t>
  </si>
  <si>
    <t>Fund 01-2021-02-057</t>
  </si>
  <si>
    <t>Payment for subscription expense- newspaper for the period January 2021</t>
  </si>
  <si>
    <t>Fund 01-2021-02-0162</t>
  </si>
  <si>
    <t>Fund 01-2021-02-043</t>
  </si>
  <si>
    <t>Freedcarmariam D. Gonzaga</t>
  </si>
  <si>
    <t>Travel expenses incurred during the SSF Monitoring and validation visit in VARARBEMCO and ASSAT last January 20, 2021</t>
  </si>
  <si>
    <t>Fund 01-2021-02-0163</t>
  </si>
  <si>
    <t>Fund 01-2021-02-044</t>
  </si>
  <si>
    <t>Ira S. Mantilla</t>
  </si>
  <si>
    <t>Fund 01-2021-02-0164</t>
  </si>
  <si>
    <t>Fund 01-2021-02-045</t>
  </si>
  <si>
    <t>Rey B. Acabo</t>
  </si>
  <si>
    <t>Fund 01-2021-02-0165</t>
  </si>
  <si>
    <t>Fund 01-2021-02-0166</t>
  </si>
  <si>
    <t>Fund 01-2021-02-0167</t>
  </si>
  <si>
    <t>Need Ink Sales and Services</t>
  </si>
  <si>
    <t>Payment for printer toners for ORD use</t>
  </si>
  <si>
    <t>Fund 01-2021-02-0168</t>
  </si>
  <si>
    <t>ZJ Trading and Services</t>
  </si>
  <si>
    <t>Payment of Combinations Blinds for IDD Office use</t>
  </si>
  <si>
    <t>Fund 01-2021-02-0169</t>
  </si>
  <si>
    <t>Tammy Emporium</t>
  </si>
  <si>
    <t>Payment for the 4th quarter office supplies for RAPID office use.</t>
  </si>
  <si>
    <t>Fund 01-2021-02-0170</t>
  </si>
  <si>
    <t>Fund 01-2021-02-040</t>
  </si>
  <si>
    <t>Procurement Service</t>
  </si>
  <si>
    <t>Payment for IDD Office supplies for 1st quarter 2021, for IDD office use</t>
  </si>
  <si>
    <t>Fund 01-2021-02-0171</t>
  </si>
  <si>
    <t>Fund 01-2021-02-041</t>
  </si>
  <si>
    <t>Reimbursement for the payment of the Planner 2021 for IDD office use.</t>
  </si>
  <si>
    <t>Fund 01-2021-02-0172</t>
  </si>
  <si>
    <t>Fund 01-2021-02-065</t>
  </si>
  <si>
    <t>Payment for salary differential due to CES salary adjustment for the period Dec. 3, 2020 to Jan 31, 2021.</t>
  </si>
  <si>
    <t>Fund 01-2021-02-0173</t>
  </si>
  <si>
    <t>Remittance of GSIS Premiums (SIC &amp; RLIP) deducted from the salary of ARD Gay A. Tidalgom for the month of Jan 2021</t>
  </si>
  <si>
    <t>Fund 01-2021-02-0174</t>
  </si>
  <si>
    <t>Remittance of GSIS Premiums (SIC) deducted from the salary of ARD Gay A. Tidalgom for the month of Jan 2021</t>
  </si>
  <si>
    <t>Fund 01-2021-02-0175</t>
  </si>
  <si>
    <t>Remittance Job orders coop deductions for the period January 5-31, 2020</t>
  </si>
  <si>
    <t>Fund 01-2021-02-0176</t>
  </si>
  <si>
    <t>Fund 01-2021-02-066</t>
  </si>
  <si>
    <t>LBP, F/O DTI-JO</t>
  </si>
  <si>
    <t>Payment of Job orders for the period January 16-31, 2021</t>
  </si>
  <si>
    <t>Fund 01-2021-02-0177</t>
  </si>
  <si>
    <t>Fund 01-2021-02-067</t>
  </si>
  <si>
    <t>FT transfer for NC implementation- January 2021</t>
  </si>
  <si>
    <t>Fund 01-2021-02-0178</t>
  </si>
  <si>
    <t>Fund 01-2021-02-068</t>
  </si>
  <si>
    <t>Fund 01-2021-02-0179</t>
  </si>
  <si>
    <t>Fund 01-2021-02-069</t>
  </si>
  <si>
    <t>Fund 01-2021-02-0180</t>
  </si>
  <si>
    <t>Fund 01-2021-02-070</t>
  </si>
  <si>
    <t>Fund 01-2021-02-0181</t>
  </si>
  <si>
    <t>Fund 01-2021-02-071</t>
  </si>
  <si>
    <t>Fund 01-2021-02-0182</t>
  </si>
  <si>
    <t>Fund 01-2021-02-0183</t>
  </si>
  <si>
    <t>Jasmin B. Faelnar</t>
  </si>
  <si>
    <t>Reimbursement for the prizes for teambuilding activities during the 2020 Negosyo Center Year end and Planning.</t>
  </si>
  <si>
    <t>Fund 01-2021-02-0184</t>
  </si>
  <si>
    <t>Fund 01-2021-02-0185</t>
  </si>
  <si>
    <t>Fund 01-2021-02-072</t>
  </si>
  <si>
    <t>Payment for salary differential due to SSL 5 for the month of January 2021</t>
  </si>
  <si>
    <t>Fund 01-2021-02-0186</t>
  </si>
  <si>
    <t>Fund 01-2021-02-073</t>
  </si>
  <si>
    <t>LBP F/O DTI-AND</t>
  </si>
  <si>
    <t>Fund 01-2021-02-0187</t>
  </si>
  <si>
    <t>Fund 01-2021-02-074</t>
  </si>
  <si>
    <t>Fund 01-2021-02-0188</t>
  </si>
  <si>
    <t>Fund 01-2021-02-075</t>
  </si>
  <si>
    <t>Fund 01-2021-02-0189</t>
  </si>
  <si>
    <t>Fund 01-2021-02-076</t>
  </si>
  <si>
    <t>Fund 01-2021-02-0190</t>
  </si>
  <si>
    <t>Fund 01-2021-02-077</t>
  </si>
  <si>
    <t>Fund 01-2021-02-0191</t>
  </si>
  <si>
    <t>Fund 01-2021-02-078</t>
  </si>
  <si>
    <t>Globe Telecom, Inc.</t>
  </si>
  <si>
    <t>Payment for postpaid plan with cell no. 091770367098 acct no. 49017022</t>
  </si>
  <si>
    <t>Fund 01-2021-02-0192</t>
  </si>
  <si>
    <t>Fund 01-2021-02-079</t>
  </si>
  <si>
    <t>Vehicle insurance for Toyota Hilux for the period March 1, 2021-March 1, 2022</t>
  </si>
  <si>
    <t>Fund 01-2021-02-0193</t>
  </si>
  <si>
    <t>Fund 01-2021-02-081</t>
  </si>
  <si>
    <t>Payment for postpaid plan with cell no. 09178656567-acct no.1094019348</t>
  </si>
  <si>
    <t>Fund 01-2021-02-0194</t>
  </si>
  <si>
    <t>Fund 01-2021-02-080</t>
  </si>
  <si>
    <t>Payment of meals during the SDD Functional Team Meeting on January 19, 2021</t>
  </si>
  <si>
    <t>Fund 01-2021-02-0195</t>
  </si>
  <si>
    <t>Fund 01-2021-02-082</t>
  </si>
  <si>
    <t>Payment for salaries and allowances for Regular employees for the month of February 2021</t>
  </si>
  <si>
    <t>Fund 01-2021-02-0196</t>
  </si>
  <si>
    <t>Fund 01-2021-02-083</t>
  </si>
  <si>
    <t>Fund 01-2021-02-0197</t>
  </si>
  <si>
    <t>Fund 01-2021-02-084</t>
  </si>
  <si>
    <t>Fund 01-2021-02-0198</t>
  </si>
  <si>
    <t>Fund 01-2021-02-085</t>
  </si>
  <si>
    <t>Payment for salary differential due to step increment from Jan 4-31, 2021</t>
  </si>
  <si>
    <t>Fund 01-2021-02-0199</t>
  </si>
  <si>
    <t>Fund 01-2021-02-086</t>
  </si>
  <si>
    <t>Marian Corazon R. Togonon</t>
  </si>
  <si>
    <t>Fund 01-2021-02-0200</t>
  </si>
  <si>
    <t>Fund 01-2021-02-087</t>
  </si>
  <si>
    <t>Fund 01-2021-02-0201</t>
  </si>
  <si>
    <t>Fund 01-2021-02-088</t>
  </si>
  <si>
    <t>Payment for salary differential due to promotion from Jan 4-31, 2021</t>
  </si>
  <si>
    <t>Fund 01-2021-02-0202</t>
  </si>
  <si>
    <t>Fund 01-2021-02-089</t>
  </si>
  <si>
    <t>Fund 01-2021-02-0203</t>
  </si>
  <si>
    <t>Fund 01-2021-02-090</t>
  </si>
  <si>
    <t>Joselito B. Paler</t>
  </si>
  <si>
    <t>Fund 01-2021-02-0204</t>
  </si>
  <si>
    <t>Fund 01-2021-02-116</t>
  </si>
  <si>
    <t>Fund 01-2021-02-0205</t>
  </si>
  <si>
    <t>Fund 01-2021-02-115</t>
  </si>
  <si>
    <t>Fund 01-2021-02-0206</t>
  </si>
  <si>
    <t>Fund 01-2021-02-114</t>
  </si>
  <si>
    <t>Fund 01-2021-02-0207</t>
  </si>
  <si>
    <t>Fund 01-2021-02-113</t>
  </si>
  <si>
    <t>Fund 01-2021-02-0208</t>
  </si>
  <si>
    <t>Fund 01-2021-02-111</t>
  </si>
  <si>
    <t>Fund 01-2021-02-0209</t>
  </si>
  <si>
    <t>Fund 01-2021-02-112</t>
  </si>
  <si>
    <t>Fund 01-2021-02-0210</t>
  </si>
  <si>
    <t>Fund 01-2021-02-117</t>
  </si>
  <si>
    <t>Fund 01-2021-02-0210A</t>
  </si>
  <si>
    <t>Fund 01-2021-02-0211</t>
  </si>
  <si>
    <t>Fund 01-2021-02-118</t>
  </si>
  <si>
    <t>Loida C. Gumahin</t>
  </si>
  <si>
    <t>Payment for initial salary as Contractual Staff under NC PROGRAM for January 18-31, 2021</t>
  </si>
  <si>
    <t>Fund 01-2021-02-0212</t>
  </si>
  <si>
    <t>Fund 01-2021-02-119</t>
  </si>
  <si>
    <t>Rezel May C. Goloran</t>
  </si>
  <si>
    <t>Fund 01-2021-02-0213</t>
  </si>
  <si>
    <t>Fund 01-2021-02-120</t>
  </si>
  <si>
    <t>Elyn Rose A. Ranario</t>
  </si>
  <si>
    <t>Fund 01-2021-02-0214</t>
  </si>
  <si>
    <t>Fund 01-2021-02-121</t>
  </si>
  <si>
    <t>Carl Mars P. Ravelo</t>
  </si>
  <si>
    <t>Fund 01-2021-02-0215</t>
  </si>
  <si>
    <t>Fund 01-2021-02-122</t>
  </si>
  <si>
    <t>Olimar O. Sulapas</t>
  </si>
  <si>
    <t>Fund 01-2021-02-0216</t>
  </si>
  <si>
    <t>Fund 01-2021-02-123</t>
  </si>
  <si>
    <t>Payment for salary of NC staff for the month of February 2021</t>
  </si>
  <si>
    <t>Fund 01-2021-02-0217</t>
  </si>
  <si>
    <t>Remittance of COOP deductions for the month of February 2021</t>
  </si>
  <si>
    <t>Fund 01-2021-02-0218</t>
  </si>
  <si>
    <t>Fund 01-2021-02-095</t>
  </si>
  <si>
    <t>Advances for LSP-NSB Implementation for 1st qtr 2021</t>
  </si>
  <si>
    <t>Fund 01-2021-02-0219</t>
  </si>
  <si>
    <t>Fund 01-2021-02-096</t>
  </si>
  <si>
    <t>Fund 01-2021-02-0220</t>
  </si>
  <si>
    <t>Fund 01-2021-02-097</t>
  </si>
  <si>
    <t>Fund 01-2021-02-0221</t>
  </si>
  <si>
    <t>Fund 01-2021-02-098</t>
  </si>
  <si>
    <t>Fund 01-2021-02-0222</t>
  </si>
  <si>
    <t>Fund 01-2021-02-099</t>
  </si>
  <si>
    <t>Fund 01-2021-02-0223</t>
  </si>
  <si>
    <t>Fund 01-2021-02-144</t>
  </si>
  <si>
    <t>Salaries paid RAPID RCU Staff- January 1-31, 2021</t>
  </si>
  <si>
    <t>Fund 01-2021-02-0224</t>
  </si>
  <si>
    <t>Fund 01-2021-02-094</t>
  </si>
  <si>
    <t>Payment for office rental for the month of February 2021</t>
  </si>
  <si>
    <t>Fund 01-2021-02-0225</t>
  </si>
  <si>
    <t>Fund 01-2021-02-110</t>
  </si>
  <si>
    <t>Neilab'z Express</t>
  </si>
  <si>
    <t>Payment for van rental during the conduct of OTOP PH Hub briefing in Tandag City on Januray 21, 2021 and Surigao City on January 29, 2021.</t>
  </si>
  <si>
    <t>Fund 01-2021-02-0226</t>
  </si>
  <si>
    <t>Fund 01-2021-02-124</t>
  </si>
  <si>
    <t>PLDT Inc.</t>
  </si>
  <si>
    <t>Payment for landline subsciprion acct no. 0606033214(815-1271)</t>
  </si>
  <si>
    <t>Fund 01-2021-02-0227</t>
  </si>
  <si>
    <t>Fund 01-2021-02-125</t>
  </si>
  <si>
    <t>Payment for landline subsciprion acct no. 0216371283(816-3136)</t>
  </si>
  <si>
    <t>Fund 01-2021-02-0228</t>
  </si>
  <si>
    <t>Fund 01-2021-02-126</t>
  </si>
  <si>
    <t>Payment for landline subsciprion acct no. 0606028075(816-0079)</t>
  </si>
  <si>
    <t>Fund 01-2021-02-0229</t>
  </si>
  <si>
    <t>Fund 01-2021-02-127</t>
  </si>
  <si>
    <t>Payment for landline subsciprion acct no. 0197015144(225-5955)</t>
  </si>
  <si>
    <t>Fund 01-2021-02-0230</t>
  </si>
  <si>
    <t>Fund 01-2021-02-128</t>
  </si>
  <si>
    <t>Janikka's Catering Services</t>
  </si>
  <si>
    <t>Payment for meals during the oath taking ceremony cum orientation for newly hired and prmoted employees on January 11, 2021</t>
  </si>
  <si>
    <t>Fund 01-2021-02-0231</t>
  </si>
  <si>
    <t>Fund 01-2021-02-129</t>
  </si>
  <si>
    <t>Manila Auto Care</t>
  </si>
  <si>
    <t>Payment for labor and Materials for DTI Caraga Motor Vehicle Periodic Maintenance of Toyota Innova(SKT-513)</t>
  </si>
  <si>
    <t>Fund 01-2021-02-0232</t>
  </si>
  <si>
    <t>Fund 01-2021-02-130</t>
  </si>
  <si>
    <t>Reimbursement , TE RE: To fetch PD from Surigao to Butuan and paricipation to typhoon Vicky Rehab Activities</t>
  </si>
  <si>
    <t>Fund 01-2021-02-0233</t>
  </si>
  <si>
    <t>Fund 01-2021-02-131</t>
  </si>
  <si>
    <t xml:space="preserve">Reimb. Motor vehicle fuel (diesel for toyota hilux) ferry staff during the site visit SSF </t>
  </si>
  <si>
    <t>Fund 01-2021-02-0234</t>
  </si>
  <si>
    <t>Fund 01-2021-02-143</t>
  </si>
  <si>
    <t>Payment for toner cartridge for IDD 1st quarter 2021 office supplies</t>
  </si>
  <si>
    <t>Fund 01-2021-02-0235</t>
  </si>
  <si>
    <t>Payment for ZOOM application for the month of Julty to Oct 2020</t>
  </si>
  <si>
    <t>Fund 01-2021-02-0236</t>
  </si>
  <si>
    <t>Fund 01-2021-02-0237</t>
  </si>
  <si>
    <t>Roland A. Ignacio</t>
  </si>
  <si>
    <t>Reimbursement for tokens re: Project Steering Meeting last December 15, 2020</t>
  </si>
  <si>
    <t>Fund 01-2021-02-0238</t>
  </si>
  <si>
    <t>Fund 01-2021-02-092</t>
  </si>
  <si>
    <t>Ferbencom Technologies</t>
  </si>
  <si>
    <t>Payment for subscription expense- internet(FT20200175) for the month of January 2021</t>
  </si>
  <si>
    <t>Fund 01-2021-02-0239</t>
  </si>
  <si>
    <t>Fund 01-2021-02-093</t>
  </si>
  <si>
    <t>A&amp;C Yelo Submarine Corporation</t>
  </si>
  <si>
    <t>Payment for drinking water for the month of January 2021</t>
  </si>
  <si>
    <t>Fund 01-2021-02-0240</t>
  </si>
  <si>
    <t>Tri- Tech Aircon Services</t>
  </si>
  <si>
    <t>Office aircon maintenance for the 2nd semester</t>
  </si>
  <si>
    <t>Fund 01-2021-02-0241</t>
  </si>
  <si>
    <t>Fund 01-2021-02-145</t>
  </si>
  <si>
    <t>Fund 01-2021-02-0242</t>
  </si>
  <si>
    <t>Fund 01-2021-02-146</t>
  </si>
  <si>
    <t>Fund 01-2021-02-0243</t>
  </si>
  <si>
    <t>Fund 01-2021-02-147</t>
  </si>
  <si>
    <t>Fund 01-2021-02-0244</t>
  </si>
  <si>
    <t>Fund 01-2021-02-135</t>
  </si>
  <si>
    <t>Transfer of funds to cover implementation of CPD activities for 1st quarter budget 2021.</t>
  </si>
  <si>
    <t>Fund 01-2021-02-0245</t>
  </si>
  <si>
    <t>Fund 01-2021-02-102</t>
  </si>
  <si>
    <t>OIC, DTI-sdn</t>
  </si>
  <si>
    <t>Advances to the SSF MOOE- 1ST QUARTER 2021</t>
  </si>
  <si>
    <t>Fund 01-2021-02-0246</t>
  </si>
  <si>
    <t>Fund 01-2021-02-106</t>
  </si>
  <si>
    <t>FT for DTI-CARP implementation for Q1 2021</t>
  </si>
  <si>
    <t>Fund 01-2021-02-0247</t>
  </si>
  <si>
    <t>Fund 01-2021-02-132</t>
  </si>
  <si>
    <t>OIC, DTI-PDI</t>
  </si>
  <si>
    <t>Fund 01-2021-02-0248</t>
  </si>
  <si>
    <t>Payment for salaries and allowances for Regular employees for the period of February 16-28, 2021</t>
  </si>
  <si>
    <t>Fund 01-2021-02-0249</t>
  </si>
  <si>
    <t>Refund of  overdeduction oF GSIS-ECIP from February payroll</t>
  </si>
  <si>
    <t>Fund 01-2021-02-0250</t>
  </si>
  <si>
    <t>Fund 01-2021-02-0251</t>
  </si>
  <si>
    <t>Fund 01-2021-02-0252</t>
  </si>
  <si>
    <t>Fund 01-2021-02-0253</t>
  </si>
  <si>
    <t>Fund 01-2021-02-0254</t>
  </si>
  <si>
    <t>Fund 01-2021-02-0255</t>
  </si>
  <si>
    <t>Payment for salaries and allowances for CARP employees for the period of February 16-28, 2021</t>
  </si>
  <si>
    <t>Fund 01-2021-02-0256</t>
  </si>
  <si>
    <t>Fund 01-2021-02-0257</t>
  </si>
  <si>
    <t>Fund 01-2021-02-0258</t>
  </si>
  <si>
    <t>Fund 01-2021-02-0259</t>
  </si>
  <si>
    <t>Fund 01-2021-02-0260</t>
  </si>
  <si>
    <t>Fund 01-2021-02-0261</t>
  </si>
  <si>
    <t>Refund of HDMF-MPL and Provident MPL for the month of February 2021</t>
  </si>
  <si>
    <t>Fund 01-2021-02-0262</t>
  </si>
  <si>
    <t>Remittance of GSIS premiums (RLIP &amp;SIC) for employees with salary differential due to to step increment (Pascual &amp; Togonon) and SSL 5 (Timogan) for the period January 4-31,2021</t>
  </si>
  <si>
    <t>Fund 01-2021-02-0263</t>
  </si>
  <si>
    <t>Remittance of GSIS premiums and loan payment of CARP employees for the month of February 2021</t>
  </si>
  <si>
    <t>Fund 01-2021-02-0264</t>
  </si>
  <si>
    <t>Remittance of HDMF premiums and loan payment of CARP employees for the month of February 2021</t>
  </si>
  <si>
    <t>Fund 01-2021-02-0265</t>
  </si>
  <si>
    <t>PHIC</t>
  </si>
  <si>
    <t>Fund 01-2021-02-0266</t>
  </si>
  <si>
    <t xml:space="preserve">Remittance of provident premium of CARP employees for the month of January 2021 </t>
  </si>
  <si>
    <t>Fund 01-2021-02-0267</t>
  </si>
  <si>
    <t>DTI-Mutual Death Benefit Fund</t>
  </si>
  <si>
    <t>Remittance of MDBF Premium of CARP employee for the period January- December 2021</t>
  </si>
  <si>
    <t>Fund 01-2021-02-0268</t>
  </si>
  <si>
    <t xml:space="preserve">DREAMCO MPC </t>
  </si>
  <si>
    <t>Fund 01-2021-02-0269</t>
  </si>
  <si>
    <t>Remitance of CARP employees coop deductions for the month of Feb 2021</t>
  </si>
  <si>
    <t>Fund 01-2021-02-0270</t>
  </si>
  <si>
    <t>SURE DEV'T COOPERATIVE</t>
  </si>
  <si>
    <t>Remittance of coop deduction of CARP staff for the month of February 2021</t>
  </si>
  <si>
    <t>Fund 01-2021-02-0271</t>
  </si>
  <si>
    <t>Refund of DTI-EU dues deduction for the month of February 2021.</t>
  </si>
  <si>
    <t>Fund 01-2021-02-0272</t>
  </si>
  <si>
    <t>Fund 01-2021-02-137</t>
  </si>
  <si>
    <t>FAD Office use for the 1st quarter 2021.</t>
  </si>
  <si>
    <t>Fund 01-2021-02-0273</t>
  </si>
  <si>
    <t>Fund 01-2021-02-150</t>
  </si>
  <si>
    <t>Fevi V. Silvosa</t>
  </si>
  <si>
    <t>Payment for job orders for the period  February 1-15,2021</t>
  </si>
  <si>
    <t>Fund 01-2021-02-0274</t>
  </si>
  <si>
    <t>Fund 01-2021-02-151</t>
  </si>
  <si>
    <t>Fund 01-2021-02-0275</t>
  </si>
  <si>
    <t>Fund 01-2021-02-152</t>
  </si>
  <si>
    <t>Fund 01-2021-02-0276</t>
  </si>
  <si>
    <t>Fund 01-2021-02-153</t>
  </si>
  <si>
    <t>Fund 01-2021-02-0277</t>
  </si>
  <si>
    <t>Fund 01-2021-02-154</t>
  </si>
  <si>
    <t>Fund 01-2021-02-0278</t>
  </si>
  <si>
    <t>Fund 01-2021-02-155</t>
  </si>
  <si>
    <t>Reynold C. Gulde</t>
  </si>
  <si>
    <t>Payment of overtime services for December and January 2021.</t>
  </si>
  <si>
    <t>Fund 01-2021-02-0279</t>
  </si>
  <si>
    <t>Remittance job orders coop deductions for the period February 1-15, 2021</t>
  </si>
  <si>
    <t>Fund 01-2021-02-0280</t>
  </si>
  <si>
    <t>Fund 01-2021-02-148</t>
  </si>
  <si>
    <t>Lime and Zest Kitchen</t>
  </si>
  <si>
    <t>Payment of meals during the IDD Functional Team Meeting on January 26, 2021</t>
  </si>
  <si>
    <t>Fund 01-2021-02-0281</t>
  </si>
  <si>
    <t>Fund 01-2021-02-149</t>
  </si>
  <si>
    <t>Payment of Globe postpaid plan subscription for the month of January 16-February 15, 2021 for acct 65087463</t>
  </si>
  <si>
    <t>Fund 01-2021-02-0282</t>
  </si>
  <si>
    <t>Remittance of insurance premiums for the month of February 2021</t>
  </si>
  <si>
    <t>Fund 01-2021-02-0283</t>
  </si>
  <si>
    <t>Fund 01-2021-03-0284</t>
  </si>
  <si>
    <t>DTI- Provident Fund</t>
  </si>
  <si>
    <t>Remittance of Provident premiums and loans of regular employees for the month of February 2021</t>
  </si>
  <si>
    <t>Fund 01-2021-03-0285</t>
  </si>
  <si>
    <t>Mutual Death Benefit Fund</t>
  </si>
  <si>
    <t>Remittance of MDBF premiums and loans of regular employees for the month of February 2021</t>
  </si>
  <si>
    <t>Fund 01-2021-03-0286</t>
  </si>
  <si>
    <t>PHIC Butuan City</t>
  </si>
  <si>
    <t>Remittance, PHIC premiums (EE and ER share) for Jan 2021.</t>
  </si>
  <si>
    <t>Fund 01-2021-03-0287</t>
  </si>
  <si>
    <t>Remittance of  GSIS Premiums(RLIP &amp; SIC) for employees with salary differential due to step increment (Pascual &amp; Togonon) and SSL5 Timogan for the period January 4-31, 2021</t>
  </si>
  <si>
    <t>Fund 01-2021-03-0288</t>
  </si>
  <si>
    <t>Remittance of PHIC premiums of regular employees for the month of February 2021</t>
  </si>
  <si>
    <t>Fund 01-2021-03-0289</t>
  </si>
  <si>
    <t xml:space="preserve">Bureau of Treasury </t>
  </si>
  <si>
    <t>Remittance on refund of disallowance on salaries and allowances of Jonathan Lagang and disallowance of other employees withheld for the month of February 2021</t>
  </si>
  <si>
    <t>Fund 01-2021-03-0290</t>
  </si>
  <si>
    <t>Payment for salaries and allowances of DTI-ADS NC staff for the period February 16-28, 2021</t>
  </si>
  <si>
    <t>Fund 01-2021-03-0291</t>
  </si>
  <si>
    <t>Payment for salaries and allowances of DTI-RO NC staff for the period February 16-28, 2021</t>
  </si>
  <si>
    <t>Fund 01-2021-03-0292</t>
  </si>
  <si>
    <t>Fund 01-2021-03-213</t>
  </si>
  <si>
    <t>Payment for prepaid load cards for FAD Load allowance for 1st quarter of 2021</t>
  </si>
  <si>
    <t>Fund 01-2021-03-0293</t>
  </si>
  <si>
    <t>Jardynne R. Narvasa</t>
  </si>
  <si>
    <t>Refund of GSIS-Conso Loan deduction for the month of February 2021</t>
  </si>
  <si>
    <t>Fund 01-2021-03-0294</t>
  </si>
  <si>
    <t>GSIS- Butuan City</t>
  </si>
  <si>
    <t>Remittance of GSIS premiums and loans of regular employees for the month of February 2021</t>
  </si>
  <si>
    <t>Fund 01-2021-03-0295</t>
  </si>
  <si>
    <t>DTI-EU</t>
  </si>
  <si>
    <t>Remittance of EU Dues and participation of regular employees for the month of February 2021</t>
  </si>
  <si>
    <t>Fund 01-2021-03-0296</t>
  </si>
  <si>
    <t>Remittance of HMO premiums on principal of regular employees for the month of February 2021</t>
  </si>
  <si>
    <t>Fund 01-2021-03-0297</t>
  </si>
  <si>
    <t>Remittance of PHIC premiums for employees with salary differential due to promotion for the period January 4-31, 2021</t>
  </si>
  <si>
    <t>Fund 01-2021-03-0298</t>
  </si>
  <si>
    <t>Remittance of GSIS premiums from employees with salary diff due to promotion for the period January 4-31, 2021</t>
  </si>
  <si>
    <t>Fund 01-2021-03-0299</t>
  </si>
  <si>
    <t>Fund 01-2021-03-0300</t>
  </si>
  <si>
    <t>Fund 01-2021-03-0301</t>
  </si>
  <si>
    <t>Remittance of HDMF premium of NC staff for the month of January, 2021</t>
  </si>
  <si>
    <t>Fund 01-2021-03-0302</t>
  </si>
  <si>
    <t>Remittance of PHIC premium of NC staff for the month of January, 2021</t>
  </si>
  <si>
    <t>Fund 01-2021-03-0303</t>
  </si>
  <si>
    <t>Remittance of GSIS premium of NC staff for the month of Jnauary, 2021</t>
  </si>
  <si>
    <t>Fund 01-2021-03-0304</t>
  </si>
  <si>
    <t>Remittance of NC staff EU dues and membership fee for the month of January, 2021</t>
  </si>
  <si>
    <t>Fund 01-2021-03-0305</t>
  </si>
  <si>
    <t>DTI MDBF</t>
  </si>
  <si>
    <t>Remittance of NC staff MDBF for the month of January, 2021</t>
  </si>
  <si>
    <t>Fund 01-2021-03-0306</t>
  </si>
  <si>
    <t>DTI-PF</t>
  </si>
  <si>
    <t>Remittance of NC staff PF Premiums for the month of January, 2021</t>
  </si>
  <si>
    <t>Fund 01-2021-03-0307</t>
  </si>
  <si>
    <t>Remittance of HDMF premium of Reg. for the month of Feb., 2021</t>
  </si>
  <si>
    <t>Fund 01-2021-03-0308</t>
  </si>
  <si>
    <t>Fund 01-2021-03-173</t>
  </si>
  <si>
    <t>Payment for Salaries and allowances of NC staff for the month of February, 2021</t>
  </si>
  <si>
    <t>Fund 01-2021-03-0309</t>
  </si>
  <si>
    <t>Fund 01-2021-03-174</t>
  </si>
  <si>
    <t>Fund 01-2021-03-0310</t>
  </si>
  <si>
    <t>Fund 01-2021-03-169</t>
  </si>
  <si>
    <t>LBP, F/O DTI-Job Orders</t>
  </si>
  <si>
    <t>Payment of Job Orders for the period February 16-28, 2021</t>
  </si>
  <si>
    <t>Fund 01-2021-03-0311</t>
  </si>
  <si>
    <t>Fund 01-2021-03-168</t>
  </si>
  <si>
    <t>Fund 01-2021-03-0312</t>
  </si>
  <si>
    <t>Fund 01-2021-03-167</t>
  </si>
  <si>
    <t>Landbank of the Philippines</t>
  </si>
  <si>
    <t>Salaries for RAPID RCU Staff - February 16-28, 2021</t>
  </si>
  <si>
    <t>Fund 01-2021-03-0313</t>
  </si>
  <si>
    <t>Fund 01-2021-03-166</t>
  </si>
  <si>
    <t>Salaries for RAPID RCU Staff - February 1-15, 2021</t>
  </si>
  <si>
    <t>Fund 01-2021-03-0314</t>
  </si>
  <si>
    <t>Fund 01-2021-03-170</t>
  </si>
  <si>
    <t>Hazel O. Galve</t>
  </si>
  <si>
    <t>Reimbursement, TEV during the conudct of orientation on OTOP PH Hub and e-commerce platform of DTI-Caraga in ADS on January 15, 2021 &amp; in Surigao City on January 29, 2021</t>
  </si>
  <si>
    <t>Fund 01-2021-03-0315</t>
  </si>
  <si>
    <t>Fund 01-2021-03-171</t>
  </si>
  <si>
    <t>FAD Office use for the 1st quarter 2021</t>
  </si>
  <si>
    <t>Fund 01-2021-03-0316</t>
  </si>
  <si>
    <t>Fund 01-2021-03-175</t>
  </si>
  <si>
    <t>Fund 01-2021-03-0317</t>
  </si>
  <si>
    <t>Fund 01-2021-03-176</t>
  </si>
  <si>
    <t>Fund 01-2021-03-0318</t>
  </si>
  <si>
    <t>Fund 01-2021-03-177</t>
  </si>
  <si>
    <t>Petty cash fund replenishment 2021-02-003 Feb 9-24,2021</t>
  </si>
  <si>
    <t>Fund 01-2021-03-0319</t>
  </si>
  <si>
    <t>Jamaica Arenal</t>
  </si>
  <si>
    <t>Refund of HDMF-MPL deducted from February 2021</t>
  </si>
  <si>
    <t>Fund 01-2021-03-0320</t>
  </si>
  <si>
    <t>Chona Marie L. Grado</t>
  </si>
  <si>
    <t>Fund 01-2021-03-0321</t>
  </si>
  <si>
    <t>Remittance, coop deductions from RATA for March 2021.</t>
  </si>
  <si>
    <t>Fund 01-2021-03-0322</t>
  </si>
  <si>
    <t>Remittance, Job Orders coop deductions for the period February 1-28, 2021</t>
  </si>
  <si>
    <t>Fund 01-2021-03-0323</t>
  </si>
  <si>
    <t>Fund 01-2021-03-184</t>
  </si>
  <si>
    <t>Norman Jhon G. Butalon</t>
  </si>
  <si>
    <t>Payment of Job Orders for the period January and February, 2021</t>
  </si>
  <si>
    <t>Fund 01-2021-03-0324</t>
  </si>
  <si>
    <t>Arnold D. Faelnar</t>
  </si>
  <si>
    <t>Fund 01-2021-03-0325</t>
  </si>
  <si>
    <t>Fund 01-2021-03-178</t>
  </si>
  <si>
    <t>Payment of JO for the period February 16-28, 2021</t>
  </si>
  <si>
    <t>Fund 01-2021-03-0326</t>
  </si>
  <si>
    <t>Fund 01-2021-03-179</t>
  </si>
  <si>
    <t>Payment for JO for February 16-28, 2021</t>
  </si>
  <si>
    <t>Fund 01-2021-03-0327</t>
  </si>
  <si>
    <t>Fund 01-2021-03-180</t>
  </si>
  <si>
    <t>Armando G. Tabid</t>
  </si>
  <si>
    <t>Salaries for RAPID PCU ADS staff (driver)- February 1-28, 2021</t>
  </si>
  <si>
    <t>Fund 01-2021-03-0328</t>
  </si>
  <si>
    <t>Fund 01-2021-03-181</t>
  </si>
  <si>
    <t>Fund 01-2021-03-0329</t>
  </si>
  <si>
    <t>Fund 01-2021-03-182</t>
  </si>
  <si>
    <t>Fund 01-2021-03-0330</t>
  </si>
  <si>
    <t>Fund 01-2021-03-183</t>
  </si>
  <si>
    <t>Payment for RATA for March 2021</t>
  </si>
  <si>
    <t>Fund 01-2021-03-0331</t>
  </si>
  <si>
    <t>Fund 01-2021-03-185</t>
  </si>
  <si>
    <t>Bernie P. Curato</t>
  </si>
  <si>
    <t>Salaries for RAPID PCU ADN staff (driver)- February 1-28, 2021</t>
  </si>
  <si>
    <t>Fund 01-2021-03-0332</t>
  </si>
  <si>
    <t>Fund 01-2021-03-187</t>
  </si>
  <si>
    <t>Payment for motor vehicle insurance  renewal  Toyota Innova</t>
  </si>
  <si>
    <t>Fund 01-2021-03-0333</t>
  </si>
  <si>
    <t>Fund 01-2021-03-188</t>
  </si>
  <si>
    <t>Land Transportation Office</t>
  </si>
  <si>
    <t>DTI Caraga Motor vehicle Registration- Toyota Innova</t>
  </si>
  <si>
    <t>Fund 01-2021-03-0334</t>
  </si>
  <si>
    <t>Fund 01-2021-03-189</t>
  </si>
  <si>
    <t>Royelen B.Taala</t>
  </si>
  <si>
    <t>Reimbursement for the payment of the planner 2021 for IDD office use</t>
  </si>
  <si>
    <t>Fund 01-2021-03-0335</t>
  </si>
  <si>
    <t>Fund 01-2021-03-190</t>
  </si>
  <si>
    <t>Payment for the prepaid loadcards- IDD load allowance for the 1st quarter 2021</t>
  </si>
  <si>
    <t>Fund 01-2021-03-0336</t>
  </si>
  <si>
    <t>Fund 01-2021-03-192</t>
  </si>
  <si>
    <t>Fil Products Service TV Butuan, Inc.</t>
  </si>
  <si>
    <t>Payment for cable TV subscription for Jan 28-March 27, 2021</t>
  </si>
  <si>
    <t>Fund 01-2021-03-0337</t>
  </si>
  <si>
    <t>Fund 01-2021-03-193</t>
  </si>
  <si>
    <t>Jocelyn Ang</t>
  </si>
  <si>
    <t>Payment for records room rental for March 2021</t>
  </si>
  <si>
    <t>Fund 01-2021-03-0338</t>
  </si>
  <si>
    <t>Fund 01-2021-03-194</t>
  </si>
  <si>
    <t>Reimbursement, RATA for Feb 2021</t>
  </si>
  <si>
    <t>Fund 01-2021-03-0339</t>
  </si>
  <si>
    <t>Fund 01-2021-03-195</t>
  </si>
  <si>
    <t xml:space="preserve">Kimson Commercial </t>
  </si>
  <si>
    <t>Payment for FAD 1st quarter 2021 office supplies</t>
  </si>
  <si>
    <t>Fund 01-2021-03-0340</t>
  </si>
  <si>
    <t>Fund 01-2021-03-196</t>
  </si>
  <si>
    <t>Fund 01-2021-03-0341</t>
  </si>
  <si>
    <t>Fund 01-2021-03-197</t>
  </si>
  <si>
    <t>Fund 01-2021-03-0342</t>
  </si>
  <si>
    <t>Fund 01-2021-03-198</t>
  </si>
  <si>
    <t>Innove Communiations, Inc</t>
  </si>
  <si>
    <t>Payment of Zoom Application for the month of November 2020- January 2021</t>
  </si>
  <si>
    <t>Fund 01-2021-03-0343</t>
  </si>
  <si>
    <t>Fund 01-2021-03-186</t>
  </si>
  <si>
    <t>Mercado's Sudlanan ATBP</t>
  </si>
  <si>
    <t>Payment for the journal/planners during the conduct of the 2021 CPD Functional Meeting Team meeting on February 2-3, 2021</t>
  </si>
  <si>
    <t>Fund 01-2021-03-0344</t>
  </si>
  <si>
    <t>Fund 01-2021-03-199</t>
  </si>
  <si>
    <t>Reimbursement , alcohol for the for the DTI Caraga implementation of workplace safety and healthy amid COVID19 Pandemic</t>
  </si>
  <si>
    <t>Fund 01-2021-03-0345</t>
  </si>
  <si>
    <t>Fund 01-2021-03-200</t>
  </si>
  <si>
    <t>Road Way Auto Supply and Car Accessories</t>
  </si>
  <si>
    <t>Payment for Vehicle rear bumper of Toyota Hilux for DTI Caraga Motor Vehicle</t>
  </si>
  <si>
    <t>Fund 01-2021-03-0346</t>
  </si>
  <si>
    <t>Fund 01-2021-03-201</t>
  </si>
  <si>
    <t>Eden D. Burnea</t>
  </si>
  <si>
    <t>TEV during the conduct of Orientation PH Hub and e-commerce platform of DTI-Caraga in ADS on Jan 15, 2021, Tandag City on Jan 21, 2021 and Surigao City on January 29, 2021</t>
  </si>
  <si>
    <t>Fund 01-2021-03-0347</t>
  </si>
  <si>
    <t>Fund 01-2021-03-202</t>
  </si>
  <si>
    <t>Efren J. Tubaon</t>
  </si>
  <si>
    <t>Payment for JO for January and February 2021</t>
  </si>
  <si>
    <t>Fund 01-2021-03-0348</t>
  </si>
  <si>
    <t>Fund 01-2021-03-203</t>
  </si>
  <si>
    <t>Al A. Oliverio</t>
  </si>
  <si>
    <t>Payment for salaries for RAPID PCU AND Staff driver for Feb 1-28, 2021</t>
  </si>
  <si>
    <t>Fund 01-2021-03-0349</t>
  </si>
  <si>
    <t>Fund 01-2021-03-204</t>
  </si>
  <si>
    <t>CSC Training Fund</t>
  </si>
  <si>
    <t>Payment for the Registration Fee for online course on coaching and mentoring on April 20, 27 and 30, 2021</t>
  </si>
  <si>
    <t>Fund 01-2021-03-0350</t>
  </si>
  <si>
    <t>Fund 01-2021-03-205</t>
  </si>
  <si>
    <t>Payment for meals re: 2021 CPD Functional Team Meeting on February 2-3, 2021</t>
  </si>
  <si>
    <t>Fund 01-2021-03-0351</t>
  </si>
  <si>
    <t>Fund 01-2021-03-206</t>
  </si>
  <si>
    <t>Payment of meals during the gender WEE Subcommittee Meeting on February 5, 2021</t>
  </si>
  <si>
    <t>Fund 01-2021-03-0352</t>
  </si>
  <si>
    <t>Fund 01-2021-03-207</t>
  </si>
  <si>
    <t>Payment for  the office supplies of IDD office use- 1st quarter 2021</t>
  </si>
  <si>
    <t>Fund 01-2021-03-0353</t>
  </si>
  <si>
    <t>Fund 01-2021-03-208</t>
  </si>
  <si>
    <t>Need Ink Sales &amp; Services</t>
  </si>
  <si>
    <t>Payment for toner cartridge for FAD 1st quarter 2021 office supplies.</t>
  </si>
  <si>
    <t>Fund 01-2021-03-0354</t>
  </si>
  <si>
    <t>Remittance of coop deductions for the month of March 2021</t>
  </si>
  <si>
    <t>Fund 01-2021-03-0355</t>
  </si>
  <si>
    <t>Fund 01-2021-03-209</t>
  </si>
  <si>
    <t>Butuan Glass Supply, Inc.</t>
  </si>
  <si>
    <t>Payment for frosted sticker for IDD Office</t>
  </si>
  <si>
    <t>Fund 01-2021-03-0356</t>
  </si>
  <si>
    <t>Refund of over deduction of EU dues &amp; GSIS- ECIP for the month of February 2021</t>
  </si>
  <si>
    <t>Fund 01-2021-03-0357</t>
  </si>
  <si>
    <t>Fund 01-2021-03-212</t>
  </si>
  <si>
    <t>New Aristocrat Enterprises,Inc.</t>
  </si>
  <si>
    <t>Payment for flush locks and reinstallation of glass board for DTI Caraga Office use.</t>
  </si>
  <si>
    <t>Fund 01-2021-03-0358</t>
  </si>
  <si>
    <t>Fund 01-2021-03-214</t>
  </si>
  <si>
    <t>Payment for fuel consumption for Jan 1-31, 2021</t>
  </si>
  <si>
    <t>Fund 01-2021-03-0359</t>
  </si>
  <si>
    <t>Fund 01-2021-03-215</t>
  </si>
  <si>
    <t>A&amp;C Yelo Submarine Corp.</t>
  </si>
  <si>
    <t>Payment for drinking water for Feb 2021</t>
  </si>
  <si>
    <t>Fund 01-2021-03-0360</t>
  </si>
  <si>
    <t>Fund 01-2021-03-216</t>
  </si>
  <si>
    <t>JRS Business Corporation</t>
  </si>
  <si>
    <t>Payment for courier services for the month of January 2021</t>
  </si>
  <si>
    <t>Fund 01-2021-03-0361</t>
  </si>
  <si>
    <t>Fund 01-2021-03-217</t>
  </si>
  <si>
    <t xml:space="preserve">Busa Interbiz Center </t>
  </si>
  <si>
    <t>Payment for subscription expense- newspaper for the period February 2021</t>
  </si>
  <si>
    <t>Fund 01-2021-03-0362</t>
  </si>
  <si>
    <t>Fund 01-2021-03-218</t>
  </si>
  <si>
    <t>Payment for office rental for the month of March 2021.</t>
  </si>
  <si>
    <t>Fund 01-2021-03-0363</t>
  </si>
  <si>
    <t>Fund 01-2021-03-233</t>
  </si>
  <si>
    <t>LBP, F/O DTI-RO</t>
  </si>
  <si>
    <t>Payment for salaries and allowances for regular employees for the month of March 2021</t>
  </si>
  <si>
    <t>Fund 01-2021-03-0364</t>
  </si>
  <si>
    <t>Fund 01-2021-03-220</t>
  </si>
  <si>
    <t>LBP, F/O DTI-ADS</t>
  </si>
  <si>
    <t>Fund 01-2021-03-0365</t>
  </si>
  <si>
    <t>Fund 01-2021-03-221</t>
  </si>
  <si>
    <t>LBP, F/O DTI-SDS</t>
  </si>
  <si>
    <t>Fund 01-2021-03-0366</t>
  </si>
  <si>
    <t>Fund 01-2021-03-222</t>
  </si>
  <si>
    <t>LBP, F/O DTI-PDI</t>
  </si>
  <si>
    <t>Fund 01-2021-03-0367</t>
  </si>
  <si>
    <t>Fund 01-2021-03-223</t>
  </si>
  <si>
    <t>Payment for salaries and allowances for CARP employees for the month of March 2021</t>
  </si>
  <si>
    <t>Fund 01-2021-03-0368</t>
  </si>
  <si>
    <t>Fund 01-2021-03-224</t>
  </si>
  <si>
    <t>Fund 01-2021-03-0369</t>
  </si>
  <si>
    <t>Fund 01-2021-03-225</t>
  </si>
  <si>
    <t>LBP, FO DTI-SDS</t>
  </si>
  <si>
    <t>Fund 01-2021-03-0370</t>
  </si>
  <si>
    <t>Fund 01-2021-03-226</t>
  </si>
  <si>
    <t>Fund 01-2021-03-0371</t>
  </si>
  <si>
    <t>Fund 01-2021-03-227</t>
  </si>
  <si>
    <t>Payment for salaries and allowances for NC Staff for the month of March 2021</t>
  </si>
  <si>
    <t>Fund 01-2021-03-0372</t>
  </si>
  <si>
    <t>Fund 01-2021-03-228</t>
  </si>
  <si>
    <t>Fund 01-2021-03-0373</t>
  </si>
  <si>
    <t>Fund 01-2021-03-230</t>
  </si>
  <si>
    <t>Fund 01-2021-03-0374</t>
  </si>
  <si>
    <t>Fund 01-2021-03-231</t>
  </si>
  <si>
    <t xml:space="preserve">Cresal Grace C. Malabanan </t>
  </si>
  <si>
    <t>Payment for salaries and allowances for NC Staff for the month of Feb2021</t>
  </si>
  <si>
    <t>Fund 01-2021-03-0375</t>
  </si>
  <si>
    <t>Fund 01-2021-03-229</t>
  </si>
  <si>
    <t>Fund 01-2021-03-0376</t>
  </si>
  <si>
    <t>Fund 01-2021-03-232</t>
  </si>
  <si>
    <t>Fund 01-2021-03-0377</t>
  </si>
  <si>
    <t>Fund 01-2021-03-234</t>
  </si>
  <si>
    <t>LBP, FO DTI-SDN</t>
  </si>
  <si>
    <t>Fund 01-2021-03-0378</t>
  </si>
  <si>
    <t>Fund 01-2021-03-235</t>
  </si>
  <si>
    <t>Fund 01-2021-03-0379</t>
  </si>
  <si>
    <t>Fund 01-2021-03-211</t>
  </si>
  <si>
    <t>Payment for the customized 2021 planner</t>
  </si>
  <si>
    <t>Fund 01-2021-03-0380</t>
  </si>
  <si>
    <t>Fund 01-2021-03-210</t>
  </si>
  <si>
    <t>Reimbursement for the payment of tokens (prepaid loadcards) for the IDD Functional Team 1st quarter meeting on January 26, 2021</t>
  </si>
  <si>
    <t>Fund 01-2021-03-0381</t>
  </si>
  <si>
    <t>Fund 01-2021-03-219</t>
  </si>
  <si>
    <t>Mike Ariel P. Plaza</t>
  </si>
  <si>
    <t>Payment for the food and non food products featured in the 2020 DTI Pasalove Youtube Project</t>
  </si>
  <si>
    <t>Fund 01-2021-03-0382</t>
  </si>
  <si>
    <t>Fund 01-2021-03-236</t>
  </si>
  <si>
    <t>Payment for salaries and allowances for NC Staff for the month of February 2021</t>
  </si>
  <si>
    <t>Fund 01-2021-03-0383</t>
  </si>
  <si>
    <t>Fund 01-2021-03-240</t>
  </si>
  <si>
    <t>Fund 01-2021-03-0384</t>
  </si>
  <si>
    <t>Fund 01-2021-03-241</t>
  </si>
  <si>
    <t>Fund 01-2021-03-0385</t>
  </si>
  <si>
    <t>Fund 01-2021-03-242</t>
  </si>
  <si>
    <t>Fund 01-2021-03-0386</t>
  </si>
  <si>
    <t>Fund 01-2021-03-237</t>
  </si>
  <si>
    <t>Payment for load allowance for CPD use- 1st quarter 2021</t>
  </si>
  <si>
    <t>Fund 01-2021-03-0387</t>
  </si>
  <si>
    <t>Fund 01-2021-03-238</t>
  </si>
  <si>
    <t>Payment for prepaid load cards for ORD Load allowance for Director use.</t>
  </si>
  <si>
    <t>Fund 01-2021-03-0388</t>
  </si>
  <si>
    <t>Fund 01-2021-03-239</t>
  </si>
  <si>
    <t>Payment for CPD 1st quarter 2021 office supplies</t>
  </si>
  <si>
    <t>Fund 01-2021-03-0389</t>
  </si>
  <si>
    <t>Fund 01-2021-03-244</t>
  </si>
  <si>
    <t>Ermak Trading</t>
  </si>
  <si>
    <t xml:space="preserve">Payment for vehicle tires for DTI Caraga MV Maiintenance </t>
  </si>
  <si>
    <t>Fund 01-2021-03-0390</t>
  </si>
  <si>
    <t>Fund 01-2021-03-250</t>
  </si>
  <si>
    <t>Advances to the SSF MOOE - 1st Quarter 2021</t>
  </si>
  <si>
    <t>Fund 01-2021-03-0391</t>
  </si>
  <si>
    <t>Fund 01-2021-03-247</t>
  </si>
  <si>
    <t>Fund Transfer for LSP-NSB Implementation for the 1st quarter 2021</t>
  </si>
  <si>
    <t>Fund 01-2021-03-0392</t>
  </si>
  <si>
    <t>Fund 01-2021-03-248</t>
  </si>
  <si>
    <t>PD, DTI-ADN</t>
  </si>
  <si>
    <t>Transfer of funds to cover implementation of CPD activities for 1st Quarter Budget 2021</t>
  </si>
  <si>
    <t>Fund 01-2021-03-0393</t>
  </si>
  <si>
    <t>Fund 01-2021-03-249</t>
  </si>
  <si>
    <t>Fund Transfer for DTI-CARP implementation for Q1 2021</t>
  </si>
  <si>
    <t>Fund 01-2021-03-0394</t>
  </si>
  <si>
    <t>Fund 01-2021-03-256</t>
  </si>
  <si>
    <t xml:space="preserve">LBP F/O DTI-ADN </t>
  </si>
  <si>
    <t>Payment for regular employees' clothing allowance for CY2021</t>
  </si>
  <si>
    <t>Fund 01-2021-03-0395</t>
  </si>
  <si>
    <t>Fund 01-2021-03-257</t>
  </si>
  <si>
    <t>Fund 01-2021-03-0396</t>
  </si>
  <si>
    <t>Fund 01-2021-03-258</t>
  </si>
  <si>
    <t xml:space="preserve">LBP F/O DTI-SDN </t>
  </si>
  <si>
    <t>Fund 01-2021-03-0397</t>
  </si>
  <si>
    <t>Fund 01-2021-03-259</t>
  </si>
  <si>
    <t>Fund 01-2021-03-0398</t>
  </si>
  <si>
    <t>Fund 01-2021-03-260</t>
  </si>
  <si>
    <t>Fund 01-2021-03-0399</t>
  </si>
  <si>
    <t>Fund 01-2021-03-245</t>
  </si>
  <si>
    <t>CSC TRAINING FUND</t>
  </si>
  <si>
    <t>Payment of Registration Fee for the "Public Service Values in Times of Adversities" on June 8, 10, 15, 17, 22 and 24, 2021</t>
  </si>
  <si>
    <t>Fund 01-2021-03-0400</t>
  </si>
  <si>
    <t>Fund 01-2021-03-255</t>
  </si>
  <si>
    <t>Fund 01-2021-03-0401</t>
  </si>
  <si>
    <t>Gideon B. Ursos</t>
  </si>
  <si>
    <t>Refund, GSIS-conso loan from Marc 2021 payrol</t>
  </si>
  <si>
    <t>Fund 01-2021-03-0402</t>
  </si>
  <si>
    <t>Remittance for HDMF premiums and loans payment of regular employees for the month of March 2021</t>
  </si>
  <si>
    <t>Fund 01-2021-03-0403</t>
  </si>
  <si>
    <t>Remittance for PHIC premiums and loans payment of regular employees for the month of March 2021</t>
  </si>
  <si>
    <t>Fund 01-2021-03-0404</t>
  </si>
  <si>
    <t>Remittance for PF premiums and loans payment of regular employees for the month of March 2021</t>
  </si>
  <si>
    <t>Fund 01-2021-03-0405</t>
  </si>
  <si>
    <t>Remittance for MDBF  premiums payment of regular employees for the month of March 2021</t>
  </si>
  <si>
    <t>Fund 01-2021-03-0406</t>
  </si>
  <si>
    <t>Remittance for HMO  premiums payment of regular employees for the month of March 2021</t>
  </si>
  <si>
    <t>Fund 01-2021-03-0407</t>
  </si>
  <si>
    <t>Remittance for Coop deductions from PO's for the month of March, 2021</t>
  </si>
  <si>
    <t>Fund 01-2021-03-0408</t>
  </si>
  <si>
    <t>Fund 01-2021-03-0409</t>
  </si>
  <si>
    <t>Fund 01-2021-03-0410</t>
  </si>
  <si>
    <t>Remittance for insurance premium of Regular employees for the month of March, 2021</t>
  </si>
  <si>
    <t>Fund 01-2021-03-0411</t>
  </si>
  <si>
    <t xml:space="preserve">Remittance for disallowances from regular employees for the month of March 2021 </t>
  </si>
  <si>
    <t>Fund 01-2021-03-0412</t>
  </si>
  <si>
    <t>Refund of over deduction of PHIC premium from initial salary Jan 2021</t>
  </si>
  <si>
    <t>Fund 01-2021-03-0413</t>
  </si>
  <si>
    <t>Remittance for coop deductions from PO's for the month of Februar, 2021</t>
  </si>
  <si>
    <t>Fund 01-2021-03-0414</t>
  </si>
  <si>
    <t>Remittance for GSIS premiums of regular employees for the month of March 2021</t>
  </si>
  <si>
    <t>Fund 01-2021-03-0415</t>
  </si>
  <si>
    <t>Fund 01-2021-03-267</t>
  </si>
  <si>
    <t>Payment for extraordinary expenses for March 2021</t>
  </si>
  <si>
    <t>Fund 01-2021-03-0416</t>
  </si>
  <si>
    <t>Fund 01-2021-03-265</t>
  </si>
  <si>
    <t>Payment for salaries for RAPID PCU AND Staff driver for March 1-15, 2021</t>
  </si>
  <si>
    <t>Fund 01-2021-03-0417</t>
  </si>
  <si>
    <t>Fund 01-2021-03-264</t>
  </si>
  <si>
    <t>Fund 01-2021-03-0418</t>
  </si>
  <si>
    <t>Fund 01-2021-03-268</t>
  </si>
  <si>
    <t>Payment for JO for the period March 1-15, 2021</t>
  </si>
  <si>
    <t>Fund 01-2021-03-0419</t>
  </si>
  <si>
    <t>Remittance of GSIS premiums of CARP employees for the month of March 2021</t>
  </si>
  <si>
    <t>Fund 01-2021-03-0420</t>
  </si>
  <si>
    <t>Remittance of HDMF premiums of CARP employees for the month of March 2021</t>
  </si>
  <si>
    <t>Fund 01-2021-03-0421</t>
  </si>
  <si>
    <t>Remittance of CARP employees PHIC premium for the month of March 2021</t>
  </si>
  <si>
    <t>Fund 01-2021-03-0422</t>
  </si>
  <si>
    <t>Remittance of PF premiums of CARP employees for the month of March 2021</t>
  </si>
  <si>
    <t>Fund 01-2021-03-0423</t>
  </si>
  <si>
    <t>Remittance of MDBF premiums of CARP employees for the month of March 2021</t>
  </si>
  <si>
    <t>Fund 01-2021-03-0424</t>
  </si>
  <si>
    <t>Remittance of DTI-EU dues of Mr. Roboca for the month of March 2021</t>
  </si>
  <si>
    <t>Fund 01-2021-03-0425</t>
  </si>
  <si>
    <t>Dreamco</t>
  </si>
  <si>
    <t>Remittance of coop deduction of CARP employees for the month of March 2021</t>
  </si>
  <si>
    <t>Fund 01-2021-03-0426</t>
  </si>
  <si>
    <t>Fund 01-2021-03-0427</t>
  </si>
  <si>
    <t>Remittance of CARP employees for the month of March 2021</t>
  </si>
  <si>
    <t>Fund 01-2021-03-0428</t>
  </si>
  <si>
    <t>Remittance of EU dues and Membership fee premium of NC staff for the month of February 2021.</t>
  </si>
  <si>
    <t>Fund 01-2021-03-0429</t>
  </si>
  <si>
    <t>Remittance of MDBF premium of NC Staff for the month of February, 2021</t>
  </si>
  <si>
    <t>Fund 01-2021-03-0430</t>
  </si>
  <si>
    <t>Remittance of Provident premium of NC Staff for the month of February, 2021</t>
  </si>
  <si>
    <t>Fund 01-2021-03-0431</t>
  </si>
  <si>
    <t>Remittance of PHIC PREMIUMS OF NC staff for the month of Feb 2021</t>
  </si>
  <si>
    <t>Fund 01-2021-03-0432</t>
  </si>
  <si>
    <t>Remittance of HDMF PREMIUMS OF NC staff for the month of Feb 2021</t>
  </si>
  <si>
    <t>Fund 01-2021-03-0433</t>
  </si>
  <si>
    <t>Remittance of GSIS premium of NC staff for the month of February, 2021</t>
  </si>
  <si>
    <t>Fund 01-2021-03-0434</t>
  </si>
  <si>
    <t>Remittance of COOP deduction of NC staff for the month of February, 2021</t>
  </si>
  <si>
    <t>Fund 01-2021-03-0435</t>
  </si>
  <si>
    <t>Remittance of MDBF premium of NC staff for the month of March, 2021</t>
  </si>
  <si>
    <t>Fund 01-2021-03-0436</t>
  </si>
  <si>
    <t>Remittance of PF premium of NC staff for the month of March, 2021</t>
  </si>
  <si>
    <t>Fund 01-2021-03-0437</t>
  </si>
  <si>
    <t>Remittance of PHIC premium of NC staff for the month of March, 2021</t>
  </si>
  <si>
    <t>Fund 01-2021-03-0438</t>
  </si>
  <si>
    <t>Remittance of HDMF premium of NC staff for the month of March, 2021</t>
  </si>
  <si>
    <t>Fund 01-2021-03-0439</t>
  </si>
  <si>
    <t>Remittance of GSIS premium of NC staff for the month of March, 2021</t>
  </si>
  <si>
    <t>Fund 01-2021-03-0440</t>
  </si>
  <si>
    <t xml:space="preserve">Caraga Realty Corporation </t>
  </si>
  <si>
    <t>Payment for office rental for the month of December 2020.</t>
  </si>
  <si>
    <t>Fund 01-2021-03-0441</t>
  </si>
  <si>
    <t>CMIJ Green Scenery Garden and Accessories</t>
  </si>
  <si>
    <t>Payment for interior plants rental for DTI AND Office use for ecember 2020.</t>
  </si>
  <si>
    <t>Fund 01-2021-03-0442</t>
  </si>
  <si>
    <t>Alba's Copy Center and Office  Supplies</t>
  </si>
  <si>
    <t>Payment for printing services for DTI-AND Office use for Dec. 7-28, 2020</t>
  </si>
  <si>
    <t>Fund 01-2021-03-0443</t>
  </si>
  <si>
    <t>Rosie R. Vellesco</t>
  </si>
  <si>
    <t>Reimbursement, petty fare expenses for DTI- AD.N messengerial for October 29- November 11, 2020</t>
  </si>
  <si>
    <t>Fund 01-2021-03-0444</t>
  </si>
  <si>
    <t>News Multi-Purpose Cooperative</t>
  </si>
  <si>
    <t>Payment for meals re: DTI-PDI 2020 Level 2 planning cum GAD forum, PRAISE Awards for meritorious employees last Dec.14-15, 2020</t>
  </si>
  <si>
    <t>Fund 01-2021-03-0445</t>
  </si>
  <si>
    <t>Mahayahay Multi-Purpose Cooperative</t>
  </si>
  <si>
    <t>Payment for computer accessories for DTI-PDI webinars and meeting use</t>
  </si>
  <si>
    <t>Fund 01-2021-03-0446</t>
  </si>
  <si>
    <t>Payment for post-paid plan subscription, 09178177806 , for the period Jan 27- February 26, 2020 for DTI- PDI Office use</t>
  </si>
  <si>
    <t>Fund 01-2021-03-0447</t>
  </si>
  <si>
    <t>Isports Enterprise</t>
  </si>
  <si>
    <t>Payment for treadmill for DTI-PDI office use</t>
  </si>
  <si>
    <t>Fund 01-2021-03-0448</t>
  </si>
  <si>
    <t xml:space="preserve">Fast Tech Computers </t>
  </si>
  <si>
    <t>Payment for desktop computer for DTI-PDI Office use</t>
  </si>
  <si>
    <t>Fund 01-2021-03-0449</t>
  </si>
  <si>
    <t>Fund 01-2021-03-253</t>
  </si>
  <si>
    <t>Payment for tarpaulin printing services re: 2021 media and CSO briefing last Feb 3, 2021</t>
  </si>
  <si>
    <t>Fund 01-2021-03-0450</t>
  </si>
  <si>
    <t>Payment for 5 units CISS Printer for DTI-PDI Office use</t>
  </si>
  <si>
    <t>Fund 01-2021-03-0451</t>
  </si>
  <si>
    <t>Robinsons Appliances Corporation</t>
  </si>
  <si>
    <t>Payment for 1 unit laptop for DTI-PDI SSF use</t>
  </si>
  <si>
    <t>Fund 01-2021-03-0452</t>
  </si>
  <si>
    <t>Integrated Services for development of Aquaculture and Fisheries Inc.</t>
  </si>
  <si>
    <t>Payment for PF as technical support to DTI-PDI and the cooperator of the SSF on crab Hatchery and Grow out Facility</t>
  </si>
  <si>
    <t>Fund 01-2021-03-0453</t>
  </si>
  <si>
    <t>Fund 01-2021-03-0454</t>
  </si>
  <si>
    <t>Fund 01-2021-03-252</t>
  </si>
  <si>
    <t>Payment for the 2020 Media AND CSO briefing training kits</t>
  </si>
  <si>
    <t>Fund 01-2021-03-0455</t>
  </si>
  <si>
    <t>Fund 01-2021-03-254</t>
  </si>
  <si>
    <t>Almont Inland Resort</t>
  </si>
  <si>
    <t>Payment for the provision of meals and venue during the 2020 media and cso briefing on Feb 3, 2021</t>
  </si>
  <si>
    <t>Fund 01-2021-03-0456</t>
  </si>
  <si>
    <t xml:space="preserve">G-Hoven Solutions </t>
  </si>
  <si>
    <t>Payment for online video conference and subscription of RPSB activities for 2020 Oct-Dec</t>
  </si>
  <si>
    <t>Fund 01-2021-03-0457</t>
  </si>
  <si>
    <t>Fund 01-2021-03-172</t>
  </si>
  <si>
    <t>Julieta B. Ogoy</t>
  </si>
  <si>
    <t>Reimbursement, Registration fee for Public Service Values in times of adversities for the month of Feb 2021.</t>
  </si>
  <si>
    <t>Fund 01-2021-03-0458</t>
  </si>
  <si>
    <t>Fund 01-2021-03-263</t>
  </si>
  <si>
    <t>Reimbursment, fuel consumption re: pick up DTI-CARAGA MV (Rapid) in CDO</t>
  </si>
  <si>
    <t>Fund 01-2021-03-0459</t>
  </si>
  <si>
    <t>Fund 01-2021-03-266</t>
  </si>
  <si>
    <t>Payment of registration fee for the "Online Course on Basic Customer Service Skills(BCSS) on May 4, 7, and 11, 2021</t>
  </si>
  <si>
    <t>Fund 01-2021-03-0460</t>
  </si>
  <si>
    <t>Fund 01-2021-03-261</t>
  </si>
  <si>
    <t>Globe Telecpm, Inc.</t>
  </si>
  <si>
    <t>Payment for post paid plan subscription, DTIU95050-091770054687, for the month of Jan 13- Feb 12, 2021</t>
  </si>
  <si>
    <t>Fund 01-2021-03-0461</t>
  </si>
  <si>
    <t>Fund 01-2021-03-243</t>
  </si>
  <si>
    <t>Advances , in support to areas affected by TS Auring</t>
  </si>
  <si>
    <t>Fund 01-2021-03-0462</t>
  </si>
  <si>
    <t>Fund 01-2021-03-246</t>
  </si>
  <si>
    <t>Payment for courier services for the month of February 2021</t>
  </si>
  <si>
    <t>Fund 01-2021-03-0463</t>
  </si>
  <si>
    <t>Fund 01-2021-03-251</t>
  </si>
  <si>
    <t>Payment for meals re: FAD Functional Team meetinglast January 25, 2021</t>
  </si>
  <si>
    <t>Fund 01-2021-03-0464</t>
  </si>
  <si>
    <t>Payment for prepaid loadcards for OTOP Ph Hub launching last December 18,2020</t>
  </si>
  <si>
    <t>Fund 01-2021-03-0465</t>
  </si>
  <si>
    <t>Payment for the online video conference and subscription of RPSB Activities for 2020 June to August</t>
  </si>
  <si>
    <t>Fund 01-2021-03-0466</t>
  </si>
  <si>
    <t>Payment for poloshirts for rapid use</t>
  </si>
  <si>
    <t>Fund 01-2021-03-0467</t>
  </si>
  <si>
    <t>Fund 01-2021-03-262</t>
  </si>
  <si>
    <t>Prince Warehouse Club, Inc.</t>
  </si>
  <si>
    <t>Livelihood kits for TS Auring affected MSME's in Tandag, Surigao del Sur</t>
  </si>
  <si>
    <t>Fund 01-2021-03-0468</t>
  </si>
  <si>
    <t>RK Internet Café and Prints</t>
  </si>
  <si>
    <t>Payment for Sintra Board with sticker for OTOP Ph Hub- Caraga</t>
  </si>
  <si>
    <t>Fund 01-2021-03-0469</t>
  </si>
  <si>
    <t>Wyn A. Palma</t>
  </si>
  <si>
    <t>Full payment of terminal leave benefits of Mr. Wyn A. Palma</t>
  </si>
  <si>
    <t>Fund 01-2021-03-0470</t>
  </si>
  <si>
    <t>Fund 01-2021-03-269</t>
  </si>
  <si>
    <t>Payment for the IT supplies for IDD office use</t>
  </si>
  <si>
    <t>Fund 01-2021-03-0471</t>
  </si>
  <si>
    <t>Fund 01-2021-03-270</t>
  </si>
  <si>
    <t>Mid- Town Computers and Services</t>
  </si>
  <si>
    <t>Payment for computer accessories for IDD use</t>
  </si>
  <si>
    <t>Fund 01-2021-03-0472</t>
  </si>
  <si>
    <t>Fund 01-2021-03-277</t>
  </si>
  <si>
    <t>Payment for tokens re: Women Honorees/entrepreneurs</t>
  </si>
  <si>
    <t>Fund 01-2021-03-0473</t>
  </si>
  <si>
    <t>Fund 01-2021-03-278</t>
  </si>
  <si>
    <t>Payment for post paid plan subscription, 09178656567, for SDD use for Feb 2021.</t>
  </si>
  <si>
    <t>Fund 01-2021-03-0474</t>
  </si>
  <si>
    <t>Fund 01-2021-03-279</t>
  </si>
  <si>
    <t>Payment of job orders for the period March 1- 15, 2021</t>
  </si>
  <si>
    <t>Fund 01-2021-03-0475</t>
  </si>
  <si>
    <t>Fund 01-2021-03-280</t>
  </si>
  <si>
    <t>Fund 01-2021-03-0476</t>
  </si>
  <si>
    <t>Fund 01-2021-03-281</t>
  </si>
  <si>
    <t>Payment for post paid plan subscription, 09177036798, for CPD use for Feb 2021.</t>
  </si>
  <si>
    <t>Fund 01-2021-03-0477</t>
  </si>
  <si>
    <t>Fund 01-2021-03-275</t>
  </si>
  <si>
    <t>Payment for DTI Caraga Motor Vehicle Fuel for the period Feb 1-28,2021</t>
  </si>
  <si>
    <t>Fund 01-2021-03-0478</t>
  </si>
  <si>
    <t>Fund 01-2021-03-274</t>
  </si>
  <si>
    <t>Fund 01-2021-03-0479</t>
  </si>
  <si>
    <t>Fund 01-2021-03-273</t>
  </si>
  <si>
    <t>Payment for JO for March 1-15, 2021</t>
  </si>
  <si>
    <t>Fund 01-2021-03-0480</t>
  </si>
  <si>
    <t>Fund 01-2021-03-271</t>
  </si>
  <si>
    <t>Payment for globe post paid plan bills for 2mos. Of RD Banquerigo with cp 09177054627</t>
  </si>
  <si>
    <t>Fund 01-2021-03-0481</t>
  </si>
  <si>
    <t>Fund 01-2021-03-276</t>
  </si>
  <si>
    <t>Payment for tarpaulin printing services in observance to DSWD's awareness on Legal Adoption Activities</t>
  </si>
  <si>
    <t>Fund 01-2021-03-0482</t>
  </si>
  <si>
    <t>Jon Harley Famador</t>
  </si>
  <si>
    <t>Honorarium of panelist on KMME online BIP Presentation- batch 2 Dec 1-3, 2021.</t>
  </si>
  <si>
    <t>Fund 01-2021-03-0483</t>
  </si>
  <si>
    <t>Rene P. Villagantol</t>
  </si>
  <si>
    <t>Fund 01-2021-03-0484</t>
  </si>
  <si>
    <t>Fund 01-2021-03-0485</t>
  </si>
  <si>
    <t>Kamille Angelie N. Mabano</t>
  </si>
  <si>
    <t>Fund 01-2021-03-0486</t>
  </si>
  <si>
    <t>Fund 01-2021-03-272</t>
  </si>
  <si>
    <t>Payment for the office supplies of IDD office use -1st quarter 2021</t>
  </si>
  <si>
    <t>Fund 01-2021-03-0487</t>
  </si>
  <si>
    <t>Fund 01-2021-03-282</t>
  </si>
  <si>
    <t>Marson Jan S. Dolendo</t>
  </si>
  <si>
    <t>Reimbursement of the payment for the cash gift og Rev. Fr. Nercipino C. Orbus during the blessing of the new DTI Vehicle</t>
  </si>
  <si>
    <t>Fund 01-2021-03-0488</t>
  </si>
  <si>
    <t>Fund 01-2021-03-283</t>
  </si>
  <si>
    <t>Reimb. For the purchase of bouquet of flowers for the successful woman entrepreneur of DTI-AD N</t>
  </si>
  <si>
    <t>Fund 01-2021-03-0489</t>
  </si>
  <si>
    <t>Fund 01-2021-03-285</t>
  </si>
  <si>
    <t xml:space="preserve">Payment for the meals and snacks during the 2021 Women's Summit </t>
  </si>
  <si>
    <t>Fund 01-2021-03-0490</t>
  </si>
  <si>
    <t>Fund 01-2021-03-286</t>
  </si>
  <si>
    <t>Payment for printing services re: National Women's Month Celebration</t>
  </si>
  <si>
    <t>Fund 01-2021-03-0491</t>
  </si>
  <si>
    <t>Fund 01-2021-03-287</t>
  </si>
  <si>
    <t>LBP F/O-CARP employee</t>
  </si>
  <si>
    <t>Payment for CARP employees cothing allowance for CY 2021</t>
  </si>
  <si>
    <t>Fund 01-2021-03-0492</t>
  </si>
  <si>
    <t>Payment for salaries and allowances for regular employees for the month of March 16-31, 2021.</t>
  </si>
  <si>
    <t>Fund 01-2021-03-0493</t>
  </si>
  <si>
    <t>LBP F/O DTI-ads</t>
  </si>
  <si>
    <t>Fund 01-2021-03-0494</t>
  </si>
  <si>
    <t>Fund 01-2021-03-0495</t>
  </si>
  <si>
    <t>Fund 01-2021-03-0496</t>
  </si>
  <si>
    <t>Fund 01-2021-03-0497</t>
  </si>
  <si>
    <t>Fund 01-2021-03-0498</t>
  </si>
  <si>
    <t>Payment for salaries and allowances for CARP employees for the month of March 16-31, 2021.</t>
  </si>
  <si>
    <t>Fund 01-2021-03-0499</t>
  </si>
  <si>
    <t>Fund 01-2021-03-289</t>
  </si>
  <si>
    <t>Payment for RAPID PCU SDS staff for March 1-15, 2021</t>
  </si>
  <si>
    <t>Fund 01-2021-03-0500</t>
  </si>
  <si>
    <t>Fund 01-2021-03-288</t>
  </si>
  <si>
    <t>Payment for RAPID PCU ADS staff for March 1-15, 2021</t>
  </si>
  <si>
    <t>Fund 01-2021-03-0501</t>
  </si>
  <si>
    <t>Fund 01-2021-03-0502</t>
  </si>
  <si>
    <t>Fund 01-2021-03-0503</t>
  </si>
  <si>
    <t>Fund 01-2021-03-0504</t>
  </si>
  <si>
    <t>Fund 01-2021-03-0505</t>
  </si>
  <si>
    <t>Fund 01-2021-03-0506</t>
  </si>
  <si>
    <t>Payment for salaries and allowances for NC employees for the month of March 16-31, 2021.</t>
  </si>
  <si>
    <t>Fund 01-2021-03-0507</t>
  </si>
  <si>
    <t>Fund 01-2021-03-0508</t>
  </si>
  <si>
    <t>Fund 01-2021-03-0509</t>
  </si>
  <si>
    <t>Fund 01-2021-03-0510</t>
  </si>
  <si>
    <t>Fund 01-2021-03-0511</t>
  </si>
  <si>
    <t>Fund 01-2021-03-0512</t>
  </si>
  <si>
    <t>Fund 01-2021-03-299</t>
  </si>
  <si>
    <t>FT for regular transfer MOOE for the month of March- May2021</t>
  </si>
  <si>
    <t>Fund 01-2021-03-0513</t>
  </si>
  <si>
    <t>Fund 01-2021-03-300</t>
  </si>
  <si>
    <t>Fund 01-2021-03-0514</t>
  </si>
  <si>
    <t>Fund 01-2021-03-301</t>
  </si>
  <si>
    <t>Fund 01-2021-03-0515</t>
  </si>
  <si>
    <t>Fund 01-2021-03-302</t>
  </si>
  <si>
    <t>Fund 01-2021-03-0516</t>
  </si>
  <si>
    <t>Fund 01-2021-03-303</t>
  </si>
  <si>
    <t>Fund 01-2021-03-0517</t>
  </si>
  <si>
    <t>Fund 01-2021-03-304</t>
  </si>
  <si>
    <t>PD,DTI-SDN</t>
  </si>
  <si>
    <t>FT for LSP-NSB implementation for Jan- Spet, 2021.</t>
  </si>
  <si>
    <t>Fund 01-2021-03-0518</t>
  </si>
  <si>
    <t>Payment for post paid plan subscription 09178177806 for the period May 27- June 26, 2020</t>
  </si>
  <si>
    <t>Fund 01-2021-03-0519</t>
  </si>
  <si>
    <t>Payment for post paid plan subscription 09178177806 for the period June 27- H=July 26, 2020 for DTI-PDI Office</t>
  </si>
  <si>
    <t>Fund 01-2021-03-0520</t>
  </si>
  <si>
    <t>Fund 01-2021-03-298</t>
  </si>
  <si>
    <t>Petty cash fund replenishment 2021-02-004 Mach 2-22,2021</t>
  </si>
  <si>
    <t>Fund 01-2021-03-0521</t>
  </si>
  <si>
    <t>Mary Mhel Decamotan</t>
  </si>
  <si>
    <t>Reimb. Of the freight for the Rattan Bags as tokens for the PSC Meeting last December 15, 2020</t>
  </si>
  <si>
    <t>Fund 01-2021-03-0522</t>
  </si>
  <si>
    <t>Myra Luz A. Gavero</t>
  </si>
  <si>
    <t>Payment of terminal leave benefits of Ms. Myra Luz A. Gavero</t>
  </si>
  <si>
    <t>Fund 01-2021-03-0523</t>
  </si>
  <si>
    <t>Payment for ORD Load allowance- 4th q 2020</t>
  </si>
  <si>
    <t>Fund 01-2021-03-0524</t>
  </si>
  <si>
    <t>Payment for Toner cartridge for FAD office use.</t>
  </si>
  <si>
    <t>Fund 01-2021-03-0525</t>
  </si>
  <si>
    <t>Fund 01-2021-03-305</t>
  </si>
  <si>
    <t>Transfer of funds to cover implementation of CPD activities for 2nd and 3rd quarters budget 2021.</t>
  </si>
  <si>
    <t>Fund 01-2021-03-0526</t>
  </si>
  <si>
    <t>Fund 01-2021-03-306</t>
  </si>
  <si>
    <t>Fund 01-2021-03-0527</t>
  </si>
  <si>
    <t>Fund 01-2021-03-307</t>
  </si>
  <si>
    <t>Fund 01-2021-03-0528</t>
  </si>
  <si>
    <t>Fund 01-2021-03-308</t>
  </si>
  <si>
    <t>Advances to the SSF MOOE - 1st-3rd Quarter 2021</t>
  </si>
  <si>
    <t>Fund 01-2021-03-0529</t>
  </si>
  <si>
    <t>Fund 01-2021-03-309</t>
  </si>
  <si>
    <t>Advances to the SSF MOOE - 2nd-3rd Quarter 2021</t>
  </si>
  <si>
    <t>Fund 01-2021-03-0530</t>
  </si>
  <si>
    <t>Fund 01-2021-03-310</t>
  </si>
  <si>
    <t>Fund 01-2021-03-0531</t>
  </si>
  <si>
    <t>Fund 01-2021-03-311</t>
  </si>
  <si>
    <t xml:space="preserve">OIC, DTI- PDI </t>
  </si>
  <si>
    <t>Fund 01-2021-03-0532</t>
  </si>
  <si>
    <t>Fund 01-2021-03-314</t>
  </si>
  <si>
    <t>Payment for globe post paid plan subscription for the month of January 2021</t>
  </si>
  <si>
    <t>Fund 01-2021-03-0533</t>
  </si>
  <si>
    <t>Fund 01-2021-03-320</t>
  </si>
  <si>
    <t xml:space="preserve">Balanhai Hotel </t>
  </si>
  <si>
    <t>Payment for meals re: 8th DAR-DTI-DOST synchronized assessment and planning session last March 1-2, 2021</t>
  </si>
  <si>
    <t>Fund 01-2021-03-0534</t>
  </si>
  <si>
    <t>Fund 01-2021-03-290</t>
  </si>
  <si>
    <t>Columbia Computer Center, Inc</t>
  </si>
  <si>
    <t>Payment for desktop computer for ORD use.</t>
  </si>
  <si>
    <t>Fund 01-2021-03-0535</t>
  </si>
  <si>
    <t>Fund 01-2021-03-291</t>
  </si>
  <si>
    <t>Reimbursment,for the procurement of Janitorial Supplies</t>
  </si>
  <si>
    <t>Fund 01-2021-03-0536</t>
  </si>
  <si>
    <t>Fund 01-2021-03-292</t>
  </si>
  <si>
    <t>Paymen for bond premium -renewal of application for accountable officers and employees</t>
  </si>
  <si>
    <t>Fund 01-2021-03-0537</t>
  </si>
  <si>
    <t>Fund 01-2021-03-293</t>
  </si>
  <si>
    <t>Lorijane D. Sacote</t>
  </si>
  <si>
    <t>CA for the conduct of FTL enforcement and monitoring in Agusan del Sur on April 6-7, 2021</t>
  </si>
  <si>
    <t>CA to Employees</t>
  </si>
  <si>
    <t>Fund 01-2021-03-0538</t>
  </si>
  <si>
    <t>Fund 01-2021-03-294</t>
  </si>
  <si>
    <t>Payment for the SDD 1st quarter prepaid loadcards</t>
  </si>
  <si>
    <t>Fund 01-2021-03-0539</t>
  </si>
  <si>
    <t>Fund 01-2021-03-295</t>
  </si>
  <si>
    <t>Payment for office supplies-glass board for IDD use.</t>
  </si>
  <si>
    <t>Fund 01-2021-03-0540</t>
  </si>
  <si>
    <t>Fund 01-2021-03-296</t>
  </si>
  <si>
    <t>Payment for the tarpaulin printing in celebration of the 2021 World Consumer Rights Day</t>
  </si>
  <si>
    <t>Fund 01-2021-03-0541</t>
  </si>
  <si>
    <t>Fund 01-2021-03-297</t>
  </si>
  <si>
    <t>JT Auto Shop</t>
  </si>
  <si>
    <t>DTI Caraga Motor vehicle repair and maintenance</t>
  </si>
  <si>
    <t>Fund 01-2021-03-0542</t>
  </si>
  <si>
    <t>Payment for IT Supplies- ORD use</t>
  </si>
  <si>
    <t>Fund 01-2021-03-0543</t>
  </si>
  <si>
    <t>Fund 01-2021-03-315</t>
  </si>
  <si>
    <t>FT re: under OO3 programs</t>
  </si>
  <si>
    <t>Fund 01-2021-03-0544</t>
  </si>
  <si>
    <t>Fund 01-2021-03-316</t>
  </si>
  <si>
    <t>Fund 01-2021-03-0545</t>
  </si>
  <si>
    <t>Fund 01-2021-03-317</t>
  </si>
  <si>
    <t>Fund 01-2021-03-0546</t>
  </si>
  <si>
    <t>Fund 01-2021-03-318</t>
  </si>
  <si>
    <t>Fund 01-2021-03-0547</t>
  </si>
  <si>
    <t>Fund 01-2021-03-319</t>
  </si>
  <si>
    <t>Fund 01-2021-03-0548</t>
  </si>
  <si>
    <t>OIC-DTI-SDN</t>
  </si>
  <si>
    <t>Advances, Regular MOOE for the month of November- December 2020</t>
  </si>
  <si>
    <t>Fund 01-2021-03-0549</t>
  </si>
  <si>
    <t>Fund 01-2021-03-0550</t>
  </si>
  <si>
    <t>Fund 01-2021-03-0551</t>
  </si>
  <si>
    <t>Elynur H. Gambet-Minglana</t>
  </si>
  <si>
    <t>Payment for salary and allowances for March 16-31, 2021</t>
  </si>
  <si>
    <t>Fund 01-2021-03-0552</t>
  </si>
  <si>
    <t>Fund 01-2021-03-331</t>
  </si>
  <si>
    <t>FT for 2021 GAD activities OO1</t>
  </si>
  <si>
    <t>Fund 01-2021-03-0553</t>
  </si>
  <si>
    <t>Fund 01-2021-03-332</t>
  </si>
  <si>
    <t>Fund 01-2021-03-0554</t>
  </si>
  <si>
    <t>Fund 01-2021-03-333</t>
  </si>
  <si>
    <t>Fund 01-2021-03-0555</t>
  </si>
  <si>
    <t>Fund 01-2021-03-334</t>
  </si>
  <si>
    <t>Fund 01-2021-03-0556</t>
  </si>
  <si>
    <t>Fund 01-2021-03-323</t>
  </si>
  <si>
    <t>Payment of Job orders for the period March 16-31, 2021</t>
  </si>
  <si>
    <t>Fund 01-2021-03-0557</t>
  </si>
  <si>
    <t>Fund 01-2021-03-324</t>
  </si>
  <si>
    <t>Mandaue Foam</t>
  </si>
  <si>
    <t>Payment for the mobile pedestal for the office of the RD</t>
  </si>
  <si>
    <t>Fund 01-2021-03-0558</t>
  </si>
  <si>
    <t>Fund 01-2021-03-322</t>
  </si>
  <si>
    <t>Aneco, Inc.</t>
  </si>
  <si>
    <t>Payment for electricity for Dec 20-Jan 19, 2021</t>
  </si>
  <si>
    <t>Fund 01-2021-03-0559</t>
  </si>
  <si>
    <t>Payment for electricity for Oct 20-Nov 9, 2020</t>
  </si>
  <si>
    <t>Fund 01-2021-03-0560</t>
  </si>
  <si>
    <t>Fund 01-2021-03-335</t>
  </si>
  <si>
    <t>Reimb. Of excess expenses from cash advances of various employees</t>
  </si>
  <si>
    <t>Fund 01-2021-03-0561</t>
  </si>
  <si>
    <t>Fund 01-2021-03-336</t>
  </si>
  <si>
    <t>Al. A. Oliverio</t>
  </si>
  <si>
    <t xml:space="preserve">Salaries for RAPID PCU SDS staff(driver)-March 1-15, 2021 </t>
  </si>
  <si>
    <t>Fund 01-2021-03-0562</t>
  </si>
  <si>
    <t>Fund 01-2021-03-325</t>
  </si>
  <si>
    <t>To payment of Globe postpaid plan subscription for the month of February 6-March 15, 2021</t>
  </si>
  <si>
    <t>Fund 01-2021-03-0563</t>
  </si>
  <si>
    <t>Fund 01-2021-03-326</t>
  </si>
  <si>
    <t>Payment for SDD 1ST QUARTER 2021 Office supplies</t>
  </si>
  <si>
    <t>Fund 01-2021-03-0564</t>
  </si>
  <si>
    <t>Fund 01-2021-03-327</t>
  </si>
  <si>
    <t>Fund 01-2021-03-0565</t>
  </si>
  <si>
    <t>Fund 01-2021-03-328</t>
  </si>
  <si>
    <t>Payment for office rental for the month of January 2021</t>
  </si>
  <si>
    <t>Fund 01-2021-03-0566</t>
  </si>
  <si>
    <t>Fund 01-2021-03-329</t>
  </si>
  <si>
    <t>Payment for water consumption for Feb 2021</t>
  </si>
  <si>
    <t>Fund 01-2021-03-0567</t>
  </si>
  <si>
    <t>Fund 01-2021-03-330</t>
  </si>
  <si>
    <t>Payment for electricity for November 20-Dec 19, 2020</t>
  </si>
  <si>
    <t>Fund 01-2021-03-0568</t>
  </si>
  <si>
    <t>Partial payment for utilities expenses -electricity for the period November 20- December 19, 2020</t>
  </si>
  <si>
    <t>Fund 01-2021-03-0569</t>
  </si>
  <si>
    <t>Fund 01-2021-03-0570</t>
  </si>
  <si>
    <t>Fund 01-2021-03-284</t>
  </si>
  <si>
    <t xml:space="preserve">Payment for the plaques for the successful women entreprenuers during the 2021 Women's Summit </t>
  </si>
  <si>
    <t>Fund 01-2021-03-0571</t>
  </si>
  <si>
    <t>Land Bank of Philippines</t>
  </si>
  <si>
    <t>Payment of leave monetizations for DTI Caraga Employees for CY 2020.</t>
  </si>
  <si>
    <t>Fund 01-2021-03-0572</t>
  </si>
  <si>
    <t>Fruitful Enterprises</t>
  </si>
  <si>
    <t>Payment for supply, delivery and installation of the SSF Project on Cacao processing by Dinagat Island Pure Organic Farmers Association Lot 1 with PO no. (20-12-23-007). 1unit Multi Commodity Solar Tunnel Dryer, 2 units of Fermentation Box, 2units Stainless Steel Table.</t>
  </si>
  <si>
    <t>Fund 01-2021-03-0573</t>
  </si>
  <si>
    <t>Davao Technocraft</t>
  </si>
  <si>
    <t>Payment for supply, delivery and installation of the SSF Project on Cacao processing by Dinagat Island Pure Organic Farmers Association Lot 1 with PO no. (20-12-23-008). 1unit Cacao Roaster, 1 unit of Cacao Grinder, 1 unit cacao sheller with Sifter.</t>
  </si>
  <si>
    <t>Fund 01-2021-03-0574</t>
  </si>
  <si>
    <t>Fund 01-2021-03-338</t>
  </si>
  <si>
    <t xml:space="preserve">FT for DTI-CARP implementation for 1st-3rd Quarter </t>
  </si>
  <si>
    <t>Fund 01-2021-03-0575</t>
  </si>
  <si>
    <t>Fund 01-2021-03-339</t>
  </si>
  <si>
    <t>Fund 01-2021-03-0576</t>
  </si>
  <si>
    <t>Fund 01-2021-03-337</t>
  </si>
  <si>
    <t>Payment of JO for period March 16-31, 2021</t>
  </si>
  <si>
    <t>Fund 01-2021-03-0577</t>
  </si>
  <si>
    <t>Fund 01-2021-03-312</t>
  </si>
  <si>
    <t>Fund 01-2021-03-0578</t>
  </si>
  <si>
    <t>Fund 01-2021-03-313</t>
  </si>
  <si>
    <t>Fund 01-2021-03-0579</t>
  </si>
  <si>
    <t>Fund 01-2021-03-0580</t>
  </si>
  <si>
    <t>Fund 01-2021-03-340</t>
  </si>
  <si>
    <t>FT for NC implementation (Feb-Sept 2021)</t>
  </si>
  <si>
    <t>Fund 01-2021-03-0581</t>
  </si>
  <si>
    <t>Fund 01-2021-03-341</t>
  </si>
  <si>
    <t>PD, D TI-SDN</t>
  </si>
  <si>
    <t>Fund 01-2021-03-0582</t>
  </si>
  <si>
    <t>Fund 01-2021-03-342</t>
  </si>
  <si>
    <t>PD, D TI-ADN</t>
  </si>
  <si>
    <t>FT(FEB-APRIL, Partial) for the implementation of OTOP NG.</t>
  </si>
  <si>
    <t>Fund 01-2021-03-0583</t>
  </si>
  <si>
    <t>Fund 01-2021-03-343</t>
  </si>
  <si>
    <t>Fund 01-2021-03-0584</t>
  </si>
  <si>
    <t>Fund 01-2021-03-344</t>
  </si>
  <si>
    <t>OIC, DTI-pdi</t>
  </si>
  <si>
    <t>Fund 01-2021-03-0585</t>
  </si>
  <si>
    <t>Remittance of NC staff GSIS (ECIP) premium for the month of January 2021</t>
  </si>
  <si>
    <t>Fund 01-2021-03-0586</t>
  </si>
  <si>
    <t>Fund 01-2021-03-345</t>
  </si>
  <si>
    <t>FT for NC implementation (Feb-April 2021)</t>
  </si>
  <si>
    <t>Fund 01-2021-03-0587</t>
  </si>
  <si>
    <t>Fund 01-2021-03-346</t>
  </si>
  <si>
    <t>Advances to IDD Regular MOOE-OO2 2021-2nd and 3rd quarter 2021</t>
  </si>
  <si>
    <t>Fund 01-2021-03-0588</t>
  </si>
  <si>
    <t>Fund 01-2021-03-347</t>
  </si>
  <si>
    <t>Fund 01-2021-03-0589</t>
  </si>
  <si>
    <t>Fund 01-2021-03-348</t>
  </si>
  <si>
    <t>Fund 01-2021-03-0590</t>
  </si>
  <si>
    <t>Fund 01-2021-03-349</t>
  </si>
  <si>
    <t>FT for LSP-NSB implementation for 1ST quarter, 2021.</t>
  </si>
  <si>
    <t>Fund 01-2021-03-0591</t>
  </si>
  <si>
    <t>Fund 01-2021-03-350</t>
  </si>
  <si>
    <t>Advances to the SSF MOOE-1st quarter 2021, 2nd and 3rd quarter 2021</t>
  </si>
  <si>
    <t>Fund 01-2021-03-0592</t>
  </si>
  <si>
    <t>Megamight Enterprises</t>
  </si>
  <si>
    <t>Payment fir the supply, delivery and installation of the SSF on Palaw Processing of Liberty Women Association Lot 1 with PO No. (20-09-02-003) 1 unit Palaw/Cassava Grater Machine , 1unit coconut grater, 1 unit pulverizer</t>
  </si>
  <si>
    <t>Fund 01-2021-03-0593</t>
  </si>
  <si>
    <t>MDBF</t>
  </si>
  <si>
    <t>Additional remittance for NC staff for the month of February 2021</t>
  </si>
  <si>
    <t>Fund 01-2021-03-0594</t>
  </si>
  <si>
    <t>Fund 01-2021-03-351</t>
  </si>
  <si>
    <t>Payment for globe plan subscription for the Feb 13,- March 12, 2021 with cp no. 09177054627</t>
  </si>
  <si>
    <t>Fund 01-2021-03-0595</t>
  </si>
  <si>
    <t>Fund 01-2021-03-352</t>
  </si>
  <si>
    <t>Reimbursement Quarter allowance for the period Dec 15- March 15, 2021.</t>
  </si>
  <si>
    <t>Fund 01-2021-03-0596</t>
  </si>
  <si>
    <t>Fund 01-2021-03-353</t>
  </si>
  <si>
    <t>Reimb. Load allowance for Nov, 2020- March 23, 2021</t>
  </si>
  <si>
    <t>Good or Cancelled</t>
  </si>
  <si>
    <t>CHECKS AND ADVICES TO DEBIT ACCOUNT DISBURSEMENT RECORD</t>
  </si>
  <si>
    <t>Entity Name</t>
  </si>
  <si>
    <t>: DEPARTMENT OF TRADE AND INDUSTRY, REGION 13-CARAGA</t>
  </si>
  <si>
    <t>Month Covered</t>
  </si>
  <si>
    <t>Fund Cluster</t>
  </si>
  <si>
    <t>: MDS 101</t>
  </si>
  <si>
    <t>Bank Name / Account Number</t>
  </si>
  <si>
    <t>: LAND BANK OF THE PHILIPPINES (MDS ACCT# 101-2036-90014-1)</t>
  </si>
  <si>
    <t>JANUARY 2021</t>
  </si>
  <si>
    <t>Sheet Number</t>
  </si>
  <si>
    <t>08/08</t>
  </si>
  <si>
    <t>ARLEEN P. PAHAMTANG</t>
  </si>
  <si>
    <t>Administrative Officer III</t>
  </si>
  <si>
    <t>DTI 13 Caraga-RO</t>
  </si>
  <si>
    <t>Accountable Officer</t>
  </si>
  <si>
    <t>Official Designation</t>
  </si>
  <si>
    <t>Station</t>
  </si>
  <si>
    <t>ACIC#</t>
  </si>
  <si>
    <t>ADA/ACIC TOTAL</t>
  </si>
  <si>
    <t>BANK BALANCE</t>
  </si>
  <si>
    <t>DIFFERENCE</t>
  </si>
  <si>
    <t>NCA/DS/DV/ Payroll</t>
  </si>
  <si>
    <t>Check/ADA</t>
  </si>
  <si>
    <t>UACS Object Code</t>
  </si>
  <si>
    <t>Nature of Payment</t>
  </si>
  <si>
    <t>Check</t>
  </si>
  <si>
    <t>No.</t>
  </si>
  <si>
    <t>Serial Number</t>
  </si>
  <si>
    <t>NCA Received</t>
  </si>
  <si>
    <t>Check Issued</t>
  </si>
  <si>
    <t>ADA Issued</t>
  </si>
  <si>
    <t>NCA/BANK Balance</t>
  </si>
  <si>
    <t>ADA</t>
  </si>
  <si>
    <t>Released/</t>
  </si>
  <si>
    <t>Credited</t>
  </si>
  <si>
    <t>-</t>
  </si>
  <si>
    <t>01 January 2021</t>
  </si>
  <si>
    <t>Balance forwarded</t>
  </si>
  <si>
    <t>101-21-01-001</t>
  </si>
  <si>
    <t>EDWIN O. BANQUERIGO</t>
  </si>
  <si>
    <t>Extra Ordinary Expenses</t>
  </si>
  <si>
    <t>001</t>
  </si>
  <si>
    <t>LANDBANK OF THE PHILIPPINES</t>
  </si>
  <si>
    <t>RATA, January 2021                                                              (EOB, GAT, EHGM, JBF, LDS, MJSD, BBC, SLK, ACG, RMO, BTMV, ADF)</t>
  </si>
  <si>
    <t>Salaries and allowance, DTI-RO</t>
  </si>
  <si>
    <t>9900130602</t>
  </si>
  <si>
    <t>Coop deductions, RATA,  January 2021</t>
  </si>
  <si>
    <t>002</t>
  </si>
  <si>
    <t>9900130603</t>
  </si>
  <si>
    <t>Coop deductions, Job Orders,                          December 16-31, 2021</t>
  </si>
  <si>
    <t>9900130604</t>
  </si>
  <si>
    <t>Coop deductions, Regular,                          January , 2021</t>
  </si>
  <si>
    <t>101-21-01-002</t>
  </si>
  <si>
    <t>Petty Cash Fund 2021</t>
  </si>
  <si>
    <t>003</t>
  </si>
  <si>
    <t>LBP, DTI-SDN</t>
  </si>
  <si>
    <t>Salaries and allowances,                                        January 1-15, 2021</t>
  </si>
  <si>
    <t>LBP, DTI-SDS</t>
  </si>
  <si>
    <t>LBP, DTI-PDI</t>
  </si>
  <si>
    <t>9900130607</t>
  </si>
  <si>
    <t>Coop deductions from RATA, October &amp; December 2020</t>
  </si>
  <si>
    <t>004</t>
  </si>
  <si>
    <t>9900130608</t>
  </si>
  <si>
    <t>HI-5 SIGNAGES FABRICATOR</t>
  </si>
  <si>
    <t>DTI motor vehicle markings and tarpaulin printing (ISO) and Deaf Awareness Week Campaign</t>
  </si>
  <si>
    <t>005</t>
  </si>
  <si>
    <t>9900130610</t>
  </si>
  <si>
    <t>KIMSON COMMERCIAL</t>
  </si>
  <si>
    <t>Payment of IDD office supplies - 4th Quarter 2020</t>
  </si>
  <si>
    <t>008</t>
  </si>
  <si>
    <t>9900130611</t>
  </si>
  <si>
    <t>COMPAÑERO COMMERCIAL</t>
  </si>
  <si>
    <t>101-21-01-003</t>
  </si>
  <si>
    <t>LBP, DTI-ADN</t>
  </si>
  <si>
    <t>006</t>
  </si>
  <si>
    <t>LBP, DTI-ADS</t>
  </si>
  <si>
    <t>LIME AND ZEST KITCHEN</t>
  </si>
  <si>
    <t>Provision of snacks and meals for the "Salamat Mabuhay" of RJL on                                       October 30, 2020</t>
  </si>
  <si>
    <t>007</t>
  </si>
  <si>
    <t>BUREAU OF THE TREASURY</t>
  </si>
  <si>
    <t>Bond Premium for the renewal of fidelity bond of accountable officials and employees: MALP</t>
  </si>
  <si>
    <t>Reversion of tax withheld on 2020 of RAPID Growth Project Staff</t>
  </si>
  <si>
    <t>FIL PRODUCTS SERVICE TV BUTUAN, INC.</t>
  </si>
  <si>
    <t>Subscription expense - Cable TV for the period November 28-December 27, 2020</t>
  </si>
  <si>
    <t>ATOY PAINT CENTER</t>
  </si>
  <si>
    <t>Paint materials for repainting of IDD office shelves and cabinets</t>
  </si>
  <si>
    <t>009</t>
  </si>
  <si>
    <t>LG SUPPLIES AND GENERAL MERCHANDISE</t>
  </si>
  <si>
    <t>Payment for the IR supplies for ORD use</t>
  </si>
  <si>
    <t>Payment for the meals during the Level 0 Planning on Dec. 4, 2020</t>
  </si>
  <si>
    <t>Payment for the meals during the SSF RTWG Deliberation on Nov. 26, 2020</t>
  </si>
  <si>
    <t>HOPE RADIO PHILIPPINES</t>
  </si>
  <si>
    <t>Radio subscription for the period                             October-December 2020</t>
  </si>
  <si>
    <t>010</t>
  </si>
  <si>
    <t>acic#006 dti adnads dated 1/19/2021</t>
  </si>
  <si>
    <t>GLOBE TELECOM, INC.</t>
  </si>
  <si>
    <t>Plan subscription for the month of December 16-January 15, 2021 (#65087463)</t>
  </si>
  <si>
    <t>012</t>
  </si>
  <si>
    <t>TOYOTA BUTUAN CITY</t>
  </si>
  <si>
    <t>Labor and Materials for the Vehicle 50KM Preiodic Maintenance - Hilux</t>
  </si>
  <si>
    <t>9900130612</t>
  </si>
  <si>
    <t>Payment for 4th Quarter FAD office supplies</t>
  </si>
  <si>
    <t>011</t>
  </si>
  <si>
    <t>9900130613</t>
  </si>
  <si>
    <t>Tarpulins during the conduct of Cooperative Month, 18-Day Campgaign to End VAW and International Day of PWDs</t>
  </si>
  <si>
    <t>013</t>
  </si>
  <si>
    <t>9900130614</t>
  </si>
  <si>
    <t>PD,  DTI-ADN</t>
  </si>
  <si>
    <t>Advances for the conduct of FAD Functional Team Meeting on Jan 25, 2021</t>
  </si>
  <si>
    <t>9900130615</t>
  </si>
  <si>
    <t>9900130616</t>
  </si>
  <si>
    <t>9900130617</t>
  </si>
  <si>
    <t>PD,  DTI-SDS</t>
  </si>
  <si>
    <t>9900130618</t>
  </si>
  <si>
    <t>PD,  DTI-PDI</t>
  </si>
  <si>
    <t>Postpaid plan subscription of cfone#09177036798 with Acct#49017022, November 2020 (LDS)</t>
  </si>
  <si>
    <t>014</t>
  </si>
  <si>
    <t>JWL SOURCINGGROUP, INC.</t>
  </si>
  <si>
    <t>Fuel consumption, December 2020</t>
  </si>
  <si>
    <t>101-21-01-004</t>
  </si>
  <si>
    <t>GAY A. TIDALGO</t>
  </si>
  <si>
    <t>Reimb, payment of the Globe postpaid plan subscription, Nov 16-Dec 15, 2020, Acct#65087463</t>
  </si>
  <si>
    <t>RAMIL J. LEONGAS</t>
  </si>
  <si>
    <t>Full payment of Terminal Leave Benefit</t>
  </si>
  <si>
    <t>LBP, DTI-RO</t>
  </si>
  <si>
    <t>Salaries and allowances, Jan 16-31, 2021</t>
  </si>
  <si>
    <t>Petty Cash Fund replenishment                                                  (2021-01-001; Jan 18-20, 2021)</t>
  </si>
  <si>
    <t>MAHANEH GARMENTS</t>
  </si>
  <si>
    <t>Customized polo shirts, as tokens during the KMME Online Session, Batch2</t>
  </si>
  <si>
    <t>016</t>
  </si>
  <si>
    <t>BUSA INTERBIZ CENTER</t>
  </si>
  <si>
    <t>Payment for newspaper subscription for December 2020</t>
  </si>
  <si>
    <t>017</t>
  </si>
  <si>
    <t>JRS BUSINESS CORPORATION</t>
  </si>
  <si>
    <t>Payment for courier services for the month of December 2020</t>
  </si>
  <si>
    <t>ANECO, INC.</t>
  </si>
  <si>
    <t>Payment for electricity expense for September 20-October 19, 2020</t>
  </si>
  <si>
    <t>JMN MULTIMEDIA SALES AND SERVICES</t>
  </si>
  <si>
    <t>IT supplies for ORD use</t>
  </si>
  <si>
    <t>Payment for laptop computer for IDD use (JPPA)</t>
  </si>
  <si>
    <t>TRUE BREW GOURMET COFFEE SHOP</t>
  </si>
  <si>
    <t>Payment for meals during the Year-End Assessment and Planning on Dec. 9, 2020</t>
  </si>
  <si>
    <t>MARIBEL P. TIMOGAN</t>
  </si>
  <si>
    <t>Initial salary as AA VI for January 4-31, 2021</t>
  </si>
  <si>
    <t>19</t>
  </si>
  <si>
    <t>DATALAN COMMUNICATION SERVICES</t>
  </si>
  <si>
    <t>Payment for the laptop computer for CPD office use</t>
  </si>
  <si>
    <t>Payment for Wifi Adapter, USB 2.0 for ORD and Rapid Office use</t>
  </si>
  <si>
    <t>Payment for meals during the  launching of OTOP PH Hub on Nov. 13, 2020</t>
  </si>
  <si>
    <t>9900130620</t>
  </si>
  <si>
    <t>Office supplies for RAPID, 4Q 2020</t>
  </si>
  <si>
    <t>9900130621</t>
  </si>
  <si>
    <t>Office supplies for ORD, 4Q 2020</t>
  </si>
  <si>
    <t>101-21-01-005</t>
  </si>
  <si>
    <t>RHOSALLEE V. ESPINOZA</t>
  </si>
  <si>
    <t>Refund of HDMF MPL from January payroll 2021</t>
  </si>
  <si>
    <t>022</t>
  </si>
  <si>
    <t>JOSELITO B. PALER</t>
  </si>
  <si>
    <r>
      <t xml:space="preserve">Salaries and allowances, Jan 16-31, 2021 - </t>
    </r>
    <r>
      <rPr>
        <i/>
        <sz val="10"/>
        <color theme="1"/>
        <rFont val="Arial"/>
        <family val="2"/>
      </rPr>
      <t>CARP</t>
    </r>
  </si>
  <si>
    <t>MA. MALEN B. CATAMORA</t>
  </si>
  <si>
    <t>LEMUEL D. ROBOCA</t>
  </si>
  <si>
    <t>JUMAR H. LLORENTE</t>
  </si>
  <si>
    <t>MARRY ANN L. PASCUAL</t>
  </si>
  <si>
    <t>Reimb., decorations and supplies during the Oath-taking ceremony cum orientation for the newly-hired and promoted on January 11, 2021</t>
  </si>
  <si>
    <t>LBP, DTI-JOB ORDERS</t>
  </si>
  <si>
    <t>Payment for job order for Jan. 5-15, 2021 (Gulde, Jamero, Orillos, Paje,Balbuena, Fortun, Gumahin,Sugano, Silvosa, Cabalan)</t>
  </si>
  <si>
    <t>101-21-01-006</t>
  </si>
  <si>
    <t>HDMF-BUTUAN</t>
  </si>
  <si>
    <t>Premiums and loans payment for the month of January 2021</t>
  </si>
  <si>
    <t>BUTUAN CITY WATER DISTRICT</t>
  </si>
  <si>
    <t>Utilities expense - Water for the month of Dcember-January 2021</t>
  </si>
  <si>
    <t>021</t>
  </si>
  <si>
    <t>A&amp;C YELOSUBMARINE CORPORATION</t>
  </si>
  <si>
    <t>Payment for drinking water for the period November - December 2020</t>
  </si>
  <si>
    <t>Refund on withholding tax on comopensation for the year 2020 deducted from the full TLB of RJL</t>
  </si>
  <si>
    <t>Refund on disallowance of RJL for the month of January 2021</t>
  </si>
  <si>
    <t>SUNLIFE OF CANADA PHILS., INC.</t>
  </si>
  <si>
    <t>Insurance premiums for the month of January 2021</t>
  </si>
  <si>
    <t>Rem., of regular employees for the month of January 2021</t>
  </si>
  <si>
    <t>PHIC-BUTUAN CITY</t>
  </si>
  <si>
    <t>Premium contributions (EE &amp; ER shares) for the month of January 2021</t>
  </si>
  <si>
    <t>Payment for meals during the LSP-NSB YearEnd Assessment on Dec. 22, 2020</t>
  </si>
  <si>
    <t>Coop dedcutions for the mont of January 2021</t>
  </si>
  <si>
    <t>DTI-MUTUAL DEATH BENEFIT FUND</t>
  </si>
  <si>
    <t>Premium contributions for January 2021</t>
  </si>
  <si>
    <t>DTI-EMPLOYEES UNION</t>
  </si>
  <si>
    <t>HMO Premiums for principal and dependent enrollees for January 2021</t>
  </si>
  <si>
    <t>SUREDEV COOPERATIVE</t>
  </si>
  <si>
    <t>Coop deductions for the mont of January 2021</t>
  </si>
  <si>
    <t>DTI-PROVIDENT FUND</t>
  </si>
  <si>
    <t>Premiums and loans repayment for January 2021</t>
  </si>
  <si>
    <t>023</t>
  </si>
  <si>
    <t>02 February 2021</t>
  </si>
  <si>
    <t>JOCELYN ANG</t>
  </si>
  <si>
    <t>Space rental, DTI Storage area, Jan 2021</t>
  </si>
  <si>
    <t>GOVERNMENT SERVICE INSURANCE SYSTEM (GSIS)</t>
  </si>
  <si>
    <t>Premium contributions and loans repayment, Jan 2021</t>
  </si>
  <si>
    <t>EFREN SOTTO</t>
  </si>
  <si>
    <t>Honoraria of panelist during the BIP Presentation on Sept 21-23, 2021 (KMME Session Batch 1)</t>
  </si>
  <si>
    <t>ANGELITO CAGULADA</t>
  </si>
  <si>
    <t>MAXIMO YAP</t>
  </si>
  <si>
    <t>KAMILLE ANGELIE MABANO</t>
  </si>
  <si>
    <t>CHERILLE ANN MARIE MULAWAN</t>
  </si>
  <si>
    <t>VONNE VINCENT GADOR</t>
  </si>
  <si>
    <t>GESILA LAPUT</t>
  </si>
  <si>
    <t>101-02-007</t>
  </si>
  <si>
    <t>LANDBANK OF THE PHILIPPINES - RAPID</t>
  </si>
  <si>
    <t>Payment for Gratuity Pay for RAPID Staff</t>
  </si>
  <si>
    <t>024</t>
  </si>
  <si>
    <t>101-02-008</t>
  </si>
  <si>
    <t>HDMF-BUTUAN CITY</t>
  </si>
  <si>
    <t>Payment for Premium (Ee&amp;Er share) of newly-hired employee, Maribel Timogan for the month of January 2021</t>
  </si>
  <si>
    <t>Premium contributions and loans payment of CARP employees for the month of January 2021</t>
  </si>
  <si>
    <t>Coop deductions (additional for PDI) for January 2021</t>
  </si>
  <si>
    <t>025</t>
  </si>
  <si>
    <t>Premium Contributions and Membership fee of Maribel Timogan for January 2021</t>
  </si>
  <si>
    <t>Membership and dues  of Maribel Timogan for Jan-Dec., 2021</t>
  </si>
  <si>
    <t>Premium contributions of Maribel Timogan for January 2021</t>
  </si>
  <si>
    <t>Premium contributions  (SIC,ECIP, &amp; RLIP) of Maribel Timogan for January 2021</t>
  </si>
  <si>
    <t>026</t>
  </si>
  <si>
    <t>Premium contributions (EE &amp; ER share) and loans payment for January 2021</t>
  </si>
  <si>
    <t>Premium contributions (EE &amp; ER share) of Maribel Timogan  for January 2021</t>
  </si>
  <si>
    <t>MERCADO'S SUDLANAN ATBP</t>
  </si>
  <si>
    <t>JCB EXPRESS SOLUTION</t>
  </si>
  <si>
    <t>Payment for tarpaulin printing during the grand launching of OTOP PH Hub on December 18, 2020</t>
  </si>
  <si>
    <t>NEW ERA AUDIO AND LIGHTS SALES &amp; RENTALS</t>
  </si>
  <si>
    <t>Payment for sounds and lights during the conduct of Grand Launching of OTOP PH Hub on December 18, 2020</t>
  </si>
  <si>
    <t>ALMONT HOTEL, INC.</t>
  </si>
  <si>
    <t>Payment for packed lunch during OTOP PH Hub launching on December 18, 2020</t>
  </si>
  <si>
    <t>028</t>
  </si>
  <si>
    <t>101-21-02-009</t>
  </si>
  <si>
    <t>RENATO S. CORVERA</t>
  </si>
  <si>
    <t>Refund on GSIS EL deductions from January 2021 payroll</t>
  </si>
  <si>
    <t>029</t>
  </si>
  <si>
    <t>Extra ordinary expenses for February 2021</t>
  </si>
  <si>
    <t>Reimbursement of RATA for February 2021</t>
  </si>
  <si>
    <t>RATA for February 2021</t>
  </si>
  <si>
    <t>Payment of Job Orders for Jan. 16-31, 2021 (Gulde, Jamero, Paje, Orillos)</t>
  </si>
  <si>
    <t>Payment of Job Orders for Jan. 16-31, 2021 (Arellano, Arocha, Cabalan, Silvosa, Calo, Sugano)</t>
  </si>
  <si>
    <t>Coop deductions from RATA for the month of February 2021</t>
  </si>
  <si>
    <t>Coop deductions from PDI (Additional) for January 2021</t>
  </si>
  <si>
    <t>Rem., Premium of CARP for the period January-December 2021</t>
  </si>
  <si>
    <t>DTI-EMPOYEES UNION</t>
  </si>
  <si>
    <t>Advances, SSF MOOE 2021 for the Consultancy/Repair of Defective SSF Equipments</t>
  </si>
  <si>
    <t>Advances, Regular MOOE for January and February 2021</t>
  </si>
  <si>
    <t>PD, DTI-ADS</t>
  </si>
  <si>
    <t>Advances, IDD Regular MOOE_02 2021 - 1st Quarter</t>
  </si>
  <si>
    <t>Advances, IDD Regular MOOE_01 2021 - 1st Quarter</t>
  </si>
  <si>
    <t>FT: NC Implementaion for January 2021</t>
  </si>
  <si>
    <t>Subscription for newspaper, Jan 2021</t>
  </si>
  <si>
    <t>027</t>
  </si>
  <si>
    <t>PROCUREMENT SERVICE</t>
  </si>
  <si>
    <t>Office supplies for IDD, 1stQ 2021</t>
  </si>
  <si>
    <t>NEED INK SALES AND SERVICES</t>
  </si>
  <si>
    <t>Printer toner for ORD use</t>
  </si>
  <si>
    <t>ZJ TRADING AND SERVICES</t>
  </si>
  <si>
    <t>Combination blinds for IDD office</t>
  </si>
  <si>
    <t>PAPELEMENTO VISUAL ARTS AND SCHENOGRAPHY</t>
  </si>
  <si>
    <t>Tokens during the soft launching of OTOP PH Hub at SM City, Butuan                                             on November 13, 2020</t>
  </si>
  <si>
    <t>BERFABS ARTS AND CRAFTS MANUFACTURING</t>
  </si>
  <si>
    <t>Customized tumblers as tokens for the Mentees during the KMME Graduation, Batch2 on December 7, 2020</t>
  </si>
  <si>
    <t>101-21-02-010</t>
  </si>
  <si>
    <t>RALPH O. GORGONIO</t>
  </si>
  <si>
    <t>Reimb., Portable Wifi for ORD</t>
  </si>
  <si>
    <t>030</t>
  </si>
  <si>
    <t>FREEDCARMARIAM D. GONZAGA</t>
  </si>
  <si>
    <t>TE, during the SSF Monitoring and Validation visit in VARABEMCO  on January 20, 2021</t>
  </si>
  <si>
    <t>IRA S. MANTILAA</t>
  </si>
  <si>
    <t>REY B. ACABO</t>
  </si>
  <si>
    <t>LYZA D. TRAPAL</t>
  </si>
  <si>
    <t>Reimb., Tokens duing the LSP-NSB and PPG Year-end Assessment on                                            December 22, 2020</t>
  </si>
  <si>
    <t>Petty Cash Fund (2021-02-002, Jan 21-Feb 03, 2021)</t>
  </si>
  <si>
    <t>NCA# 0000351 DATED 2/3/2021</t>
  </si>
  <si>
    <t>101-21-02-011</t>
  </si>
  <si>
    <t>Salary differential due to CES salary adjustment for the period Dec 3, 2021 to Jan 31, 2021</t>
  </si>
  <si>
    <t>031</t>
  </si>
  <si>
    <t>ACIC#009</t>
  </si>
  <si>
    <t>ACIC#010</t>
  </si>
  <si>
    <t>LBP, DTI-JOB ORDER</t>
  </si>
  <si>
    <t>Salary of Job Orders, Jan 6-31, 2021   (Balbuena, Fortun, Gonzales</t>
  </si>
  <si>
    <t>Premium contribution (SIC &amp; RLIP) from the salary differential of ARD GA Tidalgo, Jan 2020</t>
  </si>
  <si>
    <t>032</t>
  </si>
  <si>
    <t>Premium contribution (SIC) from the salary differential of ARD GA Tidalgo, Dec 2020</t>
  </si>
  <si>
    <t>TAMMY EMPORIUM</t>
  </si>
  <si>
    <t>Office supplies for RAPID, 4thQ 2020</t>
  </si>
  <si>
    <t>JCB EXPRESS SOLUTIONS</t>
  </si>
  <si>
    <t>Customized invitations for the OTOP Ph Launching on Dec 18, 2020</t>
  </si>
  <si>
    <t>Vehicle insurance for Toyota Hilux for the period March 1, 2021</t>
  </si>
  <si>
    <t>033</t>
  </si>
  <si>
    <t>Plan subscription cell#09177036798 acct#49017022</t>
  </si>
  <si>
    <t>Plan subscription cell#091786565567 acct#1094019348</t>
  </si>
  <si>
    <t>CREATE FOOD, INC.</t>
  </si>
  <si>
    <t>Tokens during the conduct of Grand  launching of OTOP PH Hub on                                Dec. 18, 2020</t>
  </si>
  <si>
    <t>SINOGRAPIKO ART SERVICES</t>
  </si>
  <si>
    <t>Payment for customized leis during the grand launching of OTOP PH Hub on                                 Dec. 18, 2020</t>
  </si>
  <si>
    <t>CANCELLED</t>
  </si>
  <si>
    <t>ESSENTIAL-VOWS WEDDINGS &amp; EVENTS</t>
  </si>
  <si>
    <t>Payment for event organizer during the conduct of grand launching of OTOP PH Hub on Dec. 18, 2020</t>
  </si>
  <si>
    <t>Payment for the committee t-shirt during the grand launching of OTOP PH Hub on Dec. 18, 2020</t>
  </si>
  <si>
    <t>101-21-02-012</t>
  </si>
  <si>
    <t>Salary differential due to SSL 5 for the month of January 2021</t>
  </si>
  <si>
    <t>034</t>
  </si>
  <si>
    <t>Plaque of Recognition for the Salamat-Mabuhay of Ramil J. Leongas on October 30, 2021</t>
  </si>
  <si>
    <t>036</t>
  </si>
  <si>
    <t>101-21-02-013</t>
  </si>
  <si>
    <t>Payment for Honorarium for the panelist for KMMe Online Session Batch 1 BIP Presentation last Sep. 21-23, 2020</t>
  </si>
  <si>
    <t>035</t>
  </si>
  <si>
    <t>101-21-02-014</t>
  </si>
  <si>
    <t>Salaries and allowances                                    for February 1-15, 2021</t>
  </si>
  <si>
    <t>037</t>
  </si>
  <si>
    <t>101-21-02-015</t>
  </si>
  <si>
    <t>Salary differential due to promotion for January 2021</t>
  </si>
  <si>
    <t>040</t>
  </si>
  <si>
    <t>Salary differential due to SSL 5 for January 2021</t>
  </si>
  <si>
    <t>MARIANNE CORAZON R. TOGONON</t>
  </si>
  <si>
    <t>Salary differential due to step increment from Jan. 4-31, 2021</t>
  </si>
  <si>
    <t>Salaries and allowances for the month of February 1-15, 2021</t>
  </si>
  <si>
    <t>Salaries and allowances for the month of February 1-15, 2021-CARP</t>
  </si>
  <si>
    <t>RENATO GATCHALIAN, JR.</t>
  </si>
  <si>
    <t>Honorarium as panelist during the BIP presentation on Sept 21-23, 2020 during the KMME Online for Batch 1)</t>
  </si>
  <si>
    <t>038</t>
  </si>
  <si>
    <t>Meals during the SDD Functional Team meeting on Jan 19, 2021</t>
  </si>
  <si>
    <t>041</t>
  </si>
  <si>
    <t>???</t>
  </si>
  <si>
    <t>101-21-02-016</t>
  </si>
  <si>
    <t>REZEL MAY C. GOLORAN</t>
  </si>
  <si>
    <t>Initial salary as TIDA contractual under the  NC Program, January 18-31, 2021</t>
  </si>
  <si>
    <t>ELYN ROSE A. RANARIO</t>
  </si>
  <si>
    <t>CARL MARS P. RAVELO</t>
  </si>
  <si>
    <t>OLIMAR O. SULAPAS</t>
  </si>
  <si>
    <t>LOIDA C. GUMAHIN</t>
  </si>
  <si>
    <t>Salary as NC Staff, February 1-15, 2021</t>
  </si>
  <si>
    <t>101-21-02-017</t>
  </si>
  <si>
    <t>Reimb, travel allowance to service PD Arnold Faelnar, Butuan-Surigao and back on Dec 12, 2020</t>
  </si>
  <si>
    <t>Reimb,  fuel for service vehicle to ferry staff during the site visit SSF in Buenavista on Feb. 6, 2021</t>
  </si>
  <si>
    <t>ROLAND A. IGNACIO</t>
  </si>
  <si>
    <t>Reimb., Tokens during the Project Steering Committee Meeting on Dec, 15, 2021 and Regional RTWG Meeting on Dec. 28, 2020</t>
  </si>
  <si>
    <t>LANDBANK OF THE PHILIPPINES/RAPID</t>
  </si>
  <si>
    <t>Salaries for RAPID PCU Staff,                                        January 1-31, 2021 (DTI-ADN)</t>
  </si>
  <si>
    <t>Salaries for RAPID PCU Staff,                                    January 1-31, 2021 (DTI-RO)</t>
  </si>
  <si>
    <t>MANILA AUTO CARE</t>
  </si>
  <si>
    <t>Labor and materials for the DTI Caraga Motor Vehicle Maintenance of Toyota Innova (SKT-513)</t>
  </si>
  <si>
    <t>Toner cartridge for IDD 1stQ 2021</t>
  </si>
  <si>
    <t>PLDT INC.</t>
  </si>
  <si>
    <t>Landline subscription, Tel#815-1271,                                          Dec 17, 2020-Jan 17, 2021</t>
  </si>
  <si>
    <t>Landline subscription, Tel#816-3136,                                                   Nov 17, 2020-Feb 16, 2021</t>
  </si>
  <si>
    <t>Landline subscription, Tel#816-3136,                                                Jan 15, 2021-Feb 14, 2021</t>
  </si>
  <si>
    <t>Landline subscription, Tel#225-5955,                                                  Jan - Feb, 2021</t>
  </si>
  <si>
    <t>FERBENCOM TECHNOLOGIES</t>
  </si>
  <si>
    <t>Internet subscription (FT20200175), January 2021</t>
  </si>
  <si>
    <t>A&amp;C YELO SUBMARINE CORPORATION</t>
  </si>
  <si>
    <t>Drinking water, January 2021</t>
  </si>
  <si>
    <t>D O PLAZA HOLDINGS CORP</t>
  </si>
  <si>
    <t>Office rental, February 2021</t>
  </si>
  <si>
    <t>INNOVE COMMUNICATIONS, INC.</t>
  </si>
  <si>
    <t>Zoom application, July-October 2020</t>
  </si>
  <si>
    <t>TRI-TECH AIRCON SERVICES</t>
  </si>
  <si>
    <t>Office aircon maintenance, 2nd sem 2020</t>
  </si>
  <si>
    <t>Provision for meals during the Level-1 Planning on Dec 10, 2020</t>
  </si>
  <si>
    <t>Coop deductions for the month of February 2021</t>
  </si>
  <si>
    <t>NEILAB'Z EXPRESS</t>
  </si>
  <si>
    <t>Payment for  van rental during the conduct of OTOP PH HUB Briefing in Tandag City on Jan. 21, 2021 and in Surigao City on Jan. 29, 2021</t>
  </si>
  <si>
    <t>JANIKKA'S CATERING SERVICES</t>
  </si>
  <si>
    <t>Provision of dinner during the Oath-taking Ceremony cum Orientation for newly hired and promoted employees on Jan. 11, 2021</t>
  </si>
  <si>
    <t>101-21-02-018</t>
  </si>
  <si>
    <t>Salaries for RAPID PCU Staff,                                    January 1-31, 2021 (DTI-SDS)</t>
  </si>
  <si>
    <t>046</t>
  </si>
  <si>
    <t>101-21-02-019</t>
  </si>
  <si>
    <t>JASMIN B. FAELNAR</t>
  </si>
  <si>
    <t>Reimbursement for the prizes for the teambuilding activities during the 2020 Negosyo Center Year-End and Planning</t>
  </si>
  <si>
    <t>047</t>
  </si>
  <si>
    <t>Transfer of funds to cover implementation of CPD Activities, 1stQ 2021</t>
  </si>
  <si>
    <t>PD , DTI-PDI</t>
  </si>
  <si>
    <t>PD , DTI-SDN</t>
  </si>
  <si>
    <t>Advances to the SSF MOOE, 1stQ 2021</t>
  </si>
  <si>
    <t>Fund Transfer for DTI-CARP Implementation 1stQ 2021</t>
  </si>
  <si>
    <t>Fund Transfer for LSP-NSB Implementation 1stQ 2021</t>
  </si>
  <si>
    <t>048</t>
  </si>
  <si>
    <t>101-21-02-020</t>
  </si>
  <si>
    <t>Refund of overdeduction of GSIS-ECIP from February 2021 payroll</t>
  </si>
  <si>
    <t>Salaries and allowances,                                        Feb 16-28, 2021 (Regular)</t>
  </si>
  <si>
    <t>Salaries and allowances,                                        Feb 16-28, 2021 (CARP)</t>
  </si>
  <si>
    <t>MA MALEN B. CATAMORA</t>
  </si>
  <si>
    <t>Refund of HDMF-MPL &amp; Provident MPL deducted from February 2021 payroll</t>
  </si>
  <si>
    <t>Refund of DTI-EU deducted from                           February 2021 payroll</t>
  </si>
  <si>
    <t>049</t>
  </si>
  <si>
    <t>101-21-02-021</t>
  </si>
  <si>
    <t>LBP, DTI-RAPID</t>
  </si>
  <si>
    <t>Salaries for RAPID PCU Staff DTI-ADN,                         January 1-31, 2021</t>
  </si>
  <si>
    <t>101-21-02-022</t>
  </si>
  <si>
    <t>Premium contributions and loans payment of CARP for the month of January 2021</t>
  </si>
  <si>
    <t>050</t>
  </si>
  <si>
    <t>SUREDEV COOP</t>
  </si>
  <si>
    <t>Coop deductions, CARP, DTI-ADS, February 2021</t>
  </si>
  <si>
    <t>Coop deductions,  DTI-PDI,                              January 2021</t>
  </si>
  <si>
    <t>DTI PROVIDENT FUND</t>
  </si>
  <si>
    <t>Premium contributions, CARP                         January 2021</t>
  </si>
  <si>
    <t>DTI MUTUAL DEATH BENEFIT FUND</t>
  </si>
  <si>
    <t>Premium contributions, CARP                         January-December 2021</t>
  </si>
  <si>
    <t>051</t>
  </si>
  <si>
    <t>Coop deductions, CARP, DTI-ADN (Orbita), February 2021</t>
  </si>
  <si>
    <t>PHIC-BUTUAN</t>
  </si>
  <si>
    <t>Premium contributions, CARP, February 2021</t>
  </si>
  <si>
    <t>052</t>
  </si>
  <si>
    <t>NCA# 0000351 DATED 2/23/2021</t>
  </si>
  <si>
    <t>101-21-02-023</t>
  </si>
  <si>
    <t>REYNOLD C. GULDE</t>
  </si>
  <si>
    <t>Overtime rendered, Dec 1-29, 2020 and Jan 5-29, 2021</t>
  </si>
  <si>
    <t>FEVI V. SILVOSA</t>
  </si>
  <si>
    <t>Salary, Feb 1-15, 2021</t>
  </si>
  <si>
    <t>Salary of Job Orders, Feb 1-15, 2021 (Jamero, Orillos, Paje)</t>
  </si>
  <si>
    <t>Salary of Job Orders, Feb 1-15, 2021 (Arellano, Gonzales)</t>
  </si>
  <si>
    <t>Salary of Job Orders, Feb 1-15, 2021 (Balbuena, Fortun)</t>
  </si>
  <si>
    <t>Salary of Job Orders, Feb 1-15, 2021 (Arocha, Cabalan, Calo, Sugano)</t>
  </si>
  <si>
    <t>053</t>
  </si>
  <si>
    <t>03 March 2021</t>
  </si>
  <si>
    <t>ACIC#023 DATED 2/26/2021</t>
  </si>
  <si>
    <t>9900130667</t>
  </si>
  <si>
    <t>Coop deductions of Job Orders, January 2021</t>
  </si>
  <si>
    <t>101-21-03-024</t>
  </si>
  <si>
    <t>Salaries and allowances for NC staff for February 2021</t>
  </si>
  <si>
    <t>054</t>
  </si>
  <si>
    <t>HMO premium contributions for principal and dependent enrollees for February 2021</t>
  </si>
  <si>
    <t>EU dues and participation fee of regular employees for February 2021</t>
  </si>
  <si>
    <t>Premium contributions and loans payment for February 2021</t>
  </si>
  <si>
    <t>Premium contributions for February 2021</t>
  </si>
  <si>
    <t>055</t>
  </si>
  <si>
    <t>Disallowances on salaries and allowances of J. Lagang and on travel advances of other employees deducted from payroll February 2021</t>
  </si>
  <si>
    <t>SUNLIFE OF CANADA (PHILS.), INC.</t>
  </si>
  <si>
    <t>Insurance premiums of LDS, JBF, ADF for February 2021</t>
  </si>
  <si>
    <t>Coop deductions, DTI-ADN for February 2021</t>
  </si>
  <si>
    <t>Premium contributions of employees with salary differential due to promotion for January 2021</t>
  </si>
  <si>
    <t>Premium contributions (Ee and Er share) for January 2021</t>
  </si>
  <si>
    <t>Premium contributions (RLIP &amp; SIC) for employees w/salary differential due to step increment</t>
  </si>
  <si>
    <t>Premium contributions for employees with salary differential due to promotion for January 2021</t>
  </si>
  <si>
    <t>Premium contributions  of NC staff for the month of January 2021</t>
  </si>
  <si>
    <t>Premium contributions of NC Staff for January 2021</t>
  </si>
  <si>
    <t>056</t>
  </si>
  <si>
    <t>Premium contributions of NC staff for January 2021</t>
  </si>
  <si>
    <t>Union dues and membership fees of NC staff for January 2021</t>
  </si>
  <si>
    <t>057</t>
  </si>
  <si>
    <t>101-21-03-025</t>
  </si>
  <si>
    <t>Premium contributions of NC Staff                            for January 2021</t>
  </si>
  <si>
    <r>
      <t xml:space="preserve">Premium contributions for January 2021 - </t>
    </r>
    <r>
      <rPr>
        <i/>
        <sz val="10"/>
        <color theme="1"/>
        <rFont val="Arial"/>
        <family val="2"/>
      </rPr>
      <t>Regular employees</t>
    </r>
  </si>
  <si>
    <t>058</t>
  </si>
  <si>
    <t>101-21-03-026</t>
  </si>
  <si>
    <t>Payment for salaries and allowances for NC staff for February 2021</t>
  </si>
  <si>
    <t>LBP, JOB ORDERS</t>
  </si>
  <si>
    <t>Payment for Job Orders for February 16-28, 2021</t>
  </si>
  <si>
    <t>Payment for RAPID RCU Staff for February 16-28, 2021</t>
  </si>
  <si>
    <t>JARDYNNE R.NARVASA</t>
  </si>
  <si>
    <t>Refund on GSIS Conso loan from February 2021</t>
  </si>
  <si>
    <t>101-21-03-027</t>
  </si>
  <si>
    <t>CHONA MARIE L. GRADO</t>
  </si>
  <si>
    <t>Refund on HDMF MPL from February payroll 2021</t>
  </si>
  <si>
    <t>JAMAICA ARENAL</t>
  </si>
  <si>
    <t>HAZEL  O. GALVE</t>
  </si>
  <si>
    <t>Reimb., re: OTOP PH Hub and E-Commerce platform of DTI-CARAGA on January 15 and 29, 2021</t>
  </si>
  <si>
    <t>Petty Cash Replenishment                                          (2021-02-003, Feb. 9-24, 2021)</t>
  </si>
  <si>
    <t>059</t>
  </si>
  <si>
    <t>101-21-03-028</t>
  </si>
  <si>
    <t>ARNOLD D. FAELNAR</t>
  </si>
  <si>
    <t>Payment for salaries for RAPID-ADS staff (Driver) for Feb. 1-28, 2021</t>
  </si>
  <si>
    <t>Payment for Job Orders,                                                February 16-28, 2021</t>
  </si>
  <si>
    <t>NORMAN JOHN G. BUTALON</t>
  </si>
  <si>
    <t>RATA for the month of March 2021</t>
  </si>
  <si>
    <t>060</t>
  </si>
  <si>
    <t>Coop deductions from RATA, March 2021</t>
  </si>
  <si>
    <t>Coop deductions from JOCOs,                                    February 16-28, 2021</t>
  </si>
  <si>
    <t>061</t>
  </si>
  <si>
    <t>062-063</t>
  </si>
  <si>
    <t>Postpaid plan subscription, Acct # 65087463 dated Jan 16-Feb 15, 2021</t>
  </si>
  <si>
    <t>Payment for office supplies for FAD for 1st Quarter of 2021</t>
  </si>
  <si>
    <t>Payment for meals during the IDD FTM for the 1st Quarter on Jan. 26, 2021</t>
  </si>
  <si>
    <t>BERNIE P. CURATO</t>
  </si>
  <si>
    <t>Payment for salaries for RAPID PCU Staff (Driver) for Feb. 1-28, 2021</t>
  </si>
  <si>
    <t>065</t>
  </si>
  <si>
    <t>Registration fee for the online course on Coaching and Mentoring                               on April 20, 27 &amp; 30, 2021</t>
  </si>
  <si>
    <t>ACIC#060</t>
  </si>
  <si>
    <t>LAND TRANSPORTATION OFFICE</t>
  </si>
  <si>
    <t>Registration for the motor vehicle,                         Toyota Innova</t>
  </si>
  <si>
    <t>Insurance for the motor vehicle,                            Toyota Innova</t>
  </si>
  <si>
    <t>Rent for the records room, March 2021</t>
  </si>
  <si>
    <t>FIL PRODUCTS SERVICE TV</t>
  </si>
  <si>
    <t>Subscription for the cable TV,                               January 28-March 27, 2021</t>
  </si>
  <si>
    <t>Zoom application for the month of November 2020 to January 2021</t>
  </si>
  <si>
    <t>ROAD WAY AUTO SUPPLY AND CAR ACCESSORIES</t>
  </si>
  <si>
    <t>Vehicle bumper of Toyota Hi-Lux</t>
  </si>
  <si>
    <t>Journals/planners during the conduct of the 2021 CPD Functional Team meeting on February 2-3, 2021</t>
  </si>
  <si>
    <t>Prepaid loadcards for the IDD, 1stQ</t>
  </si>
  <si>
    <t>Office supplies for FAD, 1stQ</t>
  </si>
  <si>
    <t>066</t>
  </si>
  <si>
    <t>Office supplies for FAD, 1stQ 2021</t>
  </si>
  <si>
    <t>067</t>
  </si>
  <si>
    <t>-do-</t>
  </si>
  <si>
    <t>101-21-03-029</t>
  </si>
  <si>
    <t>ROYELEN B. TAALA</t>
  </si>
  <si>
    <t>Reimb, payment of the Planner 2021                         for IDD</t>
  </si>
  <si>
    <t>Reimb, 4 galons of Alcohol during the Implementation of Workplace Safety and Health amid COVID pandemic</t>
  </si>
  <si>
    <t>EDEN D. BURNEA</t>
  </si>
  <si>
    <t>Reimb, travel allowance during the conduct of orientation on OTOP PH Hub and e-Commerce Platform of DTI-Caraga in ADS on January 15, 2021, in Tandag, SDS on January 21, 2021 and in Surigao City      on January 29, 2021</t>
  </si>
  <si>
    <t>EFREN J. TUBAON</t>
  </si>
  <si>
    <t>Payment as Job Order , January and February 2021</t>
  </si>
  <si>
    <t>RATA, February 2021 (Baron &amp; Natad)</t>
  </si>
  <si>
    <t>068</t>
  </si>
  <si>
    <t>101-21-03-030</t>
  </si>
  <si>
    <t>LBP, DTI - RO</t>
  </si>
  <si>
    <t>Payment for salaries and allowances for March 1-15, 2021</t>
  </si>
  <si>
    <t>LBP, DTI - ADS</t>
  </si>
  <si>
    <t>LBP, DTI - SDS</t>
  </si>
  <si>
    <t>LBP, DTI - PDI</t>
  </si>
  <si>
    <r>
      <t>Payment for salaries and allowances for March 1-15, 2021-</t>
    </r>
    <r>
      <rPr>
        <i/>
        <sz val="10"/>
        <color theme="1"/>
        <rFont val="Arial"/>
        <family val="2"/>
      </rPr>
      <t>CARP</t>
    </r>
  </si>
  <si>
    <t>Payment for salaries and allowances for NC,  March 1-15, 2021</t>
  </si>
  <si>
    <t>CRESAL GRACE C. MALABANAN</t>
  </si>
  <si>
    <t>Initial salary as NC TIDA for February 2021</t>
  </si>
  <si>
    <t>069</t>
  </si>
  <si>
    <t>NCA # 000351 DATED 3/10/2021</t>
  </si>
  <si>
    <t>101-21-03-031</t>
  </si>
  <si>
    <t>LBP, DTI - ADN</t>
  </si>
  <si>
    <t>Salaries and allowances,                                       March 1-15, 2021 (Regular)</t>
  </si>
  <si>
    <t>Salaries and allowances,                                       March 1-15, 2021 (CARP)</t>
  </si>
  <si>
    <t>ELYN ROSE R. RANARIO</t>
  </si>
  <si>
    <t>Salaries and allowances,                                       March 1-15, 2021 (NC)</t>
  </si>
  <si>
    <t>Reimb, tokens/awards/prizes during the IDD Functional team meeting                                    on January 26, 2021</t>
  </si>
  <si>
    <t>MIKE ARIEL P. PLAZA</t>
  </si>
  <si>
    <t>ReImb, food and non-food products during the 2020 DTI PASALOVE YOUTUBE PROJECT</t>
  </si>
  <si>
    <t>070</t>
  </si>
  <si>
    <t>D.O PLAZA HOLDINGS CORP.</t>
  </si>
  <si>
    <t>Office rental,  March 2021</t>
  </si>
  <si>
    <t>Newspaper subscription,February 2021</t>
  </si>
  <si>
    <t>A&amp;C YELO SUBMARINE CORP.</t>
  </si>
  <si>
    <t>Drinking water, February 2021</t>
  </si>
  <si>
    <t>JRS BUSINESS CORP.</t>
  </si>
  <si>
    <t>Courier services,  January 2021</t>
  </si>
  <si>
    <t>NEW ARISTORCRAT ENTERPRISES, INC.</t>
  </si>
  <si>
    <t>Flush locks andreinstallation of glass board for DTI-CARAGA office</t>
  </si>
  <si>
    <t>BUTUAN GLASS SUPPLY, INC.</t>
  </si>
  <si>
    <t>Frosted sticker for IDD office use</t>
  </si>
  <si>
    <t>Toners for FAD use - 1st Quarter</t>
  </si>
  <si>
    <t>Load allowance for FAD use - 1st Quarter</t>
  </si>
  <si>
    <t>Office supplies for IDD use - 1st Quarter</t>
  </si>
  <si>
    <t>Meals during the Genderwee subcommitte meeting on February 5, 2021</t>
  </si>
  <si>
    <t>JWL SOURCING GROUP, INC.</t>
  </si>
  <si>
    <t>Fuel consumption for January 2021</t>
  </si>
  <si>
    <t>071</t>
  </si>
  <si>
    <t>101-21-03-032</t>
  </si>
  <si>
    <t>3/16/2021</t>
  </si>
  <si>
    <t>Refund of overdeductions of EU dues and GSIS ECIP for February 2021</t>
  </si>
  <si>
    <t>ACIC#070 dated 3/11/2021</t>
  </si>
  <si>
    <t>Salaries and allowances,                                        March 1-15, 2021 (CARP)</t>
  </si>
  <si>
    <t>Salaries and allowances,                                        March 1-15, 2021 (NC)</t>
  </si>
  <si>
    <t>072</t>
  </si>
  <si>
    <t>MERCADO'S SUDLANAN ATBP.</t>
  </si>
  <si>
    <t>Customized 2021 Planner</t>
  </si>
  <si>
    <t>Meals during the conduct of the 2021 CPD Functional Team Meeting                                         on Feb. 2-3, 2021</t>
  </si>
  <si>
    <t>074</t>
  </si>
  <si>
    <t>Coop deductions, DTI-RO, March 2021</t>
  </si>
  <si>
    <t>073</t>
  </si>
  <si>
    <t>Payment for office supplies for CPD use for 1st Quarter of 2021</t>
  </si>
  <si>
    <t>acic#072</t>
  </si>
  <si>
    <t>Payment for load allowance for ORD use</t>
  </si>
  <si>
    <t>AL A. OLIVERIO</t>
  </si>
  <si>
    <t>Payment for salarie sfor RAPID PCU staff (Driver) for Februay 2021</t>
  </si>
  <si>
    <t>101-21-03-033</t>
  </si>
  <si>
    <t>Payment for regular employees' clothing allowance for CY 2021</t>
  </si>
  <si>
    <t>ERMARK TRADING</t>
  </si>
  <si>
    <t>Payment for vehicle tires for DTI CARAGA MV Maintenance</t>
  </si>
  <si>
    <t>PD, DTI- ADN</t>
  </si>
  <si>
    <t>Advances, CPD Implementation for 1st Quarter</t>
  </si>
  <si>
    <t>Advances, CARP Implementation for 1st Quarter</t>
  </si>
  <si>
    <t>PD, DTI- ADS</t>
  </si>
  <si>
    <t>Advances, SSF MOOE 1st Quarter of 2021</t>
  </si>
  <si>
    <t>PD, DTI- PDI</t>
  </si>
  <si>
    <t>Advances, LSP-NSB Implementation for 1st Quarter</t>
  </si>
  <si>
    <t>Registration fee for Public service values in times of adversities for the month of June 2021</t>
  </si>
  <si>
    <t>Load allowance for CPD use - 1st Q of 2021</t>
  </si>
  <si>
    <t>101-21-03-034</t>
  </si>
  <si>
    <t>Extraordinary expense for March 2021</t>
  </si>
  <si>
    <t>GIDEON B. URSOS</t>
  </si>
  <si>
    <t>Refund on GSIS-Conso loan from March 2021 payroll</t>
  </si>
  <si>
    <t>Payment for Job Order for the period March 1-15, 2021</t>
  </si>
  <si>
    <t>LANBANK OF THE PHILIPPINES-RAPID</t>
  </si>
  <si>
    <t>Payment for salaries for RAPID RCU AND staff for March 1-15, 2021</t>
  </si>
  <si>
    <t>101-21-03-035</t>
  </si>
  <si>
    <t>HDMF Premiums,  March 2021 - CARP</t>
  </si>
  <si>
    <t>Premiums and loans payment, March 2021</t>
  </si>
  <si>
    <t>Disallowances - March 2021</t>
  </si>
  <si>
    <t>SUNLIFE OF CANADA, PHILS., INC.</t>
  </si>
  <si>
    <t>Insurance premium for March 2021</t>
  </si>
  <si>
    <t>GLAD PMC</t>
  </si>
  <si>
    <t>Coop deductions from regular employees for March 2021</t>
  </si>
  <si>
    <t>Coop deductions for March 2021 - CARP</t>
  </si>
  <si>
    <t>Premium contributions and loans repayment for March 2021 - CARP</t>
  </si>
  <si>
    <t>Premium contributions and loans repayment for March 2021 - Regular</t>
  </si>
  <si>
    <t>Premiums, March 2021 - CARP</t>
  </si>
  <si>
    <t>Premiums, regular employees, March 2021</t>
  </si>
  <si>
    <t>Coop deductions for March 2021 - POs</t>
  </si>
  <si>
    <t>Coop deductions for February 2021 - POs</t>
  </si>
  <si>
    <t>Coop deductions for March 2021 - NC Staff</t>
  </si>
  <si>
    <t>Coop deductions for March 2021 - DTI-SDS</t>
  </si>
  <si>
    <t>Premium contributions and loans payment for March 2021</t>
  </si>
  <si>
    <t>Premiums for March 2021-CARP</t>
  </si>
  <si>
    <t>Coop deductions for February 2021 - NC Staff</t>
  </si>
  <si>
    <t>Premiums for March 2021-Regular employees</t>
  </si>
  <si>
    <t>Union dues and membership - NC Staff for February 2021</t>
  </si>
  <si>
    <t>Premiums for March 2021 - NC Staff</t>
  </si>
  <si>
    <t>Premiums for February 2021 - NC Staff</t>
  </si>
  <si>
    <t>Payment for registration fee for online course on Basic Customer Service Skills (BCSS) on May 2021</t>
  </si>
  <si>
    <t>Plan subscription for DTIU95050-091770054687, Jan. 13-Feb. 12, 2021</t>
  </si>
  <si>
    <t>Courier services for the month of February 2021</t>
  </si>
  <si>
    <t>JOSEPH ARNOLD S. DE GUZMAN</t>
  </si>
  <si>
    <t>Payment for coaching session during the KMME online session B2 on                            November 16-27, 2020</t>
  </si>
  <si>
    <t>ALMONT INLAND RESORT</t>
  </si>
  <si>
    <t>Payment for measl and venue during the 2021 Media and CSO Briefing on                         February 3, 2021</t>
  </si>
  <si>
    <t>Payment for tarpaulin printing services for the 2021 Media and CSO Briefing on                       February 3, 2021</t>
  </si>
  <si>
    <t>Payment for supplies and materials during the 2021 Media and CSO Briefing on February 3, 2021</t>
  </si>
  <si>
    <t>101-21-03-036</t>
  </si>
  <si>
    <t>Refund, over deductions on PHIC premiums from initial salary January 2021</t>
  </si>
  <si>
    <t>JULIETA B. OGOY</t>
  </si>
  <si>
    <t>Reimb., registration fee for Public Service Values in times of Adversities for the month of February 2021</t>
  </si>
  <si>
    <t>RALPH O.GORGONIO</t>
  </si>
  <si>
    <t>Reimb., fuel consumption re: Pick-up of DTI-CARAGA MV (RAPID) in CDO</t>
  </si>
  <si>
    <t>Payment for Job orders for March 1-15, 2021 (Arellano, Gonzalez)</t>
  </si>
  <si>
    <t>Payment for Job orders for March 1-15, 2021 (Balbuena, Fortun)</t>
  </si>
  <si>
    <t>Payment for Job orders for March 1-15, 2021 (Jamero, Orillos, Paje)</t>
  </si>
  <si>
    <t>Payment for Job orders for March 1-15, 2021                                                                             (Sugano, Arocha, Calo, Cabalan, Butalon)</t>
  </si>
  <si>
    <t>084</t>
  </si>
  <si>
    <t>101-21-03-037</t>
  </si>
  <si>
    <t>Plan subscription, 09178656567 for SDD for February 2021</t>
  </si>
  <si>
    <t>Plan subscription, 09178656567 for CPD for February 2021</t>
  </si>
  <si>
    <t>Plan subscription, 09177054627-37487363 for Oct. 13- Dec. 12, 2020</t>
  </si>
  <si>
    <t>MID-TOWN COMPUTERS AND SERVICES</t>
  </si>
  <si>
    <t>Payment for the IT supplies (webcam, adpater cable HDMI to VGA) for IDD office use</t>
  </si>
  <si>
    <t>Payment for the tokens (Caraga products) for the 5 successful women entrepreneurs/honorees</t>
  </si>
  <si>
    <t>Payment for fuel consumption for the month of February 2021</t>
  </si>
  <si>
    <t>PRINCE WAREHOUSE CLUB, INC.</t>
  </si>
  <si>
    <t>Payment for livelihood kits for affected MSMES by TS Auring in Tandag. SDS</t>
  </si>
  <si>
    <t>085</t>
  </si>
  <si>
    <t>Payment for tarpaulin printing services for DSWD and POPCOM related activities</t>
  </si>
  <si>
    <t>Payment for office supplies for the 1st Quarter - IDD</t>
  </si>
  <si>
    <t>Payment for meals during the FAD FTM on January 25, 2021</t>
  </si>
  <si>
    <t>086</t>
  </si>
  <si>
    <t>101-21-03-038</t>
  </si>
  <si>
    <t>Payment for salaries and allowances for March 16-31, 2021</t>
  </si>
  <si>
    <t>Payment for salaries and allowances for March 16-31, 2021-CARP</t>
  </si>
  <si>
    <t>LANDBANK OF THE PHILIPPINES/CARP</t>
  </si>
  <si>
    <t>Payment for clothing allowance for CARP</t>
  </si>
  <si>
    <t>Payment for salaries and allowances for March 16-31, 2021-NC</t>
  </si>
  <si>
    <t>LANDBANK OF THE PHILIPPINES/ RAPID</t>
  </si>
  <si>
    <t>Payment for RAPID PCU ADS staff for the period March 1-15, 2021</t>
  </si>
  <si>
    <t>Payment for RAPID PCU SDS staff for the period March 1-15, 2021</t>
  </si>
  <si>
    <t>WYN A. PALMA</t>
  </si>
  <si>
    <t>Full payment of Terminal Leave Benefits</t>
  </si>
  <si>
    <t>MARSON JAN S. DOLENDO</t>
  </si>
  <si>
    <t>Reimb., cash gift of Rev. Orbus during the DTI MV blessing</t>
  </si>
  <si>
    <t>Reimb., purchase of bouquet of flowers for the Successful Women Entrepreneurs of DTI- ADN</t>
  </si>
  <si>
    <t>083</t>
  </si>
  <si>
    <t>RENE P. VILLAGANTOL</t>
  </si>
  <si>
    <t>Honorarium of Panelist on KMME Online BIP Presentation - B2 on December 1-3, 2020</t>
  </si>
  <si>
    <t>APRIL DABALOS</t>
  </si>
  <si>
    <t>Payment of Coaching session during the KMME Online session B2 on                                  November 16-27, 2020</t>
  </si>
  <si>
    <t>KAMILLE ANGELIE N. MABANO</t>
  </si>
  <si>
    <t>Honorarium of Panelist on KMME Online BIP Presentation - Batch 2 last Dec. 1-3, 2020</t>
  </si>
  <si>
    <t>JON HARLEY FAMADOR</t>
  </si>
  <si>
    <t>G-HOVEN I.T. SOLUTIONS</t>
  </si>
  <si>
    <t>Payment for the Online video conference and subscription of RPSB Activities for the 4th Quarter (Oct-Dec 2020)</t>
  </si>
  <si>
    <t>Payment for the meals and snacks during the 2021 Women's Summit</t>
  </si>
  <si>
    <t>088</t>
  </si>
  <si>
    <t>Payment for tarpaulin printing services during the National Women's Month  (March 2021) Celebration</t>
  </si>
  <si>
    <t>089</t>
  </si>
  <si>
    <t>Advances, Regular MOOE for the month of March-May 2021</t>
  </si>
  <si>
    <t>NEWS MULTI-PURPOSE COOPERATIVE</t>
  </si>
  <si>
    <t>Meals during the PDI 200 Level 2 Planning cum GAD Forum, PRAISE Awards for Meritorious Employees on                                      December 14-15, 2021</t>
  </si>
  <si>
    <t>Plan subscription, 09178177806 for the period May 27-June 26, 2020 for DTI-PDI Office use</t>
  </si>
  <si>
    <t>Plan subscription, 09178177806 for the period June 27-July 26, 2020 for DTI-PDI Office use</t>
  </si>
  <si>
    <t>Plan subscription, 09178177806 for the period Jan. 27-Feb. 26, 2020 for DTI-PDI Office use</t>
  </si>
  <si>
    <t>Payment for prepaid loadcards for OTOP Ph Hub Launching last Dec. 18, 2020</t>
  </si>
  <si>
    <t>Payment for Poloshirts (customized and embroidered) for RAPID use</t>
  </si>
  <si>
    <t>Plan subscription for the month of January 2021</t>
  </si>
  <si>
    <t>Toner Cartridge for FAD Office supplies</t>
  </si>
  <si>
    <t>Load allowance - 4th Quarter of 2020</t>
  </si>
  <si>
    <t>RK INTERNET CAFÉ AND PRINTS</t>
  </si>
  <si>
    <t>Board with sticker for the OTOP Ph Hub - Caraga</t>
  </si>
  <si>
    <t>BALANGHAI HOTEL AND CONVENTION CENTER</t>
  </si>
  <si>
    <t>Meals and snacks during the 8th DAR-DTI-DOST Synchronized Asessment and Planning Session on March 1-2, 2021</t>
  </si>
  <si>
    <t>SDD 1st Quarter Prepaid loadcards</t>
  </si>
  <si>
    <t>JT AUTO SHOP</t>
  </si>
  <si>
    <t>Repair and Maintenance - Toyota Innova</t>
  </si>
  <si>
    <t>NEW ARISTOCRAT ENTERPRISES, INC.</t>
  </si>
  <si>
    <t>Glass board for IDD Office use</t>
  </si>
  <si>
    <t>Bond Premium for the Application for Bond of Accountable Officer and Employees (MJSD)</t>
  </si>
  <si>
    <t>Online Video Conference and Subscription of RPSB Activities for 2020 June-August</t>
  </si>
  <si>
    <t>CARAGA REALTY CORPORATION</t>
  </si>
  <si>
    <t>Space rental for NC, December 2020</t>
  </si>
  <si>
    <t>Advances to SSF MOOE -                                       1st to 3rd Quarters of 2021</t>
  </si>
  <si>
    <t>Advances to SSF MOOE -                                      2nd to 3rd Quarters of 2021</t>
  </si>
  <si>
    <t>Advances to SSF MOOE -                                      1st to 3rd Quarters of 2021</t>
  </si>
  <si>
    <t>FT: 003 Programs 1st to 3rd Quarters</t>
  </si>
  <si>
    <t>ALBA'S COPY CENTER AND OFFICE SUPPLIES</t>
  </si>
  <si>
    <t>Printing sevices for DTI-ADN Office use</t>
  </si>
  <si>
    <t>Tarpaulin printing in celebration of the 2021 World Consumer Rights Day</t>
  </si>
  <si>
    <t>COLUMBIA COMPUTER CENTER, INC.</t>
  </si>
  <si>
    <t>Desktop computers for ORD use</t>
  </si>
  <si>
    <t>Advances to Regular MOOE -                                       November-December 2021</t>
  </si>
  <si>
    <t>FT: 2021 GAD Activities/Initiatives (001)</t>
  </si>
  <si>
    <t>Advances, 2021 Women's Summit</t>
  </si>
  <si>
    <t>Payment for Plaques for Women Entrepreneurs during the 2021 Women's Summit</t>
  </si>
  <si>
    <t>Plan subscription for the month of February 16-March 15, 2021 #65087463</t>
  </si>
  <si>
    <t>Payment for SDD 1st Quarter Office supplies</t>
  </si>
  <si>
    <t>Utilities Expense - Electricity for the period October20-November 19, 2020</t>
  </si>
  <si>
    <t>MANDAUE FOAM INC.</t>
  </si>
  <si>
    <t xml:space="preserve">Payment for the mobile pedestal for the ORD </t>
  </si>
  <si>
    <t>101-21-03-039</t>
  </si>
  <si>
    <t>MARY MHEL DECAMOTAN</t>
  </si>
  <si>
    <t>Reimb., Freight for Rattan bags during the PSC meeting last Dec. 15, 2020</t>
  </si>
  <si>
    <t>LORIJANE D. SACOTE</t>
  </si>
  <si>
    <t>CA, for the conduct of FTL Enforcement and Monitoring in ADS on April 6-7, 2021</t>
  </si>
  <si>
    <t>MYRA LUZ A. GAVERO</t>
  </si>
  <si>
    <t>Payment for Terminal Leave Benefits</t>
  </si>
  <si>
    <t>Reimb., for the procurement of Janitorial supplies</t>
  </si>
  <si>
    <t>Petty Cash Fund Replenishment (2021-03-004, March 3-22, 2021)</t>
  </si>
  <si>
    <t>D.O PLAZA HOLDINGS, CORP.</t>
  </si>
  <si>
    <t>Payment for Office rental for the month of January 2021</t>
  </si>
  <si>
    <t>Utilities Expense - Water concumption for the month of February 2020</t>
  </si>
  <si>
    <t>Utilities Expense - Electricity for the period November 20-December 19, 2020</t>
  </si>
  <si>
    <t>Utilities Expense - Electricity for the period of Dec. 20-Jan. 19, 2021</t>
  </si>
  <si>
    <t>ELYNUR H. GAMBET-MINGLANA</t>
  </si>
  <si>
    <t>ROSIE R. VELLESCO</t>
  </si>
  <si>
    <t>Reimb., Peety fare for DTI-AND messengerial for Oct. 29-Nov. 11, 2020</t>
  </si>
  <si>
    <t>Salaries for RAPID PCU SDS Staff (Driver) for March 1-15, 2021</t>
  </si>
  <si>
    <t>Payment for Job Orders for Mar. 16-31, 2021</t>
  </si>
  <si>
    <t>Refund, GSIS-SIC Premiums withheld from salary differential of MPT, MALP, MCT for the month of January 2021</t>
  </si>
  <si>
    <t>Reimb., of excess expenses from Cash Advances of various employees</t>
  </si>
  <si>
    <t>Payment of Leave Monetization for CY 2020</t>
  </si>
  <si>
    <t>ROBINSONS APPLIANCES CORPORATION</t>
  </si>
  <si>
    <t>DAVAO TECHNO CRAFT</t>
  </si>
  <si>
    <t>Payment for supply, delivery and installation of the SSF Project on Cacao Processing by Dinagat Island Pure Organic Farmers Association Lot 2 (PO.#20-12-23-008)</t>
  </si>
  <si>
    <t>FRUITFUL ENTERPRISES</t>
  </si>
  <si>
    <t>Payment for supply, delivery and installation of the SSF Project on Cacao Processing by Dinagat Island Pure Organic Farmers Association Lot 1 (PO.#20-12-23-007)</t>
  </si>
  <si>
    <t>Rem., NC staff GSIS (ECIP) premium for the month of January 2021</t>
  </si>
  <si>
    <t>Payment for IT supplies - ORD use</t>
  </si>
  <si>
    <t>FT: Implementation of CPD Activities for 1st Quarter Budget 2021</t>
  </si>
  <si>
    <t>Advances, CARP Implementation for 1st-3rd Quarter of 2021</t>
  </si>
  <si>
    <t>Advances, LSP-NSB Implementation for January-September 2021</t>
  </si>
  <si>
    <t>Advances, LSP-NSB Implementation for the 1st Quarter of 2021</t>
  </si>
  <si>
    <t>Advances, OTOP NG for Jan-June 2021 (Feb-April 2021 Partial)</t>
  </si>
  <si>
    <t>Advances, IDD Regular MOOE_002 2021 - 2nd and 3rd Quarter 2021</t>
  </si>
  <si>
    <t>Advances, SSF Regular MOOE  -1st, 2nd and 3rd Quarter of 2021</t>
  </si>
  <si>
    <t>Advances, NC Implementation - MOOE for February-Sept. 2021-Partial (Feb.-April 2021)</t>
  </si>
  <si>
    <t>MUTUAL DEATH BENEFIT FUND (MDBF)</t>
  </si>
  <si>
    <t>Reimb, quarter allowance, Dec 15, 2020 to March 15, 2021</t>
  </si>
  <si>
    <t>Plan subscription, Feb 13-March 12, 2021 with the  Cell# 09177054627</t>
  </si>
  <si>
    <t>CMIJ GREEN SCENERY</t>
  </si>
  <si>
    <t>Rental for the interior plants of DTI-ADN</t>
  </si>
  <si>
    <t>MEGAMIGHT ENTERPRISES</t>
  </si>
  <si>
    <t>Supply, delivery, and installation of the SSF on Palaw Processing of Liberte Women Association, Brgy Liberte, Loreto, PDI with PO# 20-09-02-003</t>
  </si>
  <si>
    <t>Reimb, load allowance, March 24, 2020-March 23, 2021</t>
  </si>
  <si>
    <t>acic#022 dated 1/29/2021</t>
  </si>
  <si>
    <t>3/52014</t>
  </si>
  <si>
    <t>NO OFFICIAL RECEIPT</t>
  </si>
  <si>
    <t xml:space="preserve">NO OFFICIAL RECEIPT </t>
  </si>
  <si>
    <t>NO OFFICIAL RECEIPT YET</t>
  </si>
  <si>
    <t>312 A</t>
  </si>
  <si>
    <t>312 B</t>
  </si>
  <si>
    <t>312 C</t>
  </si>
  <si>
    <t>Good</t>
  </si>
  <si>
    <t>Cancelled</t>
  </si>
  <si>
    <t>from DV Number</t>
  </si>
  <si>
    <t>Input Type</t>
  </si>
  <si>
    <t>Boolean: Good/Cancelled</t>
  </si>
  <si>
    <t>Boolean: ADA / Check</t>
  </si>
  <si>
    <t>All are Required Fields, except DV Number, Payee, Particulars and Amount in case of Cancelled Check</t>
  </si>
  <si>
    <t>Boolean: 
NCA - Notice of Cash Allocation, 
NTA - Notice of Transfer Allocation, 
NFT - Notice of Fund Transfer</t>
  </si>
  <si>
    <t>From Book</t>
  </si>
  <si>
    <t>Input Type - Required Field ONLY if User selected NCA or NTA as Document Received</t>
  </si>
  <si>
    <t>Input Type - Required Field ONLY if User selected NTA as Document Received</t>
  </si>
  <si>
    <t>Input Type - Required Field ONLY if User selected NFT as Document Received</t>
  </si>
  <si>
    <t>Input Amount</t>
  </si>
  <si>
    <t>Obligation</t>
  </si>
  <si>
    <t>Disbursement</t>
  </si>
  <si>
    <t>2nd quincena salary</t>
  </si>
  <si>
    <t>Tax</t>
  </si>
  <si>
    <t>DashBoard</t>
  </si>
  <si>
    <t>Allotment/Appropriations and Obligations</t>
  </si>
  <si>
    <t>CY 2021</t>
  </si>
  <si>
    <t>Total Allotments and Appropriations Received</t>
  </si>
  <si>
    <t>xxxx</t>
  </si>
  <si>
    <t>Less: Total Obligations</t>
  </si>
  <si>
    <t>(xxxx)</t>
  </si>
  <si>
    <t>Unobligated Balance</t>
  </si>
  <si>
    <t>Obligations and Disbursements</t>
  </si>
  <si>
    <t>Prior Year A/P</t>
  </si>
  <si>
    <t>Total Amount Obligated</t>
  </si>
  <si>
    <t>Less: Total Disbursement</t>
  </si>
  <si>
    <t>Less: Total Tax Remittance</t>
  </si>
  <si>
    <t>Unpaid Obligations</t>
  </si>
  <si>
    <t>Taxes Withheld and Remitted</t>
  </si>
  <si>
    <t>Total Taxes Withheld</t>
  </si>
  <si>
    <t>Balance for Remittance</t>
  </si>
  <si>
    <t>Cash Received and Disbursed</t>
  </si>
  <si>
    <t>RAPID LP</t>
  </si>
  <si>
    <t>07</t>
  </si>
  <si>
    <t>Cash Received</t>
  </si>
  <si>
    <t>Cash Dibursements</t>
  </si>
  <si>
    <t>Cash Balance</t>
  </si>
  <si>
    <t xml:space="preserve"> </t>
  </si>
  <si>
    <t>LBP, F/O DTI-ADN</t>
  </si>
  <si>
    <t>HOPE RADIO PHILS., DXHR, INC.</t>
  </si>
  <si>
    <t>KAMILE ANGELIE MABANO</t>
  </si>
  <si>
    <t>D.O. PLAZA HOLDINGS CORP.</t>
  </si>
  <si>
    <t>CREATE FOOD INC.</t>
  </si>
  <si>
    <t>SUNLIFE OF CANADA PHILIPPINES, INC.</t>
  </si>
  <si>
    <t>GLAD, MPC</t>
  </si>
  <si>
    <t>Renato S. Corvera, Jr.</t>
  </si>
  <si>
    <t>MARIAN CORAZON P. TOGONON</t>
  </si>
  <si>
    <t>PLDT, INC.</t>
  </si>
  <si>
    <t>LAND BANK OF THE PHILIPPINES</t>
  </si>
  <si>
    <t>LBP, F/O DTI-SDN</t>
  </si>
  <si>
    <t>LBP F/O CARP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</si>
</sst>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[$-F800]dddd\,\ mmmm\ dd\,\ yyyy"/>
    <numFmt numFmtId="167" formatCode="_(&quot;Php&quot;* #,##0.00_);_(&quot;Php&quot;* \(#,##0.00\);_(&quot;Php&quot;* &quot;-&quot;??_);_(@_)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ourier New"/>
      <family val="3"/>
    </font>
    <font>
      <sz val="10"/>
      <color theme="1"/>
      <name val="Arial"/>
      <family val="2"/>
    </font>
    <font>
      <sz val="9"/>
      <color theme="1"/>
      <name val="Courier New"/>
      <family val="3"/>
    </font>
    <font>
      <sz val="9"/>
      <color theme="1"/>
      <name val="Arial"/>
      <family val="2"/>
    </font>
    <font>
      <u/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1"/>
      <color theme="1"/>
      <name val="Arial"/>
      <family val="2"/>
    </font>
    <font>
      <i/>
      <sz val="10"/>
      <color theme="1"/>
      <name val="Arial"/>
      <family val="2"/>
    </font>
    <font>
      <b/>
      <sz val="8"/>
      <color theme="1"/>
      <name val="Arial"/>
      <family val="2"/>
    </font>
    <font>
      <u val="singleAccounting"/>
      <sz val="10"/>
      <name val="Arial"/>
      <family val="2"/>
    </font>
    <font>
      <b/>
      <u/>
      <sz val="10"/>
      <color theme="1"/>
      <name val="Courier New"/>
      <family val="3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b/>
      <sz val="10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 val="singleAccounting"/>
      <sz val="1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name val="Arial"/>
      <family val="2"/>
    </font>
    <font>
      <sz val="10"/>
      <name val="Bookman Old Style"/>
      <family val="1"/>
    </font>
    <font>
      <b/>
      <sz val="10"/>
      <name val="Bookman Old Style"/>
      <family val="1"/>
    </font>
    <font>
      <u/>
      <sz val="10"/>
      <name val="Arial"/>
      <family val="2"/>
    </font>
    <font>
      <b/>
      <u/>
      <sz val="10"/>
      <name val="Courier New"/>
      <family val="3"/>
    </font>
    <font>
      <b/>
      <sz val="10"/>
      <name val="Courier New"/>
      <family val="3"/>
    </font>
    <font>
      <sz val="10"/>
      <name val="Courier New"/>
      <family val="3"/>
    </font>
    <font>
      <b/>
      <sz val="10"/>
      <name val="Book Antiqua"/>
      <family val="1"/>
    </font>
    <font>
      <sz val="8"/>
      <name val="Arial"/>
      <family val="2"/>
    </font>
    <font>
      <sz val="9"/>
      <name val="Arial"/>
      <family val="2"/>
    </font>
    <font>
      <b/>
      <u/>
      <sz val="14"/>
      <name val="Courier New"/>
      <family val="3"/>
    </font>
    <font>
      <b/>
      <sz val="14"/>
      <name val="Courier New"/>
      <family val="3"/>
    </font>
    <font>
      <b/>
      <u/>
      <sz val="13"/>
      <name val="Courier New"/>
      <family val="3"/>
    </font>
    <font>
      <sz val="9"/>
      <name val="Courier New"/>
      <family val="3"/>
    </font>
    <font>
      <b/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9"/>
      <name val="Bookman Old Style"/>
      <family val="1"/>
    </font>
    <font>
      <u/>
      <sz val="8"/>
      <name val="Arial"/>
      <family val="2"/>
    </font>
    <font>
      <u/>
      <sz val="9"/>
      <name val="Arial"/>
      <family val="2"/>
    </font>
    <font>
      <sz val="9"/>
      <color rgb="FFFF0000"/>
      <name val="Arial"/>
      <family val="2"/>
    </font>
    <font>
      <b/>
      <sz val="11"/>
      <name val="Courier New"/>
      <family val="3"/>
    </font>
    <font>
      <sz val="9"/>
      <name val="Bookman Old Style"/>
      <family val="1"/>
    </font>
    <font>
      <b/>
      <sz val="8"/>
      <name val="Bookman Old Style"/>
      <family val="1"/>
    </font>
    <font>
      <sz val="9"/>
      <name val="Book Antiqua"/>
      <family val="1"/>
    </font>
    <font>
      <sz val="10"/>
      <name val="Batang"/>
      <family val="1"/>
    </font>
    <font>
      <sz val="9"/>
      <name val="Batang"/>
      <family val="1"/>
    </font>
    <font>
      <b/>
      <sz val="10"/>
      <name val="Batang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b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9F9F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577">
    <xf numFmtId="0" fontId="0" fillId="0" borderId="0" xfId="0"/>
    <xf numFmtId="0" fontId="3" fillId="0" borderId="0" xfId="0" applyFont="1" applyAlignment="1">
      <alignment horizontal="center"/>
    </xf>
    <xf numFmtId="43" fontId="0" fillId="0" borderId="0" xfId="1" applyFont="1"/>
    <xf numFmtId="15" fontId="0" fillId="0" borderId="0" xfId="0" applyNumberFormat="1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3" borderId="0" xfId="0" applyFont="1" applyFill="1" applyAlignment="1">
      <alignment horizontal="center" vertical="center" wrapText="1"/>
    </xf>
    <xf numFmtId="43" fontId="3" fillId="3" borderId="0" xfId="1" applyFont="1" applyFill="1" applyAlignment="1">
      <alignment horizontal="center" vertical="center" wrapText="1"/>
    </xf>
    <xf numFmtId="9" fontId="3" fillId="3" borderId="0" xfId="0" applyNumberFormat="1" applyFont="1" applyFill="1" applyAlignment="1">
      <alignment horizontal="center" vertical="center" wrapText="1"/>
    </xf>
    <xf numFmtId="43" fontId="1" fillId="0" borderId="0" xfId="1" applyFont="1"/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6" fillId="0" borderId="0" xfId="0" quotePrefix="1" applyFont="1" applyBorder="1"/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0" quotePrefix="1" applyFont="1" applyBorder="1" applyAlignment="1"/>
    <xf numFmtId="0" fontId="5" fillId="0" borderId="1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5" fillId="0" borderId="1" xfId="0" quotePrefix="1" applyFont="1" applyBorder="1"/>
    <xf numFmtId="14" fontId="5" fillId="0" borderId="0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center"/>
    </xf>
    <xf numFmtId="0" fontId="5" fillId="0" borderId="2" xfId="0" quotePrefix="1" applyFont="1" applyBorder="1" applyAlignment="1">
      <alignment horizontal="left"/>
    </xf>
    <xf numFmtId="0" fontId="5" fillId="0" borderId="2" xfId="0" applyFont="1" applyBorder="1" applyAlignment="1"/>
    <xf numFmtId="43" fontId="5" fillId="0" borderId="2" xfId="2" applyFont="1" applyBorder="1" applyAlignment="1"/>
    <xf numFmtId="43" fontId="5" fillId="0" borderId="2" xfId="2" applyFont="1" applyBorder="1"/>
    <xf numFmtId="17" fontId="10" fillId="0" borderId="0" xfId="2" quotePrefix="1" applyNumberFormat="1" applyFont="1" applyBorder="1" applyAlignment="1">
      <alignment horizontal="center"/>
    </xf>
    <xf numFmtId="0" fontId="5" fillId="0" borderId="2" xfId="0" applyFont="1" applyBorder="1"/>
    <xf numFmtId="0" fontId="5" fillId="0" borderId="2" xfId="0" quotePrefix="1" applyFont="1" applyBorder="1" applyAlignment="1">
      <alignment horizontal="center"/>
    </xf>
    <xf numFmtId="43" fontId="5" fillId="0" borderId="0" xfId="1" applyFont="1" applyBorder="1" applyAlignment="1">
      <alignment horizontal="left"/>
    </xf>
    <xf numFmtId="14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left"/>
    </xf>
    <xf numFmtId="0" fontId="5" fillId="0" borderId="0" xfId="0" applyFont="1" applyBorder="1" applyAlignment="1"/>
    <xf numFmtId="43" fontId="5" fillId="0" borderId="0" xfId="2" applyFont="1" applyBorder="1" applyAlignment="1"/>
    <xf numFmtId="43" fontId="5" fillId="0" borderId="0" xfId="2" applyFont="1" applyBorder="1"/>
    <xf numFmtId="43" fontId="10" fillId="0" borderId="0" xfId="2" quotePrefix="1" applyNumberFormat="1" applyFont="1" applyBorder="1" applyAlignment="1">
      <alignment horizontal="center"/>
    </xf>
    <xf numFmtId="43" fontId="5" fillId="0" borderId="0" xfId="1" applyFont="1" applyBorder="1"/>
    <xf numFmtId="43" fontId="5" fillId="0" borderId="0" xfId="1" quotePrefix="1" applyFont="1" applyBorder="1" applyAlignment="1">
      <alignment horizontal="center"/>
    </xf>
    <xf numFmtId="43" fontId="11" fillId="2" borderId="0" xfId="1" applyFont="1" applyFill="1" applyBorder="1"/>
    <xf numFmtId="164" fontId="11" fillId="2" borderId="0" xfId="0" applyNumberFormat="1" applyFont="1" applyFill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 wrapText="1"/>
    </xf>
    <xf numFmtId="15" fontId="0" fillId="0" borderId="0" xfId="0" quotePrefix="1" applyNumberFormat="1"/>
    <xf numFmtId="0" fontId="5" fillId="0" borderId="19" xfId="0" quotePrefix="1" applyFont="1" applyBorder="1" applyAlignment="1">
      <alignment horizontal="center" vertical="center"/>
    </xf>
    <xf numFmtId="14" fontId="5" fillId="0" borderId="19" xfId="0" quotePrefix="1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quotePrefix="1" applyFont="1" applyBorder="1" applyAlignment="1">
      <alignment horizontal="right" vertical="center"/>
    </xf>
    <xf numFmtId="14" fontId="5" fillId="0" borderId="19" xfId="0" applyNumberFormat="1" applyFont="1" applyBorder="1" applyAlignment="1">
      <alignment horizontal="left" vertical="center"/>
    </xf>
    <xf numFmtId="43" fontId="5" fillId="0" borderId="19" xfId="2" quotePrefix="1" applyFont="1" applyBorder="1" applyAlignment="1">
      <alignment horizontal="left" vertical="center"/>
    </xf>
    <xf numFmtId="0" fontId="5" fillId="0" borderId="19" xfId="2" applyNumberFormat="1" applyFont="1" applyBorder="1" applyAlignment="1">
      <alignment horizontal="center" vertical="center"/>
    </xf>
    <xf numFmtId="43" fontId="5" fillId="0" borderId="19" xfId="2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43" fontId="5" fillId="0" borderId="19" xfId="2" applyFont="1" applyBorder="1" applyAlignment="1">
      <alignment vertical="center"/>
    </xf>
    <xf numFmtId="43" fontId="0" fillId="0" borderId="19" xfId="0" applyNumberFormat="1" applyBorder="1"/>
    <xf numFmtId="43" fontId="5" fillId="0" borderId="0" xfId="2" applyFont="1" applyBorder="1" applyAlignment="1">
      <alignment vertical="center"/>
    </xf>
    <xf numFmtId="43" fontId="0" fillId="0" borderId="0" xfId="2" applyFont="1" applyBorder="1"/>
    <xf numFmtId="43" fontId="0" fillId="0" borderId="0" xfId="2" applyFont="1"/>
    <xf numFmtId="0" fontId="0" fillId="0" borderId="0" xfId="0" quotePrefix="1" applyNumberFormat="1" applyAlignment="1">
      <alignment horizontal="center"/>
    </xf>
    <xf numFmtId="14" fontId="10" fillId="0" borderId="11" xfId="0" quotePrefix="1" applyNumberFormat="1" applyFont="1" applyBorder="1" applyAlignment="1">
      <alignment horizontal="left"/>
    </xf>
    <xf numFmtId="0" fontId="10" fillId="0" borderId="11" xfId="0" applyFont="1" applyBorder="1" applyAlignment="1">
      <alignment horizontal="center"/>
    </xf>
    <xf numFmtId="0" fontId="10" fillId="0" borderId="11" xfId="0" applyFont="1" applyBorder="1" applyAlignment="1">
      <alignment horizontal="right"/>
    </xf>
    <xf numFmtId="14" fontId="10" fillId="0" borderId="11" xfId="0" quotePrefix="1" applyNumberFormat="1" applyFont="1" applyBorder="1" applyAlignment="1">
      <alignment horizontal="center"/>
    </xf>
    <xf numFmtId="14" fontId="13" fillId="0" borderId="11" xfId="0" applyNumberFormat="1" applyFont="1" applyBorder="1" applyAlignment="1">
      <alignment horizontal="center"/>
    </xf>
    <xf numFmtId="0" fontId="10" fillId="0" borderId="20" xfId="0" applyFont="1" applyBorder="1" applyAlignment="1">
      <alignment wrapText="1"/>
    </xf>
    <xf numFmtId="0" fontId="10" fillId="0" borderId="19" xfId="0" applyFont="1" applyBorder="1" applyAlignment="1">
      <alignment horizontal="center"/>
    </xf>
    <xf numFmtId="0" fontId="10" fillId="0" borderId="11" xfId="0" quotePrefix="1" applyFont="1" applyBorder="1" applyAlignment="1">
      <alignment wrapText="1"/>
    </xf>
    <xf numFmtId="43" fontId="10" fillId="0" borderId="19" xfId="2" applyFont="1" applyBorder="1" applyAlignment="1">
      <alignment horizontal="left"/>
    </xf>
    <xf numFmtId="43" fontId="10" fillId="0" borderId="11" xfId="2" applyFont="1" applyBorder="1" applyAlignment="1">
      <alignment vertical="center"/>
    </xf>
    <xf numFmtId="43" fontId="5" fillId="0" borderId="19" xfId="2" applyFont="1" applyBorder="1" applyAlignment="1">
      <alignment horizontal="left"/>
    </xf>
    <xf numFmtId="43" fontId="5" fillId="0" borderId="11" xfId="0" applyNumberFormat="1" applyFont="1" applyBorder="1" applyAlignment="1"/>
    <xf numFmtId="165" fontId="5" fillId="0" borderId="0" xfId="2" applyNumberFormat="1" applyFont="1" applyBorder="1" applyAlignment="1"/>
    <xf numFmtId="43" fontId="0" fillId="0" borderId="0" xfId="0" applyNumberFormat="1" applyBorder="1"/>
    <xf numFmtId="0" fontId="5" fillId="0" borderId="11" xfId="0" quotePrefix="1" applyFont="1" applyBorder="1" applyAlignment="1">
      <alignment horizontal="center" vertical="center" wrapText="1"/>
    </xf>
    <xf numFmtId="14" fontId="5" fillId="0" borderId="11" xfId="0" quotePrefix="1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right"/>
    </xf>
    <xf numFmtId="14" fontId="5" fillId="0" borderId="11" xfId="0" quotePrefix="1" applyNumberFormat="1" applyFont="1" applyBorder="1" applyAlignment="1">
      <alignment horizontal="center"/>
    </xf>
    <xf numFmtId="14" fontId="14" fillId="0" borderId="11" xfId="0" applyNumberFormat="1" applyFon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5" fillId="0" borderId="19" xfId="0" applyFont="1" applyBorder="1" applyAlignment="1">
      <alignment horizontal="center" wrapText="1"/>
    </xf>
    <xf numFmtId="0" fontId="5" fillId="0" borderId="19" xfId="2" applyNumberFormat="1" applyFont="1" applyBorder="1" applyAlignment="1">
      <alignment horizontal="left" wrapText="1"/>
    </xf>
    <xf numFmtId="43" fontId="5" fillId="0" borderId="19" xfId="2" applyFont="1" applyBorder="1" applyAlignment="1">
      <alignment horizontal="center"/>
    </xf>
    <xf numFmtId="43" fontId="5" fillId="0" borderId="11" xfId="2" applyFont="1" applyBorder="1" applyAlignment="1">
      <alignment horizontal="right"/>
    </xf>
    <xf numFmtId="165" fontId="5" fillId="0" borderId="0" xfId="2" quotePrefix="1" applyNumberFormat="1" applyFont="1" applyBorder="1" applyAlignment="1">
      <alignment horizontal="center"/>
    </xf>
    <xf numFmtId="0" fontId="5" fillId="0" borderId="19" xfId="0" applyFont="1" applyBorder="1" applyAlignment="1">
      <alignment horizontal="left" wrapText="1"/>
    </xf>
    <xf numFmtId="0" fontId="5" fillId="0" borderId="11" xfId="0" quotePrefix="1" applyFont="1" applyBorder="1" applyAlignment="1">
      <alignment vertical="center"/>
    </xf>
    <xf numFmtId="14" fontId="5" fillId="0" borderId="11" xfId="0" quotePrefix="1" applyNumberFormat="1" applyFont="1" applyBorder="1" applyAlignment="1">
      <alignment horizontal="left" vertical="center"/>
    </xf>
    <xf numFmtId="0" fontId="15" fillId="0" borderId="11" xfId="0" quotePrefix="1" applyFont="1" applyBorder="1" applyAlignment="1">
      <alignment horizontal="center"/>
    </xf>
    <xf numFmtId="0" fontId="5" fillId="0" borderId="11" xfId="0" applyFont="1" applyBorder="1" applyAlignment="1"/>
    <xf numFmtId="0" fontId="5" fillId="0" borderId="11" xfId="2" applyNumberFormat="1" applyFont="1" applyBorder="1" applyAlignment="1">
      <alignment wrapText="1"/>
    </xf>
    <xf numFmtId="43" fontId="5" fillId="0" borderId="11" xfId="2" applyFont="1" applyBorder="1" applyAlignment="1">
      <alignment horizontal="center"/>
    </xf>
    <xf numFmtId="43" fontId="5" fillId="0" borderId="11" xfId="2" applyFont="1" applyBorder="1" applyAlignment="1">
      <alignment horizontal="left"/>
    </xf>
    <xf numFmtId="43" fontId="9" fillId="0" borderId="0" xfId="0" applyNumberFormat="1" applyFont="1" applyBorder="1"/>
    <xf numFmtId="14" fontId="5" fillId="0" borderId="11" xfId="0" applyNumberFormat="1" applyFont="1" applyFill="1" applyBorder="1" applyAlignment="1">
      <alignment horizontal="center"/>
    </xf>
    <xf numFmtId="0" fontId="5" fillId="0" borderId="14" xfId="0" applyFont="1" applyBorder="1" applyAlignment="1"/>
    <xf numFmtId="0" fontId="5" fillId="0" borderId="14" xfId="2" applyNumberFormat="1" applyFont="1" applyBorder="1" applyAlignment="1">
      <alignment wrapText="1"/>
    </xf>
    <xf numFmtId="43" fontId="5" fillId="0" borderId="14" xfId="2" applyFont="1" applyBorder="1" applyAlignment="1">
      <alignment horizontal="center"/>
    </xf>
    <xf numFmtId="0" fontId="5" fillId="0" borderId="11" xfId="0" quotePrefix="1" applyFont="1" applyBorder="1" applyAlignment="1">
      <alignment horizontal="right"/>
    </xf>
    <xf numFmtId="43" fontId="9" fillId="0" borderId="0" xfId="0" quotePrefix="1" applyNumberFormat="1" applyFont="1" applyBorder="1"/>
    <xf numFmtId="43" fontId="16" fillId="0" borderId="0" xfId="2" applyFont="1"/>
    <xf numFmtId="0" fontId="17" fillId="0" borderId="11" xfId="0" applyFont="1" applyBorder="1" applyAlignment="1">
      <alignment horizontal="center"/>
    </xf>
    <xf numFmtId="0" fontId="9" fillId="0" borderId="0" xfId="0" applyFont="1" applyAlignment="1">
      <alignment vertical="top" wrapText="1"/>
    </xf>
    <xf numFmtId="0" fontId="18" fillId="0" borderId="11" xfId="0" applyFont="1" applyBorder="1" applyAlignment="1">
      <alignment horizontal="center"/>
    </xf>
    <xf numFmtId="15" fontId="17" fillId="0" borderId="11" xfId="0" quotePrefix="1" applyNumberFormat="1" applyFont="1" applyBorder="1" applyAlignment="1">
      <alignment horizontal="center"/>
    </xf>
    <xf numFmtId="0" fontId="19" fillId="0" borderId="11" xfId="0" applyFont="1" applyBorder="1" applyAlignment="1"/>
    <xf numFmtId="43" fontId="0" fillId="0" borderId="0" xfId="0" applyNumberFormat="1"/>
    <xf numFmtId="14" fontId="7" fillId="0" borderId="11" xfId="0" applyNumberFormat="1" applyFont="1" applyBorder="1" applyAlignment="1">
      <alignment horizontal="center"/>
    </xf>
    <xf numFmtId="0" fontId="7" fillId="0" borderId="14" xfId="0" quotePrefix="1" applyFont="1" applyBorder="1" applyAlignment="1">
      <alignment horizontal="right"/>
    </xf>
    <xf numFmtId="0" fontId="5" fillId="0" borderId="11" xfId="0" applyFont="1" applyBorder="1" applyAlignment="1">
      <alignment horizontal="left" wrapText="1"/>
    </xf>
    <xf numFmtId="0" fontId="5" fillId="0" borderId="11" xfId="0" applyFont="1" applyBorder="1" applyAlignment="1">
      <alignment horizontal="center" wrapText="1"/>
    </xf>
    <xf numFmtId="0" fontId="5" fillId="0" borderId="11" xfId="0" quotePrefix="1" applyFont="1" applyBorder="1" applyAlignment="1">
      <alignment horizontal="center"/>
    </xf>
    <xf numFmtId="43" fontId="20" fillId="0" borderId="0" xfId="0" applyNumberFormat="1" applyFont="1" applyBorder="1"/>
    <xf numFmtId="0" fontId="5" fillId="0" borderId="19" xfId="0" applyFont="1" applyBorder="1" applyAlignment="1">
      <alignment horizontal="center"/>
    </xf>
    <xf numFmtId="0" fontId="5" fillId="0" borderId="19" xfId="0" applyFont="1" applyBorder="1" applyAlignment="1">
      <alignment wrapText="1"/>
    </xf>
    <xf numFmtId="0" fontId="5" fillId="0" borderId="19" xfId="2" quotePrefix="1" applyNumberFormat="1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1" xfId="2" quotePrefix="1" applyNumberFormat="1" applyFont="1" applyBorder="1" applyAlignment="1">
      <alignment wrapText="1"/>
    </xf>
    <xf numFmtId="0" fontId="8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14" fontId="5" fillId="0" borderId="11" xfId="0" quotePrefix="1" applyNumberFormat="1" applyFont="1" applyBorder="1" applyAlignment="1">
      <alignment horizontal="right"/>
    </xf>
    <xf numFmtId="43" fontId="5" fillId="0" borderId="11" xfId="2" applyFont="1" applyBorder="1" applyAlignment="1">
      <alignment horizontal="left" indent="1"/>
    </xf>
    <xf numFmtId="43" fontId="20" fillId="0" borderId="0" xfId="0" applyNumberFormat="1" applyFont="1"/>
    <xf numFmtId="0" fontId="0" fillId="0" borderId="0" xfId="0" applyAlignment="1">
      <alignment vertical="top"/>
    </xf>
    <xf numFmtId="0" fontId="5" fillId="0" borderId="11" xfId="0" applyFont="1" applyBorder="1"/>
    <xf numFmtId="0" fontId="5" fillId="0" borderId="11" xfId="0" applyNumberFormat="1" applyFont="1" applyBorder="1" applyAlignment="1">
      <alignment vertical="center" wrapText="1"/>
    </xf>
    <xf numFmtId="43" fontId="10" fillId="0" borderId="11" xfId="2" applyFont="1" applyBorder="1" applyAlignment="1">
      <alignment horizontal="left"/>
    </xf>
    <xf numFmtId="14" fontId="5" fillId="0" borderId="11" xfId="0" applyNumberFormat="1" applyFont="1" applyBorder="1" applyAlignment="1">
      <alignment horizontal="center"/>
    </xf>
    <xf numFmtId="0" fontId="5" fillId="0" borderId="14" xfId="0" applyFont="1" applyBorder="1" applyAlignment="1">
      <alignment horizontal="left" wrapText="1"/>
    </xf>
    <xf numFmtId="43" fontId="9" fillId="0" borderId="0" xfId="2" applyFont="1" applyBorder="1"/>
    <xf numFmtId="14" fontId="5" fillId="0" borderId="19" xfId="0" quotePrefix="1" applyNumberFormat="1" applyFont="1" applyBorder="1" applyAlignment="1">
      <alignment horizontal="center"/>
    </xf>
    <xf numFmtId="43" fontId="0" fillId="0" borderId="0" xfId="0" applyNumberFormat="1" applyBorder="1" applyAlignment="1">
      <alignment horizontal="left"/>
    </xf>
    <xf numFmtId="0" fontId="5" fillId="0" borderId="14" xfId="0" applyFont="1" applyBorder="1" applyAlignment="1">
      <alignment horizontal="center"/>
    </xf>
    <xf numFmtId="14" fontId="5" fillId="0" borderId="14" xfId="0" quotePrefix="1" applyNumberFormat="1" applyFont="1" applyBorder="1" applyAlignment="1">
      <alignment horizontal="center"/>
    </xf>
    <xf numFmtId="0" fontId="15" fillId="0" borderId="14" xfId="0" quotePrefix="1" applyFont="1" applyBorder="1" applyAlignment="1">
      <alignment horizontal="center"/>
    </xf>
    <xf numFmtId="14" fontId="14" fillId="0" borderId="14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wrapText="1"/>
    </xf>
    <xf numFmtId="43" fontId="5" fillId="0" borderId="15" xfId="2" applyFont="1" applyBorder="1" applyAlignment="1">
      <alignment horizontal="right"/>
    </xf>
    <xf numFmtId="43" fontId="5" fillId="0" borderId="14" xfId="2" applyFont="1" applyBorder="1" applyAlignment="1">
      <alignment horizontal="left"/>
    </xf>
    <xf numFmtId="43" fontId="5" fillId="0" borderId="14" xfId="0" applyNumberFormat="1" applyFont="1" applyBorder="1" applyAlignment="1"/>
    <xf numFmtId="0" fontId="5" fillId="0" borderId="19" xfId="0" quotePrefix="1" applyFont="1" applyBorder="1" applyAlignment="1">
      <alignment horizontal="right"/>
    </xf>
    <xf numFmtId="14" fontId="14" fillId="0" borderId="19" xfId="0" applyNumberFormat="1" applyFont="1" applyBorder="1" applyAlignment="1">
      <alignment horizontal="center"/>
    </xf>
    <xf numFmtId="43" fontId="5" fillId="0" borderId="19" xfId="0" applyNumberFormat="1" applyFont="1" applyBorder="1" applyAlignment="1"/>
    <xf numFmtId="14" fontId="21" fillId="0" borderId="11" xfId="0" quotePrefix="1" applyNumberFormat="1" applyFont="1" applyBorder="1" applyAlignment="1">
      <alignment horizontal="left"/>
    </xf>
    <xf numFmtId="14" fontId="21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/>
    <xf numFmtId="0" fontId="21" fillId="0" borderId="11" xfId="0" applyFont="1" applyBorder="1" applyAlignment="1">
      <alignment horizontal="left"/>
    </xf>
    <xf numFmtId="0" fontId="21" fillId="0" borderId="11" xfId="0" quotePrefix="1" applyFont="1" applyBorder="1" applyAlignment="1">
      <alignment horizontal="right"/>
    </xf>
    <xf numFmtId="43" fontId="5" fillId="2" borderId="11" xfId="2" applyFont="1" applyFill="1" applyBorder="1" applyAlignment="1">
      <alignment horizontal="center"/>
    </xf>
    <xf numFmtId="43" fontId="5" fillId="2" borderId="11" xfId="2" applyFont="1" applyFill="1" applyBorder="1" applyAlignment="1">
      <alignment horizontal="left"/>
    </xf>
    <xf numFmtId="43" fontId="5" fillId="2" borderId="11" xfId="0" applyNumberFormat="1" applyFont="1" applyFill="1" applyBorder="1" applyAlignment="1"/>
    <xf numFmtId="165" fontId="5" fillId="2" borderId="0" xfId="2" applyNumberFormat="1" applyFont="1" applyFill="1" applyBorder="1" applyAlignment="1"/>
    <xf numFmtId="165" fontId="5" fillId="2" borderId="0" xfId="2" quotePrefix="1" applyNumberFormat="1" applyFont="1" applyFill="1" applyBorder="1" applyAlignment="1">
      <alignment horizontal="center"/>
    </xf>
    <xf numFmtId="43" fontId="9" fillId="2" borderId="0" xfId="0" quotePrefix="1" applyNumberFormat="1" applyFont="1" applyFill="1" applyBorder="1"/>
    <xf numFmtId="14" fontId="7" fillId="0" borderId="11" xfId="0" applyNumberFormat="1" applyFont="1" applyBorder="1" applyAlignment="1">
      <alignment horizontal="center" vertical="center"/>
    </xf>
    <xf numFmtId="43" fontId="20" fillId="0" borderId="0" xfId="2" applyFont="1"/>
    <xf numFmtId="43" fontId="11" fillId="0" borderId="0" xfId="2" applyFont="1" applyBorder="1" applyAlignment="1">
      <alignment horizontal="left"/>
    </xf>
    <xf numFmtId="43" fontId="9" fillId="0" borderId="0" xfId="0" applyNumberFormat="1" applyFont="1"/>
    <xf numFmtId="0" fontId="20" fillId="0" borderId="0" xfId="0" applyFont="1" applyBorder="1"/>
    <xf numFmtId="165" fontId="5" fillId="0" borderId="0" xfId="2" applyNumberFormat="1" applyFont="1" applyBorder="1" applyAlignment="1">
      <alignment horizontal="center"/>
    </xf>
    <xf numFmtId="43" fontId="0" fillId="0" borderId="0" xfId="0" applyNumberFormat="1" applyAlignment="1">
      <alignment vertical="top"/>
    </xf>
    <xf numFmtId="0" fontId="5" fillId="0" borderId="19" xfId="0" applyFont="1" applyBorder="1" applyAlignment="1"/>
    <xf numFmtId="43" fontId="5" fillId="0" borderId="19" xfId="2" applyFont="1" applyBorder="1" applyAlignment="1">
      <alignment horizontal="right"/>
    </xf>
    <xf numFmtId="43" fontId="9" fillId="0" borderId="0" xfId="2" applyFont="1" applyAlignment="1">
      <alignment horizontal="left"/>
    </xf>
    <xf numFmtId="0" fontId="22" fillId="0" borderId="1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quotePrefix="1" applyFont="1" applyBorder="1" applyAlignment="1">
      <alignment horizontal="right"/>
    </xf>
    <xf numFmtId="14" fontId="13" fillId="0" borderId="21" xfId="0" quotePrefix="1" applyNumberFormat="1" applyFont="1" applyBorder="1" applyAlignment="1">
      <alignment horizontal="center"/>
    </xf>
    <xf numFmtId="0" fontId="10" fillId="0" borderId="11" xfId="0" applyFont="1" applyBorder="1" applyAlignment="1">
      <alignment wrapText="1"/>
    </xf>
    <xf numFmtId="43" fontId="11" fillId="2" borderId="11" xfId="0" applyNumberFormat="1" applyFont="1" applyFill="1" applyBorder="1" applyAlignment="1"/>
    <xf numFmtId="0" fontId="5" fillId="0" borderId="14" xfId="0" applyFont="1" applyBorder="1" applyAlignment="1">
      <alignment wrapText="1"/>
    </xf>
    <xf numFmtId="0" fontId="22" fillId="0" borderId="22" xfId="0" applyFont="1" applyBorder="1" applyAlignment="1">
      <alignment horizontal="center"/>
    </xf>
    <xf numFmtId="14" fontId="14" fillId="0" borderId="21" xfId="0" quotePrefix="1" applyNumberFormat="1" applyFont="1" applyBorder="1" applyAlignment="1">
      <alignment horizontal="center"/>
    </xf>
    <xf numFmtId="0" fontId="0" fillId="4" borderId="0" xfId="0" quotePrefix="1" applyNumberFormat="1" applyFill="1" applyAlignment="1">
      <alignment horizontal="center"/>
    </xf>
    <xf numFmtId="0" fontId="5" fillId="2" borderId="11" xfId="0" applyFont="1" applyFill="1" applyBorder="1" applyAlignment="1">
      <alignment horizontal="left"/>
    </xf>
    <xf numFmtId="14" fontId="5" fillId="2" borderId="11" xfId="0" quotePrefix="1" applyNumberFormat="1" applyFont="1" applyFill="1" applyBorder="1" applyAlignment="1">
      <alignment horizontal="center"/>
    </xf>
    <xf numFmtId="14" fontId="14" fillId="2" borderId="21" xfId="0" quotePrefix="1" applyNumberFormat="1" applyFont="1" applyFill="1" applyBorder="1" applyAlignment="1">
      <alignment horizontal="center"/>
    </xf>
    <xf numFmtId="0" fontId="5" fillId="2" borderId="11" xfId="0" applyFont="1" applyFill="1" applyBorder="1" applyAlignment="1">
      <alignment horizontal="left" wrapText="1"/>
    </xf>
    <xf numFmtId="0" fontId="5" fillId="2" borderId="11" xfId="0" applyFont="1" applyFill="1" applyBorder="1" applyAlignment="1">
      <alignment horizontal="center" wrapText="1"/>
    </xf>
    <xf numFmtId="0" fontId="5" fillId="2" borderId="14" xfId="2" applyNumberFormat="1" applyFont="1" applyFill="1" applyBorder="1" applyAlignment="1">
      <alignment wrapText="1"/>
    </xf>
    <xf numFmtId="43" fontId="5" fillId="2" borderId="14" xfId="2" applyFont="1" applyFill="1" applyBorder="1" applyAlignment="1">
      <alignment horizontal="center"/>
    </xf>
    <xf numFmtId="0" fontId="0" fillId="2" borderId="0" xfId="0" quotePrefix="1" applyNumberFormat="1" applyFill="1" applyAlignment="1">
      <alignment horizontal="center"/>
    </xf>
    <xf numFmtId="0" fontId="5" fillId="2" borderId="11" xfId="0" applyFont="1" applyFill="1" applyBorder="1" applyAlignment="1"/>
    <xf numFmtId="0" fontId="22" fillId="2" borderId="22" xfId="0" applyFont="1" applyFill="1" applyBorder="1" applyAlignment="1">
      <alignment horizontal="center"/>
    </xf>
    <xf numFmtId="14" fontId="5" fillId="2" borderId="11" xfId="0" applyNumberFormat="1" applyFont="1" applyFill="1" applyBorder="1" applyAlignment="1">
      <alignment horizontal="left"/>
    </xf>
    <xf numFmtId="43" fontId="21" fillId="0" borderId="19" xfId="2" applyFont="1" applyBorder="1" applyAlignment="1">
      <alignment horizontal="center"/>
    </xf>
    <xf numFmtId="165" fontId="21" fillId="0" borderId="0" xfId="2" applyNumberFormat="1" applyFont="1" applyBorder="1" applyAlignment="1"/>
    <xf numFmtId="0" fontId="23" fillId="0" borderId="0" xfId="0" applyFont="1" applyBorder="1"/>
    <xf numFmtId="0" fontId="23" fillId="0" borderId="0" xfId="0" applyFont="1"/>
    <xf numFmtId="165" fontId="10" fillId="0" borderId="0" xfId="2" quotePrefix="1" applyNumberFormat="1" applyFont="1" applyBorder="1" applyAlignment="1">
      <alignment horizontal="right"/>
    </xf>
    <xf numFmtId="43" fontId="24" fillId="0" borderId="0" xfId="0" applyNumberFormat="1" applyFont="1" applyBorder="1"/>
    <xf numFmtId="165" fontId="21" fillId="0" borderId="0" xfId="2" quotePrefix="1" applyNumberFormat="1" applyFont="1" applyBorder="1" applyAlignment="1">
      <alignment horizontal="right"/>
    </xf>
    <xf numFmtId="43" fontId="23" fillId="0" borderId="0" xfId="0" applyNumberFormat="1" applyFont="1" applyBorder="1"/>
    <xf numFmtId="0" fontId="5" fillId="0" borderId="19" xfId="2" applyNumberFormat="1" applyFont="1" applyBorder="1" applyAlignment="1">
      <alignment wrapText="1"/>
    </xf>
    <xf numFmtId="165" fontId="21" fillId="0" borderId="0" xfId="2" applyNumberFormat="1" applyFont="1" applyBorder="1" applyAlignment="1">
      <alignment horizontal="right"/>
    </xf>
    <xf numFmtId="0" fontId="5" fillId="0" borderId="13" xfId="0" applyFont="1" applyBorder="1" applyAlignment="1">
      <alignment horizontal="left" wrapText="1"/>
    </xf>
    <xf numFmtId="43" fontId="24" fillId="0" borderId="0" xfId="0" quotePrefix="1" applyNumberFormat="1" applyFont="1" applyBorder="1"/>
    <xf numFmtId="43" fontId="23" fillId="0" borderId="0" xfId="2" applyFont="1"/>
    <xf numFmtId="43" fontId="25" fillId="0" borderId="0" xfId="2" applyFont="1"/>
    <xf numFmtId="0" fontId="23" fillId="0" borderId="0" xfId="0" applyFont="1" applyAlignment="1">
      <alignment vertical="top" wrapText="1"/>
    </xf>
    <xf numFmtId="43" fontId="23" fillId="0" borderId="0" xfId="0" applyNumberFormat="1" applyFont="1"/>
    <xf numFmtId="0" fontId="1" fillId="0" borderId="12" xfId="0" quotePrefix="1" applyFont="1" applyBorder="1" applyAlignment="1">
      <alignment horizontal="right"/>
    </xf>
    <xf numFmtId="43" fontId="5" fillId="0" borderId="19" xfId="2" applyFont="1" applyBorder="1" applyAlignment="1"/>
    <xf numFmtId="0" fontId="5" fillId="0" borderId="11" xfId="2" applyNumberFormat="1" applyFont="1" applyBorder="1" applyAlignment="1">
      <alignment horizontal="left" wrapText="1"/>
    </xf>
    <xf numFmtId="43" fontId="23" fillId="0" borderId="0" xfId="2" applyFont="1" applyBorder="1"/>
    <xf numFmtId="43" fontId="24" fillId="0" borderId="0" xfId="0" applyNumberFormat="1" applyFont="1"/>
    <xf numFmtId="43" fontId="23" fillId="0" borderId="0" xfId="0" applyNumberFormat="1" applyFont="1" applyAlignment="1"/>
    <xf numFmtId="0" fontId="10" fillId="0" borderId="11" xfId="0" quotePrefix="1" applyFont="1" applyBorder="1" applyAlignment="1">
      <alignment horizontal="center"/>
    </xf>
    <xf numFmtId="0" fontId="5" fillId="0" borderId="11" xfId="2" applyNumberFormat="1" applyFont="1" applyBorder="1" applyAlignment="1">
      <alignment vertical="center" wrapText="1"/>
    </xf>
    <xf numFmtId="43" fontId="24" fillId="0" borderId="0" xfId="2" applyFont="1" applyBorder="1"/>
    <xf numFmtId="0" fontId="10" fillId="0" borderId="14" xfId="0" applyFont="1" applyBorder="1" applyAlignment="1">
      <alignment horizontal="center"/>
    </xf>
    <xf numFmtId="43" fontId="23" fillId="0" borderId="0" xfId="0" quotePrefix="1" applyNumberFormat="1" applyFont="1" applyBorder="1"/>
    <xf numFmtId="165" fontId="21" fillId="0" borderId="0" xfId="2" quotePrefix="1" applyNumberFormat="1" applyFont="1" applyBorder="1" applyAlignment="1">
      <alignment horizontal="center"/>
    </xf>
    <xf numFmtId="43" fontId="24" fillId="0" borderId="0" xfId="2" applyFont="1"/>
    <xf numFmtId="43" fontId="10" fillId="0" borderId="0" xfId="2" applyFont="1" applyBorder="1" applyAlignment="1">
      <alignment horizontal="left"/>
    </xf>
    <xf numFmtId="0" fontId="24" fillId="0" borderId="0" xfId="0" applyFont="1" applyBorder="1"/>
    <xf numFmtId="165" fontId="10" fillId="0" borderId="0" xfId="2" quotePrefix="1" applyNumberFormat="1" applyFont="1" applyBorder="1" applyAlignment="1">
      <alignment horizontal="center"/>
    </xf>
    <xf numFmtId="0" fontId="5" fillId="0" borderId="14" xfId="0" quotePrefix="1" applyFont="1" applyBorder="1" applyAlignment="1">
      <alignment horizontal="right"/>
    </xf>
    <xf numFmtId="0" fontId="5" fillId="0" borderId="14" xfId="0" quotePrefix="1" applyFont="1" applyBorder="1" applyAlignment="1">
      <alignment horizontal="center" wrapText="1"/>
    </xf>
    <xf numFmtId="0" fontId="5" fillId="0" borderId="23" xfId="0" applyFont="1" applyBorder="1" applyAlignment="1">
      <alignment horizontal="left" wrapText="1"/>
    </xf>
    <xf numFmtId="165" fontId="21" fillId="0" borderId="0" xfId="2" quotePrefix="1" applyNumberFormat="1" applyFont="1" applyBorder="1" applyAlignment="1">
      <alignment horizontal="left"/>
    </xf>
    <xf numFmtId="14" fontId="5" fillId="0" borderId="22" xfId="0" quotePrefix="1" applyNumberFormat="1" applyFont="1" applyBorder="1" applyAlignment="1">
      <alignment horizontal="center"/>
    </xf>
    <xf numFmtId="14" fontId="14" fillId="0" borderId="14" xfId="0" quotePrefix="1" applyNumberFormat="1" applyFont="1" applyBorder="1" applyAlignment="1">
      <alignment horizontal="center" wrapText="1"/>
    </xf>
    <xf numFmtId="0" fontId="5" fillId="0" borderId="15" xfId="2" applyNumberFormat="1" applyFont="1" applyBorder="1" applyAlignment="1">
      <alignment wrapText="1"/>
    </xf>
    <xf numFmtId="0" fontId="5" fillId="0" borderId="11" xfId="0" quotePrefix="1" applyNumberFormat="1" applyFont="1" applyBorder="1" applyAlignment="1">
      <alignment horizontal="right"/>
    </xf>
    <xf numFmtId="14" fontId="5" fillId="0" borderId="12" xfId="0" quotePrefix="1" applyNumberFormat="1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 wrapText="1"/>
    </xf>
    <xf numFmtId="43" fontId="25" fillId="0" borderId="0" xfId="2" applyFont="1" applyBorder="1"/>
    <xf numFmtId="0" fontId="23" fillId="0" borderId="0" xfId="0" applyFont="1" applyAlignment="1">
      <alignment vertical="top"/>
    </xf>
    <xf numFmtId="165" fontId="21" fillId="0" borderId="0" xfId="2" applyNumberFormat="1" applyFont="1" applyBorder="1" applyAlignment="1">
      <alignment horizontal="center"/>
    </xf>
    <xf numFmtId="165" fontId="21" fillId="0" borderId="0" xfId="2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center"/>
    </xf>
    <xf numFmtId="0" fontId="10" fillId="0" borderId="11" xfId="0" applyFont="1" applyBorder="1" applyAlignment="1">
      <alignment horizontal="left"/>
    </xf>
    <xf numFmtId="43" fontId="11" fillId="0" borderId="11" xfId="2" applyFont="1" applyBorder="1" applyAlignment="1">
      <alignment horizontal="left"/>
    </xf>
    <xf numFmtId="43" fontId="23" fillId="0" borderId="0" xfId="2" applyFont="1" applyAlignment="1">
      <alignment vertical="top"/>
    </xf>
    <xf numFmtId="0" fontId="9" fillId="0" borderId="0" xfId="0" applyFont="1" applyAlignment="1">
      <alignment vertical="top"/>
    </xf>
    <xf numFmtId="43" fontId="23" fillId="0" borderId="0" xfId="2" applyFont="1" applyAlignment="1">
      <alignment horizontal="left"/>
    </xf>
    <xf numFmtId="0" fontId="7" fillId="0" borderId="11" xfId="2" quotePrefix="1" applyNumberFormat="1" applyFont="1" applyBorder="1" applyAlignment="1">
      <alignment wrapText="1"/>
    </xf>
    <xf numFmtId="43" fontId="7" fillId="0" borderId="11" xfId="2" applyFont="1" applyBorder="1" applyAlignment="1">
      <alignment horizontal="center"/>
    </xf>
    <xf numFmtId="0" fontId="26" fillId="0" borderId="11" xfId="0" applyFont="1" applyBorder="1" applyAlignment="1">
      <alignment horizontal="left"/>
    </xf>
    <xf numFmtId="0" fontId="26" fillId="0" borderId="11" xfId="0" applyFont="1" applyBorder="1" applyAlignment="1">
      <alignment horizontal="right"/>
    </xf>
    <xf numFmtId="14" fontId="26" fillId="0" borderId="11" xfId="0" quotePrefix="1" applyNumberFormat="1" applyFont="1" applyBorder="1" applyAlignment="1">
      <alignment horizontal="center"/>
    </xf>
    <xf numFmtId="14" fontId="27" fillId="0" borderId="11" xfId="0" quotePrefix="1" applyNumberFormat="1" applyFont="1" applyBorder="1" applyAlignment="1">
      <alignment horizontal="center"/>
    </xf>
    <xf numFmtId="0" fontId="26" fillId="0" borderId="11" xfId="0" applyFont="1" applyBorder="1" applyAlignment="1">
      <alignment wrapText="1"/>
    </xf>
    <xf numFmtId="0" fontId="26" fillId="0" borderId="11" xfId="0" applyFont="1" applyBorder="1" applyAlignment="1">
      <alignment horizontal="center"/>
    </xf>
    <xf numFmtId="0" fontId="26" fillId="0" borderId="11" xfId="2" quotePrefix="1" applyNumberFormat="1" applyFont="1" applyBorder="1" applyAlignment="1">
      <alignment wrapText="1"/>
    </xf>
    <xf numFmtId="43" fontId="26" fillId="0" borderId="11" xfId="2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43" fontId="10" fillId="0" borderId="14" xfId="2" applyFont="1" applyBorder="1" applyAlignment="1">
      <alignment horizontal="center"/>
    </xf>
    <xf numFmtId="43" fontId="5" fillId="0" borderId="11" xfId="2" applyFont="1" applyBorder="1" applyAlignment="1"/>
    <xf numFmtId="43" fontId="23" fillId="0" borderId="0" xfId="2" applyFont="1" applyAlignment="1">
      <alignment vertical="top" wrapText="1"/>
    </xf>
    <xf numFmtId="15" fontId="0" fillId="2" borderId="0" xfId="0" quotePrefix="1" applyNumberFormat="1" applyFill="1"/>
    <xf numFmtId="43" fontId="28" fillId="0" borderId="0" xfId="0" applyNumberFormat="1" applyFont="1"/>
    <xf numFmtId="0" fontId="9" fillId="0" borderId="11" xfId="0" applyFont="1" applyBorder="1" applyAlignment="1">
      <alignment horizontal="center"/>
    </xf>
    <xf numFmtId="0" fontId="9" fillId="0" borderId="13" xfId="0" applyFont="1" applyBorder="1" applyAlignment="1">
      <alignment horizontal="left" wrapText="1"/>
    </xf>
    <xf numFmtId="0" fontId="9" fillId="0" borderId="11" xfId="0" applyFont="1" applyBorder="1" applyAlignment="1">
      <alignment horizontal="center" wrapText="1"/>
    </xf>
    <xf numFmtId="0" fontId="9" fillId="0" borderId="11" xfId="2" applyNumberFormat="1" applyFont="1" applyBorder="1" applyAlignment="1">
      <alignment wrapText="1"/>
    </xf>
    <xf numFmtId="43" fontId="9" fillId="0" borderId="11" xfId="2" applyFont="1" applyBorder="1" applyAlignment="1">
      <alignment horizontal="center"/>
    </xf>
    <xf numFmtId="0" fontId="9" fillId="0" borderId="23" xfId="0" applyFont="1" applyBorder="1" applyAlignment="1">
      <alignment horizontal="left" wrapText="1"/>
    </xf>
    <xf numFmtId="0" fontId="9" fillId="0" borderId="14" xfId="0" applyFont="1" applyBorder="1" applyAlignment="1">
      <alignment horizontal="center" wrapText="1"/>
    </xf>
    <xf numFmtId="0" fontId="9" fillId="0" borderId="14" xfId="2" applyNumberFormat="1" applyFont="1" applyBorder="1" applyAlignment="1">
      <alignment wrapText="1"/>
    </xf>
    <xf numFmtId="43" fontId="9" fillId="0" borderId="14" xfId="2" applyFont="1" applyBorder="1" applyAlignment="1">
      <alignment horizontal="center"/>
    </xf>
    <xf numFmtId="0" fontId="9" fillId="0" borderId="11" xfId="0" applyFont="1" applyBorder="1" applyAlignment="1">
      <alignment horizontal="left" wrapText="1"/>
    </xf>
    <xf numFmtId="0" fontId="9" fillId="0" borderId="14" xfId="2" applyNumberFormat="1" applyFont="1" applyBorder="1" applyAlignment="1">
      <alignment vertical="center" wrapText="1"/>
    </xf>
    <xf numFmtId="0" fontId="9" fillId="0" borderId="14" xfId="0" applyFont="1" applyBorder="1" applyAlignment="1">
      <alignment horizontal="left" wrapText="1"/>
    </xf>
    <xf numFmtId="0" fontId="9" fillId="0" borderId="11" xfId="2" applyNumberFormat="1" applyFont="1" applyBorder="1" applyAlignment="1">
      <alignment horizontal="left" wrapText="1"/>
    </xf>
    <xf numFmtId="0" fontId="11" fillId="0" borderId="11" xfId="0" applyFont="1" applyBorder="1" applyAlignment="1">
      <alignment horizontal="center"/>
    </xf>
    <xf numFmtId="0" fontId="5" fillId="0" borderId="19" xfId="2" applyNumberFormat="1" applyFont="1" applyBorder="1" applyAlignment="1">
      <alignment vertical="center" wrapText="1"/>
    </xf>
    <xf numFmtId="0" fontId="5" fillId="0" borderId="14" xfId="2" applyNumberFormat="1" applyFont="1" applyBorder="1" applyAlignment="1">
      <alignment vertical="center" wrapText="1"/>
    </xf>
    <xf numFmtId="15" fontId="0" fillId="0" borderId="0" xfId="0" quotePrefix="1" applyNumberFormat="1" applyAlignment="1">
      <alignment horizontal="center"/>
    </xf>
    <xf numFmtId="0" fontId="5" fillId="0" borderId="24" xfId="0" applyFont="1" applyBorder="1" applyAlignment="1">
      <alignment horizontal="center"/>
    </xf>
    <xf numFmtId="14" fontId="5" fillId="0" borderId="24" xfId="0" quotePrefix="1" applyNumberFormat="1" applyFont="1" applyBorder="1" applyAlignment="1">
      <alignment horizontal="center"/>
    </xf>
    <xf numFmtId="0" fontId="5" fillId="0" borderId="25" xfId="0" applyFont="1" applyFill="1" applyBorder="1" applyAlignment="1">
      <alignment horizontal="left" wrapText="1"/>
    </xf>
    <xf numFmtId="0" fontId="5" fillId="0" borderId="24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7" fillId="0" borderId="24" xfId="0" applyFont="1" applyBorder="1" applyAlignment="1">
      <alignment wrapText="1"/>
    </xf>
    <xf numFmtId="0" fontId="7" fillId="0" borderId="24" xfId="0" applyFont="1" applyBorder="1" applyAlignment="1">
      <alignment horizontal="center"/>
    </xf>
    <xf numFmtId="0" fontId="7" fillId="0" borderId="24" xfId="0" applyFont="1" applyBorder="1" applyAlignment="1">
      <alignment vertical="center" wrapText="1"/>
    </xf>
    <xf numFmtId="43" fontId="7" fillId="0" borderId="24" xfId="2" applyFont="1" applyBorder="1" applyAlignment="1">
      <alignment horizontal="left"/>
    </xf>
    <xf numFmtId="43" fontId="5" fillId="0" borderId="24" xfId="2" applyFont="1" applyFill="1" applyBorder="1" applyAlignment="1"/>
    <xf numFmtId="43" fontId="5" fillId="0" borderId="24" xfId="0" applyNumberFormat="1" applyFont="1" applyBorder="1" applyAlignment="1"/>
    <xf numFmtId="41" fontId="5" fillId="0" borderId="0" xfId="2" applyNumberFormat="1" applyFont="1" applyBorder="1" applyAlignment="1"/>
    <xf numFmtId="0" fontId="9" fillId="0" borderId="0" xfId="0" applyFont="1"/>
    <xf numFmtId="0" fontId="9" fillId="0" borderId="0" xfId="0" applyFont="1" applyBorder="1" applyAlignment="1">
      <alignment horizontal="center"/>
    </xf>
    <xf numFmtId="0" fontId="9" fillId="0" borderId="0" xfId="0" quotePrefix="1" applyFont="1" applyBorder="1" applyAlignment="1">
      <alignment horizontal="right"/>
    </xf>
    <xf numFmtId="43" fontId="9" fillId="0" borderId="0" xfId="2" quotePrefix="1" applyFont="1" applyBorder="1" applyAlignment="1">
      <alignment horizontal="left" vertical="center" wrapText="1" indent="1"/>
    </xf>
    <xf numFmtId="43" fontId="9" fillId="0" borderId="0" xfId="2" applyFont="1" applyBorder="1" applyAlignment="1">
      <alignment horizontal="left"/>
    </xf>
    <xf numFmtId="0" fontId="9" fillId="0" borderId="0" xfId="0" applyFont="1" applyAlignment="1"/>
    <xf numFmtId="43" fontId="9" fillId="0" borderId="0" xfId="2" applyFont="1" applyBorder="1" applyAlignment="1">
      <alignment horizontal="right"/>
    </xf>
    <xf numFmtId="14" fontId="9" fillId="0" borderId="0" xfId="0" applyNumberFormat="1" applyFont="1" applyBorder="1" applyAlignment="1">
      <alignment horizontal="center"/>
    </xf>
    <xf numFmtId="0" fontId="9" fillId="0" borderId="0" xfId="0" quotePrefix="1" applyFont="1" applyBorder="1" applyAlignment="1">
      <alignment horizontal="center"/>
    </xf>
    <xf numFmtId="43" fontId="9" fillId="0" borderId="0" xfId="2" applyFont="1" applyBorder="1" applyAlignment="1">
      <alignment horizontal="right" indent="3"/>
    </xf>
    <xf numFmtId="43" fontId="20" fillId="0" borderId="0" xfId="2" applyFont="1" applyBorder="1"/>
    <xf numFmtId="0" fontId="9" fillId="0" borderId="0" xfId="0" applyFont="1" applyBorder="1"/>
    <xf numFmtId="0" fontId="29" fillId="0" borderId="0" xfId="0" applyFont="1" applyBorder="1" applyAlignment="1">
      <alignment horizontal="center"/>
    </xf>
    <xf numFmtId="43" fontId="29" fillId="0" borderId="0" xfId="0" applyNumberFormat="1" applyFont="1" applyBorder="1" applyAlignment="1">
      <alignment horizontal="right"/>
    </xf>
    <xf numFmtId="43" fontId="30" fillId="0" borderId="0" xfId="0" applyNumberFormat="1" applyFont="1" applyBorder="1" applyAlignment="1"/>
    <xf numFmtId="43" fontId="9" fillId="0" borderId="0" xfId="2" applyFont="1" applyBorder="1" applyAlignment="1"/>
    <xf numFmtId="0" fontId="9" fillId="0" borderId="0" xfId="0" applyFont="1" applyBorder="1" applyAlignment="1">
      <alignment horizontal="right"/>
    </xf>
    <xf numFmtId="0" fontId="31" fillId="0" borderId="0" xfId="0" applyFont="1" applyBorder="1" applyAlignment="1">
      <alignment horizontal="center"/>
    </xf>
    <xf numFmtId="0" fontId="31" fillId="0" borderId="0" xfId="0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43" fontId="9" fillId="0" borderId="0" xfId="2" quotePrefix="1" applyFont="1" applyBorder="1" applyAlignment="1">
      <alignment horizontal="left" vertical="center" wrapText="1"/>
    </xf>
    <xf numFmtId="0" fontId="31" fillId="0" borderId="0" xfId="0" applyFont="1" applyBorder="1" applyAlignment="1">
      <alignment horizontal="left"/>
    </xf>
    <xf numFmtId="43" fontId="31" fillId="0" borderId="0" xfId="2" applyFont="1" applyBorder="1" applyAlignment="1">
      <alignment horizontal="left"/>
    </xf>
    <xf numFmtId="0" fontId="9" fillId="0" borderId="0" xfId="0" applyFont="1" applyBorder="1" applyAlignment="1"/>
    <xf numFmtId="0" fontId="32" fillId="0" borderId="0" xfId="0" applyFont="1" applyBorder="1" applyAlignment="1">
      <alignment horizontal="center"/>
    </xf>
    <xf numFmtId="43" fontId="32" fillId="0" borderId="0" xfId="2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43" fontId="33" fillId="0" borderId="0" xfId="2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17" fontId="32" fillId="0" borderId="0" xfId="2" quotePrefix="1" applyNumberFormat="1" applyFont="1" applyBorder="1" applyAlignment="1">
      <alignment horizontal="center"/>
    </xf>
    <xf numFmtId="0" fontId="34" fillId="0" borderId="0" xfId="0" applyFont="1" applyBorder="1" applyAlignment="1"/>
    <xf numFmtId="0" fontId="34" fillId="0" borderId="0" xfId="0" quotePrefix="1" applyFont="1" applyBorder="1" applyAlignment="1"/>
    <xf numFmtId="0" fontId="34" fillId="0" borderId="0" xfId="0" quotePrefix="1" applyFont="1" applyBorder="1" applyAlignment="1">
      <alignment horizontal="left"/>
    </xf>
    <xf numFmtId="0" fontId="34" fillId="0" borderId="0" xfId="0" applyFont="1" applyBorder="1" applyAlignment="1">
      <alignment horizontal="right"/>
    </xf>
    <xf numFmtId="43" fontId="34" fillId="0" borderId="0" xfId="2" applyFont="1" applyBorder="1" applyAlignment="1">
      <alignment horizontal="right"/>
    </xf>
    <xf numFmtId="0" fontId="34" fillId="0" borderId="0" xfId="0" applyFont="1" applyBorder="1" applyAlignment="1">
      <alignment horizontal="center"/>
    </xf>
    <xf numFmtId="43" fontId="9" fillId="0" borderId="0" xfId="2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43" fontId="9" fillId="0" borderId="0" xfId="2" quotePrefix="1" applyFont="1" applyBorder="1" applyAlignment="1">
      <alignment horizontal="center"/>
    </xf>
    <xf numFmtId="0" fontId="9" fillId="0" borderId="0" xfId="0" applyFont="1" applyBorder="1" applyAlignment="1">
      <alignment horizontal="left" wrapText="1"/>
    </xf>
    <xf numFmtId="0" fontId="9" fillId="0" borderId="0" xfId="0" quotePrefix="1" applyFont="1" applyFill="1" applyBorder="1" applyAlignment="1">
      <alignment horizontal="right"/>
    </xf>
    <xf numFmtId="43" fontId="20" fillId="0" borderId="0" xfId="2" applyFont="1" applyBorder="1" applyAlignment="1"/>
    <xf numFmtId="43" fontId="30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/>
    <xf numFmtId="0" fontId="20" fillId="0" borderId="0" xfId="0" applyFont="1" applyBorder="1" applyAlignment="1">
      <alignment horizontal="right"/>
    </xf>
    <xf numFmtId="0" fontId="35" fillId="0" borderId="0" xfId="0" applyFont="1" applyBorder="1" applyAlignment="1"/>
    <xf numFmtId="43" fontId="9" fillId="0" borderId="0" xfId="2" applyFont="1" applyBorder="1" applyAlignment="1">
      <alignment horizontal="left" vertical="center" wrapText="1"/>
    </xf>
    <xf numFmtId="43" fontId="9" fillId="0" borderId="0" xfId="2" quotePrefix="1" applyFont="1" applyBorder="1" applyAlignment="1">
      <alignment horizontal="left" wrapText="1"/>
    </xf>
    <xf numFmtId="0" fontId="34" fillId="0" borderId="0" xfId="0" applyFont="1" applyBorder="1"/>
    <xf numFmtId="0" fontId="34" fillId="0" borderId="0" xfId="0" quotePrefix="1" applyFont="1" applyBorder="1"/>
    <xf numFmtId="0" fontId="34" fillId="0" borderId="0" xfId="0" quotePrefix="1" applyFont="1" applyBorder="1" applyAlignment="1">
      <alignment horizontal="left" indent="1"/>
    </xf>
    <xf numFmtId="0" fontId="9" fillId="0" borderId="0" xfId="0" applyFont="1" applyBorder="1" applyAlignment="1">
      <alignment horizontal="left" wrapText="1" indent="1"/>
    </xf>
    <xf numFmtId="43" fontId="9" fillId="0" borderId="0" xfId="2" applyFont="1" applyBorder="1" applyAlignment="1">
      <alignment horizontal="left" vertical="center" wrapText="1" indent="1"/>
    </xf>
    <xf numFmtId="43" fontId="9" fillId="0" borderId="0" xfId="2" quotePrefix="1" applyFont="1" applyBorder="1" applyAlignment="1">
      <alignment horizontal="left" wrapText="1" indent="1"/>
    </xf>
    <xf numFmtId="0" fontId="9" fillId="0" borderId="0" xfId="0" applyFont="1" applyBorder="1" applyAlignment="1">
      <alignment horizontal="right" indent="3"/>
    </xf>
    <xf numFmtId="0" fontId="36" fillId="0" borderId="0" xfId="0" applyFont="1" applyBorder="1"/>
    <xf numFmtId="0" fontId="37" fillId="0" borderId="0" xfId="0" applyFont="1" applyBorder="1" applyAlignment="1">
      <alignment horizontal="left"/>
    </xf>
    <xf numFmtId="0" fontId="0" fillId="0" borderId="0" xfId="0" applyAlignment="1"/>
    <xf numFmtId="0" fontId="37" fillId="0" borderId="0" xfId="0" applyFont="1" applyBorder="1" applyAlignment="1">
      <alignment horizontal="center"/>
    </xf>
    <xf numFmtId="0" fontId="0" fillId="0" borderId="0" xfId="0" applyBorder="1" applyAlignment="1"/>
    <xf numFmtId="0" fontId="41" fillId="0" borderId="0" xfId="0" applyFont="1" applyBorder="1"/>
    <xf numFmtId="0" fontId="37" fillId="0" borderId="0" xfId="0" applyFont="1" applyBorder="1"/>
    <xf numFmtId="0" fontId="41" fillId="0" borderId="0" xfId="0" quotePrefix="1" applyFont="1" applyBorder="1"/>
    <xf numFmtId="0" fontId="41" fillId="0" borderId="0" xfId="0" quotePrefix="1" applyFont="1" applyBorder="1" applyAlignment="1">
      <alignment horizontal="left" indent="1"/>
    </xf>
    <xf numFmtId="0" fontId="41" fillId="0" borderId="0" xfId="0" applyFont="1" applyBorder="1" applyAlignment="1">
      <alignment horizontal="right"/>
    </xf>
    <xf numFmtId="0" fontId="41" fillId="0" borderId="0" xfId="0" applyFont="1" applyBorder="1" applyAlignment="1">
      <alignment horizontal="center"/>
    </xf>
    <xf numFmtId="14" fontId="36" fillId="0" borderId="0" xfId="0" applyNumberFormat="1" applyFont="1" applyBorder="1" applyAlignment="1">
      <alignment horizontal="center"/>
    </xf>
    <xf numFmtId="0" fontId="36" fillId="0" borderId="0" xfId="0" applyFont="1" applyBorder="1" applyAlignment="1">
      <alignment horizontal="right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/>
    <xf numFmtId="43" fontId="36" fillId="0" borderId="0" xfId="2" applyFont="1" applyBorder="1" applyAlignment="1"/>
    <xf numFmtId="0" fontId="36" fillId="0" borderId="0" xfId="0" quotePrefix="1" applyFont="1" applyBorder="1" applyAlignment="1">
      <alignment horizontal="center"/>
    </xf>
    <xf numFmtId="0" fontId="36" fillId="0" borderId="0" xfId="0" applyNumberFormat="1" applyFont="1" applyBorder="1" applyAlignment="1">
      <alignment horizontal="center"/>
    </xf>
    <xf numFmtId="43" fontId="36" fillId="0" borderId="0" xfId="2" applyFont="1" applyBorder="1" applyAlignment="1">
      <alignment horizontal="center"/>
    </xf>
    <xf numFmtId="0" fontId="37" fillId="0" borderId="0" xfId="0" quotePrefix="1" applyFont="1" applyBorder="1" applyAlignment="1">
      <alignment horizontal="center"/>
    </xf>
    <xf numFmtId="0" fontId="43" fillId="0" borderId="0" xfId="0" applyFont="1" applyBorder="1" applyAlignment="1">
      <alignment horizontal="left"/>
    </xf>
    <xf numFmtId="43" fontId="37" fillId="0" borderId="0" xfId="2" quotePrefix="1" applyFont="1" applyBorder="1" applyAlignment="1">
      <alignment horizontal="center"/>
    </xf>
    <xf numFmtId="43" fontId="37" fillId="0" borderId="0" xfId="2" applyFont="1" applyBorder="1" applyAlignment="1">
      <alignment horizontal="left"/>
    </xf>
    <xf numFmtId="43" fontId="37" fillId="0" borderId="0" xfId="2" applyFont="1" applyBorder="1"/>
    <xf numFmtId="0" fontId="37" fillId="0" borderId="0" xfId="0" quotePrefix="1" applyFont="1" applyBorder="1" applyAlignment="1">
      <alignment horizontal="right"/>
    </xf>
    <xf numFmtId="0" fontId="37" fillId="0" borderId="0" xfId="0" applyFont="1" applyBorder="1" applyAlignment="1">
      <alignment horizontal="left" wrapText="1" indent="1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left" wrapText="1" indent="1"/>
    </xf>
    <xf numFmtId="43" fontId="37" fillId="0" borderId="0" xfId="2" applyFont="1" applyBorder="1" applyAlignment="1">
      <alignment horizontal="right" indent="3"/>
    </xf>
    <xf numFmtId="43" fontId="44" fillId="0" borderId="0" xfId="2" applyFont="1" applyBorder="1"/>
    <xf numFmtId="0" fontId="37" fillId="0" borderId="0" xfId="0" applyFont="1" applyBorder="1" applyAlignment="1">
      <alignment horizontal="right" indent="3"/>
    </xf>
    <xf numFmtId="0" fontId="46" fillId="0" borderId="0" xfId="0" applyFont="1" applyBorder="1" applyAlignment="1">
      <alignment horizontal="center"/>
    </xf>
    <xf numFmtId="0" fontId="47" fillId="0" borderId="0" xfId="0" applyFont="1" applyBorder="1" applyAlignment="1">
      <alignment horizontal="left"/>
    </xf>
    <xf numFmtId="0" fontId="48" fillId="0" borderId="0" xfId="0" quotePrefix="1" applyFont="1" applyBorder="1" applyAlignment="1">
      <alignment horizontal="right"/>
    </xf>
    <xf numFmtId="0" fontId="37" fillId="0" borderId="0" xfId="0" quotePrefix="1" applyFont="1" applyFill="1" applyBorder="1" applyAlignment="1">
      <alignment horizontal="right"/>
    </xf>
    <xf numFmtId="43" fontId="37" fillId="0" borderId="0" xfId="2" applyFont="1" applyBorder="1" applyAlignment="1">
      <alignment horizontal="left" wrapText="1" indent="1"/>
    </xf>
    <xf numFmtId="43" fontId="42" fillId="0" borderId="0" xfId="2" applyFont="1" applyBorder="1" applyAlignment="1">
      <alignment horizontal="center"/>
    </xf>
    <xf numFmtId="14" fontId="23" fillId="0" borderId="0" xfId="0" applyNumberFormat="1" applyFont="1"/>
    <xf numFmtId="0" fontId="20" fillId="0" borderId="0" xfId="0" applyFont="1"/>
    <xf numFmtId="0" fontId="23" fillId="0" borderId="0" xfId="0" applyFont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33" fillId="0" borderId="0" xfId="0" applyFont="1" applyBorder="1" applyAlignment="1"/>
    <xf numFmtId="0" fontId="41" fillId="0" borderId="0" xfId="0" applyFont="1" applyBorder="1" applyAlignment="1"/>
    <xf numFmtId="43" fontId="45" fillId="0" borderId="0" xfId="0" applyNumberFormat="1" applyFont="1" applyBorder="1" applyAlignment="1">
      <alignment horizontal="center"/>
    </xf>
    <xf numFmtId="43" fontId="37" fillId="0" borderId="0" xfId="2" applyFont="1" applyBorder="1" applyAlignment="1">
      <alignment horizontal="center"/>
    </xf>
    <xf numFmtId="43" fontId="45" fillId="0" borderId="0" xfId="0" applyNumberFormat="1" applyFont="1" applyBorder="1"/>
    <xf numFmtId="43" fontId="50" fillId="0" borderId="0" xfId="0" applyNumberFormat="1" applyFont="1" applyBorder="1" applyAlignment="1">
      <alignment horizontal="center"/>
    </xf>
    <xf numFmtId="43" fontId="37" fillId="0" borderId="0" xfId="2" applyFont="1" applyFill="1" applyBorder="1" applyAlignment="1">
      <alignment horizontal="left"/>
    </xf>
    <xf numFmtId="43" fontId="37" fillId="0" borderId="0" xfId="2" quotePrefix="1" applyFont="1" applyBorder="1" applyAlignment="1">
      <alignment horizontal="left" wrapText="1" indent="2"/>
    </xf>
    <xf numFmtId="0" fontId="23" fillId="0" borderId="0" xfId="0" quotePrefix="1" applyFont="1" applyAlignment="1">
      <alignment horizontal="right"/>
    </xf>
    <xf numFmtId="0" fontId="23" fillId="0" borderId="0" xfId="0" applyFont="1" applyAlignment="1">
      <alignment horizontal="right"/>
    </xf>
    <xf numFmtId="43" fontId="37" fillId="0" borderId="0" xfId="0" applyNumberFormat="1" applyFont="1" applyBorder="1"/>
    <xf numFmtId="14" fontId="0" fillId="0" borderId="0" xfId="0" applyNumberFormat="1"/>
    <xf numFmtId="14" fontId="37" fillId="0" borderId="0" xfId="0" applyNumberFormat="1" applyFont="1" applyBorder="1" applyAlignment="1">
      <alignment horizontal="center"/>
    </xf>
    <xf numFmtId="0" fontId="37" fillId="0" borderId="0" xfId="0" quotePrefix="1" applyFont="1" applyBorder="1" applyAlignment="1">
      <alignment horizontal="left" wrapText="1" indent="1"/>
    </xf>
    <xf numFmtId="14" fontId="37" fillId="0" borderId="0" xfId="0" quotePrefix="1" applyNumberFormat="1" applyFont="1" applyBorder="1" applyAlignment="1">
      <alignment horizontal="center"/>
    </xf>
    <xf numFmtId="14" fontId="9" fillId="0" borderId="0" xfId="0" applyNumberFormat="1" applyFont="1"/>
    <xf numFmtId="0" fontId="37" fillId="0" borderId="0" xfId="0" applyFont="1" applyBorder="1" applyAlignment="1">
      <alignment horizontal="left" indent="1"/>
    </xf>
    <xf numFmtId="0" fontId="37" fillId="0" borderId="0" xfId="0" applyFont="1" applyBorder="1" applyAlignment="1">
      <alignment horizontal="left" wrapText="1"/>
    </xf>
    <xf numFmtId="14" fontId="23" fillId="0" borderId="0" xfId="0" applyNumberFormat="1" applyFont="1" applyAlignment="1">
      <alignment horizontal="right"/>
    </xf>
    <xf numFmtId="0" fontId="23" fillId="0" borderId="0" xfId="0" applyFont="1" applyBorder="1" applyAlignment="1">
      <alignment horizontal="right"/>
    </xf>
    <xf numFmtId="0" fontId="23" fillId="0" borderId="1" xfId="0" applyFont="1" applyBorder="1" applyAlignment="1">
      <alignment horizontal="right"/>
    </xf>
    <xf numFmtId="0" fontId="0" fillId="0" borderId="1" xfId="0" applyBorder="1"/>
    <xf numFmtId="0" fontId="0" fillId="0" borderId="0" xfId="0" quotePrefix="1" applyBorder="1" applyAlignment="1">
      <alignment horizontal="left"/>
    </xf>
    <xf numFmtId="12" fontId="37" fillId="0" borderId="0" xfId="2" quotePrefix="1" applyNumberFormat="1" applyFont="1" applyBorder="1" applyAlignment="1">
      <alignment horizontal="left" wrapText="1" indent="1"/>
    </xf>
    <xf numFmtId="0" fontId="30" fillId="0" borderId="0" xfId="0" applyFont="1" applyBorder="1" applyAlignment="1">
      <alignment horizontal="center"/>
    </xf>
    <xf numFmtId="43" fontId="51" fillId="0" borderId="0" xfId="0" applyNumberFormat="1" applyFont="1" applyBorder="1" applyAlignment="1">
      <alignment horizontal="center"/>
    </xf>
    <xf numFmtId="0" fontId="51" fillId="0" borderId="0" xfId="0" applyFont="1" applyBorder="1" applyAlignment="1">
      <alignment horizontal="center"/>
    </xf>
    <xf numFmtId="43" fontId="36" fillId="0" borderId="0" xfId="2" quotePrefix="1" applyFont="1" applyBorder="1" applyAlignment="1">
      <alignment horizontal="left" wrapText="1" indent="1"/>
    </xf>
    <xf numFmtId="43" fontId="37" fillId="0" borderId="0" xfId="2" quotePrefix="1" applyFont="1" applyBorder="1" applyAlignment="1">
      <alignment horizontal="left" vertical="center" wrapText="1" indent="1"/>
    </xf>
    <xf numFmtId="43" fontId="52" fillId="0" borderId="0" xfId="0" applyNumberFormat="1" applyFont="1" applyBorder="1" applyAlignment="1">
      <alignment horizontal="center"/>
    </xf>
    <xf numFmtId="0" fontId="9" fillId="0" borderId="0" xfId="0" quotePrefix="1" applyFont="1" applyAlignment="1">
      <alignment horizontal="right"/>
    </xf>
    <xf numFmtId="0" fontId="0" fillId="0" borderId="0" xfId="0" applyAlignment="1">
      <alignment horizontal="right"/>
    </xf>
    <xf numFmtId="0" fontId="36" fillId="0" borderId="0" xfId="0" quotePrefix="1" applyFont="1" applyBorder="1" applyAlignment="1">
      <alignment horizontal="right"/>
    </xf>
    <xf numFmtId="43" fontId="37" fillId="0" borderId="0" xfId="2" quotePrefix="1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top" wrapText="1" indent="1"/>
    </xf>
    <xf numFmtId="0" fontId="41" fillId="0" borderId="0" xfId="0" quotePrefix="1" applyFont="1" applyBorder="1" applyAlignment="1"/>
    <xf numFmtId="43" fontId="37" fillId="0" borderId="0" xfId="2" quotePrefix="1" applyFont="1" applyBorder="1" applyAlignment="1">
      <alignment horizontal="center" wrapText="1"/>
    </xf>
    <xf numFmtId="43" fontId="37" fillId="0" borderId="0" xfId="2" quotePrefix="1" applyFont="1" applyBorder="1" applyAlignment="1">
      <alignment horizontal="center" vertical="top"/>
    </xf>
    <xf numFmtId="166" fontId="37" fillId="0" borderId="0" xfId="2" quotePrefix="1" applyNumberFormat="1" applyFont="1" applyBorder="1" applyAlignment="1">
      <alignment horizontal="left" wrapText="1" indent="1"/>
    </xf>
    <xf numFmtId="167" fontId="0" fillId="0" borderId="0" xfId="0" applyNumberFormat="1"/>
    <xf numFmtId="0" fontId="37" fillId="0" borderId="0" xfId="0" applyFont="1" applyBorder="1" applyAlignment="1">
      <alignment horizontal="right"/>
    </xf>
    <xf numFmtId="4" fontId="0" fillId="0" borderId="0" xfId="0" applyNumberFormat="1"/>
    <xf numFmtId="0" fontId="37" fillId="0" borderId="0" xfId="0" applyFont="1" applyBorder="1" applyAlignment="1"/>
    <xf numFmtId="14" fontId="37" fillId="0" borderId="0" xfId="0" applyNumberFormat="1" applyFont="1" applyBorder="1" applyAlignment="1"/>
    <xf numFmtId="0" fontId="37" fillId="0" borderId="0" xfId="0" quotePrefix="1" applyFont="1" applyBorder="1" applyAlignment="1"/>
    <xf numFmtId="43" fontId="37" fillId="0" borderId="0" xfId="2" quotePrefix="1" applyFont="1" applyBorder="1" applyAlignment="1">
      <alignment wrapText="1"/>
    </xf>
    <xf numFmtId="43" fontId="37" fillId="0" borderId="0" xfId="2" applyFont="1" applyBorder="1" applyAlignment="1"/>
    <xf numFmtId="43" fontId="44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indent="1"/>
    </xf>
    <xf numFmtId="0" fontId="53" fillId="0" borderId="0" xfId="0" applyFont="1" applyBorder="1" applyAlignment="1">
      <alignment horizontal="center"/>
    </xf>
    <xf numFmtId="43" fontId="54" fillId="0" borderId="0" xfId="0" applyNumberFormat="1" applyFont="1" applyBorder="1" applyAlignment="1">
      <alignment horizontal="center"/>
    </xf>
    <xf numFmtId="0" fontId="55" fillId="0" borderId="0" xfId="0" applyFont="1" applyBorder="1" applyAlignment="1">
      <alignment horizontal="center"/>
    </xf>
    <xf numFmtId="14" fontId="37" fillId="0" borderId="0" xfId="0" quotePrefix="1" applyNumberFormat="1" applyFont="1" applyBorder="1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37" fillId="0" borderId="0" xfId="0" quotePrefix="1" applyFont="1" applyBorder="1" applyAlignment="1">
      <alignment horizontal="right" wrapText="1"/>
    </xf>
    <xf numFmtId="43" fontId="37" fillId="0" borderId="0" xfId="2" applyFont="1" applyBorder="1" applyAlignment="1">
      <alignment horizontal="left" vertical="center"/>
    </xf>
    <xf numFmtId="43" fontId="37" fillId="0" borderId="0" xfId="2" applyFont="1" applyBorder="1" applyAlignment="1">
      <alignment vertical="center"/>
    </xf>
    <xf numFmtId="43" fontId="44" fillId="0" borderId="0" xfId="2" applyFont="1" applyBorder="1" applyAlignment="1">
      <alignment horizontal="left"/>
    </xf>
    <xf numFmtId="3" fontId="0" fillId="0" borderId="0" xfId="0" applyNumberFormat="1"/>
    <xf numFmtId="0" fontId="37" fillId="0" borderId="0" xfId="0" applyFont="1" applyBorder="1" applyAlignment="1">
      <alignment horizontal="right" indent="2"/>
    </xf>
    <xf numFmtId="43" fontId="37" fillId="0" borderId="0" xfId="2" quotePrefix="1" applyFont="1" applyBorder="1" applyAlignment="1">
      <alignment horizontal="left" vertical="center" indent="1"/>
    </xf>
    <xf numFmtId="43" fontId="37" fillId="0" borderId="0" xfId="2" quotePrefix="1" applyFont="1" applyBorder="1" applyAlignment="1">
      <alignment horizontal="left" vertical="center" wrapText="1"/>
    </xf>
    <xf numFmtId="43" fontId="37" fillId="0" borderId="0" xfId="2" quotePrefix="1" applyFont="1" applyBorder="1" applyAlignment="1">
      <alignment horizontal="left"/>
    </xf>
    <xf numFmtId="43" fontId="37" fillId="0" borderId="0" xfId="2" quotePrefix="1" applyFont="1" applyBorder="1" applyAlignment="1">
      <alignment horizontal="left" vertical="center"/>
    </xf>
    <xf numFmtId="43" fontId="37" fillId="0" borderId="0" xfId="2" quotePrefix="1" applyFont="1" applyBorder="1" applyAlignment="1">
      <alignment vertical="center" wrapText="1"/>
    </xf>
    <xf numFmtId="43" fontId="36" fillId="0" borderId="0" xfId="2" applyFont="1" applyBorder="1"/>
    <xf numFmtId="0" fontId="37" fillId="0" borderId="0" xfId="0" quotePrefix="1" applyFont="1" applyBorder="1" applyAlignment="1">
      <alignment horizontal="left" indent="1"/>
    </xf>
    <xf numFmtId="0" fontId="37" fillId="0" borderId="0" xfId="0" quotePrefix="1" applyFont="1" applyFill="1" applyBorder="1" applyAlignment="1">
      <alignment horizontal="left" wrapText="1" indent="1"/>
    </xf>
    <xf numFmtId="0" fontId="5" fillId="0" borderId="14" xfId="2" quotePrefix="1" applyNumberFormat="1" applyFont="1" applyBorder="1" applyAlignment="1">
      <alignment vertical="center" wrapText="1"/>
    </xf>
    <xf numFmtId="14" fontId="5" fillId="2" borderId="11" xfId="0" quotePrefix="1" applyNumberFormat="1" applyFont="1" applyFill="1" applyBorder="1" applyAlignment="1">
      <alignment horizontal="center" vertical="center"/>
    </xf>
    <xf numFmtId="14" fontId="5" fillId="2" borderId="11" xfId="0" quotePrefix="1" applyNumberFormat="1" applyFont="1" applyFill="1" applyBorder="1" applyAlignment="1">
      <alignment horizontal="right" vertical="center"/>
    </xf>
    <xf numFmtId="1" fontId="0" fillId="0" borderId="0" xfId="0" quotePrefix="1" applyNumberFormat="1" applyAlignment="1">
      <alignment horizontal="center"/>
    </xf>
    <xf numFmtId="43" fontId="14" fillId="0" borderId="11" xfId="0" applyNumberFormat="1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3" fillId="6" borderId="0" xfId="0" applyFont="1" applyFill="1" applyAlignment="1">
      <alignment horizontal="center"/>
    </xf>
    <xf numFmtId="0" fontId="59" fillId="0" borderId="0" xfId="0" applyFont="1" applyAlignment="1">
      <alignment horizontal="center" vertical="center" wrapText="1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0" fontId="60" fillId="0" borderId="0" xfId="0" applyFont="1" applyAlignment="1">
      <alignment horizontal="center"/>
    </xf>
    <xf numFmtId="0" fontId="3" fillId="6" borderId="0" xfId="0" applyFont="1" applyFill="1"/>
    <xf numFmtId="0" fontId="2" fillId="7" borderId="0" xfId="0" quotePrefix="1" applyFont="1" applyFill="1" applyAlignment="1">
      <alignment horizontal="center"/>
    </xf>
    <xf numFmtId="43" fontId="42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applyFont="1" applyBorder="1" applyAlignment="1">
      <alignment horizontal="center"/>
    </xf>
    <xf numFmtId="0" fontId="9" fillId="0" borderId="0" xfId="0" applyFont="1" applyBorder="1" applyAlignment="1">
      <alignment horizontal="right" vertical="center" indent="3"/>
    </xf>
    <xf numFmtId="0" fontId="33" fillId="0" borderId="0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41" fillId="0" borderId="0" xfId="0" applyFont="1" applyBorder="1" applyAlignment="1">
      <alignment horizontal="right"/>
    </xf>
    <xf numFmtId="43" fontId="36" fillId="0" borderId="0" xfId="2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43" fontId="37" fillId="0" borderId="0" xfId="2" applyFont="1" applyBorder="1" applyAlignment="1">
      <alignment horizontal="left" wrapText="1" indent="1"/>
    </xf>
    <xf numFmtId="43" fontId="37" fillId="0" borderId="0" xfId="2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center" vertical="center" wrapText="1"/>
    </xf>
    <xf numFmtId="0" fontId="37" fillId="0" borderId="0" xfId="0" applyFont="1" applyBorder="1" applyAlignment="1">
      <alignment horizontal="right" vertical="center" indent="3"/>
    </xf>
    <xf numFmtId="0" fontId="9" fillId="0" borderId="0" xfId="0" applyFont="1" applyBorder="1" applyAlignment="1">
      <alignment horizontal="right" vertical="center" indent="2"/>
    </xf>
    <xf numFmtId="43" fontId="37" fillId="0" borderId="0" xfId="2" applyFont="1" applyBorder="1" applyAlignment="1">
      <alignment horizontal="right" vertical="center" indent="2"/>
    </xf>
    <xf numFmtId="43" fontId="4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1"/>
    </xf>
    <xf numFmtId="0" fontId="9" fillId="0" borderId="0" xfId="0" applyFont="1" applyBorder="1" applyAlignment="1">
      <alignment horizontal="right" vertical="center" indent="1"/>
    </xf>
    <xf numFmtId="43" fontId="44" fillId="0" borderId="0" xfId="0" applyNumberFormat="1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43" fontId="5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2"/>
    </xf>
    <xf numFmtId="0" fontId="44" fillId="0" borderId="0" xfId="0" quotePrefix="1" applyFont="1" applyBorder="1" applyAlignment="1">
      <alignment horizontal="center"/>
    </xf>
    <xf numFmtId="43" fontId="37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indent="3"/>
    </xf>
    <xf numFmtId="43" fontId="50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 indent="3"/>
    </xf>
    <xf numFmtId="43" fontId="30" fillId="0" borderId="0" xfId="0" applyNumberFormat="1" applyFont="1" applyBorder="1" applyAlignment="1">
      <alignment horizontal="center"/>
    </xf>
    <xf numFmtId="43" fontId="45" fillId="0" borderId="0" xfId="0" applyNumberFormat="1" applyFont="1" applyBorder="1" applyAlignment="1">
      <alignment horizontal="right"/>
    </xf>
    <xf numFmtId="0" fontId="49" fillId="0" borderId="0" xfId="0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0" fontId="34" fillId="0" borderId="0" xfId="0" applyFont="1" applyBorder="1" applyAlignment="1">
      <alignment horizontal="right"/>
    </xf>
    <xf numFmtId="43" fontId="9" fillId="0" borderId="0" xfId="2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0" fontId="5" fillId="0" borderId="14" xfId="2" applyNumberFormat="1" applyFont="1" applyBorder="1" applyAlignment="1">
      <alignment horizontal="left" vertical="center" wrapText="1"/>
    </xf>
    <xf numFmtId="0" fontId="5" fillId="0" borderId="15" xfId="2" applyNumberFormat="1" applyFont="1" applyBorder="1" applyAlignment="1">
      <alignment horizontal="left" vertical="center" wrapText="1"/>
    </xf>
    <xf numFmtId="0" fontId="5" fillId="0" borderId="19" xfId="2" applyNumberFormat="1" applyFont="1" applyBorder="1" applyAlignment="1">
      <alignment horizontal="left" vertical="center" wrapText="1"/>
    </xf>
    <xf numFmtId="0" fontId="32" fillId="0" borderId="0" xfId="0" applyFont="1" applyBorder="1" applyAlignment="1">
      <alignment horizontal="center"/>
    </xf>
    <xf numFmtId="165" fontId="21" fillId="0" borderId="0" xfId="2" quotePrefix="1" applyNumberFormat="1" applyFont="1" applyBorder="1" applyAlignment="1">
      <alignment horizontal="center"/>
    </xf>
    <xf numFmtId="0" fontId="9" fillId="0" borderId="14" xfId="2" applyNumberFormat="1" applyFont="1" applyBorder="1" applyAlignment="1">
      <alignment horizontal="left" vertical="center" wrapText="1"/>
    </xf>
    <xf numFmtId="0" fontId="9" fillId="0" borderId="19" xfId="2" applyNumberFormat="1" applyFont="1" applyBorder="1" applyAlignment="1">
      <alignment horizontal="left" vertical="center" wrapText="1"/>
    </xf>
    <xf numFmtId="0" fontId="9" fillId="0" borderId="15" xfId="2" applyNumberFormat="1" applyFont="1" applyBorder="1" applyAlignment="1">
      <alignment horizontal="left" vertical="center" wrapText="1"/>
    </xf>
    <xf numFmtId="0" fontId="5" fillId="0" borderId="11" xfId="2" applyNumberFormat="1" applyFont="1" applyBorder="1" applyAlignment="1">
      <alignment horizontal="left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7" xfId="0" quotePrefix="1" applyFont="1" applyFill="1" applyBorder="1" applyAlignment="1">
      <alignment horizontal="center" vertical="center" wrapText="1"/>
    </xf>
    <xf numFmtId="0" fontId="11" fillId="3" borderId="8" xfId="0" quotePrefix="1" applyFont="1" applyFill="1" applyBorder="1" applyAlignment="1">
      <alignment horizontal="center" vertical="center" wrapText="1"/>
    </xf>
    <xf numFmtId="0" fontId="11" fillId="3" borderId="7" xfId="0" applyNumberFormat="1" applyFont="1" applyFill="1" applyBorder="1" applyAlignment="1">
      <alignment horizontal="center" vertical="center"/>
    </xf>
    <xf numFmtId="0" fontId="11" fillId="3" borderId="9" xfId="0" applyNumberFormat="1" applyFont="1" applyFill="1" applyBorder="1" applyAlignment="1">
      <alignment horizontal="center" vertical="center"/>
    </xf>
    <xf numFmtId="0" fontId="11" fillId="3" borderId="8" xfId="0" applyNumberFormat="1" applyFont="1" applyFill="1" applyBorder="1" applyAlignment="1">
      <alignment horizontal="center" vertical="center"/>
    </xf>
    <xf numFmtId="43" fontId="11" fillId="3" borderId="10" xfId="2" quotePrefix="1" applyFont="1" applyFill="1" applyBorder="1" applyAlignment="1">
      <alignment horizontal="center" vertical="center"/>
    </xf>
    <xf numFmtId="43" fontId="11" fillId="3" borderId="11" xfId="2" quotePrefix="1" applyFont="1" applyFill="1" applyBorder="1" applyAlignment="1">
      <alignment horizontal="center" vertical="center"/>
    </xf>
    <xf numFmtId="43" fontId="11" fillId="3" borderId="16" xfId="2" quotePrefix="1" applyFont="1" applyFill="1" applyBorder="1" applyAlignment="1">
      <alignment horizontal="center" vertical="center"/>
    </xf>
    <xf numFmtId="43" fontId="11" fillId="3" borderId="10" xfId="2" applyFont="1" applyFill="1" applyBorder="1" applyAlignment="1">
      <alignment horizontal="center" vertical="center" wrapText="1"/>
    </xf>
    <xf numFmtId="43" fontId="11" fillId="3" borderId="11" xfId="2" applyFont="1" applyFill="1" applyBorder="1" applyAlignment="1">
      <alignment horizontal="center" vertical="center" wrapText="1"/>
    </xf>
    <xf numFmtId="43" fontId="11" fillId="3" borderId="16" xfId="2" applyFont="1" applyFill="1" applyBorder="1" applyAlignment="1">
      <alignment horizontal="center" vertical="center" wrapText="1"/>
    </xf>
    <xf numFmtId="43" fontId="11" fillId="3" borderId="10" xfId="2" applyFont="1" applyFill="1" applyBorder="1" applyAlignment="1">
      <alignment horizontal="center" vertical="center"/>
    </xf>
    <xf numFmtId="43" fontId="11" fillId="3" borderId="11" xfId="2" applyFont="1" applyFill="1" applyBorder="1" applyAlignment="1">
      <alignment horizontal="center" vertical="center"/>
    </xf>
    <xf numFmtId="43" fontId="11" fillId="3" borderId="16" xfId="2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14" fontId="11" fillId="3" borderId="11" xfId="0" applyNumberFormat="1" applyFont="1" applyFill="1" applyBorder="1" applyAlignment="1">
      <alignment horizontal="center" vertical="center"/>
    </xf>
    <xf numFmtId="14" fontId="11" fillId="3" borderId="16" xfId="0" applyNumberFormat="1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1" xfId="0" quotePrefix="1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5" fillId="0" borderId="3" xfId="0" quotePrefix="1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43" fontId="5" fillId="0" borderId="3" xfId="2" applyFont="1" applyBorder="1" applyAlignment="1">
      <alignment horizontal="center"/>
    </xf>
    <xf numFmtId="43" fontId="5" fillId="0" borderId="2" xfId="2" applyFont="1" applyBorder="1" applyAlignment="1">
      <alignment horizontal="center"/>
    </xf>
    <xf numFmtId="43" fontId="5" fillId="0" borderId="4" xfId="2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quotePrefix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43" fontId="5" fillId="0" borderId="5" xfId="2" applyFont="1" applyBorder="1" applyAlignment="1">
      <alignment horizontal="center" vertical="center"/>
    </xf>
    <xf numFmtId="43" fontId="5" fillId="0" borderId="0" xfId="2" applyFont="1" applyBorder="1" applyAlignment="1">
      <alignment horizontal="center" vertical="center"/>
    </xf>
    <xf numFmtId="43" fontId="5" fillId="0" borderId="6" xfId="2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1" fillId="0" borderId="0" xfId="0" applyFont="1"/>
    <xf numFmtId="0" fontId="61" fillId="8" borderId="26" xfId="0" applyFont="1" applyFill="1" applyBorder="1" applyAlignment="1">
      <alignment vertical="top"/>
    </xf>
  </cellXfs>
  <cellStyles count="3">
    <cellStyle name="Comma" xfId="1" builtinId="3"/>
    <cellStyle name="Comma 10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DV and ORS Printing</a:t>
          </a:r>
        </a:p>
        <a:p>
          <a:r>
            <a:rPr lang="en-US"/>
            <a:t>(Tracking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FAD Incoming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1A33D586-7C1C-454C-AB75-6FF0C9B5BF9E}">
      <dgm:prSet phldrT="[Text]"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757A6638-8F53-44FD-B688-B1A0CAED8D61}" type="parTrans" cxnId="{25958614-5E1B-4F4F-8580-88347E56AE99}">
      <dgm:prSet/>
      <dgm:spPr/>
      <dgm:t>
        <a:bodyPr/>
        <a:lstStyle/>
        <a:p>
          <a:endParaRPr lang="en-US"/>
        </a:p>
      </dgm:t>
    </dgm:pt>
    <dgm:pt modelId="{587594F6-EDB9-4294-8FD6-69D0A2D4BF4A}" type="sibTrans" cxnId="{25958614-5E1B-4F4F-8580-88347E56AE99}">
      <dgm:prSet/>
      <dgm:spPr/>
      <dgm:t>
        <a:bodyPr/>
        <a:lstStyle/>
        <a:p>
          <a:endParaRPr lang="en-US"/>
        </a:p>
      </dgm:t>
    </dgm:pt>
    <dgm:pt modelId="{8132A7CB-2F94-4274-8DDC-6B57D2D79A24}">
      <dgm:prSet phldrT="[Text]"/>
      <dgm:spPr/>
      <dgm:t>
        <a:bodyPr/>
        <a:lstStyle/>
        <a:p>
          <a:r>
            <a:rPr lang="en-US"/>
            <a:t>Check/ADA Issuance</a:t>
          </a:r>
        </a:p>
        <a:p>
          <a:r>
            <a:rPr lang="en-US"/>
            <a:t>(Check/ADA Number)</a:t>
          </a:r>
        </a:p>
      </dgm:t>
    </dgm:pt>
    <dgm:pt modelId="{940EF8CE-80AE-4128-94F3-B30124256145}" type="parTrans" cxnId="{F44185E5-A59E-4C38-9EA5-509A57F0E0FA}">
      <dgm:prSet/>
      <dgm:spPr/>
      <dgm:t>
        <a:bodyPr/>
        <a:lstStyle/>
        <a:p>
          <a:endParaRPr lang="en-US"/>
        </a:p>
      </dgm:t>
    </dgm:pt>
    <dgm:pt modelId="{2A4E0FE4-7502-4EAB-9D96-35517F5B2C26}" type="sibTrans" cxnId="{F44185E5-A59E-4C38-9EA5-509A57F0E0FA}">
      <dgm:prSet/>
      <dgm:spPr/>
      <dgm:t>
        <a:bodyPr/>
        <a:lstStyle/>
        <a:p>
          <a:endParaRPr lang="en-US"/>
        </a:p>
      </dgm:t>
    </dgm:pt>
    <dgm:pt modelId="{E6C2A930-3A27-42ED-818E-F8E6413338B5}">
      <dgm:prSet/>
      <dgm:spPr/>
      <dgm:t>
        <a:bodyPr/>
        <a:lstStyle/>
        <a:p>
          <a:r>
            <a:rPr lang="en-US"/>
            <a:t>DV Submission to COA</a:t>
          </a:r>
        </a:p>
        <a:p>
          <a:r>
            <a:rPr lang="en-US"/>
            <a:t>(Transmittal)</a:t>
          </a:r>
        </a:p>
      </dgm:t>
    </dgm:pt>
    <dgm:pt modelId="{C848491E-B73E-4343-9734-5F836600D252}" type="parTrans" cxnId="{3871FBB6-7A58-4022-9F3A-6DBB1450DDFD}">
      <dgm:prSet/>
      <dgm:spPr/>
      <dgm:t>
        <a:bodyPr/>
        <a:lstStyle/>
        <a:p>
          <a:endParaRPr lang="en-US"/>
        </a:p>
      </dgm:t>
    </dgm:pt>
    <dgm:pt modelId="{8213DF52-DF98-4786-BE95-02B3A3A500F1}" type="sibTrans" cxnId="{3871FBB6-7A58-4022-9F3A-6DBB1450DDFD}">
      <dgm:prSet/>
      <dgm:spPr/>
      <dgm:t>
        <a:bodyPr/>
        <a:lstStyle/>
        <a:p>
          <a:endParaRPr lang="en-US"/>
        </a:p>
      </dgm:t>
    </dgm:pt>
    <dgm:pt modelId="{77CAC628-166B-436E-AE23-C60DE521690A}">
      <dgm:prSet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(CKDJ and ADADJ)</a:t>
          </a:r>
        </a:p>
      </dgm:t>
    </dgm:pt>
    <dgm:pt modelId="{DD2A0533-2089-4441-8DD6-418A576FDB42}" type="parTrans" cxnId="{D668A97D-694A-4C50-8C0F-5681005705D6}">
      <dgm:prSet/>
      <dgm:spPr/>
      <dgm:t>
        <a:bodyPr/>
        <a:lstStyle/>
        <a:p>
          <a:endParaRPr lang="en-US"/>
        </a:p>
      </dgm:t>
    </dgm:pt>
    <dgm:pt modelId="{1C615702-CE27-46E3-98B8-616C05BB6B99}" type="sibTrans" cxnId="{D668A97D-694A-4C50-8C0F-5681005705D6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7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F5497AA2-9CE9-4187-9BBD-3B60E007D3D4}" type="pres">
      <dgm:prSet presAssocID="{E055CC57-58B6-44E4-BCB5-04A0C6449506}" presName="nodeFollowingNodes" presStyleLbl="node1" presStyleIdx="1" presStyleCnt="7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2" presStyleCnt="7">
        <dgm:presLayoutVars>
          <dgm:bulletEnabled val="1"/>
        </dgm:presLayoutVars>
      </dgm:prSet>
      <dgm:spPr/>
    </dgm:pt>
    <dgm:pt modelId="{44C309F1-1E88-4E40-9953-95ABC22302BD}" type="pres">
      <dgm:prSet presAssocID="{1A33D586-7C1C-454C-AB75-6FF0C9B5BF9E}" presName="nodeFollowingNodes" presStyleLbl="node1" presStyleIdx="3" presStyleCnt="7">
        <dgm:presLayoutVars>
          <dgm:bulletEnabled val="1"/>
        </dgm:presLayoutVars>
      </dgm:prSet>
      <dgm:spPr/>
    </dgm:pt>
    <dgm:pt modelId="{C35F0A9D-A575-45C6-90CC-BECDA3E0AF34}" type="pres">
      <dgm:prSet presAssocID="{8132A7CB-2F94-4274-8DDC-6B57D2D79A24}" presName="nodeFollowingNodes" presStyleLbl="node1" presStyleIdx="4" presStyleCnt="7">
        <dgm:presLayoutVars>
          <dgm:bulletEnabled val="1"/>
        </dgm:presLayoutVars>
      </dgm:prSet>
      <dgm:spPr/>
    </dgm:pt>
    <dgm:pt modelId="{B813ABB3-0CDB-49BC-B746-194D4FE11019}" type="pres">
      <dgm:prSet presAssocID="{77CAC628-166B-436E-AE23-C60DE521690A}" presName="nodeFollowingNodes" presStyleLbl="node1" presStyleIdx="5" presStyleCnt="7">
        <dgm:presLayoutVars>
          <dgm:bulletEnabled val="1"/>
        </dgm:presLayoutVars>
      </dgm:prSet>
      <dgm:spPr/>
    </dgm:pt>
    <dgm:pt modelId="{C5C96660-765F-44F1-AF08-FDBD25B3F0A7}" type="pres">
      <dgm:prSet presAssocID="{E6C2A930-3A27-42ED-818E-F8E6413338B5}" presName="nodeFollowingNodes" presStyleLbl="node1" presStyleIdx="6" presStyleCnt="7">
        <dgm:presLayoutVars>
          <dgm:bulletEnabled val="1"/>
        </dgm:presLayoutVars>
      </dgm:prSet>
      <dgm:spPr/>
    </dgm:pt>
  </dgm:ptLst>
  <dgm:cxnLst>
    <dgm:cxn modelId="{25958614-5E1B-4F4F-8580-88347E56AE99}" srcId="{E78CD935-4D73-4DCF-802A-8BF878684CC2}" destId="{1A33D586-7C1C-454C-AB75-6FF0C9B5BF9E}" srcOrd="3" destOrd="0" parTransId="{757A6638-8F53-44FD-B688-B1A0CAED8D61}" sibTransId="{587594F6-EDB9-4294-8FD6-69D0A2D4BF4A}"/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2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97BAA465-5D55-48CC-BFFC-26D6C7D4E701}" type="presOf" srcId="{8132A7CB-2F94-4274-8DDC-6B57D2D79A24}" destId="{C35F0A9D-A575-45C6-90CC-BECDA3E0AF34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D668A97D-694A-4C50-8C0F-5681005705D6}" srcId="{E78CD935-4D73-4DCF-802A-8BF878684CC2}" destId="{77CAC628-166B-436E-AE23-C60DE521690A}" srcOrd="5" destOrd="0" parTransId="{DD2A0533-2089-4441-8DD6-418A576FDB42}" sibTransId="{1C615702-CE27-46E3-98B8-616C05BB6B99}"/>
    <dgm:cxn modelId="{6F2B367F-54B5-4DE7-90F0-40B482874195}" type="presOf" srcId="{1A33D586-7C1C-454C-AB75-6FF0C9B5BF9E}" destId="{44C309F1-1E88-4E40-9953-95ABC22302BD}" srcOrd="0" destOrd="0" presId="urn:microsoft.com/office/officeart/2005/8/layout/cycle3"/>
    <dgm:cxn modelId="{1DB98E9C-6883-4211-A7AE-90129FE12B55}" type="presOf" srcId="{77CAC628-166B-436E-AE23-C60DE521690A}" destId="{B813ABB3-0CDB-49BC-B746-194D4FE11019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3871FBB6-7A58-4022-9F3A-6DBB1450DDFD}" srcId="{E78CD935-4D73-4DCF-802A-8BF878684CC2}" destId="{E6C2A930-3A27-42ED-818E-F8E6413338B5}" srcOrd="6" destOrd="0" parTransId="{C848491E-B73E-4343-9734-5F836600D252}" sibTransId="{8213DF52-DF98-4786-BE95-02B3A3A500F1}"/>
    <dgm:cxn modelId="{A7E235BC-FCFC-425D-9BCB-547EDD417371}" srcId="{E78CD935-4D73-4DCF-802A-8BF878684CC2}" destId="{E055CC57-58B6-44E4-BCB5-04A0C6449506}" srcOrd="1" destOrd="0" parTransId="{B4FD9EA0-D47D-4BF6-8159-A6B3F3810491}" sibTransId="{5FB32916-C9F0-482E-BAEA-A2C9538D5A05}"/>
    <dgm:cxn modelId="{061630C2-5BDE-4936-9198-09886A0D520F}" type="presOf" srcId="{E6C2A930-3A27-42ED-818E-F8E6413338B5}" destId="{C5C96660-765F-44F1-AF08-FDBD25B3F0A7}" srcOrd="0" destOrd="0" presId="urn:microsoft.com/office/officeart/2005/8/layout/cycle3"/>
    <dgm:cxn modelId="{F44185E5-A59E-4C38-9EA5-509A57F0E0FA}" srcId="{E78CD935-4D73-4DCF-802A-8BF878684CC2}" destId="{8132A7CB-2F94-4274-8DDC-6B57D2D79A24}" srcOrd="4" destOrd="0" parTransId="{940EF8CE-80AE-4128-94F3-B30124256145}" sibTransId="{2A4E0FE4-7502-4EAB-9D96-35517F5B2C26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D71C9373-32E4-45F4-96AB-803381A2A6CB}" type="presParOf" srcId="{99F45950-185C-4E67-BFC9-4FCD9AEC7D69}" destId="{F5497AA2-9CE9-4187-9BBD-3B60E007D3D4}" srcOrd="2" destOrd="0" presId="urn:microsoft.com/office/officeart/2005/8/layout/cycle3"/>
    <dgm:cxn modelId="{FE52B613-D4A4-4B03-AF54-B64CD3CDBB66}" type="presParOf" srcId="{99F45950-185C-4E67-BFC9-4FCD9AEC7D69}" destId="{B60E716A-E1D2-425F-854C-70DBC8AA808E}" srcOrd="3" destOrd="0" presId="urn:microsoft.com/office/officeart/2005/8/layout/cycle3"/>
    <dgm:cxn modelId="{65FBC036-BBE0-48FF-9AFE-3D3129E4B8FB}" type="presParOf" srcId="{99F45950-185C-4E67-BFC9-4FCD9AEC7D69}" destId="{44C309F1-1E88-4E40-9953-95ABC22302BD}" srcOrd="4" destOrd="0" presId="urn:microsoft.com/office/officeart/2005/8/layout/cycle3"/>
    <dgm:cxn modelId="{6F307144-B1B8-4A70-B174-F7CF8C009CC9}" type="presParOf" srcId="{99F45950-185C-4E67-BFC9-4FCD9AEC7D69}" destId="{C35F0A9D-A575-45C6-90CC-BECDA3E0AF34}" srcOrd="5" destOrd="0" presId="urn:microsoft.com/office/officeart/2005/8/layout/cycle3"/>
    <dgm:cxn modelId="{012BD557-CC4E-4619-A35F-19DA20BF4808}" type="presParOf" srcId="{99F45950-185C-4E67-BFC9-4FCD9AEC7D69}" destId="{B813ABB3-0CDB-49BC-B746-194D4FE11019}" srcOrd="6" destOrd="0" presId="urn:microsoft.com/office/officeart/2005/8/layout/cycle3"/>
    <dgm:cxn modelId="{BA8AAECF-76A8-43F4-9A14-9B6DC150CC2D}" type="presParOf" srcId="{99F45950-185C-4E67-BFC9-4FCD9AEC7D69}" destId="{C5C96660-765F-44F1-AF08-FDBD25B3F0A7}" srcOrd="7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Preparation of TRA (1600 and 1601EQ)</a:t>
          </a:r>
        </a:p>
        <a:p>
          <a:r>
            <a:rPr lang="en-US"/>
            <a:t>TRA Number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(GJ)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B813E6A0-2416-44F3-9056-162CF3E2C575}">
      <dgm:prSet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8E759FC9-0A62-40E3-9D51-283806BF2B3C}" type="parTrans" cxnId="{260E0EF2-9402-4D09-9926-93B94DB96D4B}">
      <dgm:prSet/>
      <dgm:spPr/>
      <dgm:t>
        <a:bodyPr/>
        <a:lstStyle/>
        <a:p>
          <a:endParaRPr lang="en-US"/>
        </a:p>
      </dgm:t>
    </dgm:pt>
    <dgm:pt modelId="{E7A4C2BB-C884-403B-9A14-D8971DFE1285}" type="sibTrans" cxnId="{260E0EF2-9402-4D09-9926-93B94DB96D4B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4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7F646609-5315-41EB-99D8-A0400E45BB34}" type="pres">
      <dgm:prSet presAssocID="{B813E6A0-2416-44F3-9056-162CF3E2C575}" presName="nodeFollowingNodes" presStyleLbl="node1" presStyleIdx="1" presStyleCnt="4">
        <dgm:presLayoutVars>
          <dgm:bulletEnabled val="1"/>
        </dgm:presLayoutVars>
      </dgm:prSet>
      <dgm:spPr/>
    </dgm:pt>
    <dgm:pt modelId="{F5497AA2-9CE9-4187-9BBD-3B60E007D3D4}" type="pres">
      <dgm:prSet presAssocID="{E055CC57-58B6-44E4-BCB5-04A0C6449506}" presName="nodeFollowingNodes" presStyleLbl="node1" presStyleIdx="2" presStyleCnt="4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3" presStyleCnt="4">
        <dgm:presLayoutVars>
          <dgm:bulletEnabled val="1"/>
        </dgm:presLayoutVars>
      </dgm:prSet>
      <dgm:spPr/>
    </dgm:pt>
  </dgm:ptLst>
  <dgm:cxnLst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3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41D94B6A-49AD-4398-AA54-A9B95D604B2E}" type="presOf" srcId="{B813E6A0-2416-44F3-9056-162CF3E2C575}" destId="{7F646609-5315-41EB-99D8-A0400E45BB34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A7E235BC-FCFC-425D-9BCB-547EDD417371}" srcId="{E78CD935-4D73-4DCF-802A-8BF878684CC2}" destId="{E055CC57-58B6-44E4-BCB5-04A0C6449506}" srcOrd="2" destOrd="0" parTransId="{B4FD9EA0-D47D-4BF6-8159-A6B3F3810491}" sibTransId="{5FB32916-C9F0-482E-BAEA-A2C9538D5A05}"/>
    <dgm:cxn modelId="{260E0EF2-9402-4D09-9926-93B94DB96D4B}" srcId="{E78CD935-4D73-4DCF-802A-8BF878684CC2}" destId="{B813E6A0-2416-44F3-9056-162CF3E2C575}" srcOrd="1" destOrd="0" parTransId="{8E759FC9-0A62-40E3-9D51-283806BF2B3C}" sibTransId="{E7A4C2BB-C884-403B-9A14-D8971DFE1285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C17FBD24-CB4C-4018-B565-4EE71D967579}" type="presParOf" srcId="{99F45950-185C-4E67-BFC9-4FCD9AEC7D69}" destId="{7F646609-5315-41EB-99D8-A0400E45BB34}" srcOrd="2" destOrd="0" presId="urn:microsoft.com/office/officeart/2005/8/layout/cycle3"/>
    <dgm:cxn modelId="{D71C9373-32E4-45F4-96AB-803381A2A6CB}" type="presParOf" srcId="{99F45950-185C-4E67-BFC9-4FCD9AEC7D69}" destId="{F5497AA2-9CE9-4187-9BBD-3B60E007D3D4}" srcOrd="3" destOrd="0" presId="urn:microsoft.com/office/officeart/2005/8/layout/cycle3"/>
    <dgm:cxn modelId="{FE52B613-D4A4-4B03-AF54-B64CD3CDBB66}" type="presParOf" srcId="{99F45950-185C-4E67-BFC9-4FCD9AEC7D69}" destId="{B60E716A-E1D2-425F-854C-70DBC8AA808E}" srcOrd="4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509979" y="-26302"/>
          <a:ext cx="3771227" cy="3771227"/>
        </a:xfrm>
        <a:prstGeom prst="circularArrow">
          <a:avLst>
            <a:gd name="adj1" fmla="val 5544"/>
            <a:gd name="adj2" fmla="val 330680"/>
            <a:gd name="adj3" fmla="val 14557442"/>
            <a:gd name="adj4" fmla="val 16926437"/>
            <a:gd name="adj5" fmla="val 575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825937" y="1957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and ORS Printing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(Tracking Number)</a:t>
          </a:r>
        </a:p>
      </dsp:txBody>
      <dsp:txXfrm>
        <a:off x="1853745" y="29765"/>
        <a:ext cx="1083694" cy="514039"/>
      </dsp:txXfrm>
    </dsp:sp>
    <dsp:sp modelId="{F5497AA2-9CE9-4187-9BBD-3B60E007D3D4}">
      <dsp:nvSpPr>
        <dsp:cNvPr id="0" name=""/>
        <dsp:cNvSpPr/>
      </dsp:nvSpPr>
      <dsp:spPr>
        <a:xfrm>
          <a:off x="3083278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FAD Incoming</a:t>
          </a:r>
        </a:p>
      </dsp:txBody>
      <dsp:txXfrm>
        <a:off x="3111086" y="635268"/>
        <a:ext cx="1083694" cy="514039"/>
      </dsp:txXfrm>
    </dsp:sp>
    <dsp:sp modelId="{B60E716A-E1D2-425F-854C-70DBC8AA808E}">
      <dsp:nvSpPr>
        <dsp:cNvPr id="0" name=""/>
        <dsp:cNvSpPr/>
      </dsp:nvSpPr>
      <dsp:spPr>
        <a:xfrm>
          <a:off x="3393816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Obligation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(ORS Number)</a:t>
          </a:r>
        </a:p>
      </dsp:txBody>
      <dsp:txXfrm>
        <a:off x="3421624" y="1995822"/>
        <a:ext cx="1083694" cy="514039"/>
      </dsp:txXfrm>
    </dsp:sp>
    <dsp:sp modelId="{44C309F1-1E88-4E40-9953-95ABC22302BD}">
      <dsp:nvSpPr>
        <dsp:cNvPr id="0" name=""/>
        <dsp:cNvSpPr/>
      </dsp:nvSpPr>
      <dsp:spPr>
        <a:xfrm>
          <a:off x="2523709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Review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(DV Number)</a:t>
          </a:r>
        </a:p>
      </dsp:txBody>
      <dsp:txXfrm>
        <a:off x="2551517" y="3086901"/>
        <a:ext cx="1083694" cy="514039"/>
      </dsp:txXfrm>
    </dsp:sp>
    <dsp:sp modelId="{C35F0A9D-A575-45C6-90CC-BECDA3E0AF34}">
      <dsp:nvSpPr>
        <dsp:cNvPr id="0" name=""/>
        <dsp:cNvSpPr/>
      </dsp:nvSpPr>
      <dsp:spPr>
        <a:xfrm>
          <a:off x="1128166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Check/ADA Issuance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(Check/ADA Number)</a:t>
          </a:r>
        </a:p>
      </dsp:txBody>
      <dsp:txXfrm>
        <a:off x="1155974" y="3086901"/>
        <a:ext cx="1083694" cy="514039"/>
      </dsp:txXfrm>
    </dsp:sp>
    <dsp:sp modelId="{B813ABB3-0CDB-49BC-B746-194D4FE11019}">
      <dsp:nvSpPr>
        <dsp:cNvPr id="0" name=""/>
        <dsp:cNvSpPr/>
      </dsp:nvSpPr>
      <dsp:spPr>
        <a:xfrm>
          <a:off x="258059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JEV Preparation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(CKDJ and ADADJ)</a:t>
          </a:r>
        </a:p>
      </dsp:txBody>
      <dsp:txXfrm>
        <a:off x="285867" y="1995822"/>
        <a:ext cx="1083694" cy="514039"/>
      </dsp:txXfrm>
    </dsp:sp>
    <dsp:sp modelId="{C5C96660-765F-44F1-AF08-FDBD25B3F0A7}">
      <dsp:nvSpPr>
        <dsp:cNvPr id="0" name=""/>
        <dsp:cNvSpPr/>
      </dsp:nvSpPr>
      <dsp:spPr>
        <a:xfrm>
          <a:off x="568596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Submission to COA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(Transmittal)</a:t>
          </a:r>
        </a:p>
      </dsp:txBody>
      <dsp:txXfrm>
        <a:off x="596404" y="635268"/>
        <a:ext cx="1083694" cy="514039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661883" y="-25533"/>
          <a:ext cx="2432334" cy="2432334"/>
        </a:xfrm>
        <a:prstGeom prst="circularArrow">
          <a:avLst>
            <a:gd name="adj1" fmla="val 4668"/>
            <a:gd name="adj2" fmla="val 272909"/>
            <a:gd name="adj3" fmla="val 13226381"/>
            <a:gd name="adj4" fmla="val 17767713"/>
            <a:gd name="adj5" fmla="val 484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152690" y="407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Obligation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(ORS Number)</a:t>
          </a:r>
        </a:p>
      </dsp:txBody>
      <dsp:txXfrm>
        <a:off x="1188099" y="35816"/>
        <a:ext cx="1379902" cy="654542"/>
      </dsp:txXfrm>
    </dsp:sp>
    <dsp:sp modelId="{7F646609-5315-41EB-99D8-A0400E45BB34}">
      <dsp:nvSpPr>
        <dsp:cNvPr id="0" name=""/>
        <dsp:cNvSpPr/>
      </dsp:nvSpPr>
      <dsp:spPr>
        <a:xfrm>
          <a:off x="2026059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DV Review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(DV Number)</a:t>
          </a:r>
        </a:p>
      </dsp:txBody>
      <dsp:txXfrm>
        <a:off x="2061468" y="909185"/>
        <a:ext cx="1379902" cy="654542"/>
      </dsp:txXfrm>
    </dsp:sp>
    <dsp:sp modelId="{F5497AA2-9CE9-4187-9BBD-3B60E007D3D4}">
      <dsp:nvSpPr>
        <dsp:cNvPr id="0" name=""/>
        <dsp:cNvSpPr/>
      </dsp:nvSpPr>
      <dsp:spPr>
        <a:xfrm>
          <a:off x="1152690" y="174714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Preparation of TRA (1600 and 1601EQ)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TRA Number</a:t>
          </a:r>
        </a:p>
      </dsp:txBody>
      <dsp:txXfrm>
        <a:off x="1188099" y="1782555"/>
        <a:ext cx="1379902" cy="654542"/>
      </dsp:txXfrm>
    </dsp:sp>
    <dsp:sp modelId="{B60E716A-E1D2-425F-854C-70DBC8AA808E}">
      <dsp:nvSpPr>
        <dsp:cNvPr id="0" name=""/>
        <dsp:cNvSpPr/>
      </dsp:nvSpPr>
      <dsp:spPr>
        <a:xfrm>
          <a:off x="279320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JEV Preparation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(GJ)</a:t>
          </a:r>
        </a:p>
      </dsp:txBody>
      <dsp:txXfrm>
        <a:off x="314729" y="909185"/>
        <a:ext cx="1379902" cy="65454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403412</xdr:colOff>
      <xdr:row>4</xdr:row>
      <xdr:rowOff>89647</xdr:rowOff>
    </xdr:from>
    <xdr:to>
      <xdr:col>15</xdr:col>
      <xdr:colOff>112058</xdr:colOff>
      <xdr:row>24</xdr:row>
      <xdr:rowOff>62753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13</xdr:col>
      <xdr:colOff>383243</xdr:colOff>
      <xdr:row>18</xdr:row>
      <xdr:rowOff>183776</xdr:rowOff>
    </xdr:from>
    <xdr:to>
      <xdr:col>16</xdr:col>
      <xdr:colOff>54349</xdr:colOff>
      <xdr:row>25</xdr:row>
      <xdr:rowOff>78442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866096" y="3612776"/>
          <a:ext cx="1486459" cy="12281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in case of remittances and other transactions, User may select</a:t>
          </a:r>
          <a:r>
            <a:rPr lang="en-PH" sz="900" b="1" baseline="0"/>
            <a:t> more than one ORS number, when assigning DV Number. This transaction need not undergo with assigning of Tracking Number</a:t>
          </a:r>
          <a:endParaRPr lang="en-PH" sz="900" b="1"/>
        </a:p>
      </xdr:txBody>
    </xdr:sp>
    <xdr:clientData/>
  </xdr:twoCellAnchor>
  <xdr:twoCellAnchor>
    <xdr:from>
      <xdr:col>16</xdr:col>
      <xdr:colOff>150718</xdr:colOff>
      <xdr:row>8</xdr:row>
      <xdr:rowOff>123825</xdr:rowOff>
    </xdr:from>
    <xdr:to>
      <xdr:col>22</xdr:col>
      <xdr:colOff>302559</xdr:colOff>
      <xdr:row>22</xdr:row>
      <xdr:rowOff>36419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20</xdr:col>
      <xdr:colOff>550771</xdr:colOff>
      <xdr:row>18</xdr:row>
      <xdr:rowOff>12887</xdr:rowOff>
    </xdr:from>
    <xdr:to>
      <xdr:col>23</xdr:col>
      <xdr:colOff>203387</xdr:colOff>
      <xdr:row>21</xdr:row>
      <xdr:rowOff>12887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202212" y="3441887"/>
          <a:ext cx="1467969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User shall select DV &amp; ORS numbers when preparing TRA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EV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ropbox\shared%20folder\AUCS\101_AUCS%202021%20final2%20(John%20Voltaire%20Ancla's%20conflicted%20copy%202021-03-3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%20Import%20of%20R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 refreshError="1">
        <row r="1">
          <cell r="A1">
            <v>101</v>
          </cell>
          <cell r="B1" t="str">
            <v>Cash in Vault</v>
          </cell>
        </row>
        <row r="2">
          <cell r="A2">
            <v>102</v>
          </cell>
          <cell r="B2" t="str">
            <v>Cash - Collecting Officers</v>
          </cell>
        </row>
        <row r="3">
          <cell r="A3">
            <v>103</v>
          </cell>
          <cell r="B3" t="str">
            <v>Cash - Disbursing Officers</v>
          </cell>
        </row>
        <row r="4">
          <cell r="A4">
            <v>104</v>
          </cell>
          <cell r="B4" t="str">
            <v>Petty Cash Fund</v>
          </cell>
        </row>
        <row r="5">
          <cell r="A5">
            <v>108</v>
          </cell>
          <cell r="B5" t="str">
            <v>Cash - National Treasury, Modified Disbursements System (MDS)</v>
          </cell>
        </row>
        <row r="6">
          <cell r="A6">
            <v>110</v>
          </cell>
          <cell r="B6" t="str">
            <v>Cash - Bangko Sentral ng Pilipinas</v>
          </cell>
        </row>
        <row r="7">
          <cell r="A7">
            <v>111</v>
          </cell>
          <cell r="B7" t="str">
            <v>Cash in Bank - Local Currency, Current Account</v>
          </cell>
        </row>
        <row r="8">
          <cell r="A8">
            <v>112</v>
          </cell>
          <cell r="B8" t="str">
            <v>Cash in Bank - Local Currency, Savings Account</v>
          </cell>
        </row>
        <row r="9">
          <cell r="A9">
            <v>113</v>
          </cell>
          <cell r="B9" t="str">
            <v>Cash in Bank - Local Currency, Time Deposits</v>
          </cell>
        </row>
        <row r="10">
          <cell r="A10">
            <v>114</v>
          </cell>
          <cell r="B10" t="str">
            <v>Cash - Bangko Sentral ng Pilipinas</v>
          </cell>
        </row>
        <row r="11">
          <cell r="A11">
            <v>115</v>
          </cell>
          <cell r="B11" t="str">
            <v>Cash in Bank - Foreign Currency, Current Account</v>
          </cell>
        </row>
        <row r="12">
          <cell r="A12">
            <v>116</v>
          </cell>
          <cell r="B12" t="str">
            <v>Cash in Bank - Foreign Currency, Savings Account</v>
          </cell>
        </row>
        <row r="13">
          <cell r="A13">
            <v>117</v>
          </cell>
          <cell r="B13" t="str">
            <v>Cash in Bank - Foreign Currency, Time Deposits</v>
          </cell>
        </row>
        <row r="14">
          <cell r="A14">
            <v>121</v>
          </cell>
          <cell r="B14" t="str">
            <v>Accounts Receivable</v>
          </cell>
        </row>
        <row r="15">
          <cell r="A15">
            <v>122</v>
          </cell>
          <cell r="B15" t="str">
            <v>Notes Receivable</v>
          </cell>
        </row>
        <row r="16">
          <cell r="A16">
            <v>123</v>
          </cell>
          <cell r="B16" t="str">
            <v>Due from Officers and Employees</v>
          </cell>
        </row>
        <row r="17">
          <cell r="A17">
            <v>124</v>
          </cell>
          <cell r="B17" t="str">
            <v>Loans Receivable - GOCCs</v>
          </cell>
        </row>
        <row r="18">
          <cell r="A18">
            <v>125</v>
          </cell>
          <cell r="B18" t="str">
            <v>Loans Receivable - LGUs</v>
          </cell>
        </row>
        <row r="19">
          <cell r="A19">
            <v>126</v>
          </cell>
          <cell r="B19" t="str">
            <v>Loans Receivable - Others</v>
          </cell>
        </row>
        <row r="20">
          <cell r="A20">
            <v>127</v>
          </cell>
          <cell r="B20" t="str">
            <v>Real Property Tax Receivable</v>
          </cell>
        </row>
        <row r="21">
          <cell r="A21">
            <v>128</v>
          </cell>
          <cell r="B21" t="str">
            <v>Special Education Tax Receivable</v>
          </cell>
        </row>
        <row r="22">
          <cell r="A22">
            <v>129</v>
          </cell>
          <cell r="B22" t="str">
            <v>Interests Receivable</v>
          </cell>
        </row>
        <row r="23">
          <cell r="A23">
            <v>130</v>
          </cell>
          <cell r="B23" t="str">
            <v>Currency Swap Receivable</v>
          </cell>
        </row>
        <row r="24">
          <cell r="A24">
            <v>131</v>
          </cell>
          <cell r="B24" t="str">
            <v>Due from National Treasury</v>
          </cell>
        </row>
        <row r="25">
          <cell r="A25">
            <v>136</v>
          </cell>
          <cell r="B25" t="str">
            <v>Due from NGAs</v>
          </cell>
        </row>
        <row r="26">
          <cell r="A26">
            <v>137</v>
          </cell>
          <cell r="B26" t="str">
            <v>Due from GOCCs</v>
          </cell>
        </row>
        <row r="27">
          <cell r="A27">
            <v>138</v>
          </cell>
          <cell r="B27" t="str">
            <v>Due from LGUs</v>
          </cell>
        </row>
        <row r="28">
          <cell r="A28">
            <v>139</v>
          </cell>
          <cell r="B28" t="str">
            <v>Due from NGOs/POs</v>
          </cell>
        </row>
        <row r="29">
          <cell r="A29">
            <v>141</v>
          </cell>
          <cell r="B29" t="str">
            <v>Due from Central Office</v>
          </cell>
        </row>
        <row r="30">
          <cell r="A30">
            <v>142</v>
          </cell>
          <cell r="B30" t="str">
            <v>Due from Regional Offices/Staff Bureaus</v>
          </cell>
        </row>
        <row r="31">
          <cell r="A31">
            <v>143</v>
          </cell>
          <cell r="B31" t="str">
            <v>Due from Operating Units</v>
          </cell>
        </row>
        <row r="32">
          <cell r="A32">
            <v>144</v>
          </cell>
          <cell r="B32" t="str">
            <v>Due from Other Funds</v>
          </cell>
        </row>
        <row r="33">
          <cell r="A33">
            <v>146</v>
          </cell>
          <cell r="B33" t="str">
            <v>Receivables - Disallowances/Charges</v>
          </cell>
        </row>
        <row r="34">
          <cell r="A34">
            <v>149</v>
          </cell>
          <cell r="B34" t="str">
            <v>Other Receivables</v>
          </cell>
        </row>
        <row r="35">
          <cell r="A35">
            <v>151</v>
          </cell>
          <cell r="B35" t="str">
            <v>Raw Materials Inventory</v>
          </cell>
        </row>
        <row r="36">
          <cell r="A36">
            <v>152</v>
          </cell>
          <cell r="B36" t="str">
            <v>Work-In-Process Inventory</v>
          </cell>
        </row>
        <row r="37">
          <cell r="A37">
            <v>153</v>
          </cell>
          <cell r="B37" t="str">
            <v>Finished Goods Inventory</v>
          </cell>
        </row>
        <row r="38">
          <cell r="A38">
            <v>154</v>
          </cell>
          <cell r="B38" t="str">
            <v>Merchandise Inventory</v>
          </cell>
        </row>
        <row r="39">
          <cell r="A39">
            <v>155</v>
          </cell>
          <cell r="B39" t="str">
            <v>Office Supplies Inventory</v>
          </cell>
        </row>
        <row r="40">
          <cell r="A40">
            <v>156</v>
          </cell>
          <cell r="B40" t="str">
            <v>Accountable Forms Inventory</v>
          </cell>
        </row>
        <row r="41">
          <cell r="A41">
            <v>157</v>
          </cell>
          <cell r="B41" t="str">
            <v>Animal/Zoological Supplies Inventory</v>
          </cell>
        </row>
        <row r="42">
          <cell r="A42">
            <v>158</v>
          </cell>
          <cell r="B42" t="str">
            <v>Food Supplies Inventory</v>
          </cell>
        </row>
        <row r="43">
          <cell r="A43">
            <v>159</v>
          </cell>
          <cell r="B43" t="str">
            <v>Drugs and Medicines Inventory</v>
          </cell>
        </row>
        <row r="44">
          <cell r="A44">
            <v>160</v>
          </cell>
          <cell r="B44" t="str">
            <v>Medical, Dental and Laboratory Supplies Inventory</v>
          </cell>
        </row>
        <row r="45">
          <cell r="A45">
            <v>161</v>
          </cell>
          <cell r="B45" t="str">
            <v>Gasoline, Oil and Lubricants Inventory</v>
          </cell>
        </row>
        <row r="46">
          <cell r="A46">
            <v>162</v>
          </cell>
          <cell r="B46" t="str">
            <v>Agricultural Supplies Inventory</v>
          </cell>
        </row>
        <row r="47">
          <cell r="A47">
            <v>163</v>
          </cell>
          <cell r="B47" t="str">
            <v>Textbooks and Instructional Materials Inventory</v>
          </cell>
        </row>
        <row r="48">
          <cell r="A48">
            <v>164</v>
          </cell>
          <cell r="B48" t="str">
            <v>Military and Police Supplies Inventory</v>
          </cell>
        </row>
        <row r="49">
          <cell r="A49">
            <v>165</v>
          </cell>
          <cell r="B49" t="str">
            <v xml:space="preserve">Other Supplies Inventory </v>
          </cell>
        </row>
        <row r="50">
          <cell r="A50">
            <v>166</v>
          </cell>
          <cell r="B50" t="str">
            <v>Confiscated/Abandoned/Seized Goods Inventory</v>
          </cell>
        </row>
        <row r="51">
          <cell r="A51">
            <v>167</v>
          </cell>
          <cell r="B51" t="str">
            <v>Spare Parts Inventory</v>
          </cell>
        </row>
        <row r="52">
          <cell r="A52">
            <v>168</v>
          </cell>
          <cell r="B52" t="str">
            <v>Construction Materials Inventory</v>
          </cell>
        </row>
        <row r="53">
          <cell r="A53">
            <v>169</v>
          </cell>
          <cell r="B53" t="str">
            <v>Livestock Inventory</v>
          </cell>
        </row>
        <row r="54">
          <cell r="A54">
            <v>170</v>
          </cell>
          <cell r="B54" t="str">
            <v>Crops and Fruits Inventory</v>
          </cell>
        </row>
        <row r="55">
          <cell r="A55">
            <v>176</v>
          </cell>
          <cell r="B55" t="str">
            <v>Other Agricultural, Fishery and Forestry Products Inventory</v>
          </cell>
        </row>
        <row r="56">
          <cell r="A56">
            <v>177</v>
          </cell>
          <cell r="B56" t="str">
            <v>Prepaid Rent</v>
          </cell>
        </row>
        <row r="57">
          <cell r="A57">
            <v>178</v>
          </cell>
          <cell r="B57" t="str">
            <v>Prepaid Insurance</v>
          </cell>
        </row>
        <row r="58">
          <cell r="A58">
            <v>179</v>
          </cell>
          <cell r="B58" t="str">
            <v>Prepaid Interest</v>
          </cell>
        </row>
        <row r="59">
          <cell r="A59">
            <v>180</v>
          </cell>
          <cell r="B59" t="str">
            <v>Deposit on Letters of Credit</v>
          </cell>
        </row>
        <row r="60">
          <cell r="A60">
            <v>181</v>
          </cell>
          <cell r="B60" t="str">
            <v>Advances to Contractors</v>
          </cell>
        </row>
        <row r="61">
          <cell r="A61">
            <v>182</v>
          </cell>
          <cell r="B61" t="str">
            <v xml:space="preserve">Deferred Charges </v>
          </cell>
        </row>
        <row r="62">
          <cell r="A62">
            <v>185</v>
          </cell>
          <cell r="B62" t="str">
            <v>Other Prepaid Expenses</v>
          </cell>
        </row>
        <row r="63">
          <cell r="A63">
            <v>186</v>
          </cell>
          <cell r="B63" t="str">
            <v>Guaranty Deposits</v>
          </cell>
        </row>
        <row r="64">
          <cell r="A64">
            <v>189</v>
          </cell>
          <cell r="B64" t="str">
            <v>Other Current Assets</v>
          </cell>
        </row>
        <row r="65">
          <cell r="A65">
            <v>191</v>
          </cell>
          <cell r="B65" t="str">
            <v>Investments in Treasury Bills</v>
          </cell>
        </row>
        <row r="66">
          <cell r="A66">
            <v>192</v>
          </cell>
          <cell r="B66" t="str">
            <v>Investments in Stocks</v>
          </cell>
        </row>
        <row r="67">
          <cell r="A67">
            <v>193</v>
          </cell>
          <cell r="B67" t="str">
            <v>Investments in Bonds</v>
          </cell>
        </row>
        <row r="68">
          <cell r="A68">
            <v>197</v>
          </cell>
          <cell r="B68" t="str">
            <v>Other Investments and Marketable Securities</v>
          </cell>
        </row>
        <row r="69">
          <cell r="A69">
            <v>198</v>
          </cell>
          <cell r="B69" t="str">
            <v>Sinking Fund</v>
          </cell>
        </row>
        <row r="70">
          <cell r="A70">
            <v>201</v>
          </cell>
          <cell r="B70" t="str">
            <v>Land</v>
          </cell>
        </row>
        <row r="71">
          <cell r="A71">
            <v>202</v>
          </cell>
          <cell r="B71" t="str">
            <v>Land Improvements</v>
          </cell>
        </row>
        <row r="72">
          <cell r="A72">
            <v>203</v>
          </cell>
          <cell r="B72" t="str">
            <v>Runways/Taxiways</v>
          </cell>
        </row>
        <row r="73">
          <cell r="A73">
            <v>204</v>
          </cell>
          <cell r="B73" t="str">
            <v>Railways</v>
          </cell>
        </row>
        <row r="74">
          <cell r="A74">
            <v>205</v>
          </cell>
          <cell r="B74" t="str">
            <v>Electrification, Power and Energy Structures</v>
          </cell>
        </row>
        <row r="75">
          <cell r="A75">
            <v>211</v>
          </cell>
          <cell r="B75" t="str">
            <v>Office Buildings</v>
          </cell>
        </row>
        <row r="76">
          <cell r="A76">
            <v>212</v>
          </cell>
          <cell r="B76" t="str">
            <v>School Buildings</v>
          </cell>
        </row>
        <row r="77">
          <cell r="A77">
            <v>213</v>
          </cell>
          <cell r="B77" t="str">
            <v>Hospitals and Health Centers</v>
          </cell>
        </row>
        <row r="78">
          <cell r="A78">
            <v>214</v>
          </cell>
          <cell r="B78" t="str">
            <v>Markets and Slaughterhouses</v>
          </cell>
        </row>
        <row r="79">
          <cell r="A79">
            <v>215</v>
          </cell>
          <cell r="B79" t="str">
            <v>Other Structures</v>
          </cell>
        </row>
        <row r="80">
          <cell r="A80">
            <v>218</v>
          </cell>
          <cell r="B80" t="str">
            <v>Leasehold Improvements, Land</v>
          </cell>
        </row>
        <row r="81">
          <cell r="A81">
            <v>219</v>
          </cell>
          <cell r="B81" t="str">
            <v>Leasehold Improvements, Buildings</v>
          </cell>
        </row>
        <row r="82">
          <cell r="A82">
            <v>220</v>
          </cell>
          <cell r="B82" t="str">
            <v>Other Leasehold  Improvements</v>
          </cell>
        </row>
        <row r="83">
          <cell r="A83">
            <v>221</v>
          </cell>
          <cell r="B83" t="str">
            <v>Office Equipment</v>
          </cell>
        </row>
        <row r="84">
          <cell r="A84">
            <v>222</v>
          </cell>
          <cell r="B84" t="str">
            <v>Furniture and Fixtures</v>
          </cell>
        </row>
        <row r="85">
          <cell r="A85">
            <v>223</v>
          </cell>
          <cell r="B85" t="str">
            <v>IT Equipment  and Software</v>
          </cell>
        </row>
        <row r="86">
          <cell r="A86">
            <v>224</v>
          </cell>
          <cell r="B86" t="str">
            <v>Library Books</v>
          </cell>
        </row>
        <row r="87">
          <cell r="A87">
            <v>226</v>
          </cell>
          <cell r="B87" t="str">
            <v>Machineries</v>
          </cell>
        </row>
        <row r="88">
          <cell r="A88">
            <v>227</v>
          </cell>
          <cell r="B88" t="str">
            <v>Agricultural, Fishery and Forestry Equipment</v>
          </cell>
        </row>
        <row r="89">
          <cell r="A89">
            <v>228</v>
          </cell>
          <cell r="B89" t="str">
            <v>Airport Equipment</v>
          </cell>
        </row>
        <row r="90">
          <cell r="A90">
            <v>229</v>
          </cell>
          <cell r="B90" t="str">
            <v>Communication Equipment</v>
          </cell>
        </row>
        <row r="91">
          <cell r="A91">
            <v>230</v>
          </cell>
          <cell r="B91" t="str">
            <v>Construction and Heavy Equipment</v>
          </cell>
        </row>
        <row r="92">
          <cell r="A92">
            <v>231</v>
          </cell>
          <cell r="B92" t="str">
            <v>Firefighting Equipment and Accessories</v>
          </cell>
        </row>
        <row r="93">
          <cell r="A93">
            <v>232</v>
          </cell>
          <cell r="B93" t="str">
            <v>Hospital Equipment</v>
          </cell>
        </row>
        <row r="94">
          <cell r="A94">
            <v>233</v>
          </cell>
          <cell r="B94" t="str">
            <v>Medical, Dental and Laboratory Equipment</v>
          </cell>
        </row>
        <row r="95">
          <cell r="A95">
            <v>234</v>
          </cell>
          <cell r="B95" t="str">
            <v>Military and Police Equipment</v>
          </cell>
        </row>
        <row r="96">
          <cell r="A96">
            <v>235</v>
          </cell>
          <cell r="B96" t="str">
            <v>Sports Equipment</v>
          </cell>
        </row>
        <row r="97">
          <cell r="A97">
            <v>236</v>
          </cell>
          <cell r="B97" t="str">
            <v>Technical and Scientific Equipment</v>
          </cell>
        </row>
        <row r="98">
          <cell r="A98">
            <v>240</v>
          </cell>
          <cell r="B98" t="str">
            <v>Other Machineries and Equipment</v>
          </cell>
        </row>
        <row r="99">
          <cell r="A99">
            <v>241</v>
          </cell>
          <cell r="B99" t="str">
            <v>Motor Vehicles</v>
          </cell>
        </row>
        <row r="100">
          <cell r="A100">
            <v>242</v>
          </cell>
          <cell r="B100" t="str">
            <v>Trains</v>
          </cell>
        </row>
        <row r="101">
          <cell r="A101">
            <v>243</v>
          </cell>
          <cell r="B101" t="str">
            <v>Aircraft and Aircraft Ground Equipment</v>
          </cell>
        </row>
        <row r="102">
          <cell r="A102">
            <v>244</v>
          </cell>
          <cell r="B102" t="str">
            <v>Watercrafts</v>
          </cell>
        </row>
        <row r="103">
          <cell r="A103">
            <v>248</v>
          </cell>
          <cell r="B103" t="str">
            <v>Other Transportation Equipment</v>
          </cell>
        </row>
        <row r="104">
          <cell r="A104">
            <v>250</v>
          </cell>
          <cell r="B104" t="str">
            <v>Other Property, Plant and Equipment</v>
          </cell>
        </row>
        <row r="105">
          <cell r="A105">
            <v>251</v>
          </cell>
          <cell r="B105" t="str">
            <v>Roads, Highways and Bridges</v>
          </cell>
        </row>
        <row r="106">
          <cell r="A106">
            <v>252</v>
          </cell>
          <cell r="B106" t="str">
            <v>Parks, Plazas and Monuments</v>
          </cell>
        </row>
        <row r="107">
          <cell r="A107">
            <v>253</v>
          </cell>
          <cell r="B107" t="str">
            <v>Ports, Lighthouses and Harbors</v>
          </cell>
        </row>
        <row r="108">
          <cell r="A108">
            <v>254</v>
          </cell>
          <cell r="B108" t="str">
            <v>Artesian Wells, Reservoirs, Pumping Stations and Conduits</v>
          </cell>
        </row>
        <row r="109">
          <cell r="A109">
            <v>255</v>
          </cell>
          <cell r="B109" t="str">
            <v>Irrigation, Canals and Laterals</v>
          </cell>
        </row>
        <row r="110">
          <cell r="A110">
            <v>256</v>
          </cell>
          <cell r="B110" t="str">
            <v>Flood Controls</v>
          </cell>
        </row>
        <row r="111">
          <cell r="A111">
            <v>257</v>
          </cell>
          <cell r="B111" t="str">
            <v>Waterways, Aqueducts, Seawalls, River Walls and Others</v>
          </cell>
        </row>
        <row r="112">
          <cell r="A112">
            <v>260</v>
          </cell>
          <cell r="B112" t="str">
            <v>Other Public Infrastructures</v>
          </cell>
        </row>
        <row r="113">
          <cell r="A113">
            <v>261</v>
          </cell>
          <cell r="B113" t="str">
            <v xml:space="preserve">Reforestation - Upland </v>
          </cell>
        </row>
        <row r="114">
          <cell r="A114">
            <v>262</v>
          </cell>
          <cell r="B114" t="str">
            <v xml:space="preserve">Reforestation - Marshland/Swampland </v>
          </cell>
        </row>
        <row r="115">
          <cell r="A115">
            <v>264</v>
          </cell>
          <cell r="B115" t="str">
            <v>Construction in Progress - Agency Assets</v>
          </cell>
        </row>
        <row r="116">
          <cell r="A116">
            <v>266</v>
          </cell>
          <cell r="B116" t="str">
            <v>Construction in Progress - Roads, Highways and Bridges</v>
          </cell>
        </row>
        <row r="117">
          <cell r="A117">
            <v>267</v>
          </cell>
          <cell r="B117" t="str">
            <v>Construction in Progress - Parks, Plazas and Monuments</v>
          </cell>
        </row>
        <row r="118">
          <cell r="A118">
            <v>268</v>
          </cell>
          <cell r="B118" t="str">
            <v>Construction in Progress - Ports, Lighthouses and Harbors</v>
          </cell>
        </row>
        <row r="119">
          <cell r="A119">
            <v>269</v>
          </cell>
          <cell r="B119" t="str">
            <v>Construction in Progress - Artesian Wells, Reservoirs, Pumping Stations and Conduits</v>
          </cell>
        </row>
        <row r="120">
          <cell r="A120">
            <v>270</v>
          </cell>
          <cell r="B120" t="str">
            <v>Construction in Progress - Irrigation, Canals and Laterals</v>
          </cell>
        </row>
        <row r="121">
          <cell r="A121">
            <v>271</v>
          </cell>
          <cell r="B121" t="str">
            <v>Construction in Progress - Flood Controls</v>
          </cell>
        </row>
        <row r="122">
          <cell r="A122">
            <v>272</v>
          </cell>
          <cell r="B122" t="str">
            <v>Construction in Progress - Waterways, Aqueducts, Seawalls, River Walls and Others</v>
          </cell>
        </row>
        <row r="123">
          <cell r="A123">
            <v>273</v>
          </cell>
          <cell r="B123" t="str">
            <v>Construction in Progress - Other Public Infrastructures</v>
          </cell>
        </row>
        <row r="124">
          <cell r="A124">
            <v>274</v>
          </cell>
          <cell r="B124" t="str">
            <v>Construction in Progress - Reforestation - Upland</v>
          </cell>
        </row>
        <row r="125">
          <cell r="A125">
            <v>275</v>
          </cell>
          <cell r="B125" t="str">
            <v>Construction in Progress - Reforestation - Marshland/Swampland</v>
          </cell>
        </row>
        <row r="126">
          <cell r="A126">
            <v>281</v>
          </cell>
          <cell r="B126" t="str">
            <v>Work/Other Animals</v>
          </cell>
        </row>
        <row r="127">
          <cell r="A127">
            <v>282</v>
          </cell>
          <cell r="B127" t="str">
            <v>Breeding Stocks</v>
          </cell>
        </row>
        <row r="128">
          <cell r="A128">
            <v>283</v>
          </cell>
          <cell r="B128" t="str">
            <v>Arts, Archeological Specimen and Other Exhibits</v>
          </cell>
        </row>
        <row r="129">
          <cell r="A129">
            <v>284</v>
          </cell>
          <cell r="B129" t="str">
            <v>Items in Transit</v>
          </cell>
        </row>
        <row r="130">
          <cell r="A130">
            <v>290</v>
          </cell>
          <cell r="B130" t="str">
            <v>Other Assets</v>
          </cell>
        </row>
        <row r="131">
          <cell r="A131">
            <v>301</v>
          </cell>
          <cell r="B131" t="str">
            <v>Allowance for Doubtful Accounts</v>
          </cell>
        </row>
        <row r="132">
          <cell r="A132">
            <v>302</v>
          </cell>
          <cell r="B132" t="str">
            <v>Accumulated Depreciation - Land Improvements</v>
          </cell>
        </row>
        <row r="133">
          <cell r="A133">
            <v>303</v>
          </cell>
          <cell r="B133" t="str">
            <v>Accumulated Depreciation - Runways/Taxiways</v>
          </cell>
        </row>
        <row r="134">
          <cell r="A134">
            <v>304</v>
          </cell>
          <cell r="B134" t="str">
            <v>Accumulated Depreciation - Railways</v>
          </cell>
        </row>
        <row r="135">
          <cell r="A135">
            <v>305</v>
          </cell>
          <cell r="B135" t="str">
            <v>Accumulated Depreciation - Electrification, Power and Energy Structures</v>
          </cell>
        </row>
        <row r="136">
          <cell r="A136">
            <v>311</v>
          </cell>
          <cell r="B136" t="str">
            <v>Accumulated Depreciation - Office Buildings</v>
          </cell>
        </row>
        <row r="137">
          <cell r="A137">
            <v>312</v>
          </cell>
          <cell r="B137" t="str">
            <v>Accumulated Depreciation - School Buildings</v>
          </cell>
        </row>
        <row r="138">
          <cell r="A138">
            <v>313</v>
          </cell>
          <cell r="B138" t="str">
            <v>Accumulated Depreciation - Hospitals and Health Centers</v>
          </cell>
        </row>
        <row r="139">
          <cell r="A139">
            <v>314</v>
          </cell>
          <cell r="B139" t="str">
            <v>Accumulated Depreciation - Markets and Slaughterhouses</v>
          </cell>
        </row>
        <row r="140">
          <cell r="A140">
            <v>315</v>
          </cell>
          <cell r="B140" t="str">
            <v>Accumulated Depreciation - Other Structures</v>
          </cell>
        </row>
        <row r="141">
          <cell r="A141">
            <v>318</v>
          </cell>
          <cell r="B141" t="str">
            <v xml:space="preserve">Accumulated Depreciation - Leasehold Improvements, Land </v>
          </cell>
        </row>
        <row r="142">
          <cell r="A142">
            <v>319</v>
          </cell>
          <cell r="B142" t="str">
            <v>Accumulated Depreciation - Leasehold Improvements, Buildings</v>
          </cell>
        </row>
        <row r="143">
          <cell r="A143">
            <v>320</v>
          </cell>
          <cell r="B143" t="str">
            <v>Accumulated Depreciation - Other Leasehold Improvements</v>
          </cell>
        </row>
        <row r="144">
          <cell r="A144">
            <v>321</v>
          </cell>
          <cell r="B144" t="str">
            <v>Accumulated Depreciation - Office Equipment</v>
          </cell>
        </row>
        <row r="145">
          <cell r="A145">
            <v>322</v>
          </cell>
          <cell r="B145" t="str">
            <v>Accumulated Depreciation - Furniture and Fixtures</v>
          </cell>
        </row>
        <row r="146">
          <cell r="A146">
            <v>323</v>
          </cell>
          <cell r="B146" t="str">
            <v xml:space="preserve">Accumulated Depreciation - IT Equipment </v>
          </cell>
        </row>
        <row r="147">
          <cell r="A147">
            <v>324</v>
          </cell>
          <cell r="B147" t="str">
            <v>Accumulated Depreciation - Library Books</v>
          </cell>
        </row>
        <row r="148">
          <cell r="A148">
            <v>326</v>
          </cell>
          <cell r="B148" t="str">
            <v>Accumulated Depreciation - Machineries</v>
          </cell>
        </row>
        <row r="149">
          <cell r="A149">
            <v>327</v>
          </cell>
          <cell r="B149" t="str">
            <v>Accumulated Depreciation - Agricultural, Fishery and Forestry Equipment</v>
          </cell>
        </row>
        <row r="150">
          <cell r="A150">
            <v>328</v>
          </cell>
          <cell r="B150" t="str">
            <v>Accumulated Depreciation - Airport Equipment</v>
          </cell>
        </row>
        <row r="151">
          <cell r="A151">
            <v>329</v>
          </cell>
          <cell r="B151" t="str">
            <v>Accumulated Depreciation - Communication Equipment</v>
          </cell>
        </row>
        <row r="152">
          <cell r="A152">
            <v>330</v>
          </cell>
          <cell r="B152" t="str">
            <v>Accumulated Depreciation - Construction and Heavy Equipment</v>
          </cell>
        </row>
        <row r="153">
          <cell r="A153">
            <v>331</v>
          </cell>
          <cell r="B153" t="str">
            <v>Accumulated Depreciation - Firefighting Equipment and Accessories</v>
          </cell>
        </row>
        <row r="154">
          <cell r="A154">
            <v>332</v>
          </cell>
          <cell r="B154" t="str">
            <v>Accumulated Depreciation - Hospital Equipment</v>
          </cell>
        </row>
        <row r="155">
          <cell r="A155">
            <v>333</v>
          </cell>
          <cell r="B155" t="str">
            <v>Accumulated Depreciation - Medical, Dental and Laboratory Equipment</v>
          </cell>
        </row>
        <row r="156">
          <cell r="A156">
            <v>334</v>
          </cell>
          <cell r="B156" t="str">
            <v>Accumulated Depreciation - Military and Police Equipment</v>
          </cell>
        </row>
        <row r="157">
          <cell r="A157">
            <v>335</v>
          </cell>
          <cell r="B157" t="str">
            <v>Accumulated Depreciation - Sports Equipment</v>
          </cell>
        </row>
        <row r="158">
          <cell r="A158">
            <v>336</v>
          </cell>
          <cell r="B158" t="str">
            <v>Accumulated Depreciation - Technical and Scientific Equipment</v>
          </cell>
        </row>
        <row r="159">
          <cell r="A159">
            <v>340</v>
          </cell>
          <cell r="B159" t="str">
            <v xml:space="preserve">Accumulated Depreciation - Other Machineries and Equipment      </v>
          </cell>
        </row>
        <row r="160">
          <cell r="A160">
            <v>341</v>
          </cell>
          <cell r="B160" t="str">
            <v>Accumulated Depreciation - Motor Vehicles</v>
          </cell>
        </row>
        <row r="161">
          <cell r="A161">
            <v>342</v>
          </cell>
          <cell r="B161" t="str">
            <v>Accumulated Depreciation - Trains</v>
          </cell>
        </row>
        <row r="162">
          <cell r="A162">
            <v>343</v>
          </cell>
          <cell r="B162" t="str">
            <v>Accumulated Depreciation - Aircraft and Aircraft Ground Equipment</v>
          </cell>
        </row>
        <row r="163">
          <cell r="A163">
            <v>344</v>
          </cell>
          <cell r="B163" t="str">
            <v>Accumulated Depreciation - Watercrafts</v>
          </cell>
        </row>
        <row r="164">
          <cell r="A164">
            <v>348</v>
          </cell>
          <cell r="B164" t="str">
            <v>Accumulated Depreciation - Other Transportation Equipment</v>
          </cell>
        </row>
        <row r="165">
          <cell r="A165">
            <v>350</v>
          </cell>
          <cell r="B165" t="str">
            <v>Accumulated Depreciation - Other Property, Plant and Equipment</v>
          </cell>
        </row>
        <row r="166">
          <cell r="A166">
            <v>401</v>
          </cell>
          <cell r="B166" t="str">
            <v>Accounts Payable</v>
          </cell>
        </row>
        <row r="167">
          <cell r="A167">
            <v>402</v>
          </cell>
          <cell r="B167" t="str">
            <v>Notes Payable</v>
          </cell>
        </row>
        <row r="168">
          <cell r="A168">
            <v>403</v>
          </cell>
          <cell r="B168" t="str">
            <v>Due to Officers and Employees</v>
          </cell>
        </row>
        <row r="169">
          <cell r="A169">
            <v>409</v>
          </cell>
          <cell r="B169" t="str">
            <v>Interest Payable</v>
          </cell>
        </row>
        <row r="170">
          <cell r="A170">
            <v>411</v>
          </cell>
          <cell r="B170" t="str">
            <v>Due to National Treasury</v>
          </cell>
        </row>
        <row r="171">
          <cell r="A171">
            <v>412</v>
          </cell>
          <cell r="B171" t="str">
            <v>Due to BIR</v>
          </cell>
        </row>
        <row r="172">
          <cell r="A172">
            <v>413</v>
          </cell>
          <cell r="B172" t="str">
            <v>Due to GSIS</v>
          </cell>
        </row>
        <row r="173">
          <cell r="A173">
            <v>414</v>
          </cell>
          <cell r="B173" t="str">
            <v>Due to PAG-IBIG</v>
          </cell>
        </row>
        <row r="174">
          <cell r="A174">
            <v>415</v>
          </cell>
          <cell r="B174" t="str">
            <v>Due to PHILHEALTH</v>
          </cell>
        </row>
        <row r="175">
          <cell r="A175">
            <v>416</v>
          </cell>
          <cell r="B175" t="str">
            <v>Due to Other  NGAs</v>
          </cell>
        </row>
        <row r="176">
          <cell r="A176">
            <v>417</v>
          </cell>
          <cell r="B176" t="str">
            <v>Due to Other GOCCs</v>
          </cell>
        </row>
        <row r="177">
          <cell r="A177">
            <v>418</v>
          </cell>
          <cell r="B177" t="str">
            <v>Due to LGUs</v>
          </cell>
        </row>
        <row r="178">
          <cell r="A178">
            <v>421</v>
          </cell>
          <cell r="B178" t="str">
            <v>Due to Central Office</v>
          </cell>
        </row>
        <row r="179">
          <cell r="A179">
            <v>422</v>
          </cell>
          <cell r="B179" t="str">
            <v>Due to Regional Offices/Staff Bureaus</v>
          </cell>
        </row>
        <row r="180">
          <cell r="A180">
            <v>423</v>
          </cell>
          <cell r="B180" t="str">
            <v>Due to Operating Units</v>
          </cell>
        </row>
        <row r="181">
          <cell r="A181">
            <v>424</v>
          </cell>
          <cell r="B181" t="str">
            <v>Due to Other Funds</v>
          </cell>
        </row>
        <row r="182">
          <cell r="A182">
            <v>426</v>
          </cell>
          <cell r="B182" t="str">
            <v>Guaranty Deposits Payable</v>
          </cell>
        </row>
        <row r="183">
          <cell r="A183">
            <v>427</v>
          </cell>
          <cell r="B183" t="str">
            <v>Performance/Bidders/Bail Bonds Payable</v>
          </cell>
        </row>
        <row r="184">
          <cell r="A184">
            <v>428</v>
          </cell>
          <cell r="B184" t="str">
            <v xml:space="preserve">Currency Swap Payable </v>
          </cell>
        </row>
        <row r="185">
          <cell r="A185">
            <v>429</v>
          </cell>
          <cell r="B185" t="str">
            <v>Tax Refunds Payable</v>
          </cell>
        </row>
        <row r="186">
          <cell r="A186">
            <v>439</v>
          </cell>
          <cell r="B186" t="str">
            <v>Other Payables</v>
          </cell>
        </row>
        <row r="187">
          <cell r="A187">
            <v>441</v>
          </cell>
          <cell r="B187" t="str">
            <v>Mortgage Payable</v>
          </cell>
        </row>
        <row r="188">
          <cell r="A188">
            <v>442</v>
          </cell>
          <cell r="B188" t="str">
            <v>Bonds Payable - Domestic</v>
          </cell>
        </row>
        <row r="189">
          <cell r="A189">
            <v>443</v>
          </cell>
          <cell r="B189" t="str">
            <v>Bonds Payable - Foreign</v>
          </cell>
        </row>
        <row r="190">
          <cell r="A190">
            <v>444</v>
          </cell>
          <cell r="B190" t="str">
            <v>Loans Payable - Domestic</v>
          </cell>
        </row>
        <row r="191">
          <cell r="A191">
            <v>445</v>
          </cell>
          <cell r="B191" t="str">
            <v>Loans Payable - Foreign</v>
          </cell>
        </row>
        <row r="192">
          <cell r="A192">
            <v>450</v>
          </cell>
          <cell r="B192" t="str">
            <v>Other Long - Term Liabilities</v>
          </cell>
        </row>
        <row r="193">
          <cell r="A193">
            <v>451</v>
          </cell>
          <cell r="B193" t="str">
            <v>Deferred Real Property Tax Income</v>
          </cell>
        </row>
        <row r="194">
          <cell r="A194">
            <v>452</v>
          </cell>
          <cell r="B194" t="str">
            <v>Deferred Special Education Tax Income</v>
          </cell>
        </row>
        <row r="195">
          <cell r="A195">
            <v>455</v>
          </cell>
          <cell r="B195" t="str">
            <v>Other Deferred Credits</v>
          </cell>
        </row>
        <row r="196">
          <cell r="A196">
            <v>501</v>
          </cell>
          <cell r="B196" t="str">
            <v>Government Equity</v>
          </cell>
        </row>
        <row r="197">
          <cell r="A197">
            <v>511</v>
          </cell>
          <cell r="B197" t="str">
            <v>Cost of Goods Sold</v>
          </cell>
        </row>
        <row r="198">
          <cell r="A198">
            <v>512</v>
          </cell>
          <cell r="B198" t="str">
            <v>Income and Expense Summary</v>
          </cell>
        </row>
        <row r="199">
          <cell r="A199">
            <v>513</v>
          </cell>
          <cell r="B199" t="str">
            <v>Retained Operating Surplus   (Year 1)</v>
          </cell>
        </row>
        <row r="200">
          <cell r="A200">
            <v>514</v>
          </cell>
          <cell r="B200" t="str">
            <v>Retained Operating Surplus   (Year 2)</v>
          </cell>
        </row>
        <row r="201">
          <cell r="A201">
            <v>515</v>
          </cell>
          <cell r="B201" t="str">
            <v>Retained Operating Surplus   (Year 3)</v>
          </cell>
        </row>
        <row r="202">
          <cell r="A202">
            <v>551</v>
          </cell>
          <cell r="B202" t="str">
            <v>Business Tax</v>
          </cell>
        </row>
        <row r="203">
          <cell r="A203">
            <v>552</v>
          </cell>
          <cell r="B203" t="str">
            <v>Capital Gain Tax</v>
          </cell>
        </row>
        <row r="204">
          <cell r="A204">
            <v>553</v>
          </cell>
          <cell r="B204" t="str">
            <v xml:space="preserve">Documentary Stamp Tax </v>
          </cell>
        </row>
        <row r="205">
          <cell r="A205">
            <v>554</v>
          </cell>
          <cell r="B205" t="str">
            <v>Donors Tax</v>
          </cell>
        </row>
        <row r="206">
          <cell r="A206">
            <v>555</v>
          </cell>
          <cell r="B206" t="str">
            <v>Estate Tax</v>
          </cell>
        </row>
        <row r="207">
          <cell r="A207">
            <v>556</v>
          </cell>
          <cell r="B207" t="str">
            <v>Excise Tax on Articles</v>
          </cell>
        </row>
        <row r="208">
          <cell r="A208">
            <v>557</v>
          </cell>
          <cell r="B208" t="str">
            <v>Final Tax</v>
          </cell>
        </row>
        <row r="209">
          <cell r="A209">
            <v>558</v>
          </cell>
          <cell r="B209" t="str">
            <v>Franchise Tax</v>
          </cell>
        </row>
        <row r="210">
          <cell r="A210">
            <v>559</v>
          </cell>
          <cell r="B210" t="str">
            <v>Immigration Tax</v>
          </cell>
        </row>
        <row r="211">
          <cell r="A211">
            <v>560</v>
          </cell>
          <cell r="B211" t="str">
            <v>Import Duties</v>
          </cell>
        </row>
        <row r="212">
          <cell r="A212">
            <v>561</v>
          </cell>
          <cell r="B212" t="str">
            <v>Income Tax - Individuals</v>
          </cell>
        </row>
        <row r="213">
          <cell r="A213">
            <v>562</v>
          </cell>
          <cell r="B213" t="str">
            <v>Income Tax - Partnerships</v>
          </cell>
        </row>
        <row r="214">
          <cell r="A214">
            <v>563</v>
          </cell>
          <cell r="B214" t="str">
            <v>Income Tax - Corporations</v>
          </cell>
        </row>
        <row r="215">
          <cell r="A215">
            <v>564</v>
          </cell>
          <cell r="B215" t="str">
            <v>Professional Tax</v>
          </cell>
        </row>
        <row r="216">
          <cell r="A216">
            <v>565</v>
          </cell>
          <cell r="B216" t="str">
            <v>Stock Transfer Tax</v>
          </cell>
        </row>
        <row r="217">
          <cell r="A217">
            <v>566</v>
          </cell>
          <cell r="B217" t="str">
            <v>Tax on Forest Products</v>
          </cell>
        </row>
        <row r="218">
          <cell r="A218">
            <v>567</v>
          </cell>
          <cell r="B218" t="str">
            <v>Value Added Tax</v>
          </cell>
        </row>
        <row r="219">
          <cell r="A219">
            <v>568</v>
          </cell>
          <cell r="B219" t="str">
            <v>Value Added Tax - Expanded</v>
          </cell>
        </row>
        <row r="220">
          <cell r="A220">
            <v>578</v>
          </cell>
          <cell r="B220" t="str">
            <v xml:space="preserve">Other National Taxes </v>
          </cell>
        </row>
        <row r="221">
          <cell r="A221">
            <v>579</v>
          </cell>
          <cell r="B221" t="str">
            <v xml:space="preserve">Fines and Penalties - National Taxes </v>
          </cell>
        </row>
        <row r="222">
          <cell r="A222">
            <v>581</v>
          </cell>
          <cell r="B222" t="str">
            <v>Amusement Tax</v>
          </cell>
        </row>
        <row r="223">
          <cell r="A223">
            <v>582</v>
          </cell>
          <cell r="B223" t="str">
            <v>Business Tax</v>
          </cell>
        </row>
        <row r="224">
          <cell r="A224">
            <v>583</v>
          </cell>
          <cell r="B224" t="str">
            <v>Community Tax</v>
          </cell>
        </row>
        <row r="225">
          <cell r="A225">
            <v>584</v>
          </cell>
          <cell r="B225" t="str">
            <v>Franchise Tax</v>
          </cell>
        </row>
        <row r="226">
          <cell r="A226">
            <v>585</v>
          </cell>
          <cell r="B226" t="str">
            <v>Occupation Tax</v>
          </cell>
        </row>
        <row r="227">
          <cell r="A227">
            <v>586</v>
          </cell>
          <cell r="B227" t="str">
            <v>Printing and Publication Tax</v>
          </cell>
        </row>
        <row r="228">
          <cell r="A228">
            <v>587</v>
          </cell>
          <cell r="B228" t="str">
            <v xml:space="preserve">Property Transfer Tax </v>
          </cell>
        </row>
        <row r="229">
          <cell r="A229">
            <v>588</v>
          </cell>
          <cell r="B229" t="str">
            <v xml:space="preserve">Real Property Tax </v>
          </cell>
        </row>
        <row r="230">
          <cell r="A230">
            <v>589</v>
          </cell>
          <cell r="B230" t="str">
            <v>Real Property Tax on Idle Lands</v>
          </cell>
        </row>
        <row r="231">
          <cell r="A231">
            <v>590</v>
          </cell>
          <cell r="B231" t="str">
            <v>Special Assessment Tax</v>
          </cell>
        </row>
        <row r="232">
          <cell r="A232">
            <v>591</v>
          </cell>
          <cell r="B232" t="str">
            <v>Special Education Tax</v>
          </cell>
        </row>
        <row r="233">
          <cell r="A233">
            <v>592</v>
          </cell>
          <cell r="B233" t="str">
            <v xml:space="preserve">Tax on Delivery Trucks and Vans </v>
          </cell>
        </row>
        <row r="234">
          <cell r="A234">
            <v>593</v>
          </cell>
          <cell r="B234" t="str">
            <v>Tax on Sand, Gravel and Other Quarry Products</v>
          </cell>
        </row>
        <row r="235">
          <cell r="A235">
            <v>598</v>
          </cell>
          <cell r="B235" t="str">
            <v xml:space="preserve">Other Local Taxes </v>
          </cell>
        </row>
        <row r="236">
          <cell r="A236">
            <v>599</v>
          </cell>
          <cell r="B236" t="str">
            <v>Fines and Penalties - Local Taxes</v>
          </cell>
        </row>
        <row r="237">
          <cell r="A237">
            <v>601</v>
          </cell>
          <cell r="B237" t="str">
            <v>Fees on Weights and Measures</v>
          </cell>
        </row>
        <row r="238">
          <cell r="A238">
            <v>602</v>
          </cell>
          <cell r="B238" t="str">
            <v>Fishery Rental Fees</v>
          </cell>
        </row>
        <row r="239">
          <cell r="A239">
            <v>603</v>
          </cell>
          <cell r="B239" t="str">
            <v>Franchising and Licensing Fees</v>
          </cell>
        </row>
        <row r="240">
          <cell r="A240">
            <v>604</v>
          </cell>
          <cell r="B240" t="str">
            <v>Motor Vehicles Users Charge</v>
          </cell>
        </row>
        <row r="241">
          <cell r="A241">
            <v>605</v>
          </cell>
          <cell r="B241" t="str">
            <v>Permit Fees</v>
          </cell>
        </row>
        <row r="242">
          <cell r="A242">
            <v>606</v>
          </cell>
          <cell r="B242" t="str">
            <v>Registration Fees</v>
          </cell>
        </row>
        <row r="243">
          <cell r="A243">
            <v>608</v>
          </cell>
          <cell r="B243" t="str">
            <v>Other Permits and Licenses</v>
          </cell>
        </row>
        <row r="244">
          <cell r="A244">
            <v>609</v>
          </cell>
          <cell r="B244" t="str">
            <v>Fines and Penalties - Permits and Licenses</v>
          </cell>
        </row>
        <row r="245">
          <cell r="A245">
            <v>611</v>
          </cell>
          <cell r="B245" t="str">
            <v>Affiliation Fees</v>
          </cell>
        </row>
        <row r="246">
          <cell r="A246">
            <v>612</v>
          </cell>
          <cell r="B246" t="str">
            <v>Athletic and Cultural Fees</v>
          </cell>
        </row>
        <row r="247">
          <cell r="A247">
            <v>613</v>
          </cell>
          <cell r="B247" t="str">
            <v>Clearance and Certification Fees</v>
          </cell>
        </row>
        <row r="248">
          <cell r="A248">
            <v>614</v>
          </cell>
          <cell r="B248" t="str">
            <v>Comprehensive Examination Fees</v>
          </cell>
        </row>
        <row r="249">
          <cell r="A249">
            <v>615</v>
          </cell>
          <cell r="B249" t="str">
            <v>Diploma and Graduation Fees</v>
          </cell>
        </row>
        <row r="250">
          <cell r="A250">
            <v>616</v>
          </cell>
          <cell r="B250" t="str">
            <v>Garbage Fees</v>
          </cell>
        </row>
        <row r="251">
          <cell r="A251">
            <v>617</v>
          </cell>
          <cell r="B251" t="str">
            <v>Inspection Fees</v>
          </cell>
        </row>
        <row r="252">
          <cell r="A252">
            <v>618</v>
          </cell>
          <cell r="B252" t="str">
            <v>Library Fees</v>
          </cell>
        </row>
        <row r="253">
          <cell r="A253">
            <v>619</v>
          </cell>
          <cell r="B253" t="str">
            <v>Medical, Dental and Laboratory Fees</v>
          </cell>
        </row>
        <row r="254">
          <cell r="A254">
            <v>620</v>
          </cell>
          <cell r="B254" t="str">
            <v>Passport and Visa Fees</v>
          </cell>
        </row>
        <row r="255">
          <cell r="A255">
            <v>621</v>
          </cell>
          <cell r="B255" t="str">
            <v>Processing Fees</v>
          </cell>
        </row>
        <row r="256">
          <cell r="A256">
            <v>622</v>
          </cell>
          <cell r="B256" t="str">
            <v>Seminar Fees</v>
          </cell>
        </row>
        <row r="257">
          <cell r="A257">
            <v>623</v>
          </cell>
          <cell r="B257" t="str">
            <v>Toll and Terminal Fees</v>
          </cell>
        </row>
        <row r="258">
          <cell r="A258">
            <v>624</v>
          </cell>
          <cell r="B258" t="str">
            <v>Transcript of Records Fees</v>
          </cell>
        </row>
        <row r="259">
          <cell r="A259">
            <v>628</v>
          </cell>
          <cell r="B259" t="str">
            <v>Other Service Income</v>
          </cell>
        </row>
        <row r="260">
          <cell r="A260">
            <v>629</v>
          </cell>
          <cell r="B260" t="str">
            <v>Fines and Penalties - Service Income</v>
          </cell>
        </row>
        <row r="261">
          <cell r="A261">
            <v>631</v>
          </cell>
          <cell r="B261" t="str">
            <v>Hospital Fees</v>
          </cell>
        </row>
        <row r="262">
          <cell r="A262">
            <v>632</v>
          </cell>
          <cell r="B262" t="str">
            <v>Income from Canteen Operations</v>
          </cell>
        </row>
        <row r="263">
          <cell r="A263">
            <v>633</v>
          </cell>
          <cell r="B263" t="str">
            <v>Income from Cemetery Operations</v>
          </cell>
        </row>
        <row r="264">
          <cell r="A264">
            <v>634</v>
          </cell>
          <cell r="B264" t="str">
            <v>Income from Communication Facilities</v>
          </cell>
        </row>
        <row r="265">
          <cell r="A265">
            <v>635</v>
          </cell>
          <cell r="B265" t="str">
            <v>Income from Dormitory Operations</v>
          </cell>
        </row>
        <row r="266">
          <cell r="A266">
            <v>636</v>
          </cell>
          <cell r="B266" t="str">
            <v>Income from Markets</v>
          </cell>
        </row>
        <row r="267">
          <cell r="A267">
            <v>637</v>
          </cell>
          <cell r="B267" t="str">
            <v>Income from Slaughterhouses</v>
          </cell>
        </row>
        <row r="268">
          <cell r="A268">
            <v>638</v>
          </cell>
          <cell r="B268" t="str">
            <v>Income from Transportation Systems</v>
          </cell>
        </row>
        <row r="269">
          <cell r="A269">
            <v>639</v>
          </cell>
          <cell r="B269" t="str">
            <v>Income from Waterworks Systems</v>
          </cell>
        </row>
        <row r="270">
          <cell r="A270">
            <v>640</v>
          </cell>
          <cell r="B270" t="str">
            <v>Landing and Parking Fees</v>
          </cell>
        </row>
        <row r="271">
          <cell r="A271">
            <v>641</v>
          </cell>
          <cell r="B271" t="str">
            <v>Printing and Publication Income</v>
          </cell>
        </row>
        <row r="272">
          <cell r="A272">
            <v>642</v>
          </cell>
          <cell r="B272" t="str">
            <v>Rent Income</v>
          </cell>
        </row>
        <row r="273">
          <cell r="A273">
            <v>643</v>
          </cell>
          <cell r="B273" t="str">
            <v>Sales Revenue</v>
          </cell>
        </row>
        <row r="274">
          <cell r="A274">
            <v>644</v>
          </cell>
          <cell r="B274" t="str">
            <v>Tuition Fees</v>
          </cell>
        </row>
        <row r="275">
          <cell r="A275">
            <v>648</v>
          </cell>
          <cell r="B275" t="str">
            <v>Other Business Income</v>
          </cell>
        </row>
        <row r="276">
          <cell r="A276">
            <v>649</v>
          </cell>
          <cell r="B276" t="str">
            <v>Fines and Penalties - Business Income</v>
          </cell>
        </row>
        <row r="277">
          <cell r="A277">
            <v>651</v>
          </cell>
          <cell r="B277" t="str">
            <v>Subsidy Income from National Government</v>
          </cell>
        </row>
        <row r="278">
          <cell r="A278">
            <v>652</v>
          </cell>
          <cell r="B278" t="str">
            <v>Subsidy from other National Government Agencies</v>
          </cell>
        </row>
        <row r="279">
          <cell r="A279">
            <v>653</v>
          </cell>
          <cell r="B279" t="str">
            <v xml:space="preserve">Subsidy from Central Office </v>
          </cell>
        </row>
        <row r="280">
          <cell r="A280">
            <v>654</v>
          </cell>
          <cell r="B280" t="str">
            <v>Subsidy from Regional Office/Staff Bureau</v>
          </cell>
        </row>
        <row r="281">
          <cell r="A281">
            <v>655</v>
          </cell>
          <cell r="B281" t="str">
            <v>Subsidy from Operating Unit</v>
          </cell>
        </row>
        <row r="282">
          <cell r="A282">
            <v>656</v>
          </cell>
          <cell r="B282" t="str">
            <v>Subsidy from Other LGUs</v>
          </cell>
        </row>
        <row r="283">
          <cell r="A283">
            <v>657</v>
          </cell>
          <cell r="B283" t="str">
            <v>Subsidy from Other Funds</v>
          </cell>
        </row>
        <row r="284">
          <cell r="A284">
            <v>661</v>
          </cell>
          <cell r="B284" t="str">
            <v>Dividend Income</v>
          </cell>
        </row>
        <row r="285">
          <cell r="A285">
            <v>662</v>
          </cell>
          <cell r="B285" t="str">
            <v>Income from Grants and Donations</v>
          </cell>
        </row>
        <row r="286">
          <cell r="A286">
            <v>663</v>
          </cell>
          <cell r="B286" t="str">
            <v>Insurance Income</v>
          </cell>
        </row>
        <row r="287">
          <cell r="A287">
            <v>664</v>
          </cell>
          <cell r="B287" t="str">
            <v>Interest Income</v>
          </cell>
        </row>
        <row r="288">
          <cell r="A288">
            <v>665</v>
          </cell>
          <cell r="B288" t="str">
            <v>Internal Revenue Allotment</v>
          </cell>
        </row>
        <row r="289">
          <cell r="A289">
            <v>666</v>
          </cell>
          <cell r="B289" t="str">
            <v xml:space="preserve">Sale of Confiscated/Abandoned/Seized Goods and Properties </v>
          </cell>
        </row>
        <row r="290">
          <cell r="A290">
            <v>667</v>
          </cell>
          <cell r="B290" t="str">
            <v>Share from Economic Zones</v>
          </cell>
        </row>
        <row r="291">
          <cell r="A291">
            <v>668</v>
          </cell>
          <cell r="B291" t="str">
            <v xml:space="preserve">Share from Expanded Value Added Tax (EVAT) </v>
          </cell>
        </row>
        <row r="292">
          <cell r="A292">
            <v>669</v>
          </cell>
          <cell r="B292" t="str">
            <v xml:space="preserve">Share from National Wealth </v>
          </cell>
        </row>
        <row r="293">
          <cell r="A293">
            <v>670</v>
          </cell>
          <cell r="B293" t="str">
            <v>Share from PAGCOR/PCSO</v>
          </cell>
        </row>
        <row r="294">
          <cell r="A294">
            <v>671</v>
          </cell>
          <cell r="B294" t="str">
            <v>Share from Tobacco Excise Tax</v>
          </cell>
        </row>
        <row r="295">
          <cell r="A295">
            <v>678</v>
          </cell>
          <cell r="B295" t="str">
            <v xml:space="preserve">Miscellaneous Income </v>
          </cell>
        </row>
        <row r="296">
          <cell r="A296">
            <v>679</v>
          </cell>
          <cell r="B296" t="str">
            <v>Other Fines and Penalties</v>
          </cell>
        </row>
        <row r="297">
          <cell r="A297">
            <v>681</v>
          </cell>
          <cell r="B297" t="str">
            <v>Gain/Loss on Foreign Exchange (FOREX)</v>
          </cell>
        </row>
        <row r="298">
          <cell r="A298">
            <v>682</v>
          </cell>
          <cell r="B298" t="str">
            <v>Gain/Loss on Sale of Disposed Assets</v>
          </cell>
        </row>
        <row r="299">
          <cell r="A299">
            <v>683</v>
          </cell>
          <cell r="B299" t="str">
            <v>Gain/Loss on Sale of Securities</v>
          </cell>
        </row>
        <row r="300">
          <cell r="A300">
            <v>684</v>
          </cell>
          <cell r="B300" t="str">
            <v>Prior Years' Adjustments</v>
          </cell>
        </row>
        <row r="301">
          <cell r="A301">
            <v>701</v>
          </cell>
          <cell r="B301" t="str">
            <v xml:space="preserve">Salaries and Wages - Regular </v>
          </cell>
        </row>
        <row r="302">
          <cell r="A302">
            <v>702</v>
          </cell>
          <cell r="B302" t="str">
            <v>Salaries and Wages - Military/Uniformed</v>
          </cell>
        </row>
        <row r="303">
          <cell r="A303">
            <v>703</v>
          </cell>
          <cell r="B303" t="str">
            <v>Salaries and Wages - Part-time</v>
          </cell>
        </row>
        <row r="304">
          <cell r="A304">
            <v>704</v>
          </cell>
          <cell r="B304" t="str">
            <v>Salaries and Wages - Substitute</v>
          </cell>
        </row>
        <row r="305">
          <cell r="A305">
            <v>705</v>
          </cell>
          <cell r="B305" t="str">
            <v>Salaries and Wages - Casual</v>
          </cell>
        </row>
        <row r="306">
          <cell r="A306">
            <v>706</v>
          </cell>
          <cell r="B306" t="str">
            <v>Salaries and Wages - Contractual</v>
          </cell>
        </row>
        <row r="307">
          <cell r="A307">
            <v>707</v>
          </cell>
          <cell r="B307" t="str">
            <v>Salaries and Wages - Emergency</v>
          </cell>
        </row>
        <row r="308">
          <cell r="A308">
            <v>711</v>
          </cell>
          <cell r="B308" t="str">
            <v>Personnel Economic Relief Allowance ( PERA)</v>
          </cell>
        </row>
        <row r="309">
          <cell r="A309">
            <v>712</v>
          </cell>
          <cell r="B309" t="str">
            <v>Additional Compensation ( ADCOM)</v>
          </cell>
        </row>
        <row r="310">
          <cell r="A310">
            <v>713</v>
          </cell>
          <cell r="B310" t="str">
            <v>Representation Allowance (RA)</v>
          </cell>
        </row>
        <row r="311">
          <cell r="A311">
            <v>714</v>
          </cell>
          <cell r="B311" t="str">
            <v>Transportation Allowance  (TA)</v>
          </cell>
        </row>
        <row r="312">
          <cell r="A312">
            <v>715</v>
          </cell>
          <cell r="B312" t="str">
            <v>Clothing/Uniform Allowance</v>
          </cell>
        </row>
        <row r="313">
          <cell r="A313">
            <v>716</v>
          </cell>
          <cell r="B313" t="str">
            <v>Subsistence, Laundry and Quarter Allowance</v>
          </cell>
        </row>
        <row r="314">
          <cell r="A314">
            <v>717</v>
          </cell>
          <cell r="B314" t="str">
            <v>Productivity Incentive Allowance</v>
          </cell>
        </row>
        <row r="315">
          <cell r="A315">
            <v>718</v>
          </cell>
          <cell r="B315" t="str">
            <v>Overseas Allowance</v>
          </cell>
        </row>
        <row r="316">
          <cell r="A316">
            <v>719</v>
          </cell>
          <cell r="B316" t="str">
            <v>Other Bonuses and Allowances</v>
          </cell>
        </row>
        <row r="317">
          <cell r="A317">
            <v>720</v>
          </cell>
          <cell r="B317" t="str">
            <v>Honoraria</v>
          </cell>
        </row>
        <row r="318">
          <cell r="A318">
            <v>721</v>
          </cell>
          <cell r="B318" t="str">
            <v>Hazard Pay</v>
          </cell>
        </row>
        <row r="319">
          <cell r="A319">
            <v>722</v>
          </cell>
          <cell r="B319" t="str">
            <v>Longevity Pay</v>
          </cell>
        </row>
        <row r="320">
          <cell r="A320">
            <v>723</v>
          </cell>
          <cell r="B320" t="str">
            <v>Overtime and Night Pay</v>
          </cell>
        </row>
        <row r="321">
          <cell r="A321">
            <v>724</v>
          </cell>
          <cell r="B321" t="str">
            <v>Cash Gift</v>
          </cell>
        </row>
        <row r="322">
          <cell r="A322">
            <v>725</v>
          </cell>
          <cell r="B322" t="str">
            <v>Year End Bonus</v>
          </cell>
        </row>
        <row r="323">
          <cell r="A323">
            <v>731</v>
          </cell>
          <cell r="B323" t="str">
            <v>Life and Retirement Insurance Contributions</v>
          </cell>
        </row>
        <row r="324">
          <cell r="A324">
            <v>732</v>
          </cell>
          <cell r="B324" t="str">
            <v>PAG-IBIG Contributions</v>
          </cell>
        </row>
        <row r="325">
          <cell r="A325">
            <v>733</v>
          </cell>
          <cell r="B325" t="str">
            <v>PHILHEALTH Contributions</v>
          </cell>
        </row>
        <row r="326">
          <cell r="A326">
            <v>734</v>
          </cell>
          <cell r="B326" t="str">
            <v>ECC Contributions</v>
          </cell>
        </row>
        <row r="327">
          <cell r="A327">
            <v>738</v>
          </cell>
          <cell r="B327" t="str">
            <v>Pension Benefits - Civilian</v>
          </cell>
        </row>
        <row r="328">
          <cell r="A328">
            <v>739</v>
          </cell>
          <cell r="B328" t="str">
            <v>Pension Benefits - Military/Uniformed</v>
          </cell>
        </row>
        <row r="329">
          <cell r="A329">
            <v>740</v>
          </cell>
          <cell r="B329" t="str">
            <v>Retirement Benefits - Civilian</v>
          </cell>
        </row>
        <row r="330">
          <cell r="A330">
            <v>741</v>
          </cell>
          <cell r="B330" t="str">
            <v>Retirement Benefits - Military/Uniformed</v>
          </cell>
        </row>
        <row r="331">
          <cell r="A331">
            <v>742</v>
          </cell>
          <cell r="B331" t="str">
            <v>Terminal Leave Benefits</v>
          </cell>
        </row>
        <row r="332">
          <cell r="A332">
            <v>743</v>
          </cell>
          <cell r="B332" t="str">
            <v>Health  Workers Benefits</v>
          </cell>
        </row>
        <row r="333">
          <cell r="A333">
            <v>749</v>
          </cell>
          <cell r="B333" t="str">
            <v>Other Personnel Benefits</v>
          </cell>
        </row>
        <row r="334">
          <cell r="A334">
            <v>751</v>
          </cell>
          <cell r="B334" t="str">
            <v>Traveling Expenses - Local</v>
          </cell>
        </row>
        <row r="335">
          <cell r="A335">
            <v>752</v>
          </cell>
          <cell r="B335" t="str">
            <v>Traveling Expenses - Foreign</v>
          </cell>
        </row>
        <row r="336">
          <cell r="A336">
            <v>753</v>
          </cell>
          <cell r="B336" t="str">
            <v>Training Expenses</v>
          </cell>
        </row>
        <row r="337">
          <cell r="A337">
            <v>754</v>
          </cell>
          <cell r="B337" t="str">
            <v>Scholarship  Expenses</v>
          </cell>
        </row>
        <row r="338">
          <cell r="A338">
            <v>755</v>
          </cell>
          <cell r="B338" t="str">
            <v>Office Supplies Expenses</v>
          </cell>
        </row>
        <row r="339">
          <cell r="A339">
            <v>756</v>
          </cell>
          <cell r="B339" t="str">
            <v xml:space="preserve">Accountable Forms Expenses </v>
          </cell>
        </row>
        <row r="340">
          <cell r="A340">
            <v>757</v>
          </cell>
          <cell r="B340" t="str">
            <v>Animal/Zoological Supplies Expenses</v>
          </cell>
        </row>
        <row r="341">
          <cell r="A341">
            <v>758</v>
          </cell>
          <cell r="B341" t="str">
            <v>Food Supplies Expenses</v>
          </cell>
        </row>
        <row r="342">
          <cell r="A342">
            <v>759</v>
          </cell>
          <cell r="B342" t="str">
            <v>Drugs and Medicines Expenses</v>
          </cell>
        </row>
        <row r="343">
          <cell r="A343">
            <v>760</v>
          </cell>
          <cell r="B343" t="str">
            <v>Medical, Dental and Laboratory Supplies Expenses</v>
          </cell>
        </row>
        <row r="344">
          <cell r="A344">
            <v>761</v>
          </cell>
          <cell r="B344" t="str">
            <v>Gasoline, Oil and Lubricants Expenses</v>
          </cell>
        </row>
        <row r="345">
          <cell r="A345">
            <v>762</v>
          </cell>
          <cell r="B345" t="str">
            <v>Agricultural Supplies Expenses</v>
          </cell>
        </row>
        <row r="346">
          <cell r="A346">
            <v>763</v>
          </cell>
          <cell r="B346" t="str">
            <v>Textbooks and Instructional Materials Expenses</v>
          </cell>
        </row>
        <row r="347">
          <cell r="A347">
            <v>764</v>
          </cell>
          <cell r="B347" t="str">
            <v>Military and Police Supplies Expenses</v>
          </cell>
        </row>
        <row r="348">
          <cell r="A348">
            <v>765</v>
          </cell>
          <cell r="B348" t="str">
            <v>Other Supplies Expenses</v>
          </cell>
        </row>
        <row r="349">
          <cell r="A349">
            <v>766</v>
          </cell>
          <cell r="B349" t="str">
            <v>Water Expenses</v>
          </cell>
        </row>
        <row r="350">
          <cell r="A350">
            <v>767</v>
          </cell>
          <cell r="B350" t="str">
            <v>Electricity Expenses</v>
          </cell>
        </row>
        <row r="351">
          <cell r="A351">
            <v>768</v>
          </cell>
          <cell r="B351" t="str">
            <v>Cooking Gas Expenses</v>
          </cell>
        </row>
        <row r="352">
          <cell r="A352">
            <v>771</v>
          </cell>
          <cell r="B352" t="str">
            <v>Postage and Deliveries</v>
          </cell>
        </row>
        <row r="353">
          <cell r="A353">
            <v>772</v>
          </cell>
          <cell r="B353" t="str">
            <v xml:space="preserve">Telephone Expenses - Landline </v>
          </cell>
        </row>
        <row r="354">
          <cell r="A354">
            <v>773</v>
          </cell>
          <cell r="B354" t="str">
            <v xml:space="preserve">Telephone Expenses - Mobile </v>
          </cell>
        </row>
        <row r="355">
          <cell r="A355">
            <v>774</v>
          </cell>
          <cell r="B355" t="str">
            <v>Internet Expenses</v>
          </cell>
        </row>
        <row r="356">
          <cell r="A356">
            <v>775</v>
          </cell>
          <cell r="B356" t="str">
            <v>Cable, Satellite, Telegraph, and Radio Expenses</v>
          </cell>
        </row>
        <row r="357">
          <cell r="A357">
            <v>778</v>
          </cell>
          <cell r="B357" t="str">
            <v>Membership Dues and Contributions to Organizations</v>
          </cell>
        </row>
        <row r="358">
          <cell r="A358">
            <v>779</v>
          </cell>
          <cell r="B358" t="str">
            <v>Awards and Indemnities</v>
          </cell>
        </row>
        <row r="359">
          <cell r="A359">
            <v>780</v>
          </cell>
          <cell r="B359" t="str">
            <v>Advertising Expenses</v>
          </cell>
        </row>
        <row r="360">
          <cell r="A360">
            <v>781</v>
          </cell>
          <cell r="B360" t="str">
            <v>Printing and Binding Expenses</v>
          </cell>
        </row>
        <row r="361">
          <cell r="A361">
            <v>782</v>
          </cell>
          <cell r="B361" t="str">
            <v>Rent Expenses</v>
          </cell>
        </row>
        <row r="362">
          <cell r="A362">
            <v>783</v>
          </cell>
          <cell r="B362" t="str">
            <v>Representation Expenses</v>
          </cell>
        </row>
        <row r="363">
          <cell r="A363">
            <v>784</v>
          </cell>
          <cell r="B363" t="str">
            <v>Transportation and Delivery Expenses</v>
          </cell>
        </row>
        <row r="364">
          <cell r="A364">
            <v>785</v>
          </cell>
          <cell r="B364" t="str">
            <v>Storage Expenses</v>
          </cell>
        </row>
        <row r="365">
          <cell r="A365">
            <v>786</v>
          </cell>
          <cell r="B365" t="str">
            <v>Subscriptions Expenses</v>
          </cell>
        </row>
        <row r="366">
          <cell r="A366">
            <v>787</v>
          </cell>
          <cell r="B366" t="str">
            <v>Survey Expenses</v>
          </cell>
        </row>
        <row r="367">
          <cell r="A367">
            <v>788</v>
          </cell>
          <cell r="B367" t="str">
            <v>Rewards and Other Claims</v>
          </cell>
        </row>
        <row r="368">
          <cell r="A368">
            <v>791</v>
          </cell>
          <cell r="B368" t="str">
            <v>Legal Services</v>
          </cell>
        </row>
        <row r="369">
          <cell r="A369">
            <v>792</v>
          </cell>
          <cell r="B369" t="str">
            <v>Auditing Services</v>
          </cell>
        </row>
        <row r="370">
          <cell r="A370">
            <v>793</v>
          </cell>
          <cell r="B370" t="str">
            <v>Consultancy Services</v>
          </cell>
        </row>
        <row r="371">
          <cell r="A371">
            <v>794</v>
          </cell>
          <cell r="B371" t="str">
            <v>Environment/Sanitary Services</v>
          </cell>
        </row>
        <row r="372">
          <cell r="A372">
            <v>795</v>
          </cell>
          <cell r="B372" t="str">
            <v>General Services</v>
          </cell>
        </row>
        <row r="373">
          <cell r="A373">
            <v>796</v>
          </cell>
          <cell r="B373" t="str">
            <v>Janitorial Services</v>
          </cell>
        </row>
        <row r="374">
          <cell r="A374">
            <v>797</v>
          </cell>
          <cell r="B374" t="str">
            <v>Security Services</v>
          </cell>
        </row>
        <row r="375">
          <cell r="A375">
            <v>799</v>
          </cell>
          <cell r="B375" t="str">
            <v>Other Professional Services</v>
          </cell>
        </row>
        <row r="376">
          <cell r="A376">
            <v>802</v>
          </cell>
          <cell r="B376" t="str">
            <v>Repairs and Maintenance - Land Improvements</v>
          </cell>
        </row>
        <row r="377">
          <cell r="A377">
            <v>803</v>
          </cell>
          <cell r="B377" t="str">
            <v>Repairs and Maintenance - Runways/Taxiways</v>
          </cell>
        </row>
        <row r="378">
          <cell r="A378">
            <v>804</v>
          </cell>
          <cell r="B378" t="str">
            <v>Repairs and Maintenance - Railways</v>
          </cell>
        </row>
        <row r="379">
          <cell r="A379">
            <v>805</v>
          </cell>
          <cell r="B379" t="str">
            <v>Repairs and Maintenance - Electrification, Power and Energy Structures</v>
          </cell>
        </row>
        <row r="380">
          <cell r="A380">
            <v>811</v>
          </cell>
          <cell r="B380" t="str">
            <v>Repairs and Maintenance - Office Buildings</v>
          </cell>
        </row>
        <row r="381">
          <cell r="A381">
            <v>812</v>
          </cell>
          <cell r="B381" t="str">
            <v>Repairs and Maintenance - School Buildings</v>
          </cell>
        </row>
        <row r="382">
          <cell r="A382">
            <v>813</v>
          </cell>
          <cell r="B382" t="str">
            <v>Repairs and Maintenance - Hospitals and Health Centers</v>
          </cell>
        </row>
        <row r="383">
          <cell r="A383">
            <v>814</v>
          </cell>
          <cell r="B383" t="str">
            <v>Repairs and Maintenance - Markets and Slaughterhouses</v>
          </cell>
        </row>
        <row r="384">
          <cell r="A384">
            <v>815</v>
          </cell>
          <cell r="B384" t="str">
            <v xml:space="preserve">Repairs and Maintenance - Other Structures </v>
          </cell>
        </row>
        <row r="385">
          <cell r="A385">
            <v>818</v>
          </cell>
          <cell r="B385" t="str">
            <v>Repairs and Maintenance - Leasehold Improvements, Land</v>
          </cell>
        </row>
        <row r="386">
          <cell r="A386">
            <v>819</v>
          </cell>
          <cell r="B386" t="str">
            <v>Repairs and Maintenance - Leasehold Improvements, Buildings</v>
          </cell>
        </row>
        <row r="387">
          <cell r="A387">
            <v>820</v>
          </cell>
          <cell r="B387" t="str">
            <v>Repairs and Maintenance - Other Leasehold Improvements</v>
          </cell>
        </row>
        <row r="388">
          <cell r="A388">
            <v>821</v>
          </cell>
          <cell r="B388" t="str">
            <v>Repairs and Maintenance - Office Equipment</v>
          </cell>
        </row>
        <row r="389">
          <cell r="A389">
            <v>822</v>
          </cell>
          <cell r="B389" t="str">
            <v>Repairs and Maintenance - Furniture and Fixtures</v>
          </cell>
        </row>
        <row r="390">
          <cell r="A390">
            <v>823</v>
          </cell>
          <cell r="B390" t="str">
            <v>Repairs and Maintenance - IT Equipment and Software</v>
          </cell>
        </row>
        <row r="391">
          <cell r="A391">
            <v>826</v>
          </cell>
          <cell r="B391" t="str">
            <v>Repairs and Maintenance - Machineries</v>
          </cell>
        </row>
        <row r="392">
          <cell r="A392">
            <v>827</v>
          </cell>
          <cell r="B392" t="str">
            <v>Repairs and Maintenance - Agricultural, Fishery and Forestry Equipment</v>
          </cell>
        </row>
        <row r="393">
          <cell r="A393">
            <v>828</v>
          </cell>
          <cell r="B393" t="str">
            <v>Repairs and Maintenance - Airport Equipment</v>
          </cell>
        </row>
        <row r="394">
          <cell r="A394">
            <v>829</v>
          </cell>
          <cell r="B394" t="str">
            <v>Repairs and Maintenance - Communication Equipment</v>
          </cell>
        </row>
        <row r="395">
          <cell r="A395">
            <v>830</v>
          </cell>
          <cell r="B395" t="str">
            <v>Repairs and Maintenance - Construction and Heavy Equipment</v>
          </cell>
        </row>
        <row r="396">
          <cell r="A396">
            <v>831</v>
          </cell>
          <cell r="B396" t="str">
            <v>Repairs and Maintenance - Firefighting Equipment and Accessories</v>
          </cell>
        </row>
        <row r="397">
          <cell r="A397">
            <v>832</v>
          </cell>
          <cell r="B397" t="str">
            <v>Repairs and Maintenance - Hospital Equipment</v>
          </cell>
        </row>
        <row r="398">
          <cell r="A398">
            <v>833</v>
          </cell>
          <cell r="B398" t="str">
            <v>Repairs and Maintenance - Medical, Dental and Laboratory Equipment</v>
          </cell>
        </row>
        <row r="399">
          <cell r="A399">
            <v>834</v>
          </cell>
          <cell r="B399" t="str">
            <v>Repairs and Maintenance - Military and Police Equipment</v>
          </cell>
        </row>
        <row r="400">
          <cell r="A400">
            <v>835</v>
          </cell>
          <cell r="B400" t="str">
            <v>Repairs and Maintenance - Sports Equipment</v>
          </cell>
        </row>
        <row r="401">
          <cell r="A401">
            <v>836</v>
          </cell>
          <cell r="B401" t="str">
            <v>Repairs and Maintenance - Technical and Scientific Equipment</v>
          </cell>
        </row>
        <row r="402">
          <cell r="A402">
            <v>840</v>
          </cell>
          <cell r="B402" t="str">
            <v>Repairs and Maintenance - Other Machineries and Equipment</v>
          </cell>
        </row>
        <row r="403">
          <cell r="A403">
            <v>841</v>
          </cell>
          <cell r="B403" t="str">
            <v>Repairs and Maintenance - Motor Vehicles</v>
          </cell>
        </row>
        <row r="404">
          <cell r="A404">
            <v>842</v>
          </cell>
          <cell r="B404" t="str">
            <v>Repairs and Maintenance - Trains</v>
          </cell>
        </row>
        <row r="405">
          <cell r="A405">
            <v>843</v>
          </cell>
          <cell r="B405" t="str">
            <v>Repairs and Maintenance - Aircraft and Aircraft Ground Equipment</v>
          </cell>
        </row>
        <row r="406">
          <cell r="A406">
            <v>844</v>
          </cell>
          <cell r="B406" t="str">
            <v>Repairs and Maintenance - Watercrafts</v>
          </cell>
        </row>
        <row r="407">
          <cell r="A407">
            <v>848</v>
          </cell>
          <cell r="B407" t="str">
            <v>Repairs and Maintenance - Other Transportation Equipment</v>
          </cell>
        </row>
        <row r="408">
          <cell r="A408">
            <v>850</v>
          </cell>
          <cell r="B408" t="str">
            <v>Repairs and Maintenance - Other Property, Plant and Equipment</v>
          </cell>
        </row>
        <row r="409">
          <cell r="A409">
            <v>851</v>
          </cell>
          <cell r="B409" t="str">
            <v>Repairs and Maintenance - Roads, Highways and Bridges</v>
          </cell>
        </row>
        <row r="410">
          <cell r="A410">
            <v>852</v>
          </cell>
          <cell r="B410" t="str">
            <v>Repairs and Maintenance - Parks, Plazas and Monuments</v>
          </cell>
        </row>
        <row r="411">
          <cell r="A411">
            <v>853</v>
          </cell>
          <cell r="B411" t="str">
            <v>Repairs and Maintenance - Ports, Lighthouses and Harbors</v>
          </cell>
        </row>
        <row r="412">
          <cell r="A412">
            <v>854</v>
          </cell>
          <cell r="B412" t="str">
            <v>Repairs and Maintenance - Artesian Wells, Reservoirs, Pumping Stations and Conduits</v>
          </cell>
        </row>
        <row r="413">
          <cell r="A413">
            <v>855</v>
          </cell>
          <cell r="B413" t="str">
            <v>Repairs and Maintenance - Irrigation, Canals and Laterals</v>
          </cell>
        </row>
        <row r="414">
          <cell r="A414">
            <v>856</v>
          </cell>
          <cell r="B414" t="str">
            <v>Repairs and Maintenance - Flood Controls</v>
          </cell>
        </row>
        <row r="415">
          <cell r="A415">
            <v>857</v>
          </cell>
          <cell r="B415" t="str">
            <v>Repairs and Maintenance - Waterways, Aqueducts, Seawalls, Riverwalls and Others</v>
          </cell>
        </row>
        <row r="416">
          <cell r="A416">
            <v>860</v>
          </cell>
          <cell r="B416" t="str">
            <v>Repairs and Maintenance - Other Public Infrastructures</v>
          </cell>
        </row>
        <row r="417">
          <cell r="A417">
            <v>861</v>
          </cell>
          <cell r="B417" t="str">
            <v>Repairs and Maintenance - Reforestation - Upland</v>
          </cell>
        </row>
        <row r="418">
          <cell r="A418">
            <v>862</v>
          </cell>
          <cell r="B418" t="str">
            <v>Repairs and Maintenance - Reforestation - Marshland/Swampland</v>
          </cell>
        </row>
        <row r="419">
          <cell r="A419">
            <v>871</v>
          </cell>
          <cell r="B419" t="str">
            <v>Subsidy to National Government Agencies</v>
          </cell>
        </row>
        <row r="420">
          <cell r="A420">
            <v>872</v>
          </cell>
          <cell r="B420" t="str">
            <v>Subsidy to Regional Offices/Staff Bureaus</v>
          </cell>
        </row>
        <row r="421">
          <cell r="A421">
            <v>873</v>
          </cell>
          <cell r="B421" t="str">
            <v>Subsidy to Operating Units</v>
          </cell>
        </row>
        <row r="422">
          <cell r="A422">
            <v>874</v>
          </cell>
          <cell r="B422" t="str">
            <v>Subsidy  to  Local Government Units</v>
          </cell>
        </row>
        <row r="423">
          <cell r="A423">
            <v>875</v>
          </cell>
          <cell r="B423" t="str">
            <v>Subsidy to Government Owned and Controlled Corporations</v>
          </cell>
        </row>
        <row r="424">
          <cell r="A424">
            <v>876</v>
          </cell>
          <cell r="B424" t="str">
            <v>Subsidy to NGOs/POs</v>
          </cell>
        </row>
        <row r="425">
          <cell r="A425">
            <v>877</v>
          </cell>
          <cell r="B425" t="str">
            <v>Subsidy to Other Funds</v>
          </cell>
        </row>
        <row r="426">
          <cell r="A426">
            <v>878</v>
          </cell>
          <cell r="B426" t="str">
            <v>Donations</v>
          </cell>
        </row>
        <row r="427">
          <cell r="A427">
            <v>881</v>
          </cell>
          <cell r="B427" t="str">
            <v>Confidential Expenses</v>
          </cell>
        </row>
        <row r="428">
          <cell r="A428">
            <v>882</v>
          </cell>
          <cell r="B428" t="str">
            <v>Intelligence Expenses</v>
          </cell>
        </row>
        <row r="429">
          <cell r="A429">
            <v>883</v>
          </cell>
          <cell r="B429" t="str">
            <v>Extraordinary Expenses</v>
          </cell>
        </row>
        <row r="430">
          <cell r="A430">
            <v>884</v>
          </cell>
          <cell r="B430" t="str">
            <v>Miscellaneous Expenses</v>
          </cell>
        </row>
        <row r="431">
          <cell r="A431">
            <v>891</v>
          </cell>
          <cell r="B431" t="str">
            <v>Taxes, Duties and Licenses</v>
          </cell>
        </row>
        <row r="432">
          <cell r="A432">
            <v>892</v>
          </cell>
          <cell r="B432" t="str">
            <v>Fidelity Bond Premiums</v>
          </cell>
        </row>
        <row r="433">
          <cell r="A433">
            <v>893</v>
          </cell>
          <cell r="B433" t="str">
            <v>Insurance Expenses</v>
          </cell>
        </row>
        <row r="434">
          <cell r="A434">
            <v>901</v>
          </cell>
          <cell r="B434" t="str">
            <v>Bad Debts Expense</v>
          </cell>
        </row>
        <row r="435">
          <cell r="A435">
            <v>902</v>
          </cell>
          <cell r="B435" t="str">
            <v>Depreciation - Land Improvements</v>
          </cell>
        </row>
        <row r="436">
          <cell r="A436">
            <v>903</v>
          </cell>
          <cell r="B436" t="str">
            <v>Depreciation - Runways/Taxiways</v>
          </cell>
        </row>
        <row r="437">
          <cell r="A437">
            <v>904</v>
          </cell>
          <cell r="B437" t="str">
            <v>Depreciation - Railways</v>
          </cell>
        </row>
        <row r="438">
          <cell r="A438">
            <v>905</v>
          </cell>
          <cell r="B438" t="str">
            <v>Depreciation - Electrification, Power and Energy Structures</v>
          </cell>
        </row>
        <row r="439">
          <cell r="A439">
            <v>911</v>
          </cell>
          <cell r="B439" t="str">
            <v xml:space="preserve">Depreciation - Office Buildings </v>
          </cell>
        </row>
        <row r="440">
          <cell r="A440">
            <v>912</v>
          </cell>
          <cell r="B440" t="str">
            <v>Depreciation - School Buildings</v>
          </cell>
        </row>
        <row r="441">
          <cell r="A441">
            <v>913</v>
          </cell>
          <cell r="B441" t="str">
            <v>Depreciation - Hospitals and Health Centers</v>
          </cell>
        </row>
        <row r="442">
          <cell r="A442">
            <v>914</v>
          </cell>
          <cell r="B442" t="str">
            <v>Depreciation - Markets and Slaughterhouses</v>
          </cell>
        </row>
        <row r="443">
          <cell r="A443">
            <v>915</v>
          </cell>
          <cell r="B443" t="str">
            <v xml:space="preserve">Depreciation - Other Structures </v>
          </cell>
        </row>
        <row r="444">
          <cell r="A444">
            <v>918</v>
          </cell>
          <cell r="B444" t="str">
            <v>Depreciation - Leasehold Improvements, Land</v>
          </cell>
        </row>
        <row r="445">
          <cell r="A445">
            <v>919</v>
          </cell>
          <cell r="B445" t="str">
            <v>Depreciation - Leasehold Improvements, Buildings</v>
          </cell>
        </row>
        <row r="446">
          <cell r="A446">
            <v>920</v>
          </cell>
          <cell r="B446" t="str">
            <v>Depreciation - Other Leasehold Improvements</v>
          </cell>
        </row>
        <row r="447">
          <cell r="A447">
            <v>921</v>
          </cell>
          <cell r="B447" t="str">
            <v>Depreciation - Office Equipment</v>
          </cell>
        </row>
        <row r="448">
          <cell r="A448">
            <v>922</v>
          </cell>
          <cell r="B448" t="str">
            <v>Depreciation - Furniture and Fixtures</v>
          </cell>
        </row>
        <row r="449">
          <cell r="A449">
            <v>923</v>
          </cell>
          <cell r="B449" t="str">
            <v xml:space="preserve">Depreciation - IT Equipment </v>
          </cell>
        </row>
        <row r="450">
          <cell r="A450">
            <v>924</v>
          </cell>
          <cell r="B450" t="str">
            <v>Depreciation - Library Books</v>
          </cell>
        </row>
        <row r="451">
          <cell r="A451">
            <v>926</v>
          </cell>
          <cell r="B451" t="str">
            <v>Depreciation -Machineries</v>
          </cell>
        </row>
        <row r="452">
          <cell r="A452">
            <v>927</v>
          </cell>
          <cell r="B452" t="str">
            <v>Depreciation - Agricultural, Fishery and Forestry Equipment</v>
          </cell>
        </row>
        <row r="453">
          <cell r="A453">
            <v>928</v>
          </cell>
          <cell r="B453" t="str">
            <v>Depreciation - Airport Equipment</v>
          </cell>
        </row>
        <row r="454">
          <cell r="A454">
            <v>929</v>
          </cell>
          <cell r="B454" t="str">
            <v xml:space="preserve">Depreciation - Communication Equipment </v>
          </cell>
        </row>
        <row r="455">
          <cell r="A455">
            <v>930</v>
          </cell>
          <cell r="B455" t="str">
            <v>Depreciation - Construction and Heavy Equipment</v>
          </cell>
        </row>
        <row r="456">
          <cell r="A456">
            <v>931</v>
          </cell>
          <cell r="B456" t="str">
            <v>Depreciation - Firefighting Equipment and Accessories</v>
          </cell>
        </row>
        <row r="457">
          <cell r="A457">
            <v>932</v>
          </cell>
          <cell r="B457" t="str">
            <v>Depreciation - Hospital Equipment</v>
          </cell>
        </row>
        <row r="458">
          <cell r="A458">
            <v>933</v>
          </cell>
          <cell r="B458" t="str">
            <v>Depreciation - Medical, Dental and Laboratory Equipment</v>
          </cell>
        </row>
        <row r="459">
          <cell r="A459">
            <v>934</v>
          </cell>
          <cell r="B459" t="str">
            <v>Depreciation - Military and Police Equipment</v>
          </cell>
        </row>
        <row r="460">
          <cell r="A460">
            <v>935</v>
          </cell>
          <cell r="B460" t="str">
            <v>Depreciation - Sports Equipment</v>
          </cell>
        </row>
        <row r="461">
          <cell r="A461">
            <v>936</v>
          </cell>
          <cell r="B461" t="str">
            <v>Depreciation - Technical and Scientific  Equipment</v>
          </cell>
        </row>
        <row r="462">
          <cell r="A462">
            <v>940</v>
          </cell>
          <cell r="B462" t="str">
            <v>Depreciation - Other Machineries and Equipment</v>
          </cell>
        </row>
        <row r="463">
          <cell r="A463">
            <v>941</v>
          </cell>
          <cell r="B463" t="str">
            <v>Depreciation - Motor Vehicles</v>
          </cell>
        </row>
        <row r="464">
          <cell r="A464">
            <v>942</v>
          </cell>
          <cell r="B464" t="str">
            <v>Depreciation - Trains</v>
          </cell>
        </row>
        <row r="465">
          <cell r="A465">
            <v>943</v>
          </cell>
          <cell r="B465" t="str">
            <v>Depreciation - Aircraft and Aircraft Ground Equipment</v>
          </cell>
        </row>
        <row r="466">
          <cell r="A466">
            <v>944</v>
          </cell>
          <cell r="B466" t="str">
            <v>Depreciation - Watercrafts</v>
          </cell>
        </row>
        <row r="467">
          <cell r="A467">
            <v>948</v>
          </cell>
          <cell r="B467" t="str">
            <v>Depreciation - Other Transportation Equipment</v>
          </cell>
        </row>
        <row r="468">
          <cell r="A468">
            <v>950</v>
          </cell>
          <cell r="B468" t="str">
            <v>Depreciation - Other Property, Plant and Equipment</v>
          </cell>
        </row>
        <row r="469">
          <cell r="A469">
            <v>951</v>
          </cell>
          <cell r="B469" t="str">
            <v>Obsolescence  - IT Software</v>
          </cell>
        </row>
        <row r="470">
          <cell r="A470">
            <v>954</v>
          </cell>
          <cell r="B470" t="str">
            <v>Discount on Real Property Taxes</v>
          </cell>
        </row>
        <row r="471">
          <cell r="A471">
            <v>955</v>
          </cell>
          <cell r="B471" t="str">
            <v>Discount on Special Education Tax</v>
          </cell>
        </row>
        <row r="472">
          <cell r="A472">
            <v>957</v>
          </cell>
          <cell r="B472" t="str">
            <v xml:space="preserve">Loss from Tax Exemptions </v>
          </cell>
        </row>
        <row r="473">
          <cell r="A473">
            <v>958</v>
          </cell>
          <cell r="B473" t="str">
            <v>Tax Refunds</v>
          </cell>
        </row>
        <row r="474">
          <cell r="A474">
            <v>959</v>
          </cell>
          <cell r="B474" t="str">
            <v>Remittance to National Treasury from Assets Disposal</v>
          </cell>
        </row>
        <row r="475">
          <cell r="A475">
            <v>961</v>
          </cell>
          <cell r="B475" t="str">
            <v>Loss of Assets</v>
          </cell>
        </row>
        <row r="476">
          <cell r="A476">
            <v>962</v>
          </cell>
          <cell r="B476" t="str">
            <v>Loss on Guaranty</v>
          </cell>
        </row>
        <row r="477">
          <cell r="A477">
            <v>969</v>
          </cell>
          <cell r="B477" t="str">
            <v>Other Maintenance and Operating Expenses</v>
          </cell>
        </row>
        <row r="478">
          <cell r="A478">
            <v>971</v>
          </cell>
          <cell r="B478" t="str">
            <v>Bank Charges</v>
          </cell>
        </row>
        <row r="479">
          <cell r="A479">
            <v>972</v>
          </cell>
          <cell r="B479" t="str">
            <v>Commitment Fees</v>
          </cell>
        </row>
        <row r="480">
          <cell r="A480">
            <v>973</v>
          </cell>
          <cell r="B480" t="str">
            <v>Debt Service Subsidy to GOCCs</v>
          </cell>
        </row>
        <row r="481">
          <cell r="A481">
            <v>974</v>
          </cell>
          <cell r="B481" t="str">
            <v>Documentary Stamps Expenses</v>
          </cell>
        </row>
        <row r="482">
          <cell r="A482">
            <v>975</v>
          </cell>
          <cell r="B482" t="str">
            <v>Interest Expenses</v>
          </cell>
        </row>
        <row r="483">
          <cell r="A483">
            <v>979</v>
          </cell>
          <cell r="B483" t="str">
            <v>Other Financial Charges</v>
          </cell>
        </row>
        <row r="484">
          <cell r="A484" t="str">
            <v/>
          </cell>
        </row>
        <row r="485">
          <cell r="A485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"/>
      <sheetName val="MAIN-RAPID-LP"/>
      <sheetName val="For MRD"/>
      <sheetName val="Cash"/>
      <sheetName val="Bank Accounts"/>
      <sheetName val="MFO.PAP"/>
      <sheetName val="MAIN-101"/>
      <sheetName val="Sheet2"/>
      <sheetName val="2021 CADADR"/>
      <sheetName val="Advances"/>
      <sheetName val="Sheet5"/>
      <sheetName val="Advances 2020"/>
      <sheetName val="Advances Summary"/>
      <sheetName val="CADADR Summary"/>
      <sheetName val="MAIN (2)"/>
      <sheetName val="Sheet4"/>
      <sheetName val="Sheet1"/>
      <sheetName val="Sheet3"/>
      <sheetName val="FAR 4 - MRD Note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T1">
            <v>5359771.4899999993</v>
          </cell>
          <cell r="AU1">
            <v>5186990.0999999996</v>
          </cell>
        </row>
        <row r="2">
          <cell r="AT2" t="e">
            <v>#N/A</v>
          </cell>
          <cell r="AU2" t="e">
            <v>#N/A</v>
          </cell>
        </row>
        <row r="3">
          <cell r="AU3" t="str">
            <v>Total Cash Disb.</v>
          </cell>
        </row>
        <row r="4">
          <cell r="AU4" t="str">
            <v>AUCS Balance</v>
          </cell>
        </row>
        <row r="6">
          <cell r="AQ6" t="str">
            <v>No.</v>
          </cell>
          <cell r="AT6" t="str">
            <v>CADADR
Amount of Check Issued</v>
          </cell>
          <cell r="AU6" t="str">
            <v>CADADR
Amount of ADA Issued</v>
          </cell>
        </row>
        <row r="13">
          <cell r="AQ13">
            <v>3</v>
          </cell>
          <cell r="AT13" t="str">
            <v/>
          </cell>
          <cell r="AU13">
            <v>126494.55</v>
          </cell>
        </row>
        <row r="14">
          <cell r="AQ14">
            <v>2</v>
          </cell>
          <cell r="AT14" t="str">
            <v/>
          </cell>
          <cell r="AU14">
            <v>10000</v>
          </cell>
        </row>
        <row r="15">
          <cell r="AQ15">
            <v>5</v>
          </cell>
          <cell r="AT15">
            <v>23505.45</v>
          </cell>
          <cell r="AU15" t="str">
            <v/>
          </cell>
        </row>
        <row r="16">
          <cell r="AQ16">
            <v>6</v>
          </cell>
          <cell r="AT16">
            <v>8083.33</v>
          </cell>
          <cell r="AU16" t="str">
            <v/>
          </cell>
        </row>
        <row r="17">
          <cell r="AQ17">
            <v>4</v>
          </cell>
          <cell r="AT17" t="str">
            <v/>
          </cell>
          <cell r="AU17">
            <v>327788.25</v>
          </cell>
        </row>
        <row r="18">
          <cell r="AQ18">
            <v>7</v>
          </cell>
          <cell r="AT18">
            <v>195626.4</v>
          </cell>
          <cell r="AU18" t="str">
            <v/>
          </cell>
        </row>
        <row r="19">
          <cell r="AQ19">
            <v>9</v>
          </cell>
          <cell r="AT19" t="str">
            <v/>
          </cell>
          <cell r="AU19">
            <v>76343.53</v>
          </cell>
        </row>
        <row r="20">
          <cell r="AQ20">
            <v>8</v>
          </cell>
          <cell r="AT20" t="str">
            <v/>
          </cell>
          <cell r="AU20">
            <v>5000</v>
          </cell>
        </row>
        <row r="21">
          <cell r="AQ21">
            <v>10</v>
          </cell>
          <cell r="AT21" t="str">
            <v/>
          </cell>
          <cell r="AU21">
            <v>138638.1</v>
          </cell>
        </row>
        <row r="22">
          <cell r="AQ22">
            <v>11</v>
          </cell>
          <cell r="AT22" t="str">
            <v/>
          </cell>
          <cell r="AU22">
            <v>81815.520000000004</v>
          </cell>
        </row>
        <row r="23">
          <cell r="AQ23">
            <v>12</v>
          </cell>
          <cell r="AT23">
            <v>46629.23</v>
          </cell>
          <cell r="AU23" t="str">
            <v/>
          </cell>
        </row>
        <row r="24">
          <cell r="AQ24">
            <v>17</v>
          </cell>
          <cell r="AT24" t="str">
            <v/>
          </cell>
          <cell r="AU24">
            <v>104743.53</v>
          </cell>
        </row>
        <row r="25">
          <cell r="AQ25">
            <v>13</v>
          </cell>
          <cell r="AT25">
            <v>2793.75</v>
          </cell>
          <cell r="AU25" t="str">
            <v/>
          </cell>
        </row>
        <row r="26">
          <cell r="AQ26">
            <v>21</v>
          </cell>
          <cell r="AT26">
            <v>506.25</v>
          </cell>
          <cell r="AU26" t="str">
            <v/>
          </cell>
        </row>
        <row r="27">
          <cell r="AQ27">
            <v>18</v>
          </cell>
          <cell r="AT27">
            <v>22265.62</v>
          </cell>
          <cell r="AU27" t="str">
            <v/>
          </cell>
        </row>
        <row r="28">
          <cell r="AQ28">
            <v>20</v>
          </cell>
          <cell r="AT28">
            <v>21734.22</v>
          </cell>
          <cell r="AU28" t="str">
            <v/>
          </cell>
        </row>
        <row r="29">
          <cell r="AQ29">
            <v>27</v>
          </cell>
          <cell r="AT29">
            <v>2343.75</v>
          </cell>
          <cell r="AU29" t="str">
            <v/>
          </cell>
        </row>
        <row r="30">
          <cell r="AQ30">
            <v>37</v>
          </cell>
          <cell r="AT30">
            <v>2250</v>
          </cell>
          <cell r="AU30" t="str">
            <v/>
          </cell>
        </row>
        <row r="31">
          <cell r="AQ31">
            <v>22</v>
          </cell>
          <cell r="AT31">
            <v>4576.93</v>
          </cell>
          <cell r="AU31" t="str">
            <v/>
          </cell>
        </row>
        <row r="32">
          <cell r="AQ32">
            <v>15</v>
          </cell>
          <cell r="AT32">
            <v>2801.43</v>
          </cell>
          <cell r="AU32" t="str">
            <v/>
          </cell>
        </row>
        <row r="33">
          <cell r="AQ33">
            <v>14</v>
          </cell>
          <cell r="AT33">
            <v>5229.0200000000004</v>
          </cell>
          <cell r="AU33" t="str">
            <v/>
          </cell>
        </row>
        <row r="34">
          <cell r="AQ34">
            <v>25</v>
          </cell>
          <cell r="AT34">
            <v>3937.5</v>
          </cell>
          <cell r="AU34" t="str">
            <v/>
          </cell>
        </row>
        <row r="35">
          <cell r="AT35" t="e">
            <v>#N/A</v>
          </cell>
          <cell r="AU35" t="e">
            <v>#N/A</v>
          </cell>
        </row>
        <row r="37">
          <cell r="AQ37">
            <v>24</v>
          </cell>
          <cell r="AT37">
            <v>24492.19</v>
          </cell>
          <cell r="AU37" t="str">
            <v/>
          </cell>
        </row>
        <row r="38">
          <cell r="AQ38">
            <v>23</v>
          </cell>
          <cell r="AT38">
            <v>6067.2</v>
          </cell>
          <cell r="AU38" t="str">
            <v/>
          </cell>
        </row>
        <row r="39">
          <cell r="AQ39">
            <v>19</v>
          </cell>
          <cell r="AT39">
            <v>11250</v>
          </cell>
          <cell r="AU39" t="str">
            <v/>
          </cell>
        </row>
        <row r="40">
          <cell r="AQ40">
            <v>16</v>
          </cell>
          <cell r="AT40" t="str">
            <v/>
          </cell>
          <cell r="AU40">
            <v>75692.009999999995</v>
          </cell>
        </row>
        <row r="41">
          <cell r="AQ41">
            <v>39</v>
          </cell>
          <cell r="AT41" t="str">
            <v/>
          </cell>
          <cell r="AU41">
            <v>2500</v>
          </cell>
        </row>
        <row r="42">
          <cell r="AT42" t="e">
            <v>#N/A</v>
          </cell>
          <cell r="AU42" t="e">
            <v>#N/A</v>
          </cell>
        </row>
        <row r="44">
          <cell r="AQ44">
            <v>28</v>
          </cell>
          <cell r="AT44">
            <v>16862.849999999999</v>
          </cell>
          <cell r="AU44" t="str">
            <v/>
          </cell>
        </row>
        <row r="45">
          <cell r="AQ45">
            <v>29</v>
          </cell>
          <cell r="AT45">
            <v>8304.91</v>
          </cell>
          <cell r="AU45" t="str">
            <v/>
          </cell>
        </row>
        <row r="46">
          <cell r="AQ46">
            <v>26</v>
          </cell>
          <cell r="AT46">
            <v>28500</v>
          </cell>
          <cell r="AU46" t="str">
            <v/>
          </cell>
        </row>
        <row r="47">
          <cell r="AQ47">
            <v>52</v>
          </cell>
          <cell r="AT47">
            <v>3710</v>
          </cell>
          <cell r="AU47" t="str">
            <v/>
          </cell>
        </row>
        <row r="48">
          <cell r="AQ48">
            <v>40</v>
          </cell>
          <cell r="AT48" t="str">
            <v/>
          </cell>
          <cell r="AU48">
            <v>520698.79</v>
          </cell>
        </row>
        <row r="49">
          <cell r="AQ49">
            <v>31</v>
          </cell>
          <cell r="AT49">
            <v>1406.25</v>
          </cell>
          <cell r="AU49" t="str">
            <v/>
          </cell>
        </row>
        <row r="50">
          <cell r="AQ50">
            <v>48</v>
          </cell>
          <cell r="AT50">
            <v>16875</v>
          </cell>
          <cell r="AU50" t="str">
            <v/>
          </cell>
        </row>
        <row r="51">
          <cell r="AQ51">
            <v>80</v>
          </cell>
          <cell r="AT51">
            <v>7500</v>
          </cell>
          <cell r="AU51" t="str">
            <v/>
          </cell>
        </row>
        <row r="52">
          <cell r="AQ52">
            <v>54</v>
          </cell>
          <cell r="AT52">
            <v>4500</v>
          </cell>
          <cell r="AU52" t="str">
            <v/>
          </cell>
        </row>
        <row r="53">
          <cell r="AT53" t="e">
            <v>#N/A</v>
          </cell>
          <cell r="AU53" t="e">
            <v>#N/A</v>
          </cell>
        </row>
        <row r="55">
          <cell r="AT55" t="e">
            <v>#N/A</v>
          </cell>
          <cell r="AU55" t="e">
            <v>#N/A</v>
          </cell>
        </row>
        <row r="57">
          <cell r="AT57" t="e">
            <v>#N/A</v>
          </cell>
          <cell r="AU57" t="e">
            <v>#N/A</v>
          </cell>
        </row>
        <row r="59">
          <cell r="AT59" t="e">
            <v>#N/A</v>
          </cell>
          <cell r="AU59" t="e">
            <v>#N/A</v>
          </cell>
        </row>
        <row r="61">
          <cell r="AT61" t="e">
            <v>#N/A</v>
          </cell>
          <cell r="AU61" t="e">
            <v>#N/A</v>
          </cell>
        </row>
        <row r="63">
          <cell r="AT63" t="e">
            <v>#N/A</v>
          </cell>
          <cell r="AU63" t="e">
            <v>#N/A</v>
          </cell>
        </row>
        <row r="65">
          <cell r="AT65" t="e">
            <v>#N/A</v>
          </cell>
          <cell r="AU65" t="e">
            <v>#N/A</v>
          </cell>
        </row>
        <row r="67">
          <cell r="AT67" t="e">
            <v>#N/A</v>
          </cell>
          <cell r="AU67" t="e">
            <v>#N/A</v>
          </cell>
        </row>
        <row r="69">
          <cell r="AT69" t="e">
            <v>#N/A</v>
          </cell>
          <cell r="AU69" t="e">
            <v>#N/A</v>
          </cell>
        </row>
        <row r="71">
          <cell r="AQ71">
            <v>38</v>
          </cell>
          <cell r="AT71">
            <v>21342.43</v>
          </cell>
          <cell r="AU71" t="str">
            <v/>
          </cell>
        </row>
        <row r="72">
          <cell r="AQ72">
            <v>33</v>
          </cell>
          <cell r="AT72">
            <v>7800</v>
          </cell>
          <cell r="AU72" t="str">
            <v/>
          </cell>
        </row>
        <row r="73">
          <cell r="AQ73">
            <v>34</v>
          </cell>
          <cell r="AT73">
            <v>7800</v>
          </cell>
          <cell r="AU73" t="str">
            <v/>
          </cell>
        </row>
        <row r="74">
          <cell r="AQ74">
            <v>35</v>
          </cell>
          <cell r="AT74">
            <v>7800</v>
          </cell>
          <cell r="AU74" t="str">
            <v/>
          </cell>
        </row>
        <row r="75">
          <cell r="AQ75">
            <v>36</v>
          </cell>
          <cell r="AT75">
            <v>7800</v>
          </cell>
          <cell r="AU75" t="str">
            <v/>
          </cell>
        </row>
        <row r="76">
          <cell r="AQ76">
            <v>32</v>
          </cell>
          <cell r="AT76">
            <v>7800</v>
          </cell>
          <cell r="AU76" t="str">
            <v/>
          </cell>
        </row>
        <row r="77">
          <cell r="AQ77">
            <v>41</v>
          </cell>
          <cell r="AT77" t="str">
            <v/>
          </cell>
          <cell r="AU77">
            <v>331488.05</v>
          </cell>
        </row>
        <row r="78">
          <cell r="AQ78">
            <v>46</v>
          </cell>
          <cell r="AT78" t="str">
            <v/>
          </cell>
          <cell r="AU78">
            <v>104743.46</v>
          </cell>
        </row>
        <row r="79">
          <cell r="AQ79">
            <v>42</v>
          </cell>
          <cell r="AT79" t="str">
            <v/>
          </cell>
          <cell r="AU79">
            <v>76343.490000000005</v>
          </cell>
        </row>
        <row r="80">
          <cell r="AQ80">
            <v>43</v>
          </cell>
          <cell r="AT80" t="str">
            <v/>
          </cell>
          <cell r="AU80">
            <v>138575.47</v>
          </cell>
        </row>
        <row r="81">
          <cell r="AQ81">
            <v>44</v>
          </cell>
          <cell r="AT81" t="str">
            <v/>
          </cell>
          <cell r="AU81">
            <v>81815.55</v>
          </cell>
        </row>
        <row r="82">
          <cell r="AQ82">
            <v>45</v>
          </cell>
          <cell r="AT82" t="str">
            <v/>
          </cell>
          <cell r="AU82">
            <v>82918.22</v>
          </cell>
        </row>
        <row r="83">
          <cell r="AQ83">
            <v>47</v>
          </cell>
          <cell r="AT83" t="str">
            <v/>
          </cell>
          <cell r="AU83">
            <v>4313.25</v>
          </cell>
        </row>
        <row r="84">
          <cell r="AQ84">
            <v>51</v>
          </cell>
          <cell r="AT84">
            <v>73005.710000000006</v>
          </cell>
          <cell r="AU84" t="str">
            <v/>
          </cell>
        </row>
        <row r="85">
          <cell r="AQ85">
            <v>58</v>
          </cell>
          <cell r="AT85">
            <v>7500</v>
          </cell>
          <cell r="AU85" t="str">
            <v/>
          </cell>
        </row>
        <row r="86">
          <cell r="AT86" t="e">
            <v>#N/A</v>
          </cell>
          <cell r="AU86" t="e">
            <v>#N/A</v>
          </cell>
        </row>
        <row r="88">
          <cell r="AT88" t="e">
            <v>#N/A</v>
          </cell>
          <cell r="AU88" t="e">
            <v>#N/A</v>
          </cell>
        </row>
        <row r="90">
          <cell r="AQ90">
            <v>50</v>
          </cell>
          <cell r="AT90">
            <v>9230.6299999999992</v>
          </cell>
          <cell r="AU90" t="str">
            <v/>
          </cell>
        </row>
        <row r="91">
          <cell r="AT91" t="e">
            <v>#N/A</v>
          </cell>
          <cell r="AU91" t="e">
            <v>#N/A</v>
          </cell>
        </row>
        <row r="93">
          <cell r="AQ93">
            <v>49</v>
          </cell>
          <cell r="AT93">
            <v>1218.24</v>
          </cell>
          <cell r="AU93" t="str">
            <v/>
          </cell>
        </row>
        <row r="94">
          <cell r="AQ94">
            <v>53</v>
          </cell>
          <cell r="AT94">
            <v>57120</v>
          </cell>
          <cell r="AU94" t="str">
            <v/>
          </cell>
        </row>
        <row r="95">
          <cell r="AQ95">
            <v>55</v>
          </cell>
          <cell r="AT95">
            <v>13940.25</v>
          </cell>
          <cell r="AU95" t="str">
            <v/>
          </cell>
        </row>
        <row r="96">
          <cell r="AT96" t="e">
            <v>#N/A</v>
          </cell>
          <cell r="AU96" t="e">
            <v>#N/A</v>
          </cell>
        </row>
        <row r="98">
          <cell r="AT98" t="e">
            <v>#N/A</v>
          </cell>
          <cell r="AU98" t="e">
            <v>#N/A</v>
          </cell>
        </row>
        <row r="100">
          <cell r="AQ100">
            <v>60</v>
          </cell>
          <cell r="AT100">
            <v>8762.98</v>
          </cell>
          <cell r="AU100" t="str">
            <v/>
          </cell>
        </row>
        <row r="101">
          <cell r="AQ101">
            <v>59</v>
          </cell>
          <cell r="AT101">
            <v>17035.72</v>
          </cell>
          <cell r="AU101" t="str">
            <v/>
          </cell>
        </row>
        <row r="102">
          <cell r="AQ102">
            <v>57</v>
          </cell>
          <cell r="AT102">
            <v>8044.65</v>
          </cell>
          <cell r="AU102" t="str">
            <v/>
          </cell>
        </row>
        <row r="103">
          <cell r="AQ103">
            <v>56</v>
          </cell>
          <cell r="AT103">
            <v>44103.57</v>
          </cell>
          <cell r="AU103" t="str">
            <v/>
          </cell>
        </row>
        <row r="104">
          <cell r="AT104" t="e">
            <v>#N/A</v>
          </cell>
          <cell r="AU104" t="e">
            <v>#N/A</v>
          </cell>
        </row>
        <row r="106">
          <cell r="AT106" t="e">
            <v>#N/A</v>
          </cell>
          <cell r="AU106" t="e">
            <v>#N/A</v>
          </cell>
        </row>
        <row r="108">
          <cell r="AT108" t="e">
            <v>#N/A</v>
          </cell>
          <cell r="AU108" t="e">
            <v>#N/A</v>
          </cell>
        </row>
        <row r="110">
          <cell r="AT110" t="e">
            <v>#N/A</v>
          </cell>
          <cell r="AU110" t="e">
            <v>#N/A</v>
          </cell>
        </row>
        <row r="112">
          <cell r="AT112" t="e">
            <v>#N/A</v>
          </cell>
          <cell r="AU112" t="e">
            <v>#N/A</v>
          </cell>
        </row>
        <row r="114">
          <cell r="AT114" t="e">
            <v>#N/A</v>
          </cell>
          <cell r="AU114" t="e">
            <v>#N/A</v>
          </cell>
        </row>
        <row r="118">
          <cell r="AT118" t="e">
            <v>#N/A</v>
          </cell>
          <cell r="AU118" t="e">
            <v>#N/A</v>
          </cell>
        </row>
        <row r="120">
          <cell r="AT120" t="e">
            <v>#N/A</v>
          </cell>
          <cell r="AU120" t="e">
            <v>#N/A</v>
          </cell>
        </row>
        <row r="122">
          <cell r="AT122" t="e">
            <v>#N/A</v>
          </cell>
          <cell r="AU122" t="e">
            <v>#N/A</v>
          </cell>
        </row>
        <row r="124">
          <cell r="AQ124">
            <v>71</v>
          </cell>
          <cell r="AT124" t="str">
            <v/>
          </cell>
          <cell r="AU124">
            <v>10812.52</v>
          </cell>
        </row>
        <row r="126">
          <cell r="AQ126">
            <v>69</v>
          </cell>
          <cell r="AT126" t="str">
            <v/>
          </cell>
          <cell r="AU126">
            <v>11158</v>
          </cell>
        </row>
        <row r="127">
          <cell r="AQ127">
            <v>69</v>
          </cell>
          <cell r="AT127" t="str">
            <v/>
          </cell>
          <cell r="AU127">
            <v>11158</v>
          </cell>
        </row>
        <row r="128">
          <cell r="AQ128">
            <v>69</v>
          </cell>
          <cell r="AT128" t="str">
            <v/>
          </cell>
          <cell r="AU128">
            <v>9658</v>
          </cell>
        </row>
        <row r="129">
          <cell r="AQ129">
            <v>70</v>
          </cell>
          <cell r="AT129" t="str">
            <v/>
          </cell>
          <cell r="AU129">
            <v>14080</v>
          </cell>
        </row>
        <row r="130">
          <cell r="AQ130">
            <v>79</v>
          </cell>
          <cell r="AT130">
            <v>98027.49</v>
          </cell>
          <cell r="AU130" t="str">
            <v/>
          </cell>
        </row>
        <row r="131">
          <cell r="AT131" t="e">
            <v>#N/A</v>
          </cell>
          <cell r="AU131" t="e">
            <v>#N/A</v>
          </cell>
        </row>
        <row r="133">
          <cell r="AQ133">
            <v>73</v>
          </cell>
          <cell r="AT133">
            <v>10895.41</v>
          </cell>
          <cell r="AU133" t="str">
            <v/>
          </cell>
        </row>
        <row r="134">
          <cell r="AQ134">
            <v>74</v>
          </cell>
          <cell r="AT134">
            <v>3478.13</v>
          </cell>
          <cell r="AU134" t="str">
            <v/>
          </cell>
        </row>
        <row r="135">
          <cell r="AQ135">
            <v>68</v>
          </cell>
          <cell r="AT135" t="str">
            <v/>
          </cell>
          <cell r="AU135">
            <v>1880</v>
          </cell>
        </row>
        <row r="136">
          <cell r="AQ136">
            <v>76</v>
          </cell>
          <cell r="AT136">
            <v>2000</v>
          </cell>
          <cell r="AU136" t="str">
            <v/>
          </cell>
        </row>
        <row r="137">
          <cell r="AQ137">
            <v>75</v>
          </cell>
          <cell r="AT137">
            <v>2674.02</v>
          </cell>
          <cell r="AU137" t="str">
            <v/>
          </cell>
        </row>
        <row r="138">
          <cell r="AQ138">
            <v>83</v>
          </cell>
          <cell r="AT138">
            <v>27440</v>
          </cell>
          <cell r="AU138" t="str">
            <v/>
          </cell>
        </row>
        <row r="139">
          <cell r="AQ139">
            <v>85</v>
          </cell>
          <cell r="AT139">
            <v>44865.51</v>
          </cell>
          <cell r="AU139" t="str">
            <v/>
          </cell>
        </row>
        <row r="140">
          <cell r="AQ140">
            <v>82</v>
          </cell>
          <cell r="AT140">
            <v>9700</v>
          </cell>
          <cell r="AU140" t="str">
            <v/>
          </cell>
        </row>
        <row r="141">
          <cell r="AQ141">
            <v>77</v>
          </cell>
          <cell r="AT141">
            <v>903</v>
          </cell>
          <cell r="AU141" t="str">
            <v/>
          </cell>
        </row>
        <row r="142">
          <cell r="AQ142">
            <v>72</v>
          </cell>
          <cell r="AT142" t="str">
            <v/>
          </cell>
          <cell r="AU142">
            <v>194068.8</v>
          </cell>
        </row>
        <row r="143">
          <cell r="AQ143">
            <v>84</v>
          </cell>
          <cell r="AT143">
            <v>31716.67</v>
          </cell>
          <cell r="AU143" t="str">
            <v/>
          </cell>
        </row>
        <row r="144">
          <cell r="AQ144">
            <v>78</v>
          </cell>
          <cell r="AT144">
            <v>58756.68</v>
          </cell>
          <cell r="AU144" t="str">
            <v/>
          </cell>
        </row>
        <row r="145">
          <cell r="AQ145">
            <v>81</v>
          </cell>
          <cell r="AT145">
            <v>98042.33</v>
          </cell>
          <cell r="AU145" t="str">
            <v/>
          </cell>
        </row>
        <row r="146">
          <cell r="AQ146">
            <v>61</v>
          </cell>
          <cell r="AT146" t="str">
            <v/>
          </cell>
          <cell r="AU146">
            <v>3955.36</v>
          </cell>
        </row>
        <row r="147">
          <cell r="AQ147">
            <v>62</v>
          </cell>
          <cell r="AT147" t="str">
            <v/>
          </cell>
          <cell r="AU147">
            <v>28194.01</v>
          </cell>
        </row>
        <row r="148">
          <cell r="AQ148">
            <v>63</v>
          </cell>
          <cell r="AT148" t="str">
            <v/>
          </cell>
          <cell r="AU148">
            <v>59624.21</v>
          </cell>
        </row>
        <row r="149">
          <cell r="AQ149">
            <v>65</v>
          </cell>
          <cell r="AT149" t="str">
            <v/>
          </cell>
          <cell r="AU149">
            <v>29978.37</v>
          </cell>
        </row>
        <row r="150">
          <cell r="AQ150">
            <v>64</v>
          </cell>
          <cell r="AT150" t="str">
            <v/>
          </cell>
          <cell r="AU150">
            <v>18148.37</v>
          </cell>
        </row>
        <row r="151">
          <cell r="AQ151">
            <v>66</v>
          </cell>
          <cell r="AT151" t="str">
            <v/>
          </cell>
          <cell r="AU151">
            <v>64105.75</v>
          </cell>
        </row>
        <row r="152">
          <cell r="AQ152">
            <v>67</v>
          </cell>
          <cell r="AT152" t="str">
            <v/>
          </cell>
          <cell r="AU152">
            <v>28358.37</v>
          </cell>
        </row>
        <row r="153">
          <cell r="AT153" t="e">
            <v>#N/A</v>
          </cell>
          <cell r="AU153" t="e">
            <v>#N/A</v>
          </cell>
        </row>
        <row r="155">
          <cell r="AT155" t="e">
            <v>#N/A</v>
          </cell>
          <cell r="AU155" t="e">
            <v>#N/A</v>
          </cell>
        </row>
        <row r="163">
          <cell r="AQ163">
            <v>88</v>
          </cell>
          <cell r="AT163">
            <v>1623829.3</v>
          </cell>
          <cell r="AU163" t="str">
            <v/>
          </cell>
        </row>
        <row r="164">
          <cell r="AQ164">
            <v>157</v>
          </cell>
          <cell r="AT164" t="str">
            <v/>
          </cell>
          <cell r="AU164">
            <v>9500</v>
          </cell>
        </row>
        <row r="165">
          <cell r="AQ165">
            <v>87</v>
          </cell>
          <cell r="AT165">
            <v>16028.58</v>
          </cell>
          <cell r="AU165" t="str">
            <v/>
          </cell>
        </row>
        <row r="166">
          <cell r="AQ166">
            <v>89</v>
          </cell>
          <cell r="AT166">
            <v>950</v>
          </cell>
          <cell r="AU166" t="str">
            <v/>
          </cell>
        </row>
        <row r="167">
          <cell r="AQ167">
            <v>90</v>
          </cell>
          <cell r="AT167">
            <v>1900</v>
          </cell>
          <cell r="AU167" t="str">
            <v/>
          </cell>
        </row>
        <row r="168">
          <cell r="AQ168">
            <v>91</v>
          </cell>
          <cell r="AT168">
            <v>950</v>
          </cell>
          <cell r="AU168" t="str">
            <v/>
          </cell>
        </row>
        <row r="169">
          <cell r="AQ169">
            <v>92</v>
          </cell>
          <cell r="AT169">
            <v>950</v>
          </cell>
          <cell r="AU169" t="str">
            <v/>
          </cell>
        </row>
        <row r="170">
          <cell r="AQ170">
            <v>95</v>
          </cell>
          <cell r="AT170">
            <v>2850</v>
          </cell>
          <cell r="AU170" t="str">
            <v/>
          </cell>
        </row>
        <row r="171">
          <cell r="AQ171">
            <v>96</v>
          </cell>
          <cell r="AT171">
            <v>1900</v>
          </cell>
          <cell r="AU171" t="str">
            <v/>
          </cell>
        </row>
        <row r="172">
          <cell r="AQ172">
            <v>93</v>
          </cell>
          <cell r="AT172">
            <v>2850</v>
          </cell>
          <cell r="AU172" t="str">
            <v/>
          </cell>
        </row>
        <row r="173">
          <cell r="AQ173">
            <v>172</v>
          </cell>
          <cell r="AT173">
            <v>42750</v>
          </cell>
          <cell r="AU173" t="str">
            <v/>
          </cell>
        </row>
        <row r="174">
          <cell r="AQ174">
            <v>173</v>
          </cell>
          <cell r="AT174">
            <v>6000</v>
          </cell>
          <cell r="AU174" t="str">
            <v/>
          </cell>
        </row>
        <row r="175">
          <cell r="AQ175">
            <v>110</v>
          </cell>
          <cell r="AT175">
            <v>7125</v>
          </cell>
          <cell r="AU175" t="str">
            <v/>
          </cell>
        </row>
        <row r="176">
          <cell r="AQ176">
            <v>109</v>
          </cell>
          <cell r="AT176">
            <v>6175</v>
          </cell>
          <cell r="AU176" t="str">
            <v/>
          </cell>
        </row>
        <row r="177">
          <cell r="AQ177">
            <v>100</v>
          </cell>
          <cell r="AT177">
            <v>1566.1</v>
          </cell>
          <cell r="AU177" t="str">
            <v/>
          </cell>
        </row>
        <row r="178">
          <cell r="AQ178">
            <v>106</v>
          </cell>
          <cell r="AT178">
            <v>465.72</v>
          </cell>
          <cell r="AU178" t="str">
            <v/>
          </cell>
        </row>
        <row r="179">
          <cell r="AQ179">
            <v>98</v>
          </cell>
          <cell r="AT179" t="str">
            <v/>
          </cell>
          <cell r="AU179">
            <v>200</v>
          </cell>
        </row>
        <row r="180">
          <cell r="AQ180">
            <v>97</v>
          </cell>
          <cell r="AT180" t="str">
            <v/>
          </cell>
          <cell r="AU180">
            <v>39000</v>
          </cell>
        </row>
        <row r="181">
          <cell r="AQ181">
            <v>104</v>
          </cell>
          <cell r="AT181">
            <v>3044.55</v>
          </cell>
          <cell r="AU181" t="str">
            <v/>
          </cell>
        </row>
        <row r="182">
          <cell r="AQ182">
            <v>102</v>
          </cell>
          <cell r="AT182">
            <v>170</v>
          </cell>
          <cell r="AU182" t="str">
            <v/>
          </cell>
        </row>
        <row r="183">
          <cell r="AQ183">
            <v>101</v>
          </cell>
          <cell r="AT183">
            <v>200</v>
          </cell>
          <cell r="AU183" t="str">
            <v/>
          </cell>
        </row>
        <row r="184">
          <cell r="AQ184">
            <v>103</v>
          </cell>
          <cell r="AT184">
            <v>50</v>
          </cell>
          <cell r="AU184" t="str">
            <v/>
          </cell>
        </row>
        <row r="185">
          <cell r="AQ185">
            <v>111</v>
          </cell>
          <cell r="AT185">
            <v>16406.25</v>
          </cell>
          <cell r="AU185" t="str">
            <v/>
          </cell>
        </row>
        <row r="186">
          <cell r="AQ186">
            <v>107</v>
          </cell>
          <cell r="AT186">
            <v>1310.43</v>
          </cell>
          <cell r="AU186" t="str">
            <v/>
          </cell>
        </row>
        <row r="187">
          <cell r="AQ187">
            <v>107</v>
          </cell>
          <cell r="AT187">
            <v>2317.6799999999998</v>
          </cell>
          <cell r="AU187" t="str">
            <v/>
          </cell>
        </row>
        <row r="188">
          <cell r="AQ188">
            <v>107</v>
          </cell>
          <cell r="AT188">
            <v>1007.25</v>
          </cell>
          <cell r="AU188" t="str">
            <v/>
          </cell>
        </row>
        <row r="189">
          <cell r="AQ189">
            <v>107</v>
          </cell>
          <cell r="AT189">
            <v>1007.25</v>
          </cell>
          <cell r="AU189" t="str">
            <v/>
          </cell>
        </row>
        <row r="190">
          <cell r="AQ190">
            <v>107</v>
          </cell>
          <cell r="AT190">
            <v>2317.6799999999998</v>
          </cell>
          <cell r="AU190" t="str">
            <v/>
          </cell>
        </row>
        <row r="191">
          <cell r="AQ191">
            <v>107</v>
          </cell>
          <cell r="AT191">
            <v>1007.25</v>
          </cell>
          <cell r="AU191" t="str">
            <v/>
          </cell>
        </row>
        <row r="192">
          <cell r="AQ192">
            <v>105</v>
          </cell>
          <cell r="AT192">
            <v>17541.5</v>
          </cell>
          <cell r="AU192" t="str">
            <v/>
          </cell>
        </row>
        <row r="193">
          <cell r="AQ193">
            <v>105</v>
          </cell>
          <cell r="AT193">
            <v>16423.759999999998</v>
          </cell>
          <cell r="AU193" t="str">
            <v/>
          </cell>
        </row>
        <row r="194">
          <cell r="AQ194">
            <v>105</v>
          </cell>
          <cell r="AT194">
            <v>7150.75</v>
          </cell>
          <cell r="AU194" t="str">
            <v/>
          </cell>
        </row>
        <row r="195">
          <cell r="AQ195">
            <v>105</v>
          </cell>
          <cell r="AT195">
            <v>14320.75</v>
          </cell>
          <cell r="AU195" t="str">
            <v/>
          </cell>
        </row>
        <row r="196">
          <cell r="AQ196">
            <v>105</v>
          </cell>
          <cell r="AT196">
            <v>16423.759999999998</v>
          </cell>
          <cell r="AU196" t="str">
            <v/>
          </cell>
        </row>
        <row r="197">
          <cell r="AQ197">
            <v>105</v>
          </cell>
          <cell r="AT197">
            <v>7150.75</v>
          </cell>
          <cell r="AU197" t="str">
            <v/>
          </cell>
        </row>
        <row r="198">
          <cell r="AQ198">
            <v>99</v>
          </cell>
          <cell r="AT198" t="str">
            <v/>
          </cell>
          <cell r="AU198">
            <v>200</v>
          </cell>
        </row>
        <row r="199">
          <cell r="AQ199">
            <v>99</v>
          </cell>
          <cell r="AT199" t="str">
            <v/>
          </cell>
          <cell r="AU199">
            <v>400</v>
          </cell>
        </row>
        <row r="200">
          <cell r="AQ200">
            <v>99</v>
          </cell>
          <cell r="AT200" t="str">
            <v/>
          </cell>
          <cell r="AU200">
            <v>200</v>
          </cell>
        </row>
        <row r="201">
          <cell r="AQ201">
            <v>99</v>
          </cell>
          <cell r="AT201" t="str">
            <v/>
          </cell>
          <cell r="AU201">
            <v>2100</v>
          </cell>
        </row>
        <row r="202">
          <cell r="AQ202">
            <v>99</v>
          </cell>
          <cell r="AT202" t="str">
            <v/>
          </cell>
          <cell r="AU202">
            <v>1745.12</v>
          </cell>
        </row>
        <row r="203">
          <cell r="AQ203">
            <v>99</v>
          </cell>
          <cell r="AT203" t="str">
            <v/>
          </cell>
          <cell r="AU203">
            <v>200</v>
          </cell>
        </row>
        <row r="204">
          <cell r="AQ204">
            <v>125</v>
          </cell>
          <cell r="AT204">
            <v>120</v>
          </cell>
          <cell r="AU204" t="str">
            <v/>
          </cell>
        </row>
        <row r="205">
          <cell r="AQ205">
            <v>125</v>
          </cell>
          <cell r="AT205">
            <v>240</v>
          </cell>
          <cell r="AU205" t="str">
            <v/>
          </cell>
        </row>
        <row r="206">
          <cell r="AQ206">
            <v>125</v>
          </cell>
          <cell r="AT206">
            <v>120</v>
          </cell>
          <cell r="AU206" t="str">
            <v/>
          </cell>
        </row>
        <row r="207">
          <cell r="AQ207">
            <v>125</v>
          </cell>
          <cell r="AT207">
            <v>240</v>
          </cell>
          <cell r="AU207" t="str">
            <v/>
          </cell>
        </row>
        <row r="208">
          <cell r="AQ208">
            <v>125</v>
          </cell>
          <cell r="AT208">
            <v>120</v>
          </cell>
          <cell r="AU208" t="str">
            <v/>
          </cell>
        </row>
        <row r="209">
          <cell r="AQ209">
            <v>124</v>
          </cell>
          <cell r="AT209">
            <v>50</v>
          </cell>
          <cell r="AU209" t="str">
            <v/>
          </cell>
        </row>
        <row r="210">
          <cell r="AQ210">
            <v>124</v>
          </cell>
          <cell r="AT210">
            <v>100</v>
          </cell>
          <cell r="AU210" t="str">
            <v/>
          </cell>
        </row>
        <row r="211">
          <cell r="AQ211">
            <v>124</v>
          </cell>
          <cell r="AT211">
            <v>50</v>
          </cell>
          <cell r="AU211" t="str">
            <v/>
          </cell>
        </row>
        <row r="212">
          <cell r="AQ212">
            <v>124</v>
          </cell>
          <cell r="AT212">
            <v>50</v>
          </cell>
          <cell r="AU212" t="str">
            <v/>
          </cell>
        </row>
        <row r="213">
          <cell r="AQ213">
            <v>124</v>
          </cell>
          <cell r="AT213">
            <v>1200</v>
          </cell>
          <cell r="AU213" t="str">
            <v/>
          </cell>
        </row>
        <row r="214">
          <cell r="AQ214">
            <v>124</v>
          </cell>
          <cell r="AT214">
            <v>50</v>
          </cell>
          <cell r="AU214" t="str">
            <v/>
          </cell>
        </row>
        <row r="215">
          <cell r="AQ215">
            <v>123</v>
          </cell>
          <cell r="AT215">
            <v>300</v>
          </cell>
          <cell r="AU215" t="str">
            <v/>
          </cell>
        </row>
        <row r="216">
          <cell r="AQ216">
            <v>123</v>
          </cell>
          <cell r="AT216">
            <v>2640</v>
          </cell>
          <cell r="AU216" t="str">
            <v/>
          </cell>
        </row>
        <row r="217">
          <cell r="AQ217">
            <v>123</v>
          </cell>
          <cell r="AT217">
            <v>1500</v>
          </cell>
          <cell r="AU217" t="str">
            <v/>
          </cell>
        </row>
        <row r="218">
          <cell r="AQ218">
            <v>119</v>
          </cell>
          <cell r="AT218" t="str">
            <v/>
          </cell>
          <cell r="AU218">
            <v>127518.05</v>
          </cell>
        </row>
        <row r="219">
          <cell r="AQ219">
            <v>122</v>
          </cell>
          <cell r="AT219">
            <v>22481.95</v>
          </cell>
          <cell r="AU219" t="str">
            <v/>
          </cell>
        </row>
        <row r="220">
          <cell r="AQ220">
            <v>126</v>
          </cell>
          <cell r="AT220">
            <v>80000</v>
          </cell>
          <cell r="AU220" t="str">
            <v/>
          </cell>
        </row>
        <row r="221">
          <cell r="AQ221">
            <v>132</v>
          </cell>
          <cell r="AT221">
            <v>97200</v>
          </cell>
          <cell r="AU221" t="str">
            <v/>
          </cell>
        </row>
        <row r="222">
          <cell r="AQ222">
            <v>133</v>
          </cell>
          <cell r="AT222">
            <v>97200</v>
          </cell>
          <cell r="AU222" t="str">
            <v/>
          </cell>
        </row>
        <row r="223">
          <cell r="AQ223">
            <v>134</v>
          </cell>
          <cell r="AT223">
            <v>97200</v>
          </cell>
          <cell r="AU223" t="str">
            <v/>
          </cell>
        </row>
        <row r="224">
          <cell r="AQ224">
            <v>135</v>
          </cell>
          <cell r="AT224">
            <v>97200</v>
          </cell>
          <cell r="AU224" t="str">
            <v/>
          </cell>
        </row>
        <row r="225">
          <cell r="AQ225">
            <v>136</v>
          </cell>
          <cell r="AT225">
            <v>97200</v>
          </cell>
          <cell r="AU225" t="str">
            <v/>
          </cell>
        </row>
        <row r="226">
          <cell r="AQ226">
            <v>137</v>
          </cell>
          <cell r="AT226">
            <v>62500</v>
          </cell>
          <cell r="AU226" t="str">
            <v/>
          </cell>
        </row>
        <row r="227">
          <cell r="AQ227">
            <v>138</v>
          </cell>
          <cell r="AT227">
            <v>50000</v>
          </cell>
          <cell r="AU227" t="str">
            <v/>
          </cell>
        </row>
        <row r="228">
          <cell r="AQ228">
            <v>139</v>
          </cell>
          <cell r="AT228">
            <v>50000</v>
          </cell>
          <cell r="AU228" t="str">
            <v/>
          </cell>
        </row>
        <row r="229">
          <cell r="AQ229">
            <v>140</v>
          </cell>
          <cell r="AT229">
            <v>50000</v>
          </cell>
          <cell r="AU229" t="str">
            <v/>
          </cell>
        </row>
        <row r="230">
          <cell r="AQ230">
            <v>141</v>
          </cell>
          <cell r="AT230">
            <v>50000</v>
          </cell>
          <cell r="AU230" t="str">
            <v/>
          </cell>
        </row>
        <row r="231">
          <cell r="AQ231">
            <v>127</v>
          </cell>
          <cell r="AT231">
            <v>528841.48</v>
          </cell>
          <cell r="AU231" t="str">
            <v/>
          </cell>
        </row>
        <row r="232">
          <cell r="AQ232">
            <v>128</v>
          </cell>
          <cell r="AT232">
            <v>241528.69</v>
          </cell>
          <cell r="AU232" t="str">
            <v/>
          </cell>
        </row>
        <row r="233">
          <cell r="AQ233">
            <v>129</v>
          </cell>
          <cell r="AT233">
            <v>337586.4</v>
          </cell>
          <cell r="AU233" t="str">
            <v/>
          </cell>
        </row>
        <row r="234">
          <cell r="AQ234">
            <v>130</v>
          </cell>
          <cell r="AT234">
            <v>355426.36</v>
          </cell>
          <cell r="AU234" t="str">
            <v/>
          </cell>
        </row>
        <row r="235">
          <cell r="AQ235">
            <v>131</v>
          </cell>
          <cell r="AT235">
            <v>230967.52</v>
          </cell>
          <cell r="AU235" t="str">
            <v/>
          </cell>
        </row>
        <row r="236">
          <cell r="AQ236">
            <v>121</v>
          </cell>
          <cell r="AT236" t="str">
            <v/>
          </cell>
          <cell r="AU236">
            <v>59233.58</v>
          </cell>
        </row>
        <row r="237">
          <cell r="AT237" t="e">
            <v>#N/A</v>
          </cell>
          <cell r="AU237" t="e">
            <v>#N/A</v>
          </cell>
        </row>
        <row r="238">
          <cell r="AT238" t="e">
            <v>#N/A</v>
          </cell>
          <cell r="AU238" t="e">
            <v>#N/A</v>
          </cell>
        </row>
        <row r="239">
          <cell r="AT239" t="e">
            <v>#N/A</v>
          </cell>
          <cell r="AU239" t="e">
            <v>#N/A</v>
          </cell>
        </row>
        <row r="240">
          <cell r="AT240" t="e">
            <v>#N/A</v>
          </cell>
          <cell r="AU240" t="e">
            <v>#N/A</v>
          </cell>
        </row>
        <row r="241">
          <cell r="AT241" t="e">
            <v>#N/A</v>
          </cell>
          <cell r="AU241" t="e">
            <v>#N/A</v>
          </cell>
        </row>
        <row r="242">
          <cell r="AQ242">
            <v>120</v>
          </cell>
          <cell r="AT242" t="str">
            <v/>
          </cell>
          <cell r="AU242">
            <v>16881.330000000002</v>
          </cell>
        </row>
        <row r="243">
          <cell r="AQ243">
            <v>182</v>
          </cell>
          <cell r="AT243" t="str">
            <v/>
          </cell>
          <cell r="AU243">
            <v>31350</v>
          </cell>
        </row>
        <row r="244">
          <cell r="AQ244">
            <v>152</v>
          </cell>
          <cell r="AT244">
            <v>34320</v>
          </cell>
          <cell r="AU244" t="str">
            <v/>
          </cell>
        </row>
        <row r="245">
          <cell r="AQ245">
            <v>169</v>
          </cell>
          <cell r="AT245">
            <v>11313.6</v>
          </cell>
          <cell r="AU245" t="str">
            <v/>
          </cell>
        </row>
        <row r="246">
          <cell r="AQ246">
            <v>116</v>
          </cell>
          <cell r="AT246" t="str">
            <v/>
          </cell>
          <cell r="AU246">
            <v>655.56</v>
          </cell>
        </row>
        <row r="247">
          <cell r="AQ247">
            <v>117</v>
          </cell>
          <cell r="AT247" t="str">
            <v/>
          </cell>
          <cell r="AU247">
            <v>10000</v>
          </cell>
        </row>
        <row r="248">
          <cell r="AQ248">
            <v>118</v>
          </cell>
          <cell r="AT248" t="str">
            <v/>
          </cell>
          <cell r="AU248">
            <v>28636.36</v>
          </cell>
        </row>
        <row r="249">
          <cell r="AQ249">
            <v>151</v>
          </cell>
          <cell r="AT249">
            <v>17100</v>
          </cell>
          <cell r="AU249" t="str">
            <v/>
          </cell>
        </row>
        <row r="250">
          <cell r="AQ250">
            <v>158</v>
          </cell>
          <cell r="AT250" t="str">
            <v/>
          </cell>
          <cell r="AU250">
            <v>4734.25</v>
          </cell>
        </row>
        <row r="251">
          <cell r="AQ251">
            <v>147</v>
          </cell>
          <cell r="AT251">
            <v>1296</v>
          </cell>
          <cell r="AU251" t="str">
            <v/>
          </cell>
        </row>
        <row r="252">
          <cell r="AQ252">
            <v>154</v>
          </cell>
          <cell r="AT252" t="str">
            <v/>
          </cell>
          <cell r="AU252">
            <v>750</v>
          </cell>
        </row>
        <row r="253">
          <cell r="AQ253">
            <v>155</v>
          </cell>
          <cell r="AT253" t="str">
            <v/>
          </cell>
          <cell r="AU253">
            <v>750</v>
          </cell>
        </row>
        <row r="254">
          <cell r="AQ254">
            <v>156</v>
          </cell>
          <cell r="AT254" t="str">
            <v/>
          </cell>
          <cell r="AU254">
            <v>750</v>
          </cell>
        </row>
        <row r="255">
          <cell r="AQ255">
            <v>165</v>
          </cell>
          <cell r="AT255">
            <v>14250</v>
          </cell>
          <cell r="AU255" t="str">
            <v/>
          </cell>
        </row>
        <row r="256">
          <cell r="AQ256">
            <v>153</v>
          </cell>
          <cell r="AT256" t="str">
            <v/>
          </cell>
          <cell r="AU256">
            <v>1295</v>
          </cell>
        </row>
        <row r="257">
          <cell r="AQ257">
            <v>149</v>
          </cell>
          <cell r="AT257">
            <v>7041.43</v>
          </cell>
          <cell r="AU257" t="str">
            <v/>
          </cell>
        </row>
        <row r="258">
          <cell r="AQ258">
            <v>150</v>
          </cell>
          <cell r="AT258">
            <v>19268.16</v>
          </cell>
          <cell r="AU258" t="str">
            <v/>
          </cell>
        </row>
        <row r="259">
          <cell r="AQ259">
            <v>164</v>
          </cell>
          <cell r="AT259">
            <v>5606.65</v>
          </cell>
          <cell r="AU259" t="str">
            <v/>
          </cell>
        </row>
        <row r="260">
          <cell r="AQ260">
            <v>148</v>
          </cell>
          <cell r="AT260">
            <v>2073.09</v>
          </cell>
          <cell r="AU260" t="str">
            <v/>
          </cell>
        </row>
        <row r="261">
          <cell r="AT261" t="e">
            <v>#N/A</v>
          </cell>
          <cell r="AU261" t="e">
            <v>#N/A</v>
          </cell>
        </row>
        <row r="263">
          <cell r="AQ263">
            <v>160</v>
          </cell>
          <cell r="AT263" t="str">
            <v/>
          </cell>
          <cell r="AU263">
            <v>3599.8700000000003</v>
          </cell>
        </row>
        <row r="264">
          <cell r="AQ264">
            <v>162</v>
          </cell>
          <cell r="AT264">
            <v>424.62</v>
          </cell>
          <cell r="AU264" t="str">
            <v/>
          </cell>
        </row>
        <row r="265">
          <cell r="AQ265">
            <v>163</v>
          </cell>
          <cell r="AT265">
            <v>170.24</v>
          </cell>
          <cell r="AU265" t="str">
            <v/>
          </cell>
        </row>
        <row r="266">
          <cell r="AT266" t="e">
            <v>#N/A</v>
          </cell>
          <cell r="AU266" t="e">
            <v>#N/A</v>
          </cell>
        </row>
        <row r="268">
          <cell r="AQ268">
            <v>161</v>
          </cell>
          <cell r="AT268" t="str">
            <v/>
          </cell>
          <cell r="AU268">
            <v>11158</v>
          </cell>
        </row>
        <row r="269">
          <cell r="AQ269">
            <v>161</v>
          </cell>
          <cell r="AT269" t="str">
            <v/>
          </cell>
          <cell r="AU269">
            <v>10000</v>
          </cell>
        </row>
        <row r="270">
          <cell r="AQ270">
            <v>161</v>
          </cell>
          <cell r="AT270" t="str">
            <v/>
          </cell>
          <cell r="AU270">
            <v>14500</v>
          </cell>
        </row>
        <row r="271">
          <cell r="AQ271">
            <v>142</v>
          </cell>
          <cell r="AT271">
            <v>546300</v>
          </cell>
          <cell r="AU271" t="str">
            <v/>
          </cell>
        </row>
        <row r="272">
          <cell r="AQ272">
            <v>142</v>
          </cell>
          <cell r="AT272">
            <v>500000</v>
          </cell>
          <cell r="AU272" t="str">
            <v/>
          </cell>
        </row>
        <row r="273">
          <cell r="AQ273">
            <v>143</v>
          </cell>
          <cell r="AT273">
            <v>535050</v>
          </cell>
          <cell r="AU273" t="str">
            <v/>
          </cell>
        </row>
        <row r="274">
          <cell r="AQ274">
            <v>144</v>
          </cell>
          <cell r="AT274">
            <v>463500</v>
          </cell>
          <cell r="AU274" t="str">
            <v/>
          </cell>
        </row>
        <row r="275">
          <cell r="AQ275">
            <v>144</v>
          </cell>
          <cell r="AT275">
            <v>500000</v>
          </cell>
          <cell r="AU275" t="str">
            <v/>
          </cell>
        </row>
        <row r="276">
          <cell r="AQ276">
            <v>145</v>
          </cell>
          <cell r="AT276">
            <v>370350</v>
          </cell>
          <cell r="AU276" t="str">
            <v/>
          </cell>
        </row>
        <row r="277">
          <cell r="AQ277">
            <v>145</v>
          </cell>
          <cell r="AT277">
            <v>500000</v>
          </cell>
          <cell r="AU277" t="str">
            <v/>
          </cell>
        </row>
        <row r="278">
          <cell r="AQ278">
            <v>146</v>
          </cell>
          <cell r="AT278">
            <v>315900</v>
          </cell>
          <cell r="AU278" t="str">
            <v/>
          </cell>
        </row>
        <row r="279">
          <cell r="AQ279">
            <v>146</v>
          </cell>
          <cell r="AT279">
            <v>500000</v>
          </cell>
          <cell r="AU279" t="str">
            <v/>
          </cell>
        </row>
        <row r="280">
          <cell r="AQ280">
            <v>170</v>
          </cell>
          <cell r="AT280">
            <v>7680</v>
          </cell>
          <cell r="AU280" t="str">
            <v/>
          </cell>
        </row>
        <row r="281">
          <cell r="AQ281">
            <v>229</v>
          </cell>
          <cell r="AT281" t="str">
            <v/>
          </cell>
          <cell r="AU281">
            <v>10000</v>
          </cell>
        </row>
        <row r="282">
          <cell r="AQ282">
            <v>181</v>
          </cell>
          <cell r="AT282">
            <v>1125</v>
          </cell>
          <cell r="AU282" t="str">
            <v/>
          </cell>
        </row>
        <row r="283">
          <cell r="AQ283">
            <v>175</v>
          </cell>
          <cell r="AT283" t="str">
            <v/>
          </cell>
          <cell r="AU283">
            <v>49219.630000000005</v>
          </cell>
        </row>
        <row r="284">
          <cell r="AQ284">
            <v>176</v>
          </cell>
          <cell r="AT284" t="str">
            <v/>
          </cell>
          <cell r="AU284">
            <v>13654.27</v>
          </cell>
        </row>
        <row r="285">
          <cell r="AQ285">
            <v>177</v>
          </cell>
          <cell r="AT285" t="str">
            <v/>
          </cell>
          <cell r="AU285">
            <v>13997.75</v>
          </cell>
        </row>
        <row r="286">
          <cell r="AQ286">
            <v>178</v>
          </cell>
          <cell r="AT286" t="str">
            <v/>
          </cell>
          <cell r="AU286">
            <v>14367.369999999999</v>
          </cell>
        </row>
        <row r="287">
          <cell r="AQ287">
            <v>179</v>
          </cell>
          <cell r="AT287" t="str">
            <v/>
          </cell>
          <cell r="AU287">
            <v>17130.28</v>
          </cell>
        </row>
        <row r="288">
          <cell r="AQ288">
            <v>180</v>
          </cell>
          <cell r="AT288" t="str">
            <v/>
          </cell>
          <cell r="AU288">
            <v>10233.43</v>
          </cell>
        </row>
        <row r="289">
          <cell r="AQ289">
            <v>167</v>
          </cell>
          <cell r="AT289">
            <v>1125</v>
          </cell>
          <cell r="AU289" t="str">
            <v/>
          </cell>
        </row>
        <row r="290">
          <cell r="AQ290">
            <v>166</v>
          </cell>
          <cell r="AT290">
            <v>8885.08</v>
          </cell>
          <cell r="AU290" t="str">
            <v/>
          </cell>
        </row>
        <row r="291">
          <cell r="AQ291">
            <v>168</v>
          </cell>
          <cell r="AT291">
            <v>2250</v>
          </cell>
          <cell r="AU291" t="str">
            <v/>
          </cell>
        </row>
        <row r="292">
          <cell r="AQ292">
            <v>200</v>
          </cell>
          <cell r="AT292">
            <v>9937.5</v>
          </cell>
          <cell r="AU292" t="str">
            <v/>
          </cell>
        </row>
        <row r="293">
          <cell r="AQ293">
            <v>183</v>
          </cell>
          <cell r="AT293" t="str">
            <v/>
          </cell>
          <cell r="AU293">
            <v>380927.66</v>
          </cell>
        </row>
        <row r="294">
          <cell r="AQ294">
            <v>189</v>
          </cell>
          <cell r="AT294" t="str">
            <v/>
          </cell>
          <cell r="AU294">
            <v>102762.6</v>
          </cell>
        </row>
        <row r="295">
          <cell r="AQ295">
            <v>192</v>
          </cell>
          <cell r="AT295" t="str">
            <v/>
          </cell>
          <cell r="AU295">
            <v>95341.3</v>
          </cell>
        </row>
        <row r="296">
          <cell r="AQ296">
            <v>187</v>
          </cell>
          <cell r="AT296" t="str">
            <v/>
          </cell>
          <cell r="AU296">
            <v>416.38</v>
          </cell>
        </row>
        <row r="297">
          <cell r="AQ297">
            <v>186</v>
          </cell>
          <cell r="AT297" t="str">
            <v/>
          </cell>
          <cell r="AU297">
            <v>235.09</v>
          </cell>
        </row>
        <row r="298">
          <cell r="AQ298">
            <v>185</v>
          </cell>
          <cell r="AT298" t="str">
            <v/>
          </cell>
          <cell r="AU298">
            <v>559.6</v>
          </cell>
        </row>
        <row r="299">
          <cell r="AQ299">
            <v>184</v>
          </cell>
          <cell r="AT299" t="str">
            <v/>
          </cell>
          <cell r="AU299">
            <v>84139.95</v>
          </cell>
        </row>
        <row r="300">
          <cell r="AQ300">
            <v>198</v>
          </cell>
          <cell r="AT300" t="str">
            <v/>
          </cell>
          <cell r="AU300">
            <v>14179.18</v>
          </cell>
        </row>
        <row r="301">
          <cell r="AQ301">
            <v>193</v>
          </cell>
          <cell r="AT301" t="str">
            <v/>
          </cell>
          <cell r="AU301">
            <v>13134.87</v>
          </cell>
        </row>
        <row r="302">
          <cell r="AQ302">
            <v>190</v>
          </cell>
          <cell r="AT302" t="str">
            <v/>
          </cell>
          <cell r="AU302">
            <v>83314.61</v>
          </cell>
        </row>
        <row r="303">
          <cell r="AQ303">
            <v>195</v>
          </cell>
          <cell r="AT303" t="str">
            <v/>
          </cell>
          <cell r="AU303">
            <v>14989.19</v>
          </cell>
        </row>
        <row r="304">
          <cell r="AQ304">
            <v>197</v>
          </cell>
          <cell r="AT304" t="str">
            <v/>
          </cell>
          <cell r="AU304">
            <v>30522.880000000001</v>
          </cell>
        </row>
        <row r="305">
          <cell r="AQ305">
            <v>191</v>
          </cell>
          <cell r="AT305" t="str">
            <v/>
          </cell>
          <cell r="AU305">
            <v>145801.79</v>
          </cell>
        </row>
        <row r="306">
          <cell r="AQ306">
            <v>188</v>
          </cell>
          <cell r="AT306" t="str">
            <v/>
          </cell>
          <cell r="AU306">
            <v>99408.34</v>
          </cell>
        </row>
        <row r="307">
          <cell r="AQ307">
            <v>194</v>
          </cell>
          <cell r="AT307" t="str">
            <v/>
          </cell>
          <cell r="AU307">
            <v>26940.43</v>
          </cell>
        </row>
        <row r="308">
          <cell r="AQ308">
            <v>196</v>
          </cell>
          <cell r="AT308" t="str">
            <v/>
          </cell>
          <cell r="AU308">
            <v>9184.18</v>
          </cell>
        </row>
        <row r="309">
          <cell r="AQ309">
            <v>199</v>
          </cell>
          <cell r="AT309">
            <v>950</v>
          </cell>
          <cell r="AU309" t="str">
            <v/>
          </cell>
        </row>
        <row r="310">
          <cell r="AQ310">
            <v>205</v>
          </cell>
          <cell r="AT310" t="str">
            <v/>
          </cell>
          <cell r="AU310">
            <v>9913.64</v>
          </cell>
        </row>
        <row r="311">
          <cell r="AQ311">
            <v>201</v>
          </cell>
          <cell r="AT311" t="str">
            <v/>
          </cell>
          <cell r="AU311">
            <v>9913.64</v>
          </cell>
        </row>
        <row r="312">
          <cell r="AQ312">
            <v>202</v>
          </cell>
          <cell r="AT312" t="str">
            <v/>
          </cell>
          <cell r="AU312">
            <v>9913.64</v>
          </cell>
        </row>
        <row r="313">
          <cell r="AQ313">
            <v>203</v>
          </cell>
          <cell r="AT313" t="str">
            <v/>
          </cell>
          <cell r="AU313">
            <v>9913.64</v>
          </cell>
        </row>
        <row r="314">
          <cell r="AQ314">
            <v>204</v>
          </cell>
          <cell r="AT314" t="str">
            <v/>
          </cell>
          <cell r="AU314">
            <v>9913.64</v>
          </cell>
        </row>
        <row r="315">
          <cell r="AQ315">
            <v>206</v>
          </cell>
          <cell r="AT315" t="str">
            <v/>
          </cell>
          <cell r="AU315">
            <v>11559.96</v>
          </cell>
        </row>
        <row r="316">
          <cell r="AQ316">
            <v>224</v>
          </cell>
          <cell r="AT316">
            <v>177751.92</v>
          </cell>
          <cell r="AU316" t="str">
            <v/>
          </cell>
        </row>
        <row r="317">
          <cell r="AT317" t="e">
            <v>#N/A</v>
          </cell>
          <cell r="AU317" t="e">
            <v>#N/A</v>
          </cell>
        </row>
        <row r="319">
          <cell r="AQ319">
            <v>234</v>
          </cell>
          <cell r="AT319">
            <v>640000</v>
          </cell>
          <cell r="AU319" t="str">
            <v/>
          </cell>
        </row>
        <row r="320">
          <cell r="AT320" t="e">
            <v>#N/A</v>
          </cell>
          <cell r="AU320" t="e">
            <v>#N/A</v>
          </cell>
        </row>
        <row r="322">
          <cell r="AT322" t="e">
            <v>#N/A</v>
          </cell>
          <cell r="AU322" t="e">
            <v>#N/A</v>
          </cell>
        </row>
        <row r="324">
          <cell r="AT324" t="e">
            <v>#N/A</v>
          </cell>
          <cell r="AU324" t="e">
            <v>#N/A</v>
          </cell>
        </row>
        <row r="326">
          <cell r="AQ326">
            <v>211</v>
          </cell>
          <cell r="AT326" t="str">
            <v/>
          </cell>
          <cell r="AU326">
            <v>144603.29</v>
          </cell>
        </row>
        <row r="327">
          <cell r="AQ327">
            <v>220</v>
          </cell>
          <cell r="AT327">
            <v>155278.13</v>
          </cell>
          <cell r="AU327" t="str">
            <v/>
          </cell>
        </row>
        <row r="328">
          <cell r="AQ328">
            <v>225</v>
          </cell>
          <cell r="AT328">
            <v>10473.219999999999</v>
          </cell>
          <cell r="AU328" t="str">
            <v/>
          </cell>
        </row>
        <row r="329">
          <cell r="AQ329">
            <v>214</v>
          </cell>
          <cell r="AT329">
            <v>27037.32</v>
          </cell>
          <cell r="AU329" t="str">
            <v/>
          </cell>
        </row>
        <row r="330">
          <cell r="AQ330">
            <v>215</v>
          </cell>
          <cell r="AT330">
            <v>16875</v>
          </cell>
          <cell r="AU330" t="str">
            <v/>
          </cell>
        </row>
        <row r="331">
          <cell r="AQ331">
            <v>216</v>
          </cell>
          <cell r="AT331">
            <v>525</v>
          </cell>
          <cell r="AU331" t="str">
            <v/>
          </cell>
        </row>
        <row r="332">
          <cell r="AQ332">
            <v>217</v>
          </cell>
          <cell r="AT332">
            <v>861</v>
          </cell>
          <cell r="AU332" t="str">
            <v/>
          </cell>
        </row>
        <row r="333">
          <cell r="AQ333">
            <v>226</v>
          </cell>
          <cell r="AT333">
            <v>13125</v>
          </cell>
          <cell r="AU333" t="str">
            <v/>
          </cell>
        </row>
        <row r="334">
          <cell r="AQ334">
            <v>212</v>
          </cell>
          <cell r="AT334">
            <v>8225.6200000000008</v>
          </cell>
          <cell r="AU334" t="str">
            <v/>
          </cell>
        </row>
        <row r="335">
          <cell r="AQ335">
            <v>207</v>
          </cell>
          <cell r="AT335" t="str">
            <v/>
          </cell>
          <cell r="AU335">
            <v>2850</v>
          </cell>
        </row>
        <row r="336">
          <cell r="AQ336">
            <v>208</v>
          </cell>
          <cell r="AT336" t="str">
            <v/>
          </cell>
          <cell r="AU336">
            <v>500</v>
          </cell>
        </row>
        <row r="337">
          <cell r="AQ337">
            <v>213</v>
          </cell>
          <cell r="AT337">
            <v>21124.28</v>
          </cell>
          <cell r="AU337" t="str">
            <v/>
          </cell>
        </row>
        <row r="338">
          <cell r="AQ338">
            <v>221</v>
          </cell>
          <cell r="AT338">
            <v>17967.22</v>
          </cell>
          <cell r="AU338" t="str">
            <v/>
          </cell>
        </row>
        <row r="339">
          <cell r="AQ339">
            <v>223</v>
          </cell>
          <cell r="AT339">
            <v>11625</v>
          </cell>
          <cell r="AU339" t="str">
            <v/>
          </cell>
        </row>
        <row r="340">
          <cell r="AQ340">
            <v>209</v>
          </cell>
          <cell r="AT340" t="str">
            <v/>
          </cell>
          <cell r="AU340">
            <v>37508.5</v>
          </cell>
        </row>
        <row r="341">
          <cell r="AQ341">
            <v>218</v>
          </cell>
          <cell r="AT341">
            <v>23437.5</v>
          </cell>
          <cell r="AU341" t="str">
            <v/>
          </cell>
        </row>
        <row r="342">
          <cell r="AQ342">
            <v>219</v>
          </cell>
          <cell r="AT342">
            <v>1883.39</v>
          </cell>
          <cell r="AU342" t="str">
            <v/>
          </cell>
        </row>
        <row r="343">
          <cell r="AQ343">
            <v>222</v>
          </cell>
          <cell r="AT343">
            <v>10735</v>
          </cell>
          <cell r="AU343" t="str">
            <v/>
          </cell>
        </row>
        <row r="344">
          <cell r="AQ344">
            <v>210</v>
          </cell>
          <cell r="AT344" t="str">
            <v/>
          </cell>
          <cell r="AU344">
            <v>119889.07</v>
          </cell>
        </row>
        <row r="345">
          <cell r="AQ345">
            <v>227</v>
          </cell>
          <cell r="AT345" t="str">
            <v/>
          </cell>
          <cell r="AU345">
            <v>83142.720000000001</v>
          </cell>
        </row>
        <row r="346">
          <cell r="AQ346">
            <v>250</v>
          </cell>
          <cell r="AT346" t="str">
            <v/>
          </cell>
          <cell r="AU346">
            <v>106531.33</v>
          </cell>
        </row>
        <row r="347">
          <cell r="AQ347">
            <v>230</v>
          </cell>
          <cell r="AT347">
            <v>135125</v>
          </cell>
          <cell r="AU347" t="str">
            <v/>
          </cell>
        </row>
        <row r="348">
          <cell r="AQ348">
            <v>232</v>
          </cell>
          <cell r="AT348">
            <v>80335.710000000006</v>
          </cell>
          <cell r="AU348" t="str">
            <v/>
          </cell>
        </row>
        <row r="349">
          <cell r="AQ349">
            <v>233</v>
          </cell>
          <cell r="AT349">
            <v>31356</v>
          </cell>
          <cell r="AU349" t="str">
            <v/>
          </cell>
        </row>
        <row r="350">
          <cell r="AQ350">
            <v>231</v>
          </cell>
          <cell r="AT350">
            <v>100000</v>
          </cell>
          <cell r="AU350" t="str">
            <v/>
          </cell>
        </row>
        <row r="351">
          <cell r="AQ351">
            <v>236</v>
          </cell>
          <cell r="AT351" t="str">
            <v/>
          </cell>
          <cell r="AU351">
            <v>380927.53</v>
          </cell>
        </row>
        <row r="352">
          <cell r="AQ352">
            <v>235</v>
          </cell>
          <cell r="AT352" t="str">
            <v/>
          </cell>
          <cell r="AU352">
            <v>3900</v>
          </cell>
        </row>
        <row r="353">
          <cell r="AQ353">
            <v>237</v>
          </cell>
          <cell r="AT353" t="str">
            <v/>
          </cell>
          <cell r="AU353">
            <v>99285.77</v>
          </cell>
        </row>
        <row r="354">
          <cell r="AQ354">
            <v>238</v>
          </cell>
          <cell r="AT354" t="str">
            <v/>
          </cell>
          <cell r="AU354">
            <v>102762.55</v>
          </cell>
        </row>
        <row r="355">
          <cell r="AQ355">
            <v>239</v>
          </cell>
          <cell r="AT355" t="str">
            <v/>
          </cell>
          <cell r="AU355">
            <v>82214.570000000007</v>
          </cell>
        </row>
        <row r="356">
          <cell r="AQ356">
            <v>240</v>
          </cell>
          <cell r="AT356" t="str">
            <v/>
          </cell>
          <cell r="AU356">
            <v>145801.79</v>
          </cell>
        </row>
        <row r="357">
          <cell r="AQ357">
            <v>241</v>
          </cell>
          <cell r="AT357" t="str">
            <v/>
          </cell>
          <cell r="AU357">
            <v>95341.34</v>
          </cell>
        </row>
        <row r="358">
          <cell r="AQ358">
            <v>244</v>
          </cell>
          <cell r="AT358" t="str">
            <v/>
          </cell>
          <cell r="AU358">
            <v>13134.87</v>
          </cell>
        </row>
        <row r="359">
          <cell r="AQ359">
            <v>242</v>
          </cell>
          <cell r="AT359" t="str">
            <v/>
          </cell>
          <cell r="AU359">
            <v>26940.44</v>
          </cell>
        </row>
        <row r="360">
          <cell r="AQ360">
            <v>245</v>
          </cell>
          <cell r="AT360" t="str">
            <v/>
          </cell>
          <cell r="AU360">
            <v>14989.18</v>
          </cell>
        </row>
        <row r="361">
          <cell r="AQ361">
            <v>246</v>
          </cell>
          <cell r="AT361" t="str">
            <v/>
          </cell>
          <cell r="AU361">
            <v>8584.19</v>
          </cell>
        </row>
        <row r="362">
          <cell r="AQ362">
            <v>243</v>
          </cell>
          <cell r="AT362" t="str">
            <v/>
          </cell>
          <cell r="AU362">
            <v>30522.87</v>
          </cell>
        </row>
        <row r="363">
          <cell r="AQ363">
            <v>247</v>
          </cell>
          <cell r="AT363" t="str">
            <v/>
          </cell>
          <cell r="AU363">
            <v>14179.19</v>
          </cell>
        </row>
        <row r="364">
          <cell r="AQ364">
            <v>248</v>
          </cell>
          <cell r="AT364" t="str">
            <v/>
          </cell>
          <cell r="AU364">
            <v>1744.26</v>
          </cell>
        </row>
        <row r="367">
          <cell r="AQ367">
            <v>258</v>
          </cell>
          <cell r="AT367">
            <v>91461.27</v>
          </cell>
          <cell r="AU367" t="str">
            <v/>
          </cell>
        </row>
        <row r="368">
          <cell r="AQ368">
            <v>251</v>
          </cell>
          <cell r="AT368" t="str">
            <v/>
          </cell>
          <cell r="AU368">
            <v>4845.12</v>
          </cell>
        </row>
        <row r="369">
          <cell r="AQ369">
            <v>257</v>
          </cell>
          <cell r="AT369">
            <v>8967.5400000000009</v>
          </cell>
          <cell r="AU369" t="str">
            <v/>
          </cell>
        </row>
        <row r="370">
          <cell r="AQ370">
            <v>254</v>
          </cell>
          <cell r="AT370">
            <v>800</v>
          </cell>
          <cell r="AU370" t="str">
            <v/>
          </cell>
        </row>
        <row r="371">
          <cell r="AQ371">
            <v>255</v>
          </cell>
          <cell r="AT371">
            <v>300</v>
          </cell>
          <cell r="AU371" t="str">
            <v/>
          </cell>
        </row>
        <row r="372">
          <cell r="AQ372">
            <v>253</v>
          </cell>
          <cell r="AT372">
            <v>4640</v>
          </cell>
          <cell r="AU372" t="str">
            <v/>
          </cell>
        </row>
        <row r="373">
          <cell r="AQ373">
            <v>256</v>
          </cell>
          <cell r="AT373">
            <v>1030</v>
          </cell>
          <cell r="AU373" t="str">
            <v/>
          </cell>
        </row>
        <row r="374">
          <cell r="AQ374">
            <v>252</v>
          </cell>
          <cell r="AT374">
            <v>4500</v>
          </cell>
          <cell r="AU374" t="str">
            <v/>
          </cell>
        </row>
        <row r="375">
          <cell r="AQ375">
            <v>249</v>
          </cell>
          <cell r="AT375" t="str">
            <v/>
          </cell>
          <cell r="AU375">
            <v>120</v>
          </cell>
        </row>
        <row r="376">
          <cell r="AT376" t="e">
            <v>#N/A</v>
          </cell>
          <cell r="AU376" t="e">
            <v>#N/A</v>
          </cell>
        </row>
        <row r="378">
          <cell r="AQ378">
            <v>262</v>
          </cell>
          <cell r="AT378" t="str">
            <v/>
          </cell>
          <cell r="AU378">
            <v>9000</v>
          </cell>
        </row>
        <row r="379">
          <cell r="AQ379">
            <v>263</v>
          </cell>
          <cell r="AT379" t="str">
            <v/>
          </cell>
          <cell r="AU379">
            <v>10790</v>
          </cell>
        </row>
        <row r="380">
          <cell r="AQ380">
            <v>264</v>
          </cell>
          <cell r="AT380" t="str">
            <v/>
          </cell>
          <cell r="AU380">
            <v>11852.18</v>
          </cell>
        </row>
        <row r="381">
          <cell r="AQ381">
            <v>265</v>
          </cell>
          <cell r="AT381" t="str">
            <v/>
          </cell>
          <cell r="AU381">
            <v>23474</v>
          </cell>
        </row>
        <row r="382">
          <cell r="AQ382">
            <v>266</v>
          </cell>
          <cell r="AT382" t="str">
            <v/>
          </cell>
          <cell r="AU382">
            <v>21473.58</v>
          </cell>
        </row>
        <row r="383">
          <cell r="AQ383">
            <v>261</v>
          </cell>
          <cell r="AT383" t="str">
            <v/>
          </cell>
          <cell r="AU383">
            <v>7321.62</v>
          </cell>
        </row>
        <row r="384">
          <cell r="AT384" t="e">
            <v>#N/A</v>
          </cell>
          <cell r="AU384" t="e">
            <v>#N/A</v>
          </cell>
        </row>
        <row r="385">
          <cell r="AT385" t="e">
            <v>#N/A</v>
          </cell>
          <cell r="AU385" t="e">
            <v>#N/A</v>
          </cell>
        </row>
        <row r="386">
          <cell r="AT386" t="e">
            <v>#N/A</v>
          </cell>
          <cell r="AU386" t="e">
            <v>#N/A</v>
          </cell>
        </row>
        <row r="387">
          <cell r="AT387" t="e">
            <v>#N/A</v>
          </cell>
          <cell r="AU387" t="e">
            <v>#N/A</v>
          </cell>
        </row>
        <row r="388">
          <cell r="AT388" t="e">
            <v>#N/A</v>
          </cell>
          <cell r="AU388" t="e">
            <v>#N/A</v>
          </cell>
        </row>
        <row r="389">
          <cell r="AT389" t="e">
            <v>#N/A</v>
          </cell>
          <cell r="AU389" t="e">
            <v>#N/A</v>
          </cell>
        </row>
        <row r="390">
          <cell r="AT390" t="e">
            <v>#N/A</v>
          </cell>
          <cell r="AU390" t="e">
            <v>#N/A</v>
          </cell>
        </row>
        <row r="391">
          <cell r="AT391" t="e">
            <v>#N/A</v>
          </cell>
          <cell r="AU391" t="e">
            <v>#N/A</v>
          </cell>
        </row>
        <row r="392">
          <cell r="AT392" t="e">
            <v>#N/A</v>
          </cell>
          <cell r="AU392" t="e">
            <v>#N/A</v>
          </cell>
        </row>
        <row r="393">
          <cell r="AT393" t="e">
            <v>#N/A</v>
          </cell>
          <cell r="AU393" t="e">
            <v>#N/A</v>
          </cell>
        </row>
        <row r="394">
          <cell r="AA394">
            <v>14018338.020000001</v>
          </cell>
          <cell r="AT394" t="e">
            <v>#N/A</v>
          </cell>
          <cell r="AU394" t="e">
            <v>#N/A</v>
          </cell>
        </row>
        <row r="395">
          <cell r="AT395" t="e">
            <v>#N/A</v>
          </cell>
          <cell r="AU395" t="e">
            <v>#N/A</v>
          </cell>
        </row>
        <row r="396">
          <cell r="AT396" t="e">
            <v>#N/A</v>
          </cell>
          <cell r="AU396" t="e">
            <v>#N/A</v>
          </cell>
        </row>
        <row r="397">
          <cell r="AT397" t="e">
            <v>#N/A</v>
          </cell>
          <cell r="AU397" t="e">
            <v>#N/A</v>
          </cell>
        </row>
        <row r="398">
          <cell r="AT398" t="e">
            <v>#N/A</v>
          </cell>
          <cell r="AU398" t="e">
            <v>#N/A</v>
          </cell>
        </row>
        <row r="399">
          <cell r="AQ399">
            <v>268</v>
          </cell>
          <cell r="AT399">
            <v>17032.63</v>
          </cell>
          <cell r="AU399" t="str">
            <v/>
          </cell>
        </row>
        <row r="400">
          <cell r="AQ400">
            <v>273</v>
          </cell>
          <cell r="AT400">
            <v>46237.5</v>
          </cell>
          <cell r="AU400" t="str">
            <v/>
          </cell>
        </row>
        <row r="401">
          <cell r="AQ401">
            <v>274</v>
          </cell>
          <cell r="AT401">
            <v>3750</v>
          </cell>
          <cell r="AU401" t="str">
            <v/>
          </cell>
        </row>
        <row r="402">
          <cell r="AQ402">
            <v>279</v>
          </cell>
          <cell r="AT402">
            <v>3217.58</v>
          </cell>
          <cell r="AU402" t="str">
            <v/>
          </cell>
        </row>
        <row r="403">
          <cell r="AQ403">
            <v>281</v>
          </cell>
          <cell r="AT403">
            <v>27726.3</v>
          </cell>
          <cell r="AU403" t="str">
            <v/>
          </cell>
        </row>
        <row r="404">
          <cell r="AQ404">
            <v>280</v>
          </cell>
          <cell r="AT404">
            <v>103430.25</v>
          </cell>
          <cell r="AU404" t="str">
            <v/>
          </cell>
        </row>
        <row r="405">
          <cell r="AQ405">
            <v>275</v>
          </cell>
          <cell r="AT405">
            <v>4000.04</v>
          </cell>
          <cell r="AU405" t="str">
            <v/>
          </cell>
        </row>
        <row r="406">
          <cell r="AQ406">
            <v>367</v>
          </cell>
          <cell r="AT406" t="str">
            <v/>
          </cell>
          <cell r="AU406">
            <v>11559.96</v>
          </cell>
        </row>
        <row r="407">
          <cell r="AQ407">
            <v>343</v>
          </cell>
          <cell r="AT407" t="str">
            <v/>
          </cell>
          <cell r="AU407">
            <v>11559.96</v>
          </cell>
        </row>
        <row r="408">
          <cell r="AQ408">
            <v>361</v>
          </cell>
          <cell r="AT408">
            <v>3816</v>
          </cell>
          <cell r="AU408" t="str">
            <v/>
          </cell>
        </row>
        <row r="409">
          <cell r="AQ409">
            <v>297</v>
          </cell>
          <cell r="AT409" t="str">
            <v/>
          </cell>
          <cell r="AU409">
            <v>2395.17</v>
          </cell>
        </row>
        <row r="410">
          <cell r="AQ410">
            <v>283</v>
          </cell>
          <cell r="AT410">
            <v>1680166.27</v>
          </cell>
          <cell r="AU410" t="str">
            <v/>
          </cell>
        </row>
        <row r="411">
          <cell r="AQ411">
            <v>272</v>
          </cell>
          <cell r="AT411">
            <v>1200</v>
          </cell>
          <cell r="AU411" t="str">
            <v/>
          </cell>
        </row>
        <row r="412">
          <cell r="AQ412">
            <v>271</v>
          </cell>
          <cell r="AT412">
            <v>27440</v>
          </cell>
          <cell r="AU412" t="str">
            <v/>
          </cell>
        </row>
        <row r="413">
          <cell r="AQ413">
            <v>278</v>
          </cell>
          <cell r="AT413">
            <v>1255.3</v>
          </cell>
          <cell r="AU413" t="str">
            <v/>
          </cell>
        </row>
        <row r="414">
          <cell r="AQ414">
            <v>282</v>
          </cell>
          <cell r="AT414">
            <v>19423.169999999998</v>
          </cell>
          <cell r="AU414" t="str">
            <v/>
          </cell>
        </row>
        <row r="415">
          <cell r="AQ415">
            <v>277</v>
          </cell>
          <cell r="AT415">
            <v>54327.25</v>
          </cell>
          <cell r="AU415" t="str">
            <v/>
          </cell>
        </row>
        <row r="416">
          <cell r="AQ416">
            <v>276</v>
          </cell>
          <cell r="AT416">
            <v>903</v>
          </cell>
          <cell r="AU416" t="str">
            <v/>
          </cell>
        </row>
        <row r="417">
          <cell r="AQ417">
            <v>289</v>
          </cell>
          <cell r="AT417" t="str">
            <v/>
          </cell>
          <cell r="AU417">
            <v>1000</v>
          </cell>
        </row>
        <row r="418">
          <cell r="AQ418">
            <v>284</v>
          </cell>
          <cell r="AT418">
            <v>3581.55</v>
          </cell>
          <cell r="AU418" t="str">
            <v/>
          </cell>
        </row>
        <row r="419">
          <cell r="AQ419">
            <v>285</v>
          </cell>
          <cell r="AT419">
            <v>11322.3</v>
          </cell>
          <cell r="AU419" t="str">
            <v/>
          </cell>
        </row>
        <row r="420">
          <cell r="AQ420">
            <v>288</v>
          </cell>
          <cell r="AT420">
            <v>850</v>
          </cell>
          <cell r="AU420" t="str">
            <v/>
          </cell>
        </row>
        <row r="421">
          <cell r="AQ421">
            <v>287</v>
          </cell>
          <cell r="AT421">
            <v>250</v>
          </cell>
          <cell r="AU421" t="str">
            <v/>
          </cell>
        </row>
        <row r="422">
          <cell r="AQ422">
            <v>286</v>
          </cell>
          <cell r="AT422">
            <v>1000</v>
          </cell>
          <cell r="AU422" t="str">
            <v/>
          </cell>
        </row>
        <row r="423">
          <cell r="AQ423">
            <v>290</v>
          </cell>
          <cell r="AT423" t="str">
            <v/>
          </cell>
          <cell r="AU423">
            <v>202411.41</v>
          </cell>
        </row>
        <row r="424">
          <cell r="AQ424">
            <v>291</v>
          </cell>
          <cell r="AT424" t="str">
            <v/>
          </cell>
          <cell r="AU424">
            <v>23119.919999999998</v>
          </cell>
        </row>
        <row r="425">
          <cell r="AQ425">
            <v>293</v>
          </cell>
          <cell r="AT425" t="str">
            <v/>
          </cell>
          <cell r="AU425">
            <v>23119.919999999998</v>
          </cell>
        </row>
        <row r="426">
          <cell r="AQ426">
            <v>294</v>
          </cell>
          <cell r="AT426" t="str">
            <v/>
          </cell>
          <cell r="AU426">
            <v>9170</v>
          </cell>
        </row>
        <row r="427">
          <cell r="AQ427">
            <v>292</v>
          </cell>
          <cell r="AT427" t="str">
            <v/>
          </cell>
          <cell r="AU427">
            <v>23119.919999999998</v>
          </cell>
        </row>
        <row r="428">
          <cell r="AQ428">
            <v>295</v>
          </cell>
          <cell r="AT428" t="str">
            <v/>
          </cell>
          <cell r="AU428">
            <v>83842.210000000006</v>
          </cell>
        </row>
        <row r="429">
          <cell r="AQ429">
            <v>296</v>
          </cell>
          <cell r="AT429" t="str">
            <v/>
          </cell>
          <cell r="AU429">
            <v>83842.210000000006</v>
          </cell>
        </row>
        <row r="430">
          <cell r="AQ430">
            <v>300</v>
          </cell>
          <cell r="AT430" t="str">
            <v/>
          </cell>
          <cell r="AU430">
            <v>1200</v>
          </cell>
        </row>
        <row r="431">
          <cell r="AQ431">
            <v>314</v>
          </cell>
          <cell r="AT431">
            <v>2404.7800000000002</v>
          </cell>
          <cell r="AU431" t="str">
            <v/>
          </cell>
        </row>
        <row r="432">
          <cell r="AQ432">
            <v>315</v>
          </cell>
          <cell r="AT432">
            <v>10312.5</v>
          </cell>
          <cell r="AU432" t="str">
            <v/>
          </cell>
        </row>
        <row r="433">
          <cell r="AQ433">
            <v>313</v>
          </cell>
          <cell r="AT433">
            <v>2343.75</v>
          </cell>
          <cell r="AU433" t="str">
            <v/>
          </cell>
        </row>
        <row r="434">
          <cell r="AQ434">
            <v>301</v>
          </cell>
          <cell r="AT434" t="str">
            <v/>
          </cell>
          <cell r="AU434">
            <v>4223.5</v>
          </cell>
        </row>
        <row r="435">
          <cell r="AQ435">
            <v>299</v>
          </cell>
          <cell r="AT435" t="str">
            <v/>
          </cell>
          <cell r="AU435">
            <v>1000</v>
          </cell>
        </row>
        <row r="436">
          <cell r="AQ436">
            <v>298</v>
          </cell>
          <cell r="AT436" t="str">
            <v/>
          </cell>
          <cell r="AU436">
            <v>770.25</v>
          </cell>
        </row>
        <row r="437">
          <cell r="AQ437">
            <v>310</v>
          </cell>
          <cell r="AT437">
            <v>22481.95</v>
          </cell>
          <cell r="AU437" t="str">
            <v/>
          </cell>
        </row>
        <row r="438">
          <cell r="AQ438">
            <v>311</v>
          </cell>
          <cell r="AT438">
            <v>5783.33</v>
          </cell>
          <cell r="AU438" t="str">
            <v/>
          </cell>
        </row>
        <row r="439">
          <cell r="AQ439">
            <v>311</v>
          </cell>
          <cell r="AT439">
            <v>500</v>
          </cell>
          <cell r="AU439" t="str">
            <v/>
          </cell>
        </row>
        <row r="440">
          <cell r="AQ440">
            <v>311</v>
          </cell>
          <cell r="AT440">
            <v>1000</v>
          </cell>
          <cell r="AU440" t="str">
            <v/>
          </cell>
        </row>
        <row r="441">
          <cell r="AQ441">
            <v>311</v>
          </cell>
          <cell r="AT441">
            <v>5083.33</v>
          </cell>
          <cell r="AU441" t="str">
            <v/>
          </cell>
        </row>
        <row r="442">
          <cell r="AQ442">
            <v>311</v>
          </cell>
          <cell r="AT442">
            <v>500</v>
          </cell>
          <cell r="AU442" t="str">
            <v/>
          </cell>
        </row>
        <row r="443">
          <cell r="AQ443">
            <v>311</v>
          </cell>
          <cell r="AT443">
            <v>1000</v>
          </cell>
          <cell r="AU443" t="str">
            <v/>
          </cell>
        </row>
        <row r="444">
          <cell r="AQ444">
            <v>305</v>
          </cell>
          <cell r="AT444" t="str">
            <v/>
          </cell>
          <cell r="AU444">
            <v>64106</v>
          </cell>
        </row>
        <row r="445">
          <cell r="AQ445">
            <v>302</v>
          </cell>
          <cell r="AT445" t="str">
            <v/>
          </cell>
          <cell r="AU445">
            <v>5144.79</v>
          </cell>
        </row>
        <row r="446">
          <cell r="AQ446">
            <v>304</v>
          </cell>
          <cell r="AT446" t="str">
            <v/>
          </cell>
          <cell r="AU446">
            <v>9000</v>
          </cell>
        </row>
        <row r="447">
          <cell r="AQ447">
            <v>306</v>
          </cell>
          <cell r="AT447" t="str">
            <v/>
          </cell>
          <cell r="AU447">
            <v>22676.67</v>
          </cell>
        </row>
        <row r="448">
          <cell r="AQ448">
            <v>316</v>
          </cell>
          <cell r="AT448">
            <v>16332.5</v>
          </cell>
          <cell r="AU448" t="str">
            <v/>
          </cell>
        </row>
        <row r="449">
          <cell r="AQ449">
            <v>308</v>
          </cell>
          <cell r="AT449" t="str">
            <v/>
          </cell>
          <cell r="AU449">
            <v>22316</v>
          </cell>
        </row>
        <row r="450">
          <cell r="AQ450">
            <v>307</v>
          </cell>
          <cell r="AT450" t="str">
            <v/>
          </cell>
          <cell r="AU450">
            <v>12534</v>
          </cell>
        </row>
        <row r="451">
          <cell r="AQ451">
            <v>309</v>
          </cell>
          <cell r="AT451" t="str">
            <v/>
          </cell>
          <cell r="AU451">
            <v>127518.05</v>
          </cell>
        </row>
        <row r="452">
          <cell r="AQ452">
            <v>303</v>
          </cell>
          <cell r="AT452" t="str">
            <v/>
          </cell>
          <cell r="AU452">
            <v>16332.5</v>
          </cell>
        </row>
        <row r="453">
          <cell r="AQ453">
            <v>319</v>
          </cell>
          <cell r="AT453">
            <v>6617.76</v>
          </cell>
          <cell r="AU453" t="str">
            <v/>
          </cell>
        </row>
        <row r="454">
          <cell r="AQ454">
            <v>318</v>
          </cell>
          <cell r="AT454">
            <v>2179.06</v>
          </cell>
          <cell r="AU454" t="str">
            <v/>
          </cell>
        </row>
        <row r="455">
          <cell r="AQ455">
            <v>329</v>
          </cell>
          <cell r="AT455" t="str">
            <v/>
          </cell>
          <cell r="AU455">
            <v>3075</v>
          </cell>
        </row>
        <row r="456">
          <cell r="AQ456">
            <v>325</v>
          </cell>
          <cell r="AT456">
            <v>2884.72</v>
          </cell>
          <cell r="AU456" t="str">
            <v/>
          </cell>
        </row>
        <row r="457">
          <cell r="AQ457">
            <v>321</v>
          </cell>
          <cell r="AT457">
            <v>1012.5</v>
          </cell>
          <cell r="AU457" t="str">
            <v/>
          </cell>
        </row>
        <row r="458">
          <cell r="AQ458">
            <v>320</v>
          </cell>
          <cell r="AT458">
            <v>8014.28</v>
          </cell>
          <cell r="AU458" t="str">
            <v/>
          </cell>
        </row>
        <row r="459">
          <cell r="AQ459">
            <v>333</v>
          </cell>
          <cell r="AT459" t="str">
            <v/>
          </cell>
          <cell r="AU459">
            <v>29318.18</v>
          </cell>
        </row>
        <row r="460">
          <cell r="AQ460">
            <v>328</v>
          </cell>
          <cell r="AT460">
            <v>9052.59</v>
          </cell>
          <cell r="AU460" t="str">
            <v/>
          </cell>
        </row>
        <row r="461">
          <cell r="AQ461">
            <v>327</v>
          </cell>
          <cell r="AT461">
            <v>1476.43</v>
          </cell>
          <cell r="AU461" t="str">
            <v/>
          </cell>
        </row>
        <row r="462">
          <cell r="AQ462">
            <v>326</v>
          </cell>
          <cell r="AT462">
            <v>16865.349999999999</v>
          </cell>
          <cell r="AU462" t="str">
            <v/>
          </cell>
        </row>
        <row r="463">
          <cell r="AQ463">
            <v>322</v>
          </cell>
          <cell r="AT463">
            <v>10825.529999999999</v>
          </cell>
          <cell r="AU463" t="str">
            <v/>
          </cell>
        </row>
        <row r="464">
          <cell r="AQ464">
            <v>324</v>
          </cell>
          <cell r="AT464">
            <v>9405</v>
          </cell>
          <cell r="AU464" t="str">
            <v/>
          </cell>
        </row>
        <row r="465">
          <cell r="AQ465">
            <v>330</v>
          </cell>
          <cell r="AT465" t="str">
            <v/>
          </cell>
          <cell r="AU465">
            <v>1840</v>
          </cell>
        </row>
        <row r="466">
          <cell r="AQ466">
            <v>323</v>
          </cell>
          <cell r="AT466">
            <v>16800</v>
          </cell>
          <cell r="AU466" t="str">
            <v/>
          </cell>
        </row>
        <row r="467">
          <cell r="AQ467">
            <v>331</v>
          </cell>
          <cell r="AT467" t="str">
            <v/>
          </cell>
          <cell r="AU467">
            <v>1800</v>
          </cell>
        </row>
        <row r="468">
          <cell r="AQ468">
            <v>332</v>
          </cell>
          <cell r="AT468" t="str">
            <v/>
          </cell>
          <cell r="AU468">
            <v>20626.73</v>
          </cell>
        </row>
        <row r="469">
          <cell r="AQ469">
            <v>374</v>
          </cell>
          <cell r="AT469">
            <v>16308.47</v>
          </cell>
          <cell r="AU469" t="str">
            <v/>
          </cell>
        </row>
        <row r="470">
          <cell r="AQ470">
            <v>317</v>
          </cell>
          <cell r="AT470">
            <v>7200</v>
          </cell>
          <cell r="AU470" t="str">
            <v/>
          </cell>
        </row>
        <row r="471">
          <cell r="AQ471">
            <v>370</v>
          </cell>
          <cell r="AT471">
            <v>12093.75</v>
          </cell>
          <cell r="AU471" t="str">
            <v/>
          </cell>
        </row>
        <row r="472">
          <cell r="AQ472">
            <v>363</v>
          </cell>
          <cell r="AT472">
            <v>4640.63</v>
          </cell>
          <cell r="AU472" t="str">
            <v/>
          </cell>
        </row>
        <row r="473">
          <cell r="AQ473">
            <v>362</v>
          </cell>
          <cell r="AT473">
            <v>7410.54</v>
          </cell>
          <cell r="AU473" t="str">
            <v/>
          </cell>
        </row>
        <row r="474">
          <cell r="AQ474">
            <v>360</v>
          </cell>
          <cell r="AT474">
            <v>25553.57</v>
          </cell>
          <cell r="AU474" t="str">
            <v/>
          </cell>
        </row>
        <row r="475">
          <cell r="AQ475">
            <v>371</v>
          </cell>
          <cell r="AT475">
            <v>180829.47</v>
          </cell>
          <cell r="AU475" t="str">
            <v/>
          </cell>
        </row>
        <row r="476">
          <cell r="AQ476">
            <v>359</v>
          </cell>
          <cell r="AT476">
            <v>3187.5</v>
          </cell>
          <cell r="AU476" t="str">
            <v/>
          </cell>
        </row>
        <row r="477">
          <cell r="AQ477">
            <v>365</v>
          </cell>
          <cell r="AT477" t="str">
            <v/>
          </cell>
          <cell r="AU477">
            <v>220</v>
          </cell>
        </row>
        <row r="478">
          <cell r="AQ478">
            <v>358</v>
          </cell>
          <cell r="AT478">
            <v>5250</v>
          </cell>
          <cell r="AU478" t="str">
            <v/>
          </cell>
        </row>
        <row r="479">
          <cell r="AQ479">
            <v>364</v>
          </cell>
          <cell r="AT479">
            <v>21452.09</v>
          </cell>
          <cell r="AU479" t="str">
            <v/>
          </cell>
        </row>
        <row r="480">
          <cell r="AQ480">
            <v>356</v>
          </cell>
          <cell r="AT480">
            <v>2153.13</v>
          </cell>
          <cell r="AU480" t="str">
            <v/>
          </cell>
        </row>
        <row r="481">
          <cell r="AQ481">
            <v>357</v>
          </cell>
          <cell r="AT481">
            <v>5927.81</v>
          </cell>
          <cell r="AU481" t="str">
            <v/>
          </cell>
        </row>
        <row r="482">
          <cell r="AQ482">
            <v>355</v>
          </cell>
          <cell r="AT482">
            <v>1192.32</v>
          </cell>
          <cell r="AU482" t="str">
            <v/>
          </cell>
        </row>
        <row r="483">
          <cell r="AQ483">
            <v>354</v>
          </cell>
          <cell r="AT483">
            <v>155278.13</v>
          </cell>
          <cell r="AU483" t="str">
            <v/>
          </cell>
        </row>
        <row r="484">
          <cell r="AQ484">
            <v>334</v>
          </cell>
          <cell r="AT484" t="str">
            <v/>
          </cell>
          <cell r="AU484">
            <v>375596.07000000018</v>
          </cell>
        </row>
        <row r="485">
          <cell r="AQ485">
            <v>335</v>
          </cell>
          <cell r="AT485" t="str">
            <v/>
          </cell>
          <cell r="AU485">
            <v>102762.59999999998</v>
          </cell>
        </row>
        <row r="486">
          <cell r="AQ486">
            <v>336</v>
          </cell>
          <cell r="AT486" t="str">
            <v/>
          </cell>
          <cell r="AU486">
            <v>146482.77999999994</v>
          </cell>
        </row>
        <row r="487">
          <cell r="AQ487">
            <v>337</v>
          </cell>
          <cell r="AT487" t="str">
            <v/>
          </cell>
          <cell r="AU487">
            <v>93042.809999999969</v>
          </cell>
        </row>
        <row r="488">
          <cell r="AQ488">
            <v>341</v>
          </cell>
          <cell r="AT488" t="str">
            <v/>
          </cell>
          <cell r="AU488">
            <v>14239.179999999995</v>
          </cell>
        </row>
        <row r="489">
          <cell r="AQ489">
            <v>338</v>
          </cell>
          <cell r="AT489" t="str">
            <v/>
          </cell>
          <cell r="AU489">
            <v>14057.010000000002</v>
          </cell>
        </row>
        <row r="490">
          <cell r="AQ490">
            <v>340</v>
          </cell>
          <cell r="AT490" t="str">
            <v/>
          </cell>
          <cell r="AU490">
            <v>29322.880000000012</v>
          </cell>
        </row>
        <row r="491">
          <cell r="AQ491">
            <v>339</v>
          </cell>
          <cell r="AT491" t="str">
            <v/>
          </cell>
          <cell r="AU491">
            <v>14929.189999999997</v>
          </cell>
        </row>
        <row r="492">
          <cell r="AQ492">
            <v>342</v>
          </cell>
          <cell r="AT492" t="str">
            <v/>
          </cell>
          <cell r="AU492">
            <v>9059.9600000000028</v>
          </cell>
        </row>
        <row r="493">
          <cell r="AQ493">
            <v>344</v>
          </cell>
          <cell r="AT493" t="str">
            <v/>
          </cell>
          <cell r="AU493">
            <v>11559.960000000003</v>
          </cell>
        </row>
        <row r="494">
          <cell r="AQ494">
            <v>269</v>
          </cell>
          <cell r="AT494" t="str">
            <v/>
          </cell>
          <cell r="AU494">
            <v>11559.960000000003</v>
          </cell>
        </row>
        <row r="495">
          <cell r="AQ495">
            <v>346</v>
          </cell>
          <cell r="AT495" t="str">
            <v/>
          </cell>
          <cell r="AU495">
            <v>22949.920000000002</v>
          </cell>
        </row>
        <row r="496">
          <cell r="AQ496">
            <v>347</v>
          </cell>
          <cell r="AT496" t="str">
            <v/>
          </cell>
          <cell r="AU496">
            <v>11559.960000000003</v>
          </cell>
        </row>
        <row r="497">
          <cell r="AQ497">
            <v>345</v>
          </cell>
          <cell r="AT497" t="str">
            <v/>
          </cell>
          <cell r="AU497">
            <v>11559.960000000003</v>
          </cell>
        </row>
        <row r="498">
          <cell r="AQ498">
            <v>368</v>
          </cell>
          <cell r="AT498" t="str">
            <v/>
          </cell>
          <cell r="AU498">
            <v>82889.609999999986</v>
          </cell>
        </row>
        <row r="499">
          <cell r="AQ499">
            <v>366</v>
          </cell>
          <cell r="AT499" t="str">
            <v/>
          </cell>
          <cell r="AU499">
            <v>8884.1799999999948</v>
          </cell>
        </row>
        <row r="500">
          <cell r="AQ500">
            <v>369</v>
          </cell>
          <cell r="AT500">
            <v>37620</v>
          </cell>
          <cell r="AU500" t="str">
            <v/>
          </cell>
        </row>
        <row r="501">
          <cell r="AQ501">
            <v>352</v>
          </cell>
          <cell r="AT501" t="str">
            <v/>
          </cell>
          <cell r="AU501">
            <v>1800</v>
          </cell>
        </row>
        <row r="502">
          <cell r="AQ502">
            <v>353</v>
          </cell>
          <cell r="AT502" t="str">
            <v/>
          </cell>
          <cell r="AU502">
            <v>7635</v>
          </cell>
        </row>
        <row r="503">
          <cell r="AQ503">
            <v>270</v>
          </cell>
          <cell r="AT503" t="str">
            <v/>
          </cell>
          <cell r="AU503">
            <v>11559.960000000003</v>
          </cell>
        </row>
        <row r="504">
          <cell r="AQ504">
            <v>351</v>
          </cell>
          <cell r="AT504" t="str">
            <v/>
          </cell>
          <cell r="AU504">
            <v>11559.960000000003</v>
          </cell>
        </row>
        <row r="505">
          <cell r="AQ505">
            <v>350</v>
          </cell>
          <cell r="AT505" t="str">
            <v/>
          </cell>
          <cell r="AU505">
            <v>26940.44000000001</v>
          </cell>
        </row>
        <row r="506">
          <cell r="AQ506">
            <v>349</v>
          </cell>
          <cell r="AT506" t="str">
            <v/>
          </cell>
          <cell r="AU506">
            <v>100622.31999999999</v>
          </cell>
        </row>
        <row r="507">
          <cell r="AQ507">
            <v>387</v>
          </cell>
          <cell r="AT507">
            <v>1908</v>
          </cell>
          <cell r="AU507" t="str">
            <v/>
          </cell>
        </row>
        <row r="508">
          <cell r="AQ508">
            <v>373</v>
          </cell>
          <cell r="AT508">
            <v>1272</v>
          </cell>
          <cell r="AU508" t="str">
            <v/>
          </cell>
        </row>
        <row r="509">
          <cell r="AQ509">
            <v>372</v>
          </cell>
          <cell r="AT509">
            <v>1651.12</v>
          </cell>
          <cell r="AU509" t="str">
            <v/>
          </cell>
        </row>
        <row r="510">
          <cell r="AQ510">
            <v>381</v>
          </cell>
          <cell r="AT510" t="str">
            <v/>
          </cell>
          <cell r="AU510">
            <v>20821.43</v>
          </cell>
        </row>
        <row r="511">
          <cell r="AQ511">
            <v>384</v>
          </cell>
          <cell r="AT511">
            <v>94707.14</v>
          </cell>
          <cell r="AU511" t="str">
            <v/>
          </cell>
        </row>
        <row r="512">
          <cell r="AQ512">
            <v>385</v>
          </cell>
          <cell r="AT512">
            <v>640000</v>
          </cell>
          <cell r="AU512" t="str">
            <v/>
          </cell>
        </row>
        <row r="513">
          <cell r="AQ513">
            <v>382</v>
          </cell>
          <cell r="AT513">
            <v>160000</v>
          </cell>
          <cell r="AU513" t="str">
            <v/>
          </cell>
        </row>
        <row r="514">
          <cell r="AQ514">
            <v>383</v>
          </cell>
          <cell r="AT514">
            <v>119634</v>
          </cell>
          <cell r="AU514" t="str">
            <v/>
          </cell>
        </row>
        <row r="515">
          <cell r="AQ515">
            <v>376</v>
          </cell>
          <cell r="AT515" t="str">
            <v/>
          </cell>
          <cell r="AU515">
            <v>60000</v>
          </cell>
        </row>
        <row r="516">
          <cell r="AQ516">
            <v>377</v>
          </cell>
          <cell r="AT516" t="str">
            <v/>
          </cell>
          <cell r="AU516">
            <v>60000</v>
          </cell>
        </row>
        <row r="517">
          <cell r="AQ517">
            <v>378</v>
          </cell>
          <cell r="AT517" t="str">
            <v/>
          </cell>
          <cell r="AU517">
            <v>66000</v>
          </cell>
        </row>
        <row r="518">
          <cell r="AQ518">
            <v>379</v>
          </cell>
          <cell r="AT518" t="str">
            <v/>
          </cell>
          <cell r="AU518">
            <v>72000</v>
          </cell>
        </row>
        <row r="519">
          <cell r="AQ519">
            <v>380</v>
          </cell>
          <cell r="AT519" t="str">
            <v/>
          </cell>
          <cell r="AU519">
            <v>48000</v>
          </cell>
        </row>
        <row r="520">
          <cell r="AQ520">
            <v>386</v>
          </cell>
          <cell r="AT520">
            <v>14000</v>
          </cell>
          <cell r="AU520" t="str">
            <v/>
          </cell>
        </row>
        <row r="521">
          <cell r="AQ521">
            <v>375</v>
          </cell>
          <cell r="AT521" t="str">
            <v/>
          </cell>
          <cell r="AU521">
            <v>216000</v>
          </cell>
        </row>
        <row r="522">
          <cell r="AQ522">
            <v>389</v>
          </cell>
          <cell r="AT522" t="str">
            <v/>
          </cell>
          <cell r="AU522">
            <v>2246.61</v>
          </cell>
        </row>
        <row r="523">
          <cell r="AQ523">
            <v>394</v>
          </cell>
          <cell r="AT523" t="str">
            <v/>
          </cell>
          <cell r="AU523">
            <v>68962.55</v>
          </cell>
        </row>
        <row r="524">
          <cell r="AQ524">
            <v>394</v>
          </cell>
          <cell r="AT524" t="str">
            <v/>
          </cell>
          <cell r="AU524">
            <v>25379.18</v>
          </cell>
        </row>
        <row r="525">
          <cell r="AQ525">
            <v>394</v>
          </cell>
          <cell r="AT525" t="str">
            <v/>
          </cell>
          <cell r="AU525">
            <v>35186.71</v>
          </cell>
        </row>
        <row r="526">
          <cell r="AQ526">
            <v>394</v>
          </cell>
          <cell r="AT526" t="str">
            <v/>
          </cell>
          <cell r="AU526">
            <v>26486.86</v>
          </cell>
        </row>
        <row r="527">
          <cell r="AQ527">
            <v>394</v>
          </cell>
          <cell r="AT527" t="str">
            <v/>
          </cell>
          <cell r="AU527">
            <v>28132.14</v>
          </cell>
        </row>
        <row r="528">
          <cell r="AQ528">
            <v>394</v>
          </cell>
          <cell r="AT528" t="str">
            <v/>
          </cell>
          <cell r="AU528">
            <v>6053.88</v>
          </cell>
        </row>
        <row r="529">
          <cell r="AQ529">
            <v>402</v>
          </cell>
          <cell r="AT529">
            <v>44080.65</v>
          </cell>
          <cell r="AU529" t="str">
            <v/>
          </cell>
        </row>
        <row r="530">
          <cell r="AQ530">
            <v>402</v>
          </cell>
          <cell r="AT530">
            <v>13877.91</v>
          </cell>
          <cell r="AU530" t="str">
            <v/>
          </cell>
        </row>
        <row r="531">
          <cell r="AQ531">
            <v>402</v>
          </cell>
          <cell r="AT531">
            <v>10438.59</v>
          </cell>
          <cell r="AU531" t="str">
            <v/>
          </cell>
        </row>
        <row r="532">
          <cell r="AQ532">
            <v>402</v>
          </cell>
          <cell r="AT532">
            <v>11555.61</v>
          </cell>
          <cell r="AU532" t="str">
            <v/>
          </cell>
        </row>
        <row r="533">
          <cell r="AQ533">
            <v>402</v>
          </cell>
          <cell r="AT533">
            <v>15173.55</v>
          </cell>
          <cell r="AU533" t="str">
            <v/>
          </cell>
        </row>
        <row r="534">
          <cell r="AQ534">
            <v>402</v>
          </cell>
          <cell r="AT534">
            <v>8303.94</v>
          </cell>
          <cell r="AU534" t="str">
            <v/>
          </cell>
        </row>
        <row r="535">
          <cell r="AQ535">
            <v>409</v>
          </cell>
          <cell r="AT535">
            <v>23851.07</v>
          </cell>
          <cell r="AU535" t="str">
            <v/>
          </cell>
        </row>
        <row r="536">
          <cell r="AQ536">
            <v>409</v>
          </cell>
          <cell r="AT536">
            <v>14482.12</v>
          </cell>
          <cell r="AU536" t="str">
            <v/>
          </cell>
        </row>
        <row r="537">
          <cell r="AQ537">
            <v>409</v>
          </cell>
          <cell r="AT537">
            <v>2700</v>
          </cell>
          <cell r="AU537" t="str">
            <v/>
          </cell>
        </row>
        <row r="538">
          <cell r="AQ538">
            <v>409</v>
          </cell>
          <cell r="AT538">
            <v>2500</v>
          </cell>
          <cell r="AU538" t="str">
            <v/>
          </cell>
        </row>
        <row r="539">
          <cell r="AQ539">
            <v>409</v>
          </cell>
          <cell r="AT539">
            <v>3731.26</v>
          </cell>
          <cell r="AU539" t="str">
            <v/>
          </cell>
        </row>
        <row r="540">
          <cell r="AQ540">
            <v>409</v>
          </cell>
          <cell r="AT540">
            <v>2469.6</v>
          </cell>
          <cell r="AU540" t="str">
            <v/>
          </cell>
        </row>
        <row r="541">
          <cell r="AQ541">
            <v>416</v>
          </cell>
          <cell r="AT541">
            <v>1900</v>
          </cell>
          <cell r="AU541" t="str">
            <v/>
          </cell>
        </row>
        <row r="542">
          <cell r="AQ542">
            <v>416</v>
          </cell>
          <cell r="AT542">
            <v>300</v>
          </cell>
          <cell r="AU542" t="str">
            <v/>
          </cell>
        </row>
        <row r="543">
          <cell r="AQ543">
            <v>416</v>
          </cell>
          <cell r="AT543">
            <v>500</v>
          </cell>
          <cell r="AU543" t="str">
            <v/>
          </cell>
        </row>
        <row r="544">
          <cell r="AQ544">
            <v>416</v>
          </cell>
          <cell r="AT544">
            <v>550</v>
          </cell>
          <cell r="AU544" t="str">
            <v/>
          </cell>
        </row>
        <row r="545">
          <cell r="AQ545">
            <v>416</v>
          </cell>
          <cell r="AT545">
            <v>100</v>
          </cell>
          <cell r="AU545" t="str">
            <v/>
          </cell>
        </row>
        <row r="546">
          <cell r="AQ546">
            <v>416</v>
          </cell>
          <cell r="AT546">
            <v>400</v>
          </cell>
          <cell r="AU546" t="str">
            <v/>
          </cell>
        </row>
        <row r="547">
          <cell r="AQ547">
            <v>413</v>
          </cell>
          <cell r="AT547">
            <v>6934</v>
          </cell>
          <cell r="AU547" t="str">
            <v/>
          </cell>
        </row>
        <row r="548">
          <cell r="AQ548">
            <v>413</v>
          </cell>
          <cell r="AT548">
            <v>9890</v>
          </cell>
          <cell r="AU548" t="str">
            <v/>
          </cell>
        </row>
        <row r="549">
          <cell r="AQ549">
            <v>413</v>
          </cell>
          <cell r="AT549">
            <v>1989</v>
          </cell>
          <cell r="AU549" t="str">
            <v/>
          </cell>
        </row>
        <row r="550">
          <cell r="AQ550">
            <v>413</v>
          </cell>
          <cell r="AT550">
            <v>8627</v>
          </cell>
          <cell r="AU550" t="str">
            <v/>
          </cell>
        </row>
        <row r="551">
          <cell r="AQ551">
            <v>403</v>
          </cell>
          <cell r="AT551">
            <v>21005.55</v>
          </cell>
          <cell r="AU551" t="str">
            <v/>
          </cell>
        </row>
        <row r="552">
          <cell r="AQ552">
            <v>403</v>
          </cell>
          <cell r="AT552">
            <v>13906.62</v>
          </cell>
          <cell r="AU552" t="str">
            <v/>
          </cell>
        </row>
        <row r="553">
          <cell r="AQ553">
            <v>403</v>
          </cell>
          <cell r="AT553">
            <v>45121</v>
          </cell>
          <cell r="AU553" t="str">
            <v/>
          </cell>
        </row>
        <row r="554">
          <cell r="AQ554">
            <v>403</v>
          </cell>
          <cell r="AT554">
            <v>6495</v>
          </cell>
          <cell r="AU554" t="str">
            <v/>
          </cell>
        </row>
        <row r="555">
          <cell r="AQ555">
            <v>403</v>
          </cell>
          <cell r="AT555">
            <v>14968.87</v>
          </cell>
          <cell r="AU555" t="str">
            <v/>
          </cell>
        </row>
        <row r="556">
          <cell r="AQ556">
            <v>397</v>
          </cell>
          <cell r="AT556">
            <v>24041.84</v>
          </cell>
          <cell r="AU556" t="str">
            <v/>
          </cell>
        </row>
        <row r="557">
          <cell r="AQ557">
            <v>397</v>
          </cell>
          <cell r="AT557">
            <v>39665.449999999997</v>
          </cell>
          <cell r="AU557" t="str">
            <v/>
          </cell>
        </row>
        <row r="558">
          <cell r="AQ558">
            <v>407</v>
          </cell>
          <cell r="AT558">
            <v>37916.67</v>
          </cell>
          <cell r="AU558" t="str">
            <v/>
          </cell>
        </row>
        <row r="559">
          <cell r="AQ559">
            <v>396</v>
          </cell>
          <cell r="AT559">
            <v>602</v>
          </cell>
          <cell r="AU559" t="str">
            <v/>
          </cell>
        </row>
        <row r="560">
          <cell r="AQ560">
            <v>396</v>
          </cell>
          <cell r="AT560">
            <v>301</v>
          </cell>
          <cell r="AU560" t="str">
            <v/>
          </cell>
        </row>
        <row r="561">
          <cell r="AQ561">
            <v>395</v>
          </cell>
          <cell r="AT561">
            <v>796.63</v>
          </cell>
          <cell r="AU561" t="str">
            <v/>
          </cell>
        </row>
        <row r="562">
          <cell r="AQ562">
            <v>395</v>
          </cell>
          <cell r="AT562">
            <v>2000</v>
          </cell>
          <cell r="AU562" t="str">
            <v/>
          </cell>
        </row>
        <row r="563">
          <cell r="AQ563">
            <v>431</v>
          </cell>
          <cell r="AT563" t="str">
            <v/>
          </cell>
          <cell r="AU563">
            <v>24.15</v>
          </cell>
        </row>
        <row r="564">
          <cell r="AQ564">
            <v>404</v>
          </cell>
          <cell r="AT564">
            <v>21005.55</v>
          </cell>
          <cell r="AU564" t="str">
            <v/>
          </cell>
        </row>
        <row r="565">
          <cell r="AQ565">
            <v>404</v>
          </cell>
          <cell r="AT565">
            <v>12906.62</v>
          </cell>
          <cell r="AU565" t="str">
            <v/>
          </cell>
        </row>
        <row r="566">
          <cell r="AQ566">
            <v>404</v>
          </cell>
          <cell r="AT566">
            <v>45221</v>
          </cell>
          <cell r="AU566" t="str">
            <v/>
          </cell>
        </row>
        <row r="567">
          <cell r="AQ567">
            <v>404</v>
          </cell>
          <cell r="AT567">
            <v>2745</v>
          </cell>
          <cell r="AU567" t="str">
            <v/>
          </cell>
        </row>
        <row r="568">
          <cell r="AQ568">
            <v>404</v>
          </cell>
          <cell r="AT568">
            <v>22437.200000000001</v>
          </cell>
          <cell r="AU568" t="str">
            <v/>
          </cell>
        </row>
        <row r="569">
          <cell r="AQ569">
            <v>400</v>
          </cell>
          <cell r="AT569">
            <v>762486.29</v>
          </cell>
          <cell r="AU569" t="str">
            <v/>
          </cell>
        </row>
        <row r="570">
          <cell r="AQ570">
            <v>400</v>
          </cell>
          <cell r="AT570">
            <v>257826.7</v>
          </cell>
          <cell r="AU570" t="str">
            <v/>
          </cell>
        </row>
        <row r="571">
          <cell r="AQ571">
            <v>400</v>
          </cell>
          <cell r="AT571">
            <v>129010.81</v>
          </cell>
          <cell r="AU571" t="str">
            <v/>
          </cell>
        </row>
        <row r="572">
          <cell r="AQ572">
            <v>400</v>
          </cell>
          <cell r="AT572">
            <v>189647.8</v>
          </cell>
          <cell r="AU572" t="str">
            <v/>
          </cell>
        </row>
        <row r="573">
          <cell r="AQ573">
            <v>400</v>
          </cell>
          <cell r="AT573">
            <v>222616.76</v>
          </cell>
          <cell r="AU573" t="str">
            <v/>
          </cell>
        </row>
        <row r="574">
          <cell r="AQ574">
            <v>400</v>
          </cell>
          <cell r="AT574">
            <v>136441.01</v>
          </cell>
          <cell r="AU574" t="str">
            <v/>
          </cell>
        </row>
        <row r="575">
          <cell r="AQ575">
            <v>388</v>
          </cell>
          <cell r="AT575" t="str">
            <v/>
          </cell>
          <cell r="AU575">
            <v>10000</v>
          </cell>
        </row>
        <row r="576">
          <cell r="AQ576">
            <v>391</v>
          </cell>
          <cell r="AT576" t="str">
            <v/>
          </cell>
          <cell r="AU576">
            <v>82098.38</v>
          </cell>
        </row>
        <row r="577">
          <cell r="AQ577">
            <v>392</v>
          </cell>
          <cell r="AT577" t="str">
            <v/>
          </cell>
          <cell r="AU577">
            <v>70905.22</v>
          </cell>
        </row>
        <row r="578">
          <cell r="AQ578">
            <v>390</v>
          </cell>
          <cell r="AT578" t="str">
            <v/>
          </cell>
          <cell r="AU578">
            <v>9000</v>
          </cell>
        </row>
        <row r="579">
          <cell r="AQ579">
            <v>399</v>
          </cell>
          <cell r="AT579">
            <v>17541.5</v>
          </cell>
          <cell r="AU579" t="str">
            <v/>
          </cell>
        </row>
        <row r="580">
          <cell r="AQ580">
            <v>399</v>
          </cell>
          <cell r="AT580">
            <v>28373.759999999998</v>
          </cell>
          <cell r="AU580" t="str">
            <v/>
          </cell>
        </row>
        <row r="581">
          <cell r="AQ581">
            <v>399</v>
          </cell>
          <cell r="AT581">
            <v>7150.75</v>
          </cell>
          <cell r="AU581" t="str">
            <v/>
          </cell>
        </row>
        <row r="582">
          <cell r="AQ582">
            <v>399</v>
          </cell>
          <cell r="AT582">
            <v>14820.75</v>
          </cell>
          <cell r="AU582" t="str">
            <v/>
          </cell>
        </row>
        <row r="583">
          <cell r="AQ583">
            <v>399</v>
          </cell>
          <cell r="AT583">
            <v>16423.759999999998</v>
          </cell>
          <cell r="AU583" t="str">
            <v/>
          </cell>
        </row>
        <row r="584">
          <cell r="AQ584">
            <v>399</v>
          </cell>
          <cell r="AT584">
            <v>7150.75</v>
          </cell>
          <cell r="AU584" t="str">
            <v/>
          </cell>
        </row>
        <row r="585">
          <cell r="AQ585">
            <v>393</v>
          </cell>
          <cell r="AT585" t="str">
            <v/>
          </cell>
          <cell r="AU585">
            <v>200</v>
          </cell>
        </row>
        <row r="586">
          <cell r="AQ586">
            <v>393</v>
          </cell>
          <cell r="AT586" t="str">
            <v/>
          </cell>
          <cell r="AU586">
            <v>400</v>
          </cell>
        </row>
        <row r="587">
          <cell r="AQ587">
            <v>393</v>
          </cell>
          <cell r="AT587" t="str">
            <v/>
          </cell>
          <cell r="AU587">
            <v>200</v>
          </cell>
        </row>
        <row r="588">
          <cell r="AQ588">
            <v>393</v>
          </cell>
          <cell r="AT588" t="str">
            <v/>
          </cell>
          <cell r="AU588">
            <v>2100</v>
          </cell>
        </row>
        <row r="589">
          <cell r="AQ589">
            <v>393</v>
          </cell>
          <cell r="AT589" t="str">
            <v/>
          </cell>
          <cell r="AU589">
            <v>1745.12</v>
          </cell>
        </row>
        <row r="590">
          <cell r="AQ590">
            <v>393</v>
          </cell>
          <cell r="AT590" t="str">
            <v/>
          </cell>
          <cell r="AU590">
            <v>200</v>
          </cell>
        </row>
        <row r="591">
          <cell r="AQ591">
            <v>401</v>
          </cell>
          <cell r="AT591">
            <v>1310.43</v>
          </cell>
          <cell r="AU591" t="str">
            <v/>
          </cell>
        </row>
        <row r="592">
          <cell r="AQ592">
            <v>401</v>
          </cell>
          <cell r="AT592">
            <v>2317.6799999999998</v>
          </cell>
          <cell r="AU592" t="str">
            <v/>
          </cell>
        </row>
        <row r="593">
          <cell r="AQ593">
            <v>401</v>
          </cell>
          <cell r="AT593">
            <v>1007.25</v>
          </cell>
          <cell r="AU593" t="str">
            <v/>
          </cell>
        </row>
        <row r="594">
          <cell r="AQ594">
            <v>401</v>
          </cell>
          <cell r="AT594">
            <v>1007.25</v>
          </cell>
          <cell r="AU594" t="str">
            <v/>
          </cell>
        </row>
        <row r="595">
          <cell r="AQ595">
            <v>401</v>
          </cell>
          <cell r="AT595">
            <v>2317.6799999999998</v>
          </cell>
          <cell r="AU595" t="str">
            <v/>
          </cell>
        </row>
        <row r="596">
          <cell r="AQ596">
            <v>401</v>
          </cell>
          <cell r="AT596">
            <v>1007.25</v>
          </cell>
          <cell r="AU596" t="str">
            <v/>
          </cell>
        </row>
        <row r="597">
          <cell r="AQ597">
            <v>410</v>
          </cell>
          <cell r="AT597">
            <v>100</v>
          </cell>
          <cell r="AU597" t="str">
            <v/>
          </cell>
        </row>
        <row r="598">
          <cell r="AQ598">
            <v>410</v>
          </cell>
          <cell r="AT598">
            <v>200</v>
          </cell>
          <cell r="AU598" t="str">
            <v/>
          </cell>
        </row>
        <row r="599">
          <cell r="AQ599">
            <v>410</v>
          </cell>
          <cell r="AT599">
            <v>100</v>
          </cell>
          <cell r="AU599" t="str">
            <v/>
          </cell>
        </row>
        <row r="600">
          <cell r="AQ600">
            <v>410</v>
          </cell>
          <cell r="AT600">
            <v>100</v>
          </cell>
          <cell r="AU600" t="str">
            <v/>
          </cell>
        </row>
        <row r="601">
          <cell r="AQ601">
            <v>410</v>
          </cell>
          <cell r="AT601">
            <v>200</v>
          </cell>
          <cell r="AU601" t="str">
            <v/>
          </cell>
        </row>
        <row r="602">
          <cell r="AQ602">
            <v>410</v>
          </cell>
          <cell r="AT602">
            <v>100</v>
          </cell>
          <cell r="AU602" t="str">
            <v/>
          </cell>
        </row>
        <row r="603">
          <cell r="AQ603">
            <v>417</v>
          </cell>
          <cell r="AT603">
            <v>50</v>
          </cell>
          <cell r="AU603" t="str">
            <v/>
          </cell>
        </row>
        <row r="604">
          <cell r="AQ604">
            <v>417</v>
          </cell>
          <cell r="AT604">
            <v>100</v>
          </cell>
          <cell r="AU604" t="str">
            <v/>
          </cell>
        </row>
        <row r="605">
          <cell r="AQ605">
            <v>417</v>
          </cell>
          <cell r="AT605">
            <v>50</v>
          </cell>
          <cell r="AU605" t="str">
            <v/>
          </cell>
        </row>
        <row r="606">
          <cell r="AQ606">
            <v>417</v>
          </cell>
          <cell r="AT606">
            <v>50</v>
          </cell>
          <cell r="AU606" t="str">
            <v/>
          </cell>
        </row>
        <row r="607">
          <cell r="AQ607">
            <v>417</v>
          </cell>
          <cell r="AT607">
            <v>50</v>
          </cell>
          <cell r="AU607" t="str">
            <v/>
          </cell>
        </row>
        <row r="608">
          <cell r="AQ608">
            <v>414</v>
          </cell>
          <cell r="AT608">
            <v>120</v>
          </cell>
          <cell r="AU608" t="str">
            <v/>
          </cell>
        </row>
        <row r="609">
          <cell r="AQ609">
            <v>405</v>
          </cell>
          <cell r="AT609">
            <v>4640</v>
          </cell>
          <cell r="AU609" t="str">
            <v/>
          </cell>
        </row>
        <row r="610">
          <cell r="AQ610">
            <v>398</v>
          </cell>
          <cell r="AT610">
            <v>1030</v>
          </cell>
          <cell r="AU610" t="str">
            <v/>
          </cell>
        </row>
        <row r="611">
          <cell r="AQ611">
            <v>408</v>
          </cell>
          <cell r="AT611">
            <v>6900</v>
          </cell>
          <cell r="AU611" t="str">
            <v/>
          </cell>
        </row>
        <row r="612">
          <cell r="AQ612">
            <v>415</v>
          </cell>
          <cell r="AT612">
            <v>170</v>
          </cell>
          <cell r="AU612" t="str">
            <v/>
          </cell>
        </row>
        <row r="613">
          <cell r="AQ613">
            <v>418</v>
          </cell>
          <cell r="AT613">
            <v>200</v>
          </cell>
          <cell r="AU613" t="str">
            <v/>
          </cell>
        </row>
        <row r="614">
          <cell r="AQ614">
            <v>411</v>
          </cell>
          <cell r="AT614">
            <v>600</v>
          </cell>
          <cell r="AU614" t="str">
            <v/>
          </cell>
        </row>
        <row r="615">
          <cell r="AQ615">
            <v>422</v>
          </cell>
          <cell r="AT615">
            <v>4297.8599999999997</v>
          </cell>
          <cell r="AU615" t="str">
            <v/>
          </cell>
        </row>
        <row r="616">
          <cell r="AQ616">
            <v>439</v>
          </cell>
          <cell r="AT616" t="str">
            <v/>
          </cell>
          <cell r="AU616">
            <v>1200</v>
          </cell>
        </row>
        <row r="617">
          <cell r="AQ617">
            <v>420</v>
          </cell>
          <cell r="AT617">
            <v>30685.02</v>
          </cell>
          <cell r="AU617" t="str">
            <v/>
          </cell>
        </row>
        <row r="618">
          <cell r="AQ618">
            <v>406</v>
          </cell>
          <cell r="AT618">
            <v>5000</v>
          </cell>
          <cell r="AU618" t="str">
            <v/>
          </cell>
        </row>
        <row r="619">
          <cell r="AQ619">
            <v>419</v>
          </cell>
          <cell r="AT619">
            <v>300</v>
          </cell>
          <cell r="AU619" t="str">
            <v/>
          </cell>
        </row>
        <row r="620">
          <cell r="AQ620">
            <v>412</v>
          </cell>
          <cell r="AT620">
            <v>600</v>
          </cell>
          <cell r="AU620" t="str">
            <v/>
          </cell>
        </row>
        <row r="621">
          <cell r="AQ621">
            <v>423</v>
          </cell>
          <cell r="AT621">
            <v>4297.8599999999997</v>
          </cell>
          <cell r="AU621" t="str">
            <v/>
          </cell>
        </row>
        <row r="622">
          <cell r="AQ622">
            <v>438</v>
          </cell>
          <cell r="AT622" t="str">
            <v/>
          </cell>
          <cell r="AU622">
            <v>1200</v>
          </cell>
        </row>
        <row r="623">
          <cell r="AQ623">
            <v>421</v>
          </cell>
          <cell r="AT623">
            <v>30685.02</v>
          </cell>
          <cell r="AU623" t="str">
            <v/>
          </cell>
        </row>
        <row r="624">
          <cell r="AQ624">
            <v>505</v>
          </cell>
          <cell r="AT624">
            <v>63576.729999999996</v>
          </cell>
          <cell r="AU624" t="str">
            <v/>
          </cell>
        </row>
        <row r="625">
          <cell r="AQ625">
            <v>575</v>
          </cell>
          <cell r="AT625">
            <v>2375</v>
          </cell>
          <cell r="AU625" t="str">
            <v/>
          </cell>
        </row>
        <row r="626">
          <cell r="AQ626">
            <v>516</v>
          </cell>
          <cell r="AT626">
            <v>3171.56</v>
          </cell>
          <cell r="AU626" t="str">
            <v/>
          </cell>
        </row>
        <row r="627">
          <cell r="AQ627">
            <v>543</v>
          </cell>
          <cell r="AT627">
            <v>230</v>
          </cell>
          <cell r="AU627" t="str">
            <v/>
          </cell>
        </row>
        <row r="628">
          <cell r="AQ628">
            <v>487</v>
          </cell>
          <cell r="AT628">
            <v>40600</v>
          </cell>
          <cell r="AU628" t="str">
            <v/>
          </cell>
        </row>
        <row r="631">
          <cell r="AQ631">
            <v>490</v>
          </cell>
          <cell r="AT631">
            <v>1392.25</v>
          </cell>
          <cell r="AU631" t="str">
            <v/>
          </cell>
        </row>
        <row r="636">
          <cell r="AQ636">
            <v>429</v>
          </cell>
          <cell r="AT636">
            <v>750</v>
          </cell>
          <cell r="AU636" t="str">
            <v/>
          </cell>
        </row>
        <row r="639">
          <cell r="AQ639">
            <v>553</v>
          </cell>
          <cell r="AT639">
            <v>40694.54</v>
          </cell>
          <cell r="AU639" t="str">
            <v/>
          </cell>
        </row>
        <row r="642">
          <cell r="AQ642">
            <v>427</v>
          </cell>
          <cell r="AT642">
            <v>9500</v>
          </cell>
          <cell r="AU642" t="str">
            <v/>
          </cell>
        </row>
        <row r="643">
          <cell r="AQ643">
            <v>430</v>
          </cell>
          <cell r="AT643">
            <v>3558.57</v>
          </cell>
          <cell r="AU643" t="str">
            <v/>
          </cell>
        </row>
        <row r="644">
          <cell r="AQ644">
            <v>428</v>
          </cell>
          <cell r="AT644">
            <v>28125</v>
          </cell>
          <cell r="AU644" t="str">
            <v/>
          </cell>
        </row>
        <row r="645">
          <cell r="AQ645">
            <v>479</v>
          </cell>
          <cell r="AT645">
            <v>4495.3100000000004</v>
          </cell>
          <cell r="AU645" t="str">
            <v/>
          </cell>
        </row>
        <row r="646">
          <cell r="AQ646">
            <v>432</v>
          </cell>
          <cell r="AT646" t="str">
            <v/>
          </cell>
          <cell r="AU646">
            <v>2800</v>
          </cell>
        </row>
        <row r="647">
          <cell r="AQ647">
            <v>433</v>
          </cell>
          <cell r="AT647" t="str">
            <v/>
          </cell>
          <cell r="AU647">
            <v>2000</v>
          </cell>
        </row>
        <row r="648">
          <cell r="AQ648">
            <v>424</v>
          </cell>
          <cell r="AT648">
            <v>9600</v>
          </cell>
          <cell r="AU648" t="str">
            <v/>
          </cell>
        </row>
        <row r="649">
          <cell r="AQ649">
            <v>425</v>
          </cell>
          <cell r="AT649">
            <v>3281.25</v>
          </cell>
          <cell r="AU649" t="str">
            <v/>
          </cell>
        </row>
        <row r="652">
          <cell r="AQ652">
            <v>426</v>
          </cell>
          <cell r="AT652">
            <v>7380.94</v>
          </cell>
          <cell r="AU652" t="str">
            <v/>
          </cell>
        </row>
        <row r="653">
          <cell r="AQ653">
            <v>450</v>
          </cell>
          <cell r="AT653">
            <v>10312.5</v>
          </cell>
          <cell r="AU653" t="str">
            <v/>
          </cell>
        </row>
        <row r="654">
          <cell r="AQ654">
            <v>491</v>
          </cell>
          <cell r="AT654">
            <v>480.78</v>
          </cell>
          <cell r="AU654" t="str">
            <v/>
          </cell>
        </row>
        <row r="655">
          <cell r="AQ655">
            <v>504</v>
          </cell>
          <cell r="AT655">
            <v>4495.3100000000004</v>
          </cell>
          <cell r="AU655" t="str">
            <v/>
          </cell>
        </row>
        <row r="656">
          <cell r="AQ656">
            <v>492</v>
          </cell>
          <cell r="AT656">
            <v>25781.25</v>
          </cell>
          <cell r="AU656" t="str">
            <v/>
          </cell>
        </row>
        <row r="657">
          <cell r="AQ657">
            <v>447</v>
          </cell>
          <cell r="AT657">
            <v>924244.28</v>
          </cell>
          <cell r="AU657" t="str">
            <v/>
          </cell>
        </row>
        <row r="658">
          <cell r="AQ658">
            <v>497</v>
          </cell>
          <cell r="AT658">
            <v>8755.2000000000007</v>
          </cell>
          <cell r="AU658" t="str">
            <v/>
          </cell>
        </row>
        <row r="659">
          <cell r="AQ659">
            <v>472</v>
          </cell>
          <cell r="AT659" t="str">
            <v/>
          </cell>
          <cell r="AU659">
            <v>1138282.71</v>
          </cell>
        </row>
        <row r="660">
          <cell r="AQ660">
            <v>443</v>
          </cell>
          <cell r="AT660">
            <v>5981.43</v>
          </cell>
          <cell r="AU660" t="str">
            <v/>
          </cell>
        </row>
        <row r="661">
          <cell r="AQ661">
            <v>444</v>
          </cell>
          <cell r="AT661">
            <v>2688</v>
          </cell>
          <cell r="AU661" t="str">
            <v/>
          </cell>
        </row>
        <row r="662">
          <cell r="AQ662">
            <v>445</v>
          </cell>
          <cell r="AT662">
            <v>2386.56</v>
          </cell>
          <cell r="AU662" t="str">
            <v/>
          </cell>
        </row>
        <row r="663">
          <cell r="AQ663">
            <v>440</v>
          </cell>
          <cell r="AT663">
            <v>1125</v>
          </cell>
          <cell r="AU663" t="str">
            <v/>
          </cell>
        </row>
        <row r="664">
          <cell r="AQ664">
            <v>434</v>
          </cell>
          <cell r="AT664" t="str">
            <v/>
          </cell>
          <cell r="AU664">
            <v>12534</v>
          </cell>
        </row>
        <row r="665">
          <cell r="AQ665">
            <v>435</v>
          </cell>
          <cell r="AT665" t="str">
            <v/>
          </cell>
          <cell r="AU665">
            <v>21301.64</v>
          </cell>
        </row>
        <row r="666">
          <cell r="AQ666">
            <v>441</v>
          </cell>
          <cell r="AT666">
            <v>1125</v>
          </cell>
          <cell r="AU666" t="str">
            <v/>
          </cell>
        </row>
        <row r="667">
          <cell r="AQ667">
            <v>446</v>
          </cell>
          <cell r="AT667">
            <v>17638.59</v>
          </cell>
          <cell r="AU667" t="str">
            <v/>
          </cell>
        </row>
        <row r="668">
          <cell r="AQ668">
            <v>436</v>
          </cell>
          <cell r="AT668" t="str">
            <v/>
          </cell>
          <cell r="AU668">
            <v>12300</v>
          </cell>
        </row>
        <row r="669">
          <cell r="AQ669">
            <v>437</v>
          </cell>
          <cell r="AT669" t="str">
            <v/>
          </cell>
          <cell r="AU669">
            <v>35286.17</v>
          </cell>
        </row>
        <row r="670">
          <cell r="AQ670">
            <v>442</v>
          </cell>
          <cell r="AT670">
            <v>5053.8900000000003</v>
          </cell>
          <cell r="AU670" t="str">
            <v/>
          </cell>
        </row>
        <row r="671">
          <cell r="AQ671">
            <v>448</v>
          </cell>
          <cell r="AT671">
            <v>862.5</v>
          </cell>
          <cell r="AU671" t="str">
            <v/>
          </cell>
        </row>
        <row r="672">
          <cell r="AQ672">
            <v>478</v>
          </cell>
          <cell r="AT672">
            <v>950</v>
          </cell>
          <cell r="AU672" t="str">
            <v/>
          </cell>
        </row>
        <row r="673">
          <cell r="AQ673">
            <v>475</v>
          </cell>
          <cell r="AT673">
            <v>950</v>
          </cell>
          <cell r="AU673" t="str">
            <v/>
          </cell>
        </row>
        <row r="674">
          <cell r="AQ674">
            <v>476</v>
          </cell>
          <cell r="AT674">
            <v>9500</v>
          </cell>
          <cell r="AU674" t="str">
            <v/>
          </cell>
        </row>
        <row r="675">
          <cell r="AQ675">
            <v>477</v>
          </cell>
          <cell r="AT675">
            <v>950</v>
          </cell>
          <cell r="AU675" t="str">
            <v/>
          </cell>
        </row>
        <row r="676">
          <cell r="AQ676">
            <v>449</v>
          </cell>
          <cell r="AT676">
            <v>12871.43</v>
          </cell>
          <cell r="AU676" t="str">
            <v/>
          </cell>
        </row>
        <row r="677">
          <cell r="AQ677">
            <v>473</v>
          </cell>
          <cell r="AT677" t="str">
            <v/>
          </cell>
          <cell r="AU677">
            <v>1500</v>
          </cell>
        </row>
        <row r="678">
          <cell r="AQ678">
            <v>474</v>
          </cell>
          <cell r="AT678" t="str">
            <v/>
          </cell>
          <cell r="AU678">
            <v>350</v>
          </cell>
        </row>
        <row r="679">
          <cell r="AQ679">
            <v>480</v>
          </cell>
          <cell r="AT679">
            <v>29812.5</v>
          </cell>
          <cell r="AU679" t="str">
            <v/>
          </cell>
        </row>
        <row r="680">
          <cell r="AQ680">
            <v>481</v>
          </cell>
          <cell r="AT680">
            <v>450</v>
          </cell>
          <cell r="AU680" t="str">
            <v/>
          </cell>
        </row>
        <row r="681">
          <cell r="AQ681">
            <v>463</v>
          </cell>
          <cell r="AT681" t="str">
            <v/>
          </cell>
          <cell r="AU681">
            <v>48000</v>
          </cell>
        </row>
        <row r="682">
          <cell r="AQ682">
            <v>451</v>
          </cell>
          <cell r="AT682" t="str">
            <v/>
          </cell>
          <cell r="AU682">
            <v>351153.32</v>
          </cell>
        </row>
        <row r="683">
          <cell r="AQ683">
            <v>453</v>
          </cell>
          <cell r="AT683" t="str">
            <v/>
          </cell>
          <cell r="AU683">
            <v>102762.55</v>
          </cell>
        </row>
        <row r="684">
          <cell r="AQ684">
            <v>454</v>
          </cell>
          <cell r="AT684" t="str">
            <v/>
          </cell>
          <cell r="AU684">
            <v>82889.570000000007</v>
          </cell>
        </row>
        <row r="685">
          <cell r="AQ685">
            <v>455</v>
          </cell>
          <cell r="AT685" t="str">
            <v/>
          </cell>
          <cell r="AU685">
            <v>146482.78</v>
          </cell>
        </row>
        <row r="686">
          <cell r="AQ686">
            <v>456</v>
          </cell>
          <cell r="AT686" t="str">
            <v/>
          </cell>
          <cell r="AU686">
            <v>93042.85</v>
          </cell>
        </row>
        <row r="687">
          <cell r="AQ687">
            <v>452</v>
          </cell>
          <cell r="AT687" t="str">
            <v/>
          </cell>
          <cell r="AU687">
            <v>100622.32</v>
          </cell>
        </row>
        <row r="688">
          <cell r="AQ688">
            <v>461</v>
          </cell>
          <cell r="AT688" t="str">
            <v/>
          </cell>
          <cell r="AU688">
            <v>29322.87</v>
          </cell>
        </row>
        <row r="689">
          <cell r="AQ689">
            <v>471</v>
          </cell>
          <cell r="AT689" t="str">
            <v/>
          </cell>
          <cell r="AU689">
            <v>41497.269999999997</v>
          </cell>
        </row>
        <row r="690">
          <cell r="AQ690">
            <v>470</v>
          </cell>
          <cell r="AT690" t="str">
            <v/>
          </cell>
          <cell r="AU690">
            <v>45808.9</v>
          </cell>
        </row>
        <row r="691">
          <cell r="AQ691">
            <v>457</v>
          </cell>
          <cell r="AT691" t="str">
            <v/>
          </cell>
          <cell r="AU691">
            <v>14057</v>
          </cell>
        </row>
        <row r="692">
          <cell r="AQ692">
            <v>458</v>
          </cell>
          <cell r="AT692" t="str">
            <v/>
          </cell>
          <cell r="AU692">
            <v>26940.43</v>
          </cell>
        </row>
        <row r="693">
          <cell r="AQ693">
            <v>459</v>
          </cell>
          <cell r="AT693" t="str">
            <v/>
          </cell>
          <cell r="AU693">
            <v>14929.18</v>
          </cell>
        </row>
        <row r="694">
          <cell r="AQ694">
            <v>460</v>
          </cell>
          <cell r="AT694" t="str">
            <v/>
          </cell>
          <cell r="AU694">
            <v>8884.19</v>
          </cell>
        </row>
        <row r="695">
          <cell r="AQ695">
            <v>462</v>
          </cell>
          <cell r="AT695" t="str">
            <v/>
          </cell>
          <cell r="AU695">
            <v>14239.19</v>
          </cell>
        </row>
        <row r="696">
          <cell r="AQ696">
            <v>469</v>
          </cell>
          <cell r="AT696" t="str">
            <v/>
          </cell>
          <cell r="AU696">
            <v>11559.96</v>
          </cell>
        </row>
        <row r="697">
          <cell r="AQ697">
            <v>468</v>
          </cell>
          <cell r="AT697" t="str">
            <v/>
          </cell>
          <cell r="AU697">
            <v>11559.96</v>
          </cell>
        </row>
        <row r="698">
          <cell r="AQ698">
            <v>467</v>
          </cell>
          <cell r="AT698" t="str">
            <v/>
          </cell>
          <cell r="AU698">
            <v>11559.96</v>
          </cell>
        </row>
        <row r="699">
          <cell r="AQ699">
            <v>466</v>
          </cell>
          <cell r="AT699" t="str">
            <v/>
          </cell>
          <cell r="AU699">
            <v>11559.96</v>
          </cell>
        </row>
        <row r="700">
          <cell r="AQ700">
            <v>465</v>
          </cell>
          <cell r="AT700" t="str">
            <v/>
          </cell>
          <cell r="AU700">
            <v>11559.96</v>
          </cell>
        </row>
        <row r="701">
          <cell r="AQ701">
            <v>464</v>
          </cell>
          <cell r="AT701" t="str">
            <v/>
          </cell>
          <cell r="AU701">
            <v>9059.9599999999991</v>
          </cell>
        </row>
        <row r="702">
          <cell r="AQ702">
            <v>482</v>
          </cell>
          <cell r="AT702">
            <v>792144.86</v>
          </cell>
          <cell r="AU702" t="str">
            <v/>
          </cell>
        </row>
        <row r="703">
          <cell r="AQ703">
            <v>483</v>
          </cell>
          <cell r="AT703">
            <v>361782.7</v>
          </cell>
          <cell r="AU703" t="str">
            <v/>
          </cell>
        </row>
        <row r="704">
          <cell r="AQ704">
            <v>484</v>
          </cell>
          <cell r="AT704">
            <v>505666.32</v>
          </cell>
          <cell r="AU704" t="str">
            <v/>
          </cell>
        </row>
        <row r="705">
          <cell r="AQ705">
            <v>485</v>
          </cell>
          <cell r="AT705">
            <v>532388.56000000006</v>
          </cell>
          <cell r="AU705" t="str">
            <v/>
          </cell>
        </row>
        <row r="706">
          <cell r="AQ706">
            <v>486</v>
          </cell>
          <cell r="AT706">
            <v>345963.3</v>
          </cell>
          <cell r="AU706" t="str">
            <v/>
          </cell>
        </row>
        <row r="707">
          <cell r="AQ707">
            <v>563</v>
          </cell>
          <cell r="AT707">
            <v>900000</v>
          </cell>
          <cell r="AU707" t="str">
            <v/>
          </cell>
        </row>
        <row r="708">
          <cell r="AQ708">
            <v>488</v>
          </cell>
          <cell r="AT708">
            <v>1598.88</v>
          </cell>
          <cell r="AU708" t="str">
            <v/>
          </cell>
        </row>
        <row r="709">
          <cell r="AQ709">
            <v>489</v>
          </cell>
          <cell r="AT709">
            <v>1802.6499999999999</v>
          </cell>
          <cell r="AU709" t="str">
            <v/>
          </cell>
        </row>
        <row r="710">
          <cell r="AQ710">
            <v>536</v>
          </cell>
          <cell r="AT710" t="str">
            <v/>
          </cell>
          <cell r="AU710">
            <v>4355.8500000000004</v>
          </cell>
        </row>
        <row r="711">
          <cell r="AQ711">
            <v>532</v>
          </cell>
          <cell r="AT711" t="str">
            <v/>
          </cell>
          <cell r="AU711">
            <v>1962</v>
          </cell>
        </row>
        <row r="712">
          <cell r="AQ712">
            <v>534</v>
          </cell>
          <cell r="AT712" t="str">
            <v/>
          </cell>
          <cell r="AU712">
            <v>804437.39</v>
          </cell>
        </row>
        <row r="713">
          <cell r="AQ713">
            <v>496</v>
          </cell>
          <cell r="AT713">
            <v>1081.76</v>
          </cell>
          <cell r="AU713" t="str">
            <v/>
          </cell>
        </row>
        <row r="714">
          <cell r="AQ714">
            <v>495</v>
          </cell>
          <cell r="AT714">
            <v>16562.5</v>
          </cell>
          <cell r="AU714" t="str">
            <v/>
          </cell>
        </row>
        <row r="715">
          <cell r="AQ715">
            <v>558</v>
          </cell>
          <cell r="AT715">
            <v>345500</v>
          </cell>
          <cell r="AU715" t="str">
            <v/>
          </cell>
        </row>
        <row r="716">
          <cell r="AQ716">
            <v>559</v>
          </cell>
          <cell r="AT716">
            <v>466200</v>
          </cell>
          <cell r="AU716" t="str">
            <v/>
          </cell>
        </row>
        <row r="717">
          <cell r="AQ717">
            <v>560</v>
          </cell>
          <cell r="AT717">
            <v>205000</v>
          </cell>
          <cell r="AU717" t="str">
            <v/>
          </cell>
        </row>
        <row r="718">
          <cell r="AQ718">
            <v>506</v>
          </cell>
          <cell r="AT718">
            <v>455476.19</v>
          </cell>
          <cell r="AU718" t="str">
            <v/>
          </cell>
        </row>
        <row r="719">
          <cell r="AQ719">
            <v>507</v>
          </cell>
          <cell r="AT719">
            <v>284121.43</v>
          </cell>
          <cell r="AU719" t="str">
            <v/>
          </cell>
        </row>
        <row r="720">
          <cell r="AQ720">
            <v>508</v>
          </cell>
          <cell r="AT720">
            <v>241007.14</v>
          </cell>
          <cell r="AU720" t="str">
            <v/>
          </cell>
        </row>
        <row r="721">
          <cell r="AQ721">
            <v>509</v>
          </cell>
          <cell r="AT721">
            <v>321342.84999999998</v>
          </cell>
          <cell r="AU721" t="str">
            <v/>
          </cell>
        </row>
        <row r="722">
          <cell r="AQ722">
            <v>494</v>
          </cell>
          <cell r="AT722">
            <v>1125</v>
          </cell>
          <cell r="AU722" t="str">
            <v/>
          </cell>
        </row>
        <row r="723">
          <cell r="AQ723">
            <v>498</v>
          </cell>
          <cell r="AT723">
            <v>18750</v>
          </cell>
          <cell r="AU723" t="str">
            <v/>
          </cell>
        </row>
        <row r="724">
          <cell r="AQ724">
            <v>518</v>
          </cell>
          <cell r="AT724">
            <v>71928.570000000007</v>
          </cell>
          <cell r="AU724" t="str">
            <v/>
          </cell>
        </row>
        <row r="725">
          <cell r="AQ725">
            <v>535</v>
          </cell>
          <cell r="AT725" t="str">
            <v/>
          </cell>
          <cell r="AU725">
            <v>2130</v>
          </cell>
        </row>
        <row r="726">
          <cell r="AQ726">
            <v>503</v>
          </cell>
          <cell r="AT726">
            <v>5175</v>
          </cell>
          <cell r="AU726" t="str">
            <v/>
          </cell>
        </row>
        <row r="727">
          <cell r="AQ727">
            <v>533</v>
          </cell>
          <cell r="AT727" t="str">
            <v/>
          </cell>
          <cell r="AU727">
            <v>4200</v>
          </cell>
        </row>
        <row r="728">
          <cell r="AQ728">
            <v>500</v>
          </cell>
          <cell r="AT728">
            <v>2544</v>
          </cell>
          <cell r="AU728" t="str">
            <v/>
          </cell>
        </row>
        <row r="729">
          <cell r="AQ729">
            <v>502</v>
          </cell>
          <cell r="AT729">
            <v>2366.0700000000002</v>
          </cell>
          <cell r="AU729" t="str">
            <v/>
          </cell>
        </row>
        <row r="730">
          <cell r="AQ730">
            <v>517</v>
          </cell>
          <cell r="AT730">
            <v>600.14</v>
          </cell>
          <cell r="AU730" t="str">
            <v/>
          </cell>
        </row>
        <row r="731">
          <cell r="AQ731">
            <v>501</v>
          </cell>
          <cell r="AT731">
            <v>31521</v>
          </cell>
          <cell r="AU731" t="str">
            <v/>
          </cell>
        </row>
        <row r="732">
          <cell r="AQ732">
            <v>557</v>
          </cell>
          <cell r="AT732">
            <v>16742.400000000001</v>
          </cell>
          <cell r="AU732" t="str">
            <v/>
          </cell>
        </row>
        <row r="733">
          <cell r="AQ733">
            <v>510</v>
          </cell>
          <cell r="AT733">
            <v>550000</v>
          </cell>
          <cell r="AU733" t="str">
            <v/>
          </cell>
        </row>
        <row r="734">
          <cell r="AQ734">
            <v>511</v>
          </cell>
          <cell r="AT734">
            <v>550000</v>
          </cell>
          <cell r="AU734" t="str">
            <v/>
          </cell>
        </row>
        <row r="735">
          <cell r="AQ735">
            <v>513</v>
          </cell>
          <cell r="AT735">
            <v>600000</v>
          </cell>
          <cell r="AU735" t="str">
            <v/>
          </cell>
        </row>
        <row r="736">
          <cell r="AQ736">
            <v>514</v>
          </cell>
          <cell r="AT736">
            <v>550000</v>
          </cell>
          <cell r="AU736" t="str">
            <v/>
          </cell>
        </row>
        <row r="737">
          <cell r="AQ737">
            <v>515</v>
          </cell>
          <cell r="AT737">
            <v>550000</v>
          </cell>
          <cell r="AU737" t="str">
            <v/>
          </cell>
        </row>
        <row r="738">
          <cell r="AQ738">
            <v>519</v>
          </cell>
          <cell r="AT738">
            <v>150000</v>
          </cell>
          <cell r="AU738" t="str">
            <v/>
          </cell>
        </row>
        <row r="739">
          <cell r="AQ739">
            <v>520</v>
          </cell>
          <cell r="AT739">
            <v>426841.76</v>
          </cell>
          <cell r="AU739" t="str">
            <v/>
          </cell>
        </row>
        <row r="740">
          <cell r="AQ740">
            <v>521</v>
          </cell>
          <cell r="AT740">
            <v>186833.71</v>
          </cell>
          <cell r="AU740" t="str">
            <v/>
          </cell>
        </row>
        <row r="741">
          <cell r="AQ741">
            <v>542</v>
          </cell>
          <cell r="AT741">
            <v>24442.61</v>
          </cell>
          <cell r="AU741" t="str">
            <v/>
          </cell>
        </row>
        <row r="742">
          <cell r="AQ742">
            <v>522</v>
          </cell>
          <cell r="AT742">
            <v>51050</v>
          </cell>
          <cell r="AU742" t="str">
            <v/>
          </cell>
        </row>
        <row r="743">
          <cell r="AQ743">
            <v>523</v>
          </cell>
          <cell r="AT743">
            <v>100000</v>
          </cell>
          <cell r="AU743" t="str">
            <v/>
          </cell>
        </row>
        <row r="744">
          <cell r="AQ744">
            <v>524</v>
          </cell>
          <cell r="AT744">
            <v>99030</v>
          </cell>
          <cell r="AU744" t="str">
            <v/>
          </cell>
        </row>
        <row r="745">
          <cell r="AQ745">
            <v>525</v>
          </cell>
          <cell r="AT745">
            <v>10250</v>
          </cell>
          <cell r="AU745" t="str">
            <v/>
          </cell>
        </row>
        <row r="746">
          <cell r="AQ746">
            <v>547</v>
          </cell>
          <cell r="AT746">
            <v>12034</v>
          </cell>
          <cell r="AU746" t="str">
            <v/>
          </cell>
        </row>
        <row r="747">
          <cell r="AQ747">
            <v>531</v>
          </cell>
          <cell r="AT747">
            <v>6483.04</v>
          </cell>
          <cell r="AU747" t="str">
            <v/>
          </cell>
        </row>
        <row r="748">
          <cell r="AQ748">
            <v>541</v>
          </cell>
          <cell r="AT748">
            <v>101505.45</v>
          </cell>
          <cell r="AU748" t="str">
            <v/>
          </cell>
        </row>
        <row r="749">
          <cell r="AQ749">
            <v>529</v>
          </cell>
          <cell r="AT749">
            <v>86607.18</v>
          </cell>
          <cell r="AU749" t="str">
            <v/>
          </cell>
        </row>
        <row r="750">
          <cell r="AQ750">
            <v>551</v>
          </cell>
          <cell r="AT750">
            <v>11455.25</v>
          </cell>
          <cell r="AU750" t="str">
            <v/>
          </cell>
        </row>
        <row r="751">
          <cell r="AQ751">
            <v>544</v>
          </cell>
          <cell r="AT751">
            <v>8164.75</v>
          </cell>
          <cell r="AU751" t="str">
            <v/>
          </cell>
        </row>
        <row r="752">
          <cell r="AQ752">
            <v>527</v>
          </cell>
          <cell r="AT752">
            <v>2343.75</v>
          </cell>
          <cell r="AU752" t="str">
            <v/>
          </cell>
        </row>
        <row r="753">
          <cell r="AQ753">
            <v>528</v>
          </cell>
          <cell r="AT753">
            <v>2511.36</v>
          </cell>
          <cell r="AU753" t="str">
            <v/>
          </cell>
        </row>
        <row r="756">
          <cell r="AQ756">
            <v>537</v>
          </cell>
          <cell r="AT756">
            <v>155278.13</v>
          </cell>
          <cell r="AU756" t="str">
            <v/>
          </cell>
        </row>
        <row r="757">
          <cell r="AQ757">
            <v>538</v>
          </cell>
          <cell r="AT757">
            <v>7712.46</v>
          </cell>
          <cell r="AU757" t="str">
            <v/>
          </cell>
        </row>
        <row r="758">
          <cell r="AQ758">
            <v>540</v>
          </cell>
          <cell r="AT758">
            <v>9559.2900000000009</v>
          </cell>
          <cell r="AU758" t="str">
            <v/>
          </cell>
        </row>
        <row r="759">
          <cell r="AQ759">
            <v>539</v>
          </cell>
          <cell r="AT759">
            <v>73582.86</v>
          </cell>
          <cell r="AU759" t="str">
            <v/>
          </cell>
        </row>
        <row r="760">
          <cell r="AQ760">
            <v>550</v>
          </cell>
          <cell r="AT760">
            <v>118.93</v>
          </cell>
          <cell r="AU760" t="str">
            <v/>
          </cell>
        </row>
        <row r="761">
          <cell r="AQ761">
            <v>526</v>
          </cell>
          <cell r="AT761">
            <v>3562.5</v>
          </cell>
          <cell r="AU761" t="str">
            <v/>
          </cell>
        </row>
        <row r="762">
          <cell r="AQ762">
            <v>552</v>
          </cell>
          <cell r="AT762">
            <v>838388.86</v>
          </cell>
          <cell r="AU762" t="str">
            <v/>
          </cell>
        </row>
        <row r="763">
          <cell r="AQ763">
            <v>555</v>
          </cell>
          <cell r="AT763">
            <v>399360</v>
          </cell>
          <cell r="AU763" t="str">
            <v/>
          </cell>
        </row>
        <row r="764">
          <cell r="AQ764">
            <v>554</v>
          </cell>
          <cell r="AT764">
            <v>530000</v>
          </cell>
          <cell r="AU764" t="str">
            <v/>
          </cell>
        </row>
        <row r="765">
          <cell r="AQ765">
            <v>562</v>
          </cell>
          <cell r="AT765">
            <v>256101</v>
          </cell>
          <cell r="AU765" t="str">
            <v/>
          </cell>
        </row>
        <row r="766">
          <cell r="AQ766">
            <v>561</v>
          </cell>
          <cell r="AT766">
            <v>184464</v>
          </cell>
          <cell r="AU766" t="str">
            <v/>
          </cell>
        </row>
        <row r="767">
          <cell r="AQ767">
            <v>549</v>
          </cell>
          <cell r="AT767">
            <v>22316</v>
          </cell>
          <cell r="AU767" t="str">
            <v/>
          </cell>
        </row>
        <row r="768">
          <cell r="AQ768">
            <v>548</v>
          </cell>
          <cell r="AT768">
            <v>14120</v>
          </cell>
          <cell r="AU768" t="str">
            <v/>
          </cell>
        </row>
        <row r="769">
          <cell r="AQ769">
            <v>546</v>
          </cell>
          <cell r="AT769">
            <v>38703.17</v>
          </cell>
          <cell r="AU769" t="str">
            <v/>
          </cell>
        </row>
        <row r="770">
          <cell r="AQ770">
            <v>545</v>
          </cell>
          <cell r="AT770">
            <v>9000</v>
          </cell>
          <cell r="AU770" t="str">
            <v/>
          </cell>
        </row>
        <row r="771">
          <cell r="AQ771">
            <v>572</v>
          </cell>
          <cell r="AT771">
            <v>1464950</v>
          </cell>
          <cell r="AU771" t="str">
            <v/>
          </cell>
        </row>
        <row r="772">
          <cell r="AQ772">
            <v>579</v>
          </cell>
          <cell r="AT772">
            <v>1266031.2099999667</v>
          </cell>
          <cell r="AU772" t="str">
            <v/>
          </cell>
        </row>
        <row r="773">
          <cell r="AQ773">
            <v>565</v>
          </cell>
          <cell r="AT773">
            <v>348243.76</v>
          </cell>
          <cell r="AU773" t="str">
            <v/>
          </cell>
        </row>
        <row r="774">
          <cell r="AQ774">
            <v>566</v>
          </cell>
          <cell r="AT774">
            <v>333817.76</v>
          </cell>
          <cell r="AU774" t="str">
            <v/>
          </cell>
        </row>
        <row r="775">
          <cell r="AQ775">
            <v>567</v>
          </cell>
          <cell r="AT775">
            <v>348243.76</v>
          </cell>
          <cell r="AU775" t="str">
            <v/>
          </cell>
        </row>
        <row r="776">
          <cell r="AQ776">
            <v>556</v>
          </cell>
          <cell r="AT776">
            <v>500</v>
          </cell>
          <cell r="AU776" t="str">
            <v/>
          </cell>
        </row>
        <row r="777">
          <cell r="AQ777">
            <v>573</v>
          </cell>
          <cell r="AT777">
            <v>760350</v>
          </cell>
          <cell r="AU777" t="str">
            <v/>
          </cell>
        </row>
        <row r="778">
          <cell r="AQ778">
            <v>568</v>
          </cell>
          <cell r="AT778">
            <v>194400</v>
          </cell>
          <cell r="AU778" t="str">
            <v/>
          </cell>
        </row>
        <row r="779">
          <cell r="AQ779">
            <v>569</v>
          </cell>
          <cell r="AT779">
            <v>194400</v>
          </cell>
          <cell r="AU779" t="str">
            <v/>
          </cell>
        </row>
        <row r="780">
          <cell r="AQ780">
            <v>570</v>
          </cell>
          <cell r="AT780">
            <v>194400</v>
          </cell>
          <cell r="AU780" t="str">
            <v/>
          </cell>
        </row>
        <row r="781">
          <cell r="AQ781">
            <v>564</v>
          </cell>
          <cell r="AT781">
            <v>640000</v>
          </cell>
          <cell r="AU781" t="str">
            <v/>
          </cell>
        </row>
        <row r="782">
          <cell r="AQ782">
            <v>571</v>
          </cell>
          <cell r="AT782">
            <v>287809.53000000003</v>
          </cell>
          <cell r="AU782" t="str">
            <v/>
          </cell>
        </row>
        <row r="783">
          <cell r="AQ783">
            <v>578</v>
          </cell>
          <cell r="AT783">
            <v>253642.85</v>
          </cell>
          <cell r="AU783" t="str">
            <v/>
          </cell>
        </row>
        <row r="784">
          <cell r="AQ784">
            <v>574</v>
          </cell>
          <cell r="AT784">
            <v>100</v>
          </cell>
          <cell r="AU784" t="str">
            <v/>
          </cell>
        </row>
        <row r="785">
          <cell r="AQ785">
            <v>576</v>
          </cell>
          <cell r="AT785">
            <v>3281.25</v>
          </cell>
          <cell r="AU785" t="str">
            <v/>
          </cell>
        </row>
        <row r="786">
          <cell r="AQ786">
            <v>577</v>
          </cell>
          <cell r="AT786">
            <v>12000</v>
          </cell>
          <cell r="AU786" t="str">
            <v/>
          </cell>
        </row>
        <row r="787">
          <cell r="AQ787">
            <v>579</v>
          </cell>
          <cell r="AT787">
            <v>4800</v>
          </cell>
          <cell r="AU787" t="str">
            <v/>
          </cell>
        </row>
      </sheetData>
      <sheetData sheetId="7"/>
      <sheetData sheetId="8">
        <row r="14">
          <cell r="A14" t="str">
            <v>-</v>
          </cell>
        </row>
        <row r="15">
          <cell r="A15">
            <v>1</v>
          </cell>
        </row>
        <row r="16">
          <cell r="A16">
            <v>2</v>
          </cell>
        </row>
        <row r="17">
          <cell r="A17">
            <v>3</v>
          </cell>
        </row>
        <row r="18">
          <cell r="A18">
            <v>4</v>
          </cell>
        </row>
        <row r="19">
          <cell r="A19">
            <v>5</v>
          </cell>
        </row>
        <row r="20">
          <cell r="A20">
            <v>6</v>
          </cell>
        </row>
        <row r="21">
          <cell r="A21">
            <v>7</v>
          </cell>
        </row>
        <row r="22">
          <cell r="A22">
            <v>8</v>
          </cell>
        </row>
        <row r="23">
          <cell r="A23">
            <v>9</v>
          </cell>
        </row>
        <row r="24">
          <cell r="A24">
            <v>10</v>
          </cell>
        </row>
        <row r="25">
          <cell r="A25">
            <v>11</v>
          </cell>
        </row>
        <row r="26">
          <cell r="A26">
            <v>12</v>
          </cell>
        </row>
        <row r="27">
          <cell r="A27">
            <v>13</v>
          </cell>
        </row>
        <row r="28">
          <cell r="A28">
            <v>14</v>
          </cell>
        </row>
        <row r="29">
          <cell r="A29">
            <v>15</v>
          </cell>
        </row>
        <row r="30">
          <cell r="A30">
            <v>16</v>
          </cell>
        </row>
        <row r="31">
          <cell r="A31">
            <v>17</v>
          </cell>
        </row>
        <row r="32">
          <cell r="A32">
            <v>18</v>
          </cell>
        </row>
        <row r="33">
          <cell r="A33">
            <v>19</v>
          </cell>
        </row>
        <row r="34">
          <cell r="A34">
            <v>20</v>
          </cell>
        </row>
        <row r="35">
          <cell r="A35">
            <v>21</v>
          </cell>
        </row>
        <row r="36">
          <cell r="A36">
            <v>22</v>
          </cell>
        </row>
        <row r="37">
          <cell r="A37">
            <v>23</v>
          </cell>
        </row>
        <row r="38">
          <cell r="A38">
            <v>24</v>
          </cell>
        </row>
        <row r="39">
          <cell r="A39">
            <v>25</v>
          </cell>
        </row>
        <row r="40">
          <cell r="A40">
            <v>26</v>
          </cell>
        </row>
        <row r="41">
          <cell r="A41">
            <v>27</v>
          </cell>
        </row>
        <row r="42">
          <cell r="A42">
            <v>28</v>
          </cell>
        </row>
        <row r="43">
          <cell r="A43">
            <v>29</v>
          </cell>
        </row>
        <row r="44">
          <cell r="A44">
            <v>30</v>
          </cell>
        </row>
        <row r="45">
          <cell r="A45">
            <v>31</v>
          </cell>
        </row>
        <row r="46">
          <cell r="A46">
            <v>32</v>
          </cell>
        </row>
        <row r="47">
          <cell r="A47">
            <v>33</v>
          </cell>
        </row>
        <row r="48">
          <cell r="A48">
            <v>34</v>
          </cell>
        </row>
        <row r="49">
          <cell r="A49">
            <v>35</v>
          </cell>
        </row>
        <row r="50">
          <cell r="A50">
            <v>36</v>
          </cell>
        </row>
        <row r="51">
          <cell r="A51">
            <v>37</v>
          </cell>
        </row>
        <row r="52">
          <cell r="A52">
            <v>38</v>
          </cell>
        </row>
        <row r="53">
          <cell r="A53">
            <v>39</v>
          </cell>
        </row>
        <row r="54">
          <cell r="A54">
            <v>40</v>
          </cell>
        </row>
        <row r="55">
          <cell r="A55">
            <v>41</v>
          </cell>
        </row>
        <row r="56">
          <cell r="A56">
            <v>42</v>
          </cell>
        </row>
        <row r="57">
          <cell r="A57">
            <v>43</v>
          </cell>
        </row>
        <row r="58">
          <cell r="A58">
            <v>44</v>
          </cell>
        </row>
        <row r="59">
          <cell r="A59">
            <v>45</v>
          </cell>
        </row>
        <row r="60">
          <cell r="A60">
            <v>46</v>
          </cell>
        </row>
        <row r="61">
          <cell r="A61">
            <v>47</v>
          </cell>
        </row>
        <row r="62">
          <cell r="A62">
            <v>48</v>
          </cell>
        </row>
        <row r="63">
          <cell r="A63">
            <v>49</v>
          </cell>
        </row>
        <row r="64">
          <cell r="A64">
            <v>50</v>
          </cell>
        </row>
        <row r="65">
          <cell r="A65">
            <v>51</v>
          </cell>
        </row>
        <row r="66">
          <cell r="A66">
            <v>52</v>
          </cell>
        </row>
        <row r="67">
          <cell r="A67">
            <v>53</v>
          </cell>
        </row>
        <row r="68">
          <cell r="A68">
            <v>54</v>
          </cell>
        </row>
        <row r="69">
          <cell r="A69">
            <v>55</v>
          </cell>
        </row>
        <row r="70">
          <cell r="A70">
            <v>56</v>
          </cell>
        </row>
        <row r="71">
          <cell r="A71">
            <v>57</v>
          </cell>
        </row>
        <row r="72">
          <cell r="A72">
            <v>58</v>
          </cell>
        </row>
        <row r="73">
          <cell r="A73">
            <v>59</v>
          </cell>
        </row>
        <row r="74">
          <cell r="A74">
            <v>60</v>
          </cell>
        </row>
        <row r="75">
          <cell r="A75">
            <v>61</v>
          </cell>
        </row>
        <row r="76">
          <cell r="A76">
            <v>62</v>
          </cell>
        </row>
        <row r="77">
          <cell r="A77">
            <v>63</v>
          </cell>
        </row>
        <row r="78">
          <cell r="A78">
            <v>64</v>
          </cell>
        </row>
        <row r="79">
          <cell r="A79">
            <v>65</v>
          </cell>
        </row>
        <row r="80">
          <cell r="A80">
            <v>66</v>
          </cell>
        </row>
        <row r="81">
          <cell r="A81">
            <v>67</v>
          </cell>
        </row>
        <row r="82">
          <cell r="A82">
            <v>68</v>
          </cell>
        </row>
        <row r="83">
          <cell r="A83">
            <v>69</v>
          </cell>
        </row>
        <row r="84">
          <cell r="A84">
            <v>70</v>
          </cell>
        </row>
        <row r="85">
          <cell r="A85">
            <v>71</v>
          </cell>
        </row>
        <row r="86">
          <cell r="A86">
            <v>72</v>
          </cell>
        </row>
        <row r="87">
          <cell r="A87">
            <v>73</v>
          </cell>
        </row>
        <row r="88">
          <cell r="A88">
            <v>74</v>
          </cell>
        </row>
        <row r="89">
          <cell r="A89">
            <v>75</v>
          </cell>
        </row>
        <row r="90">
          <cell r="A90">
            <v>76</v>
          </cell>
        </row>
        <row r="91">
          <cell r="A91">
            <v>77</v>
          </cell>
        </row>
        <row r="92">
          <cell r="A92">
            <v>78</v>
          </cell>
        </row>
        <row r="93">
          <cell r="A93">
            <v>79</v>
          </cell>
        </row>
        <row r="94">
          <cell r="A94">
            <v>80</v>
          </cell>
        </row>
        <row r="95">
          <cell r="A95">
            <v>81</v>
          </cell>
        </row>
        <row r="96">
          <cell r="A96">
            <v>82</v>
          </cell>
        </row>
        <row r="97">
          <cell r="A97">
            <v>83</v>
          </cell>
        </row>
        <row r="98">
          <cell r="A98">
            <v>84</v>
          </cell>
        </row>
        <row r="99">
          <cell r="A99">
            <v>85</v>
          </cell>
        </row>
        <row r="100">
          <cell r="A100">
            <v>86</v>
          </cell>
        </row>
        <row r="101">
          <cell r="A101">
            <v>87</v>
          </cell>
        </row>
        <row r="102">
          <cell r="A102">
            <v>88</v>
          </cell>
        </row>
        <row r="103">
          <cell r="A103">
            <v>89</v>
          </cell>
        </row>
        <row r="104">
          <cell r="A104">
            <v>90</v>
          </cell>
        </row>
        <row r="105">
          <cell r="A105">
            <v>91</v>
          </cell>
        </row>
        <row r="106">
          <cell r="A106">
            <v>92</v>
          </cell>
        </row>
        <row r="107">
          <cell r="A107">
            <v>93</v>
          </cell>
        </row>
        <row r="108">
          <cell r="A108">
            <v>94</v>
          </cell>
        </row>
        <row r="109">
          <cell r="A109">
            <v>95</v>
          </cell>
        </row>
        <row r="110">
          <cell r="A110">
            <v>96</v>
          </cell>
        </row>
        <row r="111">
          <cell r="A111">
            <v>97</v>
          </cell>
        </row>
        <row r="112">
          <cell r="A112">
            <v>98</v>
          </cell>
        </row>
        <row r="113">
          <cell r="A113">
            <v>99</v>
          </cell>
        </row>
        <row r="114">
          <cell r="A114">
            <v>100</v>
          </cell>
        </row>
        <row r="115">
          <cell r="A115">
            <v>101</v>
          </cell>
        </row>
        <row r="116">
          <cell r="A116">
            <v>102</v>
          </cell>
        </row>
        <row r="117">
          <cell r="A117">
            <v>103</v>
          </cell>
        </row>
        <row r="118">
          <cell r="A118">
            <v>104</v>
          </cell>
        </row>
        <row r="119">
          <cell r="A119">
            <v>105</v>
          </cell>
        </row>
        <row r="120">
          <cell r="A120">
            <v>106</v>
          </cell>
        </row>
        <row r="121">
          <cell r="A121">
            <v>107</v>
          </cell>
        </row>
        <row r="122">
          <cell r="A122">
            <v>108</v>
          </cell>
        </row>
        <row r="123">
          <cell r="A123">
            <v>109</v>
          </cell>
        </row>
        <row r="124">
          <cell r="A124">
            <v>110</v>
          </cell>
        </row>
        <row r="125">
          <cell r="A125">
            <v>111</v>
          </cell>
        </row>
        <row r="130">
          <cell r="A130">
            <v>116</v>
          </cell>
        </row>
        <row r="131">
          <cell r="A131">
            <v>117</v>
          </cell>
        </row>
        <row r="132">
          <cell r="A132">
            <v>118</v>
          </cell>
        </row>
        <row r="133">
          <cell r="A133">
            <v>119</v>
          </cell>
        </row>
        <row r="134">
          <cell r="A134">
            <v>120</v>
          </cell>
        </row>
        <row r="135">
          <cell r="A135">
            <v>121</v>
          </cell>
        </row>
        <row r="136">
          <cell r="A136">
            <v>122</v>
          </cell>
        </row>
        <row r="137">
          <cell r="A137">
            <v>123</v>
          </cell>
        </row>
        <row r="138">
          <cell r="A138">
            <v>124</v>
          </cell>
        </row>
        <row r="139">
          <cell r="A139">
            <v>125</v>
          </cell>
        </row>
        <row r="140">
          <cell r="A140">
            <v>126</v>
          </cell>
        </row>
        <row r="141">
          <cell r="A141">
            <v>127</v>
          </cell>
        </row>
        <row r="142">
          <cell r="A142">
            <v>128</v>
          </cell>
        </row>
        <row r="143">
          <cell r="A143">
            <v>129</v>
          </cell>
        </row>
        <row r="144">
          <cell r="A144">
            <v>130</v>
          </cell>
        </row>
        <row r="145">
          <cell r="A145">
            <v>131</v>
          </cell>
        </row>
        <row r="146">
          <cell r="A146">
            <v>132</v>
          </cell>
        </row>
        <row r="147">
          <cell r="A147">
            <v>133</v>
          </cell>
        </row>
        <row r="148">
          <cell r="A148">
            <v>134</v>
          </cell>
        </row>
        <row r="149">
          <cell r="A149">
            <v>135</v>
          </cell>
        </row>
        <row r="150">
          <cell r="A150">
            <v>136</v>
          </cell>
        </row>
        <row r="151">
          <cell r="A151">
            <v>137</v>
          </cell>
        </row>
        <row r="152">
          <cell r="A152">
            <v>138</v>
          </cell>
        </row>
        <row r="153">
          <cell r="A153">
            <v>139</v>
          </cell>
        </row>
        <row r="154">
          <cell r="A154">
            <v>140</v>
          </cell>
        </row>
        <row r="155">
          <cell r="A155">
            <v>141</v>
          </cell>
        </row>
        <row r="156">
          <cell r="A156">
            <v>142</v>
          </cell>
        </row>
        <row r="157">
          <cell r="A157">
            <v>143</v>
          </cell>
        </row>
        <row r="158">
          <cell r="A158">
            <v>144</v>
          </cell>
        </row>
        <row r="159">
          <cell r="A159">
            <v>145</v>
          </cell>
        </row>
        <row r="160">
          <cell r="A160">
            <v>146</v>
          </cell>
        </row>
        <row r="161">
          <cell r="A161">
            <v>147</v>
          </cell>
        </row>
        <row r="162">
          <cell r="A162">
            <v>148</v>
          </cell>
        </row>
        <row r="163">
          <cell r="A163">
            <v>149</v>
          </cell>
        </row>
        <row r="164">
          <cell r="A164">
            <v>150</v>
          </cell>
        </row>
        <row r="165">
          <cell r="A165">
            <v>151</v>
          </cell>
        </row>
        <row r="166">
          <cell r="A166">
            <v>152</v>
          </cell>
        </row>
        <row r="167">
          <cell r="A167">
            <v>153</v>
          </cell>
        </row>
        <row r="168">
          <cell r="A168">
            <v>154</v>
          </cell>
        </row>
        <row r="169">
          <cell r="A169">
            <v>155</v>
          </cell>
        </row>
        <row r="170">
          <cell r="A170">
            <v>156</v>
          </cell>
        </row>
        <row r="171">
          <cell r="A171">
            <v>157</v>
          </cell>
        </row>
        <row r="172">
          <cell r="A172">
            <v>158</v>
          </cell>
        </row>
        <row r="173">
          <cell r="A173">
            <v>159</v>
          </cell>
        </row>
        <row r="174">
          <cell r="A174">
            <v>160</v>
          </cell>
        </row>
        <row r="175">
          <cell r="A175">
            <v>161</v>
          </cell>
        </row>
        <row r="176">
          <cell r="A176">
            <v>162</v>
          </cell>
        </row>
        <row r="177">
          <cell r="A177">
            <v>163</v>
          </cell>
        </row>
        <row r="178">
          <cell r="A178">
            <v>164</v>
          </cell>
        </row>
        <row r="179">
          <cell r="A179">
            <v>165</v>
          </cell>
        </row>
        <row r="180">
          <cell r="A180">
            <v>166</v>
          </cell>
        </row>
        <row r="181">
          <cell r="A181">
            <v>167</v>
          </cell>
        </row>
        <row r="182">
          <cell r="A182">
            <v>168</v>
          </cell>
        </row>
        <row r="183">
          <cell r="A183">
            <v>169</v>
          </cell>
        </row>
        <row r="184">
          <cell r="A184">
            <v>170</v>
          </cell>
        </row>
        <row r="185">
          <cell r="A185">
            <v>171</v>
          </cell>
        </row>
        <row r="186">
          <cell r="A186">
            <v>172</v>
          </cell>
        </row>
        <row r="187">
          <cell r="A187">
            <v>173</v>
          </cell>
        </row>
        <row r="189">
          <cell r="A189">
            <v>175</v>
          </cell>
        </row>
        <row r="190">
          <cell r="A190">
            <v>176</v>
          </cell>
        </row>
        <row r="191">
          <cell r="A191">
            <v>177</v>
          </cell>
        </row>
        <row r="192">
          <cell r="A192">
            <v>178</v>
          </cell>
        </row>
        <row r="193">
          <cell r="A193">
            <v>179</v>
          </cell>
        </row>
        <row r="194">
          <cell r="A194">
            <v>180</v>
          </cell>
        </row>
        <row r="195">
          <cell r="A195">
            <v>181</v>
          </cell>
        </row>
        <row r="196">
          <cell r="A196">
            <v>182</v>
          </cell>
        </row>
        <row r="197">
          <cell r="A197">
            <v>183</v>
          </cell>
        </row>
        <row r="198">
          <cell r="A198">
            <v>184</v>
          </cell>
        </row>
        <row r="199">
          <cell r="A199">
            <v>185</v>
          </cell>
        </row>
        <row r="200">
          <cell r="A200">
            <v>186</v>
          </cell>
        </row>
        <row r="201">
          <cell r="A201">
            <v>187</v>
          </cell>
        </row>
        <row r="202">
          <cell r="A202">
            <v>188</v>
          </cell>
        </row>
        <row r="203">
          <cell r="A203">
            <v>189</v>
          </cell>
        </row>
        <row r="204">
          <cell r="A204">
            <v>190</v>
          </cell>
        </row>
        <row r="205">
          <cell r="A205">
            <v>191</v>
          </cell>
        </row>
        <row r="206">
          <cell r="A206">
            <v>192</v>
          </cell>
        </row>
        <row r="207">
          <cell r="A207">
            <v>193</v>
          </cell>
        </row>
        <row r="208">
          <cell r="A208">
            <v>194</v>
          </cell>
        </row>
        <row r="209">
          <cell r="A209">
            <v>195</v>
          </cell>
        </row>
        <row r="210">
          <cell r="A210">
            <v>196</v>
          </cell>
        </row>
        <row r="211">
          <cell r="A211">
            <v>197</v>
          </cell>
        </row>
        <row r="212">
          <cell r="A212">
            <v>198</v>
          </cell>
        </row>
        <row r="213">
          <cell r="A213">
            <v>199</v>
          </cell>
        </row>
        <row r="214">
          <cell r="A214">
            <v>200</v>
          </cell>
        </row>
        <row r="215">
          <cell r="A215">
            <v>201</v>
          </cell>
        </row>
        <row r="216">
          <cell r="A216">
            <v>202</v>
          </cell>
        </row>
        <row r="217">
          <cell r="A217">
            <v>203</v>
          </cell>
        </row>
        <row r="218">
          <cell r="A218">
            <v>204</v>
          </cell>
        </row>
        <row r="219">
          <cell r="A219">
            <v>205</v>
          </cell>
        </row>
        <row r="220">
          <cell r="A220">
            <v>206</v>
          </cell>
        </row>
        <row r="221">
          <cell r="A221">
            <v>207</v>
          </cell>
        </row>
        <row r="222">
          <cell r="A222">
            <v>208</v>
          </cell>
        </row>
        <row r="223">
          <cell r="A223">
            <v>209</v>
          </cell>
        </row>
        <row r="224">
          <cell r="A224">
            <v>210</v>
          </cell>
        </row>
        <row r="225">
          <cell r="A225">
            <v>211</v>
          </cell>
        </row>
        <row r="226">
          <cell r="A226">
            <v>212</v>
          </cell>
        </row>
        <row r="227">
          <cell r="A227">
            <v>213</v>
          </cell>
        </row>
        <row r="228">
          <cell r="A228">
            <v>214</v>
          </cell>
        </row>
        <row r="229">
          <cell r="A229">
            <v>215</v>
          </cell>
        </row>
        <row r="230">
          <cell r="A230">
            <v>216</v>
          </cell>
        </row>
        <row r="231">
          <cell r="A231">
            <v>217</v>
          </cell>
        </row>
        <row r="232">
          <cell r="A232">
            <v>218</v>
          </cell>
        </row>
        <row r="233">
          <cell r="A233">
            <v>219</v>
          </cell>
        </row>
        <row r="234">
          <cell r="A234">
            <v>220</v>
          </cell>
        </row>
        <row r="235">
          <cell r="A235">
            <v>221</v>
          </cell>
        </row>
        <row r="236">
          <cell r="A236">
            <v>222</v>
          </cell>
        </row>
        <row r="237">
          <cell r="A237">
            <v>223</v>
          </cell>
        </row>
        <row r="238">
          <cell r="A238">
            <v>224</v>
          </cell>
        </row>
        <row r="239">
          <cell r="A239">
            <v>225</v>
          </cell>
        </row>
        <row r="240">
          <cell r="A240">
            <v>226</v>
          </cell>
        </row>
        <row r="241">
          <cell r="A241">
            <v>227</v>
          </cell>
        </row>
        <row r="243">
          <cell r="A243">
            <v>229</v>
          </cell>
        </row>
        <row r="244">
          <cell r="A244">
            <v>230</v>
          </cell>
        </row>
        <row r="245">
          <cell r="A245">
            <v>231</v>
          </cell>
        </row>
        <row r="246">
          <cell r="A246">
            <v>232</v>
          </cell>
        </row>
        <row r="247">
          <cell r="A247">
            <v>233</v>
          </cell>
        </row>
        <row r="248">
          <cell r="A248">
            <v>234</v>
          </cell>
        </row>
        <row r="249">
          <cell r="A249">
            <v>235</v>
          </cell>
        </row>
        <row r="250">
          <cell r="A250">
            <v>236</v>
          </cell>
        </row>
        <row r="251">
          <cell r="A251">
            <v>237</v>
          </cell>
        </row>
        <row r="252">
          <cell r="A252">
            <v>238</v>
          </cell>
        </row>
        <row r="253">
          <cell r="A253">
            <v>239</v>
          </cell>
        </row>
        <row r="254">
          <cell r="A254">
            <v>240</v>
          </cell>
        </row>
        <row r="255">
          <cell r="A255">
            <v>241</v>
          </cell>
        </row>
        <row r="256">
          <cell r="A256">
            <v>242</v>
          </cell>
        </row>
        <row r="257">
          <cell r="A257">
            <v>243</v>
          </cell>
        </row>
        <row r="258">
          <cell r="A258">
            <v>244</v>
          </cell>
        </row>
        <row r="259">
          <cell r="A259">
            <v>245</v>
          </cell>
        </row>
        <row r="260">
          <cell r="A260">
            <v>246</v>
          </cell>
        </row>
        <row r="261">
          <cell r="A261">
            <v>247</v>
          </cell>
        </row>
        <row r="262">
          <cell r="A262">
            <v>248</v>
          </cell>
        </row>
        <row r="263">
          <cell r="A263">
            <v>249</v>
          </cell>
        </row>
        <row r="264">
          <cell r="A264">
            <v>250</v>
          </cell>
        </row>
        <row r="265">
          <cell r="A265">
            <v>251</v>
          </cell>
        </row>
        <row r="266">
          <cell r="A266">
            <v>252</v>
          </cell>
        </row>
        <row r="267">
          <cell r="A267">
            <v>253</v>
          </cell>
        </row>
        <row r="268">
          <cell r="A268">
            <v>254</v>
          </cell>
        </row>
        <row r="269">
          <cell r="A269">
            <v>255</v>
          </cell>
        </row>
        <row r="270">
          <cell r="A270">
            <v>256</v>
          </cell>
        </row>
        <row r="271">
          <cell r="A271">
            <v>257</v>
          </cell>
        </row>
        <row r="272">
          <cell r="A272">
            <v>258</v>
          </cell>
        </row>
        <row r="273">
          <cell r="A273">
            <v>259</v>
          </cell>
        </row>
        <row r="274">
          <cell r="A274">
            <v>260</v>
          </cell>
        </row>
        <row r="275">
          <cell r="A275">
            <v>261</v>
          </cell>
        </row>
        <row r="276">
          <cell r="A276">
            <v>262</v>
          </cell>
        </row>
        <row r="277">
          <cell r="A277">
            <v>263</v>
          </cell>
        </row>
        <row r="278">
          <cell r="A278">
            <v>264</v>
          </cell>
        </row>
        <row r="279">
          <cell r="A279">
            <v>265</v>
          </cell>
        </row>
        <row r="280">
          <cell r="A280">
            <v>266</v>
          </cell>
        </row>
        <row r="2151">
          <cell r="P2151">
            <v>26999525.489999995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DV AUCS"/>
      <sheetName val="TRA Table"/>
      <sheetName val=" Import Record Allotments"/>
      <sheetName val="Import Transactions"/>
      <sheetName val="Import Process ORS"/>
      <sheetName val="Taxes Withheld"/>
      <sheetName val="Sheet3"/>
      <sheetName val="DV List for import"/>
      <sheetName val="Fund Utilization Report"/>
      <sheetName val="Format for Import of DV"/>
      <sheetName val="Recon of ORS and DV"/>
      <sheetName val="DV List"/>
      <sheetName val="Revised RAO"/>
      <sheetName val="Transactions for Import (2)"/>
      <sheetName val="Payor,Payee"/>
      <sheetName val="Sheet6"/>
      <sheetName val="Sheet2"/>
      <sheetName val="Pivot (2)"/>
      <sheetName val="Pivot"/>
      <sheetName val="Summary"/>
      <sheetName val="Dropdown List"/>
      <sheetName val="Chart of accounts"/>
      <sheetName val="RAO"/>
      <sheetName val="PS 101"/>
      <sheetName val="PS CARP"/>
      <sheetName val="CARP MOOE"/>
      <sheetName val="MOOE OTHERS"/>
      <sheetName val="OTOP"/>
      <sheetName val="NC"/>
      <sheetName val="SSF"/>
      <sheetName val="SSF CO"/>
      <sheetName val="LSP NSB"/>
      <sheetName val="RAPID LP"/>
      <sheetName val="RAPID GOP"/>
      <sheetName val="INTERNET SAA"/>
      <sheetName val="RCC"/>
      <sheetName val="PPG"/>
    </sheetNames>
    <sheetDataSet>
      <sheetData sheetId="0"/>
      <sheetData sheetId="1"/>
      <sheetData sheetId="2"/>
      <sheetData sheetId="3"/>
      <sheetData sheetId="4"/>
      <sheetData sheetId="5">
        <row r="1">
          <cell r="F1">
            <v>179366.58285714287</v>
          </cell>
          <cell r="G1">
            <v>68896.172767857148</v>
          </cell>
        </row>
        <row r="2">
          <cell r="C2" t="str">
            <v>DV#</v>
          </cell>
          <cell r="F2" t="str">
            <v>2306
(VAT / Non-Vat)</v>
          </cell>
          <cell r="G2" t="str">
            <v>2307
(EWT Goods / Services)</v>
          </cell>
        </row>
        <row r="3">
          <cell r="C3" t="str">
            <v>Fund 01-2021-01-0091</v>
          </cell>
          <cell r="F3">
            <v>164.06</v>
          </cell>
          <cell r="G3">
            <v>32.81</v>
          </cell>
        </row>
        <row r="4">
          <cell r="C4" t="str">
            <v>Fund 01-2021-01-0019</v>
          </cell>
          <cell r="F4">
            <v>215.89</v>
          </cell>
          <cell r="G4">
            <v>43.18</v>
          </cell>
        </row>
        <row r="5">
          <cell r="C5" t="str">
            <v>Fund 01-2021-01-0067</v>
          </cell>
          <cell r="F5">
            <v>38.07</v>
          </cell>
          <cell r="G5">
            <v>12.69</v>
          </cell>
        </row>
        <row r="6">
          <cell r="C6" t="str">
            <v>Fund 01-2021-01-0020</v>
          </cell>
          <cell r="F6">
            <v>132.13999999999999</v>
          </cell>
          <cell r="G6">
            <v>26.43</v>
          </cell>
        </row>
        <row r="7">
          <cell r="C7" t="str">
            <v>Fund 01-2021-01-0031</v>
          </cell>
          <cell r="F7">
            <v>391.74</v>
          </cell>
          <cell r="G7">
            <v>78.349999999999994</v>
          </cell>
        </row>
        <row r="8">
          <cell r="C8" t="str">
            <v>Fund 01-2021-01-0072</v>
          </cell>
          <cell r="F8">
            <v>413.35</v>
          </cell>
          <cell r="G8">
            <v>82.67</v>
          </cell>
        </row>
        <row r="9">
          <cell r="C9" t="str">
            <v>Fund 01-2021-01-0073</v>
          </cell>
          <cell r="F9">
            <v>803.57</v>
          </cell>
          <cell r="G9">
            <v>160.71</v>
          </cell>
        </row>
        <row r="10">
          <cell r="C10" t="str">
            <v>Fund 01-2021-01-0074</v>
          </cell>
          <cell r="F10">
            <v>379.46</v>
          </cell>
          <cell r="G10">
            <v>75.89</v>
          </cell>
        </row>
        <row r="11">
          <cell r="C11" t="str">
            <v>Fund 01-2021-01-0075</v>
          </cell>
          <cell r="F11">
            <v>2080.36</v>
          </cell>
          <cell r="G11">
            <v>416.07</v>
          </cell>
        </row>
        <row r="12">
          <cell r="C12" t="str">
            <v>Fund 01-2021-01-0014</v>
          </cell>
          <cell r="F12">
            <v>24.11</v>
          </cell>
          <cell r="G12">
            <v>9.64</v>
          </cell>
        </row>
        <row r="13">
          <cell r="C13" t="str">
            <v>Fund 01-2021-01-0017</v>
          </cell>
          <cell r="F13">
            <v>111.61</v>
          </cell>
          <cell r="G13">
            <v>44.64</v>
          </cell>
        </row>
        <row r="14">
          <cell r="C14" t="str">
            <v>Fund 01-2021-01-0018</v>
          </cell>
          <cell r="F14">
            <v>107.14</v>
          </cell>
          <cell r="G14">
            <v>42.86</v>
          </cell>
        </row>
        <row r="15">
          <cell r="C15" t="str">
            <v>Fund 01-2021-01-0013</v>
          </cell>
          <cell r="F15">
            <v>133.04</v>
          </cell>
          <cell r="G15">
            <v>53.21</v>
          </cell>
        </row>
        <row r="16">
          <cell r="C16" t="str">
            <v>Fund 01-2021-01-0035</v>
          </cell>
          <cell r="F16">
            <v>66.959999999999994</v>
          </cell>
          <cell r="G16">
            <v>26.79</v>
          </cell>
        </row>
        <row r="17">
          <cell r="C17" t="str">
            <v>Fund 01-2021-01-0032</v>
          </cell>
          <cell r="F17">
            <v>900</v>
          </cell>
          <cell r="G17">
            <v>600</v>
          </cell>
        </row>
        <row r="18">
          <cell r="C18" t="str">
            <v>Fund 01-2021-01-0033</v>
          </cell>
          <cell r="F18">
            <v>175</v>
          </cell>
          <cell r="G18">
            <v>35</v>
          </cell>
        </row>
        <row r="19">
          <cell r="C19" t="str">
            <v>Fund 01-2021-01-0065</v>
          </cell>
          <cell r="F19">
            <v>439.55</v>
          </cell>
          <cell r="G19">
            <v>175.82</v>
          </cell>
        </row>
        <row r="20">
          <cell r="C20" t="str">
            <v>Fund 01-2021-01-0048</v>
          </cell>
          <cell r="F20">
            <v>1006.72</v>
          </cell>
          <cell r="G20">
            <v>201.34</v>
          </cell>
        </row>
        <row r="21">
          <cell r="C21" t="str">
            <v>Fund 01-2021-01-0021</v>
          </cell>
          <cell r="F21">
            <v>246.65</v>
          </cell>
          <cell r="G21">
            <v>49.33</v>
          </cell>
        </row>
        <row r="22">
          <cell r="C22" t="str">
            <v>Fund 01-2021-01-0025</v>
          </cell>
          <cell r="F22">
            <v>189.6</v>
          </cell>
          <cell r="G22">
            <v>63.2</v>
          </cell>
        </row>
        <row r="23">
          <cell r="C23" t="str">
            <v>Fund 01-2021-01-0068</v>
          </cell>
          <cell r="F23">
            <v>1785</v>
          </cell>
          <cell r="G23">
            <v>595</v>
          </cell>
        </row>
        <row r="24">
          <cell r="C24" t="str">
            <v>Fund 01-2021-01-0015</v>
          </cell>
          <cell r="F24">
            <v>1060.27</v>
          </cell>
          <cell r="G24">
            <v>424.11</v>
          </cell>
        </row>
        <row r="25">
          <cell r="C25" t="str">
            <v>Fund 01-2021-01-0022</v>
          </cell>
          <cell r="F25">
            <v>187.5</v>
          </cell>
          <cell r="G25">
            <v>75</v>
          </cell>
        </row>
        <row r="26">
          <cell r="C26" t="str">
            <v>Fund 01-2021-01-0024</v>
          </cell>
          <cell r="F26">
            <v>1166.29</v>
          </cell>
          <cell r="G26">
            <v>466.52</v>
          </cell>
        </row>
        <row r="27">
          <cell r="C27" t="str">
            <v>Fund 01-2021-01-0036</v>
          </cell>
          <cell r="F27">
            <v>803.57</v>
          </cell>
          <cell r="G27">
            <v>321.43</v>
          </cell>
        </row>
        <row r="28">
          <cell r="C28" t="str">
            <v>Fund 01-2021-01-0030</v>
          </cell>
          <cell r="F28">
            <v>802.99285714285713</v>
          </cell>
          <cell r="G28">
            <v>321.2</v>
          </cell>
        </row>
        <row r="29">
          <cell r="C29" t="str">
            <v>Fund 01-2021-01-0037</v>
          </cell>
          <cell r="F29">
            <v>357.14</v>
          </cell>
          <cell r="G29">
            <v>142.86000000000001</v>
          </cell>
        </row>
        <row r="30">
          <cell r="C30" t="str">
            <v>Fund 01-2021-01-0038</v>
          </cell>
          <cell r="F30">
            <v>214.29</v>
          </cell>
          <cell r="G30">
            <v>85.71</v>
          </cell>
        </row>
        <row r="31">
          <cell r="C31" t="str">
            <v>Fund 01-2021-01-0062</v>
          </cell>
          <cell r="F31">
            <v>357.14</v>
          </cell>
          <cell r="G31">
            <v>142.86000000000001</v>
          </cell>
        </row>
        <row r="32">
          <cell r="C32" t="str">
            <v>Fund 01-2021-02-0239</v>
          </cell>
          <cell r="F32">
            <v>88.84</v>
          </cell>
          <cell r="G32">
            <v>17.77</v>
          </cell>
        </row>
        <row r="33">
          <cell r="C33" t="str">
            <v>Fund 01-2021-02-0126</v>
          </cell>
          <cell r="F33">
            <v>781.25</v>
          </cell>
          <cell r="G33">
            <v>312.5</v>
          </cell>
        </row>
        <row r="35">
          <cell r="C35" t="str">
            <v>Fund 01-2021-02-0113C</v>
          </cell>
          <cell r="F35">
            <v>60</v>
          </cell>
          <cell r="G35">
            <v>40</v>
          </cell>
        </row>
        <row r="36">
          <cell r="C36" t="str">
            <v>Fund 01-2021-02-0154</v>
          </cell>
          <cell r="F36">
            <v>1072.5</v>
          </cell>
          <cell r="G36">
            <v>357.5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 t="str">
            <v>Fund 01-2021-02-0161</v>
          </cell>
          <cell r="F39">
            <v>40.5</v>
          </cell>
          <cell r="G39">
            <v>13.5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 t="str">
            <v>Fund 01-2021-01-0044</v>
          </cell>
          <cell r="F43">
            <v>90</v>
          </cell>
          <cell r="G43">
            <v>60</v>
          </cell>
        </row>
        <row r="44">
          <cell r="C44" t="str">
            <v>Fund 01-2021-02-0155</v>
          </cell>
          <cell r="F44">
            <v>353.55</v>
          </cell>
          <cell r="G44">
            <v>117.85</v>
          </cell>
        </row>
        <row r="45">
          <cell r="C45" t="str">
            <v>Fund 01-2021-03-0362</v>
          </cell>
          <cell r="F45">
            <v>7611.67</v>
          </cell>
          <cell r="G45">
            <v>7611.67</v>
          </cell>
        </row>
        <row r="46">
          <cell r="C46">
            <v>0</v>
          </cell>
        </row>
        <row r="47">
          <cell r="C47" t="str">
            <v>Fund 01-2021-02-0113B</v>
          </cell>
          <cell r="F47">
            <v>30</v>
          </cell>
          <cell r="G47">
            <v>20</v>
          </cell>
        </row>
        <row r="48">
          <cell r="C48" t="str">
            <v>Fund 01-2021-02-0114</v>
          </cell>
          <cell r="F48">
            <v>1350</v>
          </cell>
          <cell r="G48">
            <v>900</v>
          </cell>
        </row>
        <row r="49">
          <cell r="C49" t="str">
            <v>Fund 01-2021-02-0238</v>
          </cell>
          <cell r="F49">
            <v>1116.07</v>
          </cell>
          <cell r="G49">
            <v>446.43</v>
          </cell>
        </row>
        <row r="50">
          <cell r="C50" t="str">
            <v>Fund 01-2021-02-0113G</v>
          </cell>
          <cell r="F50">
            <v>60</v>
          </cell>
          <cell r="G50">
            <v>40</v>
          </cell>
        </row>
        <row r="51">
          <cell r="C51" t="str">
            <v>Fund 01-2021-02-0191</v>
          </cell>
          <cell r="F51">
            <v>53.57</v>
          </cell>
          <cell r="G51">
            <v>21.43</v>
          </cell>
        </row>
        <row r="52">
          <cell r="C52" t="str">
            <v>Fund 01-2021-02-0193</v>
          </cell>
          <cell r="F52">
            <v>107.14</v>
          </cell>
          <cell r="G52">
            <v>42.86</v>
          </cell>
        </row>
        <row r="53">
          <cell r="C53" t="str">
            <v>Fund 01-2021-02-0184</v>
          </cell>
          <cell r="F53">
            <v>53.57</v>
          </cell>
          <cell r="G53">
            <v>21.43</v>
          </cell>
        </row>
        <row r="54">
          <cell r="C54" t="str">
            <v>Fund 01-2021-02-0235</v>
          </cell>
          <cell r="F54">
            <v>855.58</v>
          </cell>
          <cell r="G54">
            <v>342.23</v>
          </cell>
        </row>
        <row r="55">
          <cell r="C55">
            <v>0</v>
          </cell>
        </row>
        <row r="56">
          <cell r="C56" t="str">
            <v>Fund 01-2021-02-0230</v>
          </cell>
          <cell r="F56">
            <v>625</v>
          </cell>
          <cell r="G56">
            <v>250</v>
          </cell>
        </row>
        <row r="57">
          <cell r="C57" t="str">
            <v>Fund 01-2021-02-0117</v>
          </cell>
          <cell r="F57">
            <v>195</v>
          </cell>
          <cell r="G57">
            <v>130</v>
          </cell>
        </row>
        <row r="58">
          <cell r="C58" t="str">
            <v>Fund 01-2021-02-0165</v>
          </cell>
          <cell r="F58">
            <v>450</v>
          </cell>
          <cell r="G58">
            <v>300</v>
          </cell>
        </row>
        <row r="59">
          <cell r="C59" t="str">
            <v>Fund 01-2021-02-0113A</v>
          </cell>
          <cell r="F59">
            <v>785.71</v>
          </cell>
          <cell r="G59">
            <v>785.71</v>
          </cell>
        </row>
        <row r="60">
          <cell r="C60" t="str">
            <v>Fund 01-2021-02-0113E</v>
          </cell>
          <cell r="F60">
            <v>30</v>
          </cell>
          <cell r="G60">
            <v>20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 t="str">
            <v>Fund 01-2021-02-0231</v>
          </cell>
          <cell r="F63">
            <v>391.7</v>
          </cell>
          <cell r="G63">
            <v>156.68</v>
          </cell>
        </row>
        <row r="64">
          <cell r="C64" t="str">
            <v>Fund 01-2021-02-0113D</v>
          </cell>
          <cell r="F64">
            <v>30</v>
          </cell>
          <cell r="G64">
            <v>20</v>
          </cell>
        </row>
        <row r="65">
          <cell r="C65" t="str">
            <v>Fund 01-2021-02-0115</v>
          </cell>
          <cell r="F65">
            <v>187.5</v>
          </cell>
          <cell r="G65">
            <v>62.5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 t="str">
            <v>Fund 01-2021-02-0167</v>
          </cell>
          <cell r="F68">
            <v>332.14</v>
          </cell>
          <cell r="G68">
            <v>66.430000000000007</v>
          </cell>
        </row>
        <row r="69">
          <cell r="C69" t="str">
            <v>Fund 01-2021-02-0234</v>
          </cell>
          <cell r="F69">
            <v>996.43</v>
          </cell>
          <cell r="G69">
            <v>199.29</v>
          </cell>
        </row>
        <row r="70">
          <cell r="C70" t="str">
            <v>Fund 01-2021-02-0225</v>
          </cell>
          <cell r="F70">
            <v>513.39</v>
          </cell>
          <cell r="G70">
            <v>513.39</v>
          </cell>
        </row>
        <row r="71">
          <cell r="C71" t="str">
            <v>Fund 01-2021-02-0116</v>
          </cell>
          <cell r="F71">
            <v>225</v>
          </cell>
          <cell r="G71">
            <v>150</v>
          </cell>
        </row>
        <row r="72">
          <cell r="C72">
            <v>0</v>
          </cell>
        </row>
        <row r="73">
          <cell r="C73" t="str">
            <v>Fund 01-2021-02-0159</v>
          </cell>
          <cell r="F73">
            <v>540</v>
          </cell>
          <cell r="G73">
            <v>360</v>
          </cell>
        </row>
        <row r="74">
          <cell r="C74" t="str">
            <v>Fund 01-2021-02-0226</v>
          </cell>
          <cell r="F74">
            <v>1287.49</v>
          </cell>
          <cell r="G74">
            <v>515</v>
          </cell>
        </row>
        <row r="75">
          <cell r="C75" t="str">
            <v>Fund 01-2021-02-0227</v>
          </cell>
          <cell r="F75">
            <v>803.57</v>
          </cell>
          <cell r="G75">
            <v>321.43</v>
          </cell>
        </row>
        <row r="76">
          <cell r="C76" t="str">
            <v>Fund 01-2021-02-0228</v>
          </cell>
          <cell r="F76">
            <v>25</v>
          </cell>
          <cell r="G76">
            <v>10</v>
          </cell>
        </row>
        <row r="77">
          <cell r="C77" t="str">
            <v>Fund 01-2021-02-0229</v>
          </cell>
          <cell r="F77">
            <v>41</v>
          </cell>
          <cell r="G77">
            <v>16.399999999999999</v>
          </cell>
        </row>
        <row r="78">
          <cell r="C78" t="str">
            <v>Fund 01-2021-02-0210A</v>
          </cell>
          <cell r="F78">
            <v>30</v>
          </cell>
          <cell r="G78">
            <v>20</v>
          </cell>
        </row>
        <row r="79">
          <cell r="C79" t="str">
            <v>Fund 01-2021-02-0182</v>
          </cell>
          <cell r="F79">
            <v>240</v>
          </cell>
          <cell r="G79">
            <v>80</v>
          </cell>
        </row>
        <row r="80">
          <cell r="C80" t="str">
            <v>Fund 01-2021-02-0169</v>
          </cell>
          <cell r="F80">
            <v>264.45999999999998</v>
          </cell>
          <cell r="G80">
            <v>52.89</v>
          </cell>
        </row>
        <row r="81">
          <cell r="C81" t="str">
            <v>Fund 01-2021-02-0240</v>
          </cell>
          <cell r="F81">
            <v>339</v>
          </cell>
          <cell r="G81">
            <v>226</v>
          </cell>
        </row>
        <row r="82">
          <cell r="C82" t="str">
            <v>Fund 01-2021-02-0194</v>
          </cell>
          <cell r="F82">
            <v>473.21</v>
          </cell>
          <cell r="G82">
            <v>189.29</v>
          </cell>
        </row>
        <row r="83">
          <cell r="C83" t="str">
            <v>Fund 01-2021-02-0236</v>
          </cell>
          <cell r="F83">
            <v>553.57000000000005</v>
          </cell>
          <cell r="G83">
            <v>221.43</v>
          </cell>
        </row>
        <row r="84">
          <cell r="C84">
            <v>0</v>
          </cell>
        </row>
        <row r="85">
          <cell r="C85" t="str">
            <v>Fund 01-2021-02-0113F</v>
          </cell>
          <cell r="F85">
            <v>90</v>
          </cell>
          <cell r="G85">
            <v>60</v>
          </cell>
        </row>
        <row r="86">
          <cell r="C86" t="str">
            <v>Fund 01-2021-02-0168</v>
          </cell>
          <cell r="F86">
            <v>602.13</v>
          </cell>
          <cell r="G86">
            <v>200.71</v>
          </cell>
        </row>
        <row r="87">
          <cell r="C87" t="str">
            <v>Fund 01-2021-03-0292</v>
          </cell>
          <cell r="F87">
            <v>180</v>
          </cell>
          <cell r="G87">
            <v>36</v>
          </cell>
        </row>
        <row r="88">
          <cell r="C88" t="str">
            <v>Fund 01-2021-03-0316</v>
          </cell>
          <cell r="F88">
            <v>491.07</v>
          </cell>
          <cell r="G88">
            <v>196.43</v>
          </cell>
        </row>
        <row r="89">
          <cell r="C89" t="str">
            <v>Fund 01-2021-03-0317</v>
          </cell>
          <cell r="F89">
            <v>111.61</v>
          </cell>
          <cell r="G89">
            <v>44.64</v>
          </cell>
        </row>
        <row r="90">
          <cell r="C90" t="str">
            <v>Fund 01-2021-03-0335</v>
          </cell>
          <cell r="F90">
            <v>136.07</v>
          </cell>
          <cell r="G90">
            <v>27.21</v>
          </cell>
        </row>
        <row r="91">
          <cell r="C91" t="str">
            <v>Fund 01-2021-03-0336</v>
          </cell>
          <cell r="F91">
            <v>48.21</v>
          </cell>
          <cell r="G91">
            <v>19.29</v>
          </cell>
        </row>
        <row r="92">
          <cell r="C92" t="str">
            <v>Fund 01-2021-03-0337</v>
          </cell>
          <cell r="F92">
            <v>392.86</v>
          </cell>
          <cell r="G92">
            <v>392.86</v>
          </cell>
        </row>
        <row r="93">
          <cell r="C93" t="str">
            <v>Fund 01-2021-03-0339</v>
          </cell>
          <cell r="F93">
            <v>427.01</v>
          </cell>
          <cell r="G93">
            <v>85.4</v>
          </cell>
        </row>
        <row r="94">
          <cell r="C94" t="str">
            <v>Fund 01-2021-03-0340</v>
          </cell>
          <cell r="F94">
            <v>69.64</v>
          </cell>
          <cell r="G94">
            <v>13.93</v>
          </cell>
        </row>
        <row r="95">
          <cell r="C95" t="str">
            <v>Fund 01-2021-03-0341</v>
          </cell>
          <cell r="F95">
            <v>795.54</v>
          </cell>
          <cell r="G95">
            <v>159.11000000000001</v>
          </cell>
        </row>
        <row r="96">
          <cell r="C96" t="str">
            <v>Fund 01-2021-03-0342</v>
          </cell>
          <cell r="F96">
            <v>515.5</v>
          </cell>
          <cell r="G96">
            <v>206.2</v>
          </cell>
        </row>
        <row r="97">
          <cell r="C97" t="str">
            <v>Fund 01-2021-03-0343</v>
          </cell>
          <cell r="F97">
            <v>297</v>
          </cell>
          <cell r="G97">
            <v>198</v>
          </cell>
        </row>
        <row r="98">
          <cell r="C98" t="str">
            <v>Fund 01-2021-03-0345</v>
          </cell>
          <cell r="F98">
            <v>525</v>
          </cell>
          <cell r="G98">
            <v>175</v>
          </cell>
        </row>
        <row r="99">
          <cell r="C99" t="str">
            <v>Fund 01-2021-03-0350</v>
          </cell>
          <cell r="F99">
            <v>575.89</v>
          </cell>
          <cell r="G99">
            <v>230.36</v>
          </cell>
        </row>
        <row r="100">
          <cell r="C100" t="str">
            <v>Fund 01-2021-03-0351</v>
          </cell>
          <cell r="F100">
            <v>220.98</v>
          </cell>
          <cell r="G100">
            <v>88.39</v>
          </cell>
        </row>
        <row r="101">
          <cell r="C101" t="str">
            <v>Fund 01-2021-03-0352</v>
          </cell>
          <cell r="F101">
            <v>349.55</v>
          </cell>
          <cell r="G101">
            <v>69.91</v>
          </cell>
        </row>
        <row r="102">
          <cell r="C102" t="str">
            <v>Fund 01-2021-03-0353</v>
          </cell>
          <cell r="F102">
            <v>1205.3599999999999</v>
          </cell>
          <cell r="G102">
            <v>241.07</v>
          </cell>
        </row>
        <row r="103">
          <cell r="C103" t="str">
            <v>Fund 01-2021-03-0355</v>
          </cell>
          <cell r="F103">
            <v>151.79</v>
          </cell>
          <cell r="G103">
            <v>60.71</v>
          </cell>
        </row>
        <row r="104">
          <cell r="C104" t="str">
            <v>Fund 01-2021-03-0357</v>
          </cell>
          <cell r="F104">
            <v>250</v>
          </cell>
          <cell r="G104">
            <v>100</v>
          </cell>
        </row>
        <row r="105">
          <cell r="C105" t="str">
            <v>Fund 01-2021-03-0358</v>
          </cell>
          <cell r="F105">
            <v>1021.53</v>
          </cell>
          <cell r="G105">
            <v>408.61</v>
          </cell>
        </row>
        <row r="106">
          <cell r="C106" t="str">
            <v>Fund 01-2021-03-0359</v>
          </cell>
          <cell r="F106">
            <v>101.56</v>
          </cell>
          <cell r="G106">
            <v>20.309999999999999</v>
          </cell>
        </row>
        <row r="107">
          <cell r="C107" t="str">
            <v>Fund 01-2021-03-0360</v>
          </cell>
          <cell r="F107">
            <v>282.27999999999997</v>
          </cell>
          <cell r="G107">
            <v>112.91</v>
          </cell>
        </row>
        <row r="108">
          <cell r="C108" t="str">
            <v>Fund 01-2021-03-0361</v>
          </cell>
          <cell r="F108">
            <v>37.26</v>
          </cell>
          <cell r="G108">
            <v>12.42</v>
          </cell>
        </row>
        <row r="109">
          <cell r="C109" t="str">
            <v>Fund 01-2021-03-0565</v>
          </cell>
          <cell r="F109">
            <v>7611.67</v>
          </cell>
          <cell r="G109">
            <v>7611.67</v>
          </cell>
        </row>
        <row r="110">
          <cell r="C110" t="str">
            <v>Fund 01-2021-03-0379</v>
          </cell>
          <cell r="F110">
            <v>1188</v>
          </cell>
          <cell r="G110">
            <v>792</v>
          </cell>
        </row>
        <row r="111">
          <cell r="C111" t="str">
            <v>Fund 01-2021-03-0386</v>
          </cell>
          <cell r="F111">
            <v>90</v>
          </cell>
          <cell r="G111">
            <v>18</v>
          </cell>
        </row>
        <row r="112">
          <cell r="C112" t="str">
            <v>Fund 01-2021-03-0387</v>
          </cell>
          <cell r="F112">
            <v>60</v>
          </cell>
          <cell r="G112">
            <v>12</v>
          </cell>
        </row>
        <row r="113">
          <cell r="C113" t="str">
            <v>Fund 01-2021-03-0389</v>
          </cell>
          <cell r="F113">
            <v>982.14</v>
          </cell>
          <cell r="G113">
            <v>196.43</v>
          </cell>
        </row>
        <row r="114">
          <cell r="C114" t="str">
            <v>Fund 01-2021-03-0440</v>
          </cell>
          <cell r="F114">
            <v>3116.51</v>
          </cell>
          <cell r="G114">
            <v>3116.51</v>
          </cell>
        </row>
        <row r="115">
          <cell r="C115" t="str">
            <v>Fund 01-2021-03-0441</v>
          </cell>
          <cell r="F115">
            <v>75</v>
          </cell>
          <cell r="G115">
            <v>50</v>
          </cell>
        </row>
        <row r="116">
          <cell r="C116" t="str">
            <v>Fund 01-2021-03-0442</v>
          </cell>
          <cell r="F116">
            <v>151.03</v>
          </cell>
          <cell r="G116">
            <v>60.41</v>
          </cell>
        </row>
        <row r="117">
          <cell r="C117" t="str">
            <v>Fund 01-2021-03-0446</v>
          </cell>
          <cell r="F117">
            <v>66.3</v>
          </cell>
          <cell r="G117">
            <v>26.52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 t="str">
            <v>Fund 01-2021-03-0449</v>
          </cell>
          <cell r="F120">
            <v>35.71</v>
          </cell>
          <cell r="G120">
            <v>14.29</v>
          </cell>
        </row>
        <row r="121">
          <cell r="C121" t="str">
            <v>Fund 01-2021-03-0451</v>
          </cell>
          <cell r="F121">
            <v>1919.55</v>
          </cell>
          <cell r="G121">
            <v>383.91</v>
          </cell>
        </row>
        <row r="122">
          <cell r="C122">
            <v>0</v>
          </cell>
        </row>
        <row r="123">
          <cell r="C123" t="str">
            <v>Fund 01-2021-03-0453</v>
          </cell>
          <cell r="F123">
            <v>300</v>
          </cell>
          <cell r="G123">
            <v>200</v>
          </cell>
        </row>
        <row r="124">
          <cell r="C124" t="str">
            <v>Fund 01-2021-03-0454</v>
          </cell>
          <cell r="F124">
            <v>167.86</v>
          </cell>
          <cell r="G124">
            <v>33.57</v>
          </cell>
        </row>
        <row r="125">
          <cell r="C125" t="str">
            <v>Fund 01-2021-03-0455</v>
          </cell>
          <cell r="F125">
            <v>1339.29</v>
          </cell>
          <cell r="G125">
            <v>535.71</v>
          </cell>
        </row>
        <row r="126">
          <cell r="C126" t="str">
            <v>Fund 01-2021-03-0456</v>
          </cell>
          <cell r="F126">
            <v>214.06</v>
          </cell>
          <cell r="G126">
            <v>85.63</v>
          </cell>
        </row>
        <row r="127">
          <cell r="C127" t="str">
            <v>Fund 01-2021-03-0460</v>
          </cell>
          <cell r="F127">
            <v>156.25</v>
          </cell>
          <cell r="G127">
            <v>62.5</v>
          </cell>
        </row>
        <row r="128">
          <cell r="C128" t="str">
            <v>Fund 01-2021-03-0462</v>
          </cell>
          <cell r="F128">
            <v>351.47</v>
          </cell>
          <cell r="G128">
            <v>140.59</v>
          </cell>
        </row>
        <row r="129">
          <cell r="C129" t="str">
            <v>Fund 01-2021-03-0463</v>
          </cell>
          <cell r="F129">
            <v>491.07</v>
          </cell>
          <cell r="G129">
            <v>196.43</v>
          </cell>
        </row>
        <row r="130">
          <cell r="C130" t="str">
            <v>Fund 01-2021-03-0464</v>
          </cell>
          <cell r="F130">
            <v>22.68</v>
          </cell>
          <cell r="G130">
            <v>4.54</v>
          </cell>
        </row>
        <row r="131">
          <cell r="C131" t="str">
            <v>Fund 01-2021-03-0465</v>
          </cell>
          <cell r="F131">
            <v>214.06</v>
          </cell>
          <cell r="G131">
            <v>85.63</v>
          </cell>
        </row>
        <row r="132">
          <cell r="C132" t="str">
            <v>Fund 01-2021-03-0466</v>
          </cell>
          <cell r="F132">
            <v>1227.68</v>
          </cell>
          <cell r="G132">
            <v>491.07</v>
          </cell>
        </row>
        <row r="133">
          <cell r="C133" t="str">
            <v>Fund 01-2021-03-0467</v>
          </cell>
          <cell r="F133">
            <v>43596.43</v>
          </cell>
          <cell r="G133">
            <v>8719.2900000000009</v>
          </cell>
        </row>
        <row r="134">
          <cell r="C134" t="str">
            <v>Fund 01-2021-03-0468</v>
          </cell>
          <cell r="F134">
            <v>273.60000000000002</v>
          </cell>
          <cell r="G134">
            <v>91.2</v>
          </cell>
        </row>
        <row r="135">
          <cell r="C135" t="str">
            <v>Fund 01-2021-03-0470</v>
          </cell>
          <cell r="F135">
            <v>282.14</v>
          </cell>
          <cell r="G135">
            <v>56.43</v>
          </cell>
        </row>
        <row r="136">
          <cell r="C136" t="str">
            <v>Fund 01-2021-03-0471</v>
          </cell>
          <cell r="F136">
            <v>84</v>
          </cell>
          <cell r="G136">
            <v>28</v>
          </cell>
        </row>
        <row r="137">
          <cell r="C137" t="str">
            <v>Fund 01-2021-03-0472</v>
          </cell>
          <cell r="F137">
            <v>74.58</v>
          </cell>
          <cell r="G137">
            <v>24.86</v>
          </cell>
        </row>
        <row r="138">
          <cell r="C138" t="str">
            <v>Fund 01-2021-03-0473</v>
          </cell>
          <cell r="F138">
            <v>53.57</v>
          </cell>
          <cell r="G138">
            <v>21.43</v>
          </cell>
        </row>
        <row r="139">
          <cell r="C139" t="str">
            <v>Fund 01-2021-03-0476</v>
          </cell>
          <cell r="F139">
            <v>53.57</v>
          </cell>
          <cell r="G139">
            <v>21.43</v>
          </cell>
        </row>
        <row r="140">
          <cell r="C140" t="str">
            <v>Fund 01-2021-03-0477</v>
          </cell>
          <cell r="F140">
            <v>822.37</v>
          </cell>
          <cell r="G140">
            <v>164.47</v>
          </cell>
        </row>
        <row r="141">
          <cell r="C141" t="str">
            <v>Fund 01-2021-03-0480</v>
          </cell>
          <cell r="F141">
            <v>240.66</v>
          </cell>
          <cell r="G141">
            <v>96.26</v>
          </cell>
        </row>
        <row r="142">
          <cell r="C142" t="str">
            <v>Fund 01-2021-03-0481</v>
          </cell>
          <cell r="F142">
            <v>41.07</v>
          </cell>
          <cell r="G142">
            <v>16.43</v>
          </cell>
        </row>
        <row r="143">
          <cell r="C143" t="str">
            <v>Fund 01-2021-03-0482</v>
          </cell>
          <cell r="F143">
            <v>30</v>
          </cell>
          <cell r="G143">
            <v>20</v>
          </cell>
        </row>
        <row r="144">
          <cell r="C144" t="str">
            <v>Fund 01-2021-03-0483</v>
          </cell>
          <cell r="F144">
            <v>30</v>
          </cell>
          <cell r="G144">
            <v>20</v>
          </cell>
        </row>
        <row r="145">
          <cell r="C145" t="str">
            <v>Fund 01-2021-03-0484</v>
          </cell>
          <cell r="F145">
            <v>300</v>
          </cell>
          <cell r="G145">
            <v>200</v>
          </cell>
        </row>
        <row r="146">
          <cell r="C146" t="str">
            <v>Fund 01-2021-03-0485</v>
          </cell>
          <cell r="F146">
            <v>30</v>
          </cell>
          <cell r="G146">
            <v>20</v>
          </cell>
        </row>
        <row r="147">
          <cell r="C147" t="str">
            <v>Fund 01-2021-03-0486</v>
          </cell>
          <cell r="F147">
            <v>607.14</v>
          </cell>
          <cell r="G147">
            <v>121.43</v>
          </cell>
        </row>
        <row r="148">
          <cell r="C148" t="str">
            <v>Fund 01-2021-03-0489</v>
          </cell>
          <cell r="F148">
            <v>1419.64</v>
          </cell>
          <cell r="G148">
            <v>567.86</v>
          </cell>
        </row>
        <row r="149">
          <cell r="C149" t="str">
            <v>Fund 01-2021-03-0490</v>
          </cell>
          <cell r="F149">
            <v>21.43</v>
          </cell>
          <cell r="G149">
            <v>8.57</v>
          </cell>
        </row>
        <row r="150">
          <cell r="C150" t="str">
            <v>Fund 01-2021-03-0518</v>
          </cell>
          <cell r="F150">
            <v>76.14</v>
          </cell>
          <cell r="G150">
            <v>30.46</v>
          </cell>
        </row>
        <row r="151">
          <cell r="C151" t="str">
            <v>Fund 01-2021-03-0519</v>
          </cell>
          <cell r="F151">
            <v>85.84</v>
          </cell>
          <cell r="G151">
            <v>34.340000000000003</v>
          </cell>
        </row>
        <row r="152">
          <cell r="C152" t="str">
            <v>Fund 01-2021-03-0523</v>
          </cell>
          <cell r="F152">
            <v>51.03</v>
          </cell>
          <cell r="G152">
            <v>10.210000000000001</v>
          </cell>
        </row>
        <row r="153">
          <cell r="C153" t="str">
            <v>Fund 01-2021-03-0524</v>
          </cell>
          <cell r="F153">
            <v>781.25</v>
          </cell>
          <cell r="G153">
            <v>156.25</v>
          </cell>
        </row>
        <row r="154">
          <cell r="C154" t="str">
            <v>Fund 01-2021-03-0532</v>
          </cell>
          <cell r="F154">
            <v>53.57</v>
          </cell>
          <cell r="G154">
            <v>21.43</v>
          </cell>
        </row>
        <row r="155">
          <cell r="C155" t="str">
            <v>Fund 01-2021-03-0533</v>
          </cell>
          <cell r="F155">
            <v>892.86</v>
          </cell>
          <cell r="G155">
            <v>357.14</v>
          </cell>
        </row>
        <row r="156">
          <cell r="C156" t="str">
            <v>Fund 01-2021-03-0534</v>
          </cell>
          <cell r="F156">
            <v>3392.86</v>
          </cell>
          <cell r="G156">
            <v>678.57</v>
          </cell>
        </row>
        <row r="157">
          <cell r="C157" t="str">
            <v>Fund 01-2021-03-0538</v>
          </cell>
          <cell r="F157">
            <v>120</v>
          </cell>
          <cell r="G157">
            <v>24</v>
          </cell>
        </row>
        <row r="158">
          <cell r="C158" t="str">
            <v>Fund 01-2021-03-0539</v>
          </cell>
          <cell r="F158">
            <v>111.61</v>
          </cell>
          <cell r="G158">
            <v>22.32</v>
          </cell>
        </row>
        <row r="159">
          <cell r="C159" t="str">
            <v>Fund 01-2021-03-0540</v>
          </cell>
          <cell r="F159">
            <v>28.57</v>
          </cell>
          <cell r="G159">
            <v>11.29</v>
          </cell>
        </row>
        <row r="160">
          <cell r="C160" t="str">
            <v>Fund 01-2021-03-0541</v>
          </cell>
          <cell r="F160">
            <v>995.4</v>
          </cell>
          <cell r="G160">
            <v>663.6</v>
          </cell>
        </row>
        <row r="161">
          <cell r="C161" t="str">
            <v>Fund 01-2021-03-0542</v>
          </cell>
          <cell r="F161">
            <v>523.19999999999993</v>
          </cell>
          <cell r="G161">
            <v>174.4</v>
          </cell>
        </row>
        <row r="162">
          <cell r="C162" t="str">
            <v>Fund 01-2021-03-0557</v>
          </cell>
          <cell r="F162">
            <v>305.8</v>
          </cell>
          <cell r="G162">
            <v>61.16</v>
          </cell>
        </row>
        <row r="163">
          <cell r="C163" t="str">
            <v>Fund 01-2021-03-0562</v>
          </cell>
          <cell r="F163">
            <v>111.61</v>
          </cell>
          <cell r="G163">
            <v>44.64</v>
          </cell>
        </row>
        <row r="164">
          <cell r="C164" t="str">
            <v>Fund 01-2021-02-0224</v>
          </cell>
          <cell r="F164">
            <v>7611.67</v>
          </cell>
          <cell r="G164">
            <v>7611.6727678571424</v>
          </cell>
        </row>
        <row r="165">
          <cell r="C165" t="str">
            <v>Fund 01-2021-03-0570</v>
          </cell>
          <cell r="F165">
            <v>169.64</v>
          </cell>
          <cell r="G165">
            <v>67.86</v>
          </cell>
        </row>
        <row r="166">
          <cell r="C166" t="str">
            <v>Fund 01-2021-03-0572</v>
          </cell>
          <cell r="F166">
            <v>12480</v>
          </cell>
          <cell r="G166">
            <v>4160</v>
          </cell>
        </row>
        <row r="167">
          <cell r="C167" t="str">
            <v>Fund 01-2021-03-0573</v>
          </cell>
          <cell r="F167">
            <v>25000</v>
          </cell>
          <cell r="G167">
            <v>5000</v>
          </cell>
        </row>
        <row r="168">
          <cell r="C168" t="str">
            <v>Fund 01-2021-03-0592</v>
          </cell>
          <cell r="F168">
            <v>11964.29</v>
          </cell>
          <cell r="G168">
            <v>2392.86</v>
          </cell>
        </row>
        <row r="169">
          <cell r="C169" t="str">
            <v>Fund 01-2021-03-0594</v>
          </cell>
          <cell r="F169">
            <v>156.25</v>
          </cell>
          <cell r="G169">
            <v>62.5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S51"/>
  <sheetViews>
    <sheetView showGridLines="0" zoomScale="85" zoomScaleNormal="85" workbookViewId="0">
      <selection activeCell="P18" sqref="P18"/>
    </sheetView>
  </sheetViews>
  <sheetFormatPr defaultRowHeight="14.4" x14ac:dyDescent="0.3"/>
  <cols>
    <col min="1" max="1" width="3.6640625" customWidth="1"/>
    <col min="2" max="2" width="10.109375" customWidth="1"/>
    <col min="3" max="3" width="11.44140625" customWidth="1"/>
    <col min="4" max="4" width="7.88671875" customWidth="1"/>
    <col min="6" max="6" width="11.6640625" customWidth="1"/>
    <col min="7" max="7" width="16" customWidth="1"/>
    <col min="8" max="8" width="11.88671875" customWidth="1"/>
    <col min="18" max="18" width="8.109375" customWidth="1"/>
  </cols>
  <sheetData>
    <row r="2" spans="2:18" x14ac:dyDescent="0.3">
      <c r="R2" t="s">
        <v>2398</v>
      </c>
    </row>
    <row r="3" spans="2:18" x14ac:dyDescent="0.3">
      <c r="B3" t="s">
        <v>2402</v>
      </c>
      <c r="R3" t="s">
        <v>2399</v>
      </c>
    </row>
    <row r="4" spans="2:18" x14ac:dyDescent="0.3">
      <c r="R4" t="s">
        <v>66</v>
      </c>
    </row>
    <row r="5" spans="2:18" x14ac:dyDescent="0.3">
      <c r="B5" t="s">
        <v>2403</v>
      </c>
      <c r="R5" t="s">
        <v>2400</v>
      </c>
    </row>
    <row r="6" spans="2:18" x14ac:dyDescent="0.3">
      <c r="B6" s="473"/>
      <c r="C6" s="473"/>
      <c r="D6" s="473"/>
      <c r="E6" s="473"/>
      <c r="F6" s="473"/>
      <c r="G6" s="474" t="s">
        <v>2404</v>
      </c>
      <c r="R6" t="s">
        <v>2401</v>
      </c>
    </row>
    <row r="7" spans="2:18" x14ac:dyDescent="0.3">
      <c r="B7" t="s">
        <v>2405</v>
      </c>
      <c r="G7" s="11" t="s">
        <v>2406</v>
      </c>
    </row>
    <row r="8" spans="2:18" x14ac:dyDescent="0.3">
      <c r="B8" t="s">
        <v>2407</v>
      </c>
      <c r="G8" s="475" t="s">
        <v>2408</v>
      </c>
    </row>
    <row r="9" spans="2:18" x14ac:dyDescent="0.3">
      <c r="B9" s="476" t="s">
        <v>2409</v>
      </c>
      <c r="C9" s="476"/>
      <c r="D9" s="476"/>
      <c r="E9" s="476"/>
      <c r="F9" s="476"/>
      <c r="G9" s="471" t="s">
        <v>2406</v>
      </c>
    </row>
    <row r="11" spans="2:18" x14ac:dyDescent="0.3">
      <c r="B11" t="s">
        <v>2410</v>
      </c>
    </row>
    <row r="12" spans="2:18" x14ac:dyDescent="0.3">
      <c r="B12" s="473"/>
      <c r="C12" s="473"/>
      <c r="D12" s="473"/>
      <c r="E12" s="473"/>
      <c r="F12" s="473" t="s">
        <v>2411</v>
      </c>
      <c r="G12" s="473"/>
    </row>
    <row r="13" spans="2:18" x14ac:dyDescent="0.3">
      <c r="B13" t="s">
        <v>2412</v>
      </c>
      <c r="F13" s="11" t="s">
        <v>2406</v>
      </c>
    </row>
    <row r="14" spans="2:18" x14ac:dyDescent="0.3">
      <c r="B14" t="s">
        <v>2413</v>
      </c>
      <c r="F14" s="11" t="s">
        <v>2408</v>
      </c>
    </row>
    <row r="15" spans="2:18" x14ac:dyDescent="0.3">
      <c r="B15" t="s">
        <v>2414</v>
      </c>
      <c r="F15" s="475" t="s">
        <v>2408</v>
      </c>
    </row>
    <row r="16" spans="2:18" x14ac:dyDescent="0.3">
      <c r="B16" s="476" t="s">
        <v>2415</v>
      </c>
      <c r="C16" s="476"/>
      <c r="D16" s="476"/>
      <c r="E16" s="476"/>
      <c r="F16" s="471" t="s">
        <v>2406</v>
      </c>
      <c r="G16" s="476"/>
    </row>
    <row r="18" spans="2:18" x14ac:dyDescent="0.3">
      <c r="B18" t="s">
        <v>2416</v>
      </c>
    </row>
    <row r="19" spans="2:18" x14ac:dyDescent="0.3">
      <c r="B19" s="473"/>
      <c r="C19" s="473"/>
      <c r="D19" s="473"/>
      <c r="E19" s="473"/>
      <c r="F19" s="473" t="s">
        <v>2411</v>
      </c>
      <c r="G19" s="473"/>
    </row>
    <row r="20" spans="2:18" x14ac:dyDescent="0.3">
      <c r="B20" t="s">
        <v>2417</v>
      </c>
      <c r="F20" s="11" t="s">
        <v>2406</v>
      </c>
    </row>
    <row r="21" spans="2:18" x14ac:dyDescent="0.3">
      <c r="B21" t="s">
        <v>2414</v>
      </c>
      <c r="F21" s="475" t="s">
        <v>2408</v>
      </c>
      <c r="R21" s="472"/>
    </row>
    <row r="22" spans="2:18" x14ac:dyDescent="0.3">
      <c r="B22" s="476" t="s">
        <v>2418</v>
      </c>
      <c r="C22" s="476"/>
      <c r="D22" s="476"/>
      <c r="E22" s="476"/>
      <c r="F22" s="471" t="s">
        <v>2406</v>
      </c>
      <c r="G22" s="476"/>
    </row>
    <row r="24" spans="2:18" x14ac:dyDescent="0.3">
      <c r="B24" t="s">
        <v>2419</v>
      </c>
    </row>
    <row r="25" spans="2:18" x14ac:dyDescent="0.3">
      <c r="B25" s="473"/>
      <c r="C25" s="473"/>
      <c r="D25" s="473"/>
      <c r="E25" s="473"/>
      <c r="F25" s="474">
        <v>101</v>
      </c>
      <c r="G25" s="474" t="s">
        <v>2420</v>
      </c>
    </row>
    <row r="26" spans="2:18" x14ac:dyDescent="0.3">
      <c r="B26" t="s">
        <v>2422</v>
      </c>
      <c r="F26" s="11" t="s">
        <v>2406</v>
      </c>
      <c r="G26" s="11" t="s">
        <v>2406</v>
      </c>
    </row>
    <row r="27" spans="2:18" x14ac:dyDescent="0.3">
      <c r="B27" t="s">
        <v>2423</v>
      </c>
      <c r="F27" s="475" t="s">
        <v>2408</v>
      </c>
      <c r="G27" s="475" t="s">
        <v>2408</v>
      </c>
    </row>
    <row r="28" spans="2:18" x14ac:dyDescent="0.3">
      <c r="B28" s="476" t="s">
        <v>2424</v>
      </c>
      <c r="C28" s="476"/>
      <c r="D28" s="476"/>
      <c r="E28" s="476"/>
      <c r="F28" s="471" t="s">
        <v>2406</v>
      </c>
      <c r="G28" s="471" t="s">
        <v>2406</v>
      </c>
    </row>
    <row r="35" spans="8:19" x14ac:dyDescent="0.3">
      <c r="H35" s="474" t="s">
        <v>56</v>
      </c>
      <c r="S35" s="473"/>
    </row>
    <row r="36" spans="8:19" x14ac:dyDescent="0.3">
      <c r="H36" s="11" t="s">
        <v>2406</v>
      </c>
    </row>
    <row r="37" spans="8:19" x14ac:dyDescent="0.3">
      <c r="H37" s="11" t="s">
        <v>2408</v>
      </c>
    </row>
    <row r="38" spans="8:19" x14ac:dyDescent="0.3">
      <c r="H38" s="475" t="s">
        <v>2408</v>
      </c>
    </row>
    <row r="39" spans="8:19" x14ac:dyDescent="0.3">
      <c r="H39" s="471" t="s">
        <v>2406</v>
      </c>
      <c r="S39" s="476"/>
    </row>
    <row r="42" spans="8:19" x14ac:dyDescent="0.3">
      <c r="H42" s="473" t="s">
        <v>56</v>
      </c>
      <c r="S42" s="473"/>
    </row>
    <row r="43" spans="8:19" x14ac:dyDescent="0.3">
      <c r="H43" s="11" t="s">
        <v>2406</v>
      </c>
    </row>
    <row r="44" spans="8:19" x14ac:dyDescent="0.3">
      <c r="H44" s="475" t="s">
        <v>2408</v>
      </c>
    </row>
    <row r="45" spans="8:19" x14ac:dyDescent="0.3">
      <c r="H45" s="471" t="s">
        <v>2406</v>
      </c>
      <c r="S45" s="476"/>
    </row>
    <row r="48" spans="8:19" x14ac:dyDescent="0.3">
      <c r="H48" s="477" t="s">
        <v>2421</v>
      </c>
    </row>
    <row r="49" spans="8:8" x14ac:dyDescent="0.3">
      <c r="H49" s="11" t="s">
        <v>2406</v>
      </c>
    </row>
    <row r="50" spans="8:8" x14ac:dyDescent="0.3">
      <c r="H50" s="475" t="s">
        <v>2408</v>
      </c>
    </row>
    <row r="51" spans="8:8" x14ac:dyDescent="0.3">
      <c r="H51" s="471" t="s">
        <v>2406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L10"/>
  <sheetViews>
    <sheetView workbookViewId="0">
      <selection activeCell="L3" sqref="L3"/>
    </sheetView>
  </sheetViews>
  <sheetFormatPr defaultRowHeight="14.4" x14ac:dyDescent="0.3"/>
  <cols>
    <col min="1" max="1" width="2.88671875" bestFit="1" customWidth="1"/>
    <col min="2" max="2" width="9.6640625" bestFit="1" customWidth="1"/>
    <col min="3" max="3" width="16.109375" bestFit="1" customWidth="1"/>
    <col min="4" max="4" width="33.44140625" customWidth="1"/>
    <col min="5" max="5" width="7.88671875" bestFit="1" customWidth="1"/>
    <col min="6" max="6" width="16" bestFit="1" customWidth="1"/>
    <col min="7" max="7" width="30.5546875" bestFit="1" customWidth="1"/>
    <col min="8" max="8" width="27.44140625" customWidth="1"/>
    <col min="9" max="9" width="23" customWidth="1"/>
    <col min="10" max="10" width="9.6640625" bestFit="1" customWidth="1"/>
    <col min="11" max="11" width="92.109375" customWidth="1"/>
    <col min="12" max="12" width="14.33203125" bestFit="1" customWidth="1"/>
  </cols>
  <sheetData>
    <row r="1" spans="1:12" x14ac:dyDescent="0.3">
      <c r="B1" s="6" t="s">
        <v>31</v>
      </c>
    </row>
    <row r="2" spans="1:12" ht="57.6" x14ac:dyDescent="0.3">
      <c r="D2" s="4" t="s">
        <v>2392</v>
      </c>
      <c r="F2" t="s">
        <v>2393</v>
      </c>
      <c r="G2" s="470" t="s">
        <v>2394</v>
      </c>
      <c r="H2" s="470" t="s">
        <v>2395</v>
      </c>
      <c r="I2" s="470" t="s">
        <v>2396</v>
      </c>
      <c r="K2" s="470" t="s">
        <v>2388</v>
      </c>
      <c r="L2" s="470" t="s">
        <v>2397</v>
      </c>
    </row>
    <row r="3" spans="1:12" x14ac:dyDescent="0.3">
      <c r="A3" s="1" t="s">
        <v>0</v>
      </c>
      <c r="B3" s="5" t="s">
        <v>1</v>
      </c>
      <c r="C3" s="5" t="s">
        <v>2</v>
      </c>
      <c r="D3" s="5" t="s">
        <v>3</v>
      </c>
      <c r="E3" s="5" t="s">
        <v>11</v>
      </c>
      <c r="F3" s="5" t="s">
        <v>4</v>
      </c>
      <c r="G3" s="5" t="s">
        <v>5</v>
      </c>
      <c r="H3" s="5" t="s">
        <v>6</v>
      </c>
      <c r="I3" s="5" t="s">
        <v>7</v>
      </c>
      <c r="J3" s="1" t="s">
        <v>8</v>
      </c>
      <c r="K3" s="5" t="s">
        <v>9</v>
      </c>
      <c r="L3" s="5" t="s">
        <v>10</v>
      </c>
    </row>
    <row r="4" spans="1:12" x14ac:dyDescent="0.3">
      <c r="A4">
        <v>1</v>
      </c>
      <c r="B4" s="3">
        <v>44201</v>
      </c>
      <c r="C4" t="s">
        <v>28</v>
      </c>
      <c r="D4" t="s">
        <v>25</v>
      </c>
      <c r="E4" t="s">
        <v>20</v>
      </c>
      <c r="F4" t="s">
        <v>21</v>
      </c>
      <c r="G4" s="4" t="s">
        <v>18</v>
      </c>
      <c r="K4" t="s">
        <v>14</v>
      </c>
      <c r="L4" s="2">
        <v>14636000</v>
      </c>
    </row>
    <row r="5" spans="1:12" x14ac:dyDescent="0.3">
      <c r="A5">
        <v>2</v>
      </c>
      <c r="B5" s="3">
        <v>44201</v>
      </c>
      <c r="C5" t="s">
        <v>28</v>
      </c>
      <c r="D5" t="s">
        <v>26</v>
      </c>
      <c r="E5" t="s">
        <v>20</v>
      </c>
      <c r="F5" t="s">
        <v>21</v>
      </c>
      <c r="G5" s="4" t="s">
        <v>18</v>
      </c>
      <c r="H5" t="s">
        <v>27</v>
      </c>
      <c r="K5" t="s">
        <v>15</v>
      </c>
      <c r="L5" s="2">
        <v>329009.69</v>
      </c>
    </row>
    <row r="6" spans="1:12" x14ac:dyDescent="0.3">
      <c r="A6">
        <v>3</v>
      </c>
      <c r="B6" s="3">
        <v>44225</v>
      </c>
      <c r="C6" t="s">
        <v>28</v>
      </c>
      <c r="D6" t="s">
        <v>25</v>
      </c>
      <c r="E6" t="s">
        <v>20</v>
      </c>
      <c r="F6" t="s">
        <v>21</v>
      </c>
      <c r="G6" s="4" t="s">
        <v>18</v>
      </c>
      <c r="K6" t="s">
        <v>14</v>
      </c>
      <c r="L6" s="2">
        <v>14367000</v>
      </c>
    </row>
    <row r="7" spans="1:12" x14ac:dyDescent="0.3">
      <c r="A7">
        <v>4</v>
      </c>
      <c r="B7" s="3">
        <v>44230</v>
      </c>
      <c r="C7" t="s">
        <v>29</v>
      </c>
      <c r="D7" t="s">
        <v>26</v>
      </c>
      <c r="E7" t="s">
        <v>20</v>
      </c>
      <c r="F7" t="s">
        <v>21</v>
      </c>
      <c r="G7" s="4" t="s">
        <v>18</v>
      </c>
      <c r="H7" t="s">
        <v>22</v>
      </c>
      <c r="K7" t="s">
        <v>16</v>
      </c>
      <c r="L7" s="2">
        <v>548480.59</v>
      </c>
    </row>
    <row r="8" spans="1:12" x14ac:dyDescent="0.3">
      <c r="A8">
        <v>5</v>
      </c>
      <c r="B8" s="3">
        <v>44250</v>
      </c>
      <c r="C8" t="s">
        <v>29</v>
      </c>
      <c r="D8" t="s">
        <v>26</v>
      </c>
      <c r="E8" t="s">
        <v>20</v>
      </c>
      <c r="F8" t="s">
        <v>21</v>
      </c>
      <c r="G8" s="4" t="s">
        <v>18</v>
      </c>
      <c r="H8" t="s">
        <v>23</v>
      </c>
      <c r="K8" t="s">
        <v>17</v>
      </c>
      <c r="L8" s="2">
        <v>1692278.19</v>
      </c>
    </row>
    <row r="9" spans="1:12" x14ac:dyDescent="0.3">
      <c r="A9">
        <v>6</v>
      </c>
      <c r="B9" s="3">
        <v>44253</v>
      </c>
      <c r="C9" t="s">
        <v>29</v>
      </c>
      <c r="D9" t="s">
        <v>26</v>
      </c>
      <c r="E9" t="s">
        <v>20</v>
      </c>
      <c r="F9" t="s">
        <v>21</v>
      </c>
      <c r="G9" s="4" t="s">
        <v>18</v>
      </c>
      <c r="H9" t="s">
        <v>24</v>
      </c>
      <c r="K9" t="s">
        <v>19</v>
      </c>
      <c r="L9" s="2">
        <v>492527.49</v>
      </c>
    </row>
    <row r="10" spans="1:12" x14ac:dyDescent="0.3">
      <c r="A10">
        <v>7</v>
      </c>
      <c r="B10" s="3">
        <v>44265</v>
      </c>
      <c r="C10" t="s">
        <v>30</v>
      </c>
      <c r="D10" t="s">
        <v>25</v>
      </c>
      <c r="E10" t="s">
        <v>20</v>
      </c>
      <c r="F10" t="s">
        <v>21</v>
      </c>
      <c r="G10" t="s">
        <v>18</v>
      </c>
      <c r="K10" t="s">
        <v>14</v>
      </c>
      <c r="L10" s="2">
        <v>17784000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K572"/>
  <sheetViews>
    <sheetView workbookViewId="0">
      <pane ySplit="3" topLeftCell="A217" activePane="bottomLeft" state="frozen"/>
      <selection pane="bottomLeft" activeCell="I222" sqref="I222"/>
    </sheetView>
  </sheetViews>
  <sheetFormatPr defaultRowHeight="14.4" x14ac:dyDescent="0.3"/>
  <cols>
    <col min="1" max="1" width="9.109375" style="11"/>
    <col min="2" max="2" width="9.6640625" customWidth="1"/>
    <col min="3" max="3" width="16.109375" bestFit="1" customWidth="1"/>
    <col min="4" max="4" width="18.44140625" customWidth="1"/>
    <col min="5" max="5" width="19" style="11" bestFit="1" customWidth="1"/>
    <col min="6" max="6" width="19" style="11" customWidth="1"/>
    <col min="7" max="7" width="16" bestFit="1" customWidth="1"/>
    <col min="8" max="8" width="21.6640625" bestFit="1" customWidth="1"/>
    <col min="9" max="9" width="19" bestFit="1" customWidth="1"/>
    <col min="10" max="10" width="31.6640625" customWidth="1"/>
    <col min="11" max="11" width="16.109375" bestFit="1" customWidth="1"/>
    <col min="12" max="12" width="6.44140625" bestFit="1" customWidth="1"/>
    <col min="13" max="13" width="10.33203125" bestFit="1" customWidth="1"/>
    <col min="14" max="14" width="22.6640625" bestFit="1" customWidth="1"/>
    <col min="15" max="15" width="17.44140625" bestFit="1" customWidth="1"/>
    <col min="16" max="16" width="28.33203125" bestFit="1" customWidth="1"/>
  </cols>
  <sheetData>
    <row r="1" spans="1:11" x14ac:dyDescent="0.3">
      <c r="B1" t="s">
        <v>2391</v>
      </c>
    </row>
    <row r="2" spans="1:11" ht="28.8" x14ac:dyDescent="0.3">
      <c r="D2" s="4" t="s">
        <v>2390</v>
      </c>
      <c r="E2" s="11" t="s">
        <v>2388</v>
      </c>
      <c r="F2" s="469" t="s">
        <v>2389</v>
      </c>
      <c r="I2" t="s">
        <v>2387</v>
      </c>
      <c r="J2" t="s">
        <v>2387</v>
      </c>
      <c r="K2" t="s">
        <v>2387</v>
      </c>
    </row>
    <row r="3" spans="1:11" x14ac:dyDescent="0.3">
      <c r="A3" s="468" t="s">
        <v>0</v>
      </c>
      <c r="B3" s="468" t="s">
        <v>11</v>
      </c>
      <c r="C3" s="468" t="s">
        <v>2</v>
      </c>
      <c r="D3" s="468" t="s">
        <v>35</v>
      </c>
      <c r="E3" s="468" t="s">
        <v>36</v>
      </c>
      <c r="F3" s="468" t="s">
        <v>1619</v>
      </c>
      <c r="G3" s="468" t="s">
        <v>37</v>
      </c>
      <c r="H3" s="468" t="s">
        <v>32</v>
      </c>
      <c r="I3" s="468" t="s">
        <v>33</v>
      </c>
      <c r="J3" s="468" t="s">
        <v>34</v>
      </c>
      <c r="K3" s="468" t="s">
        <v>10</v>
      </c>
    </row>
    <row r="4" spans="1:11" x14ac:dyDescent="0.3">
      <c r="A4" s="11">
        <v>1</v>
      </c>
      <c r="B4" t="s">
        <v>20</v>
      </c>
      <c r="C4" t="s">
        <v>1656</v>
      </c>
      <c r="D4" t="s">
        <v>1652</v>
      </c>
      <c r="E4" s="11" t="s">
        <v>1658</v>
      </c>
      <c r="F4" s="11" t="s">
        <v>2385</v>
      </c>
      <c r="G4" s="406">
        <v>44211</v>
      </c>
      <c r="H4" t="s">
        <v>58</v>
      </c>
      <c r="I4" t="s">
        <v>60</v>
      </c>
      <c r="J4" t="s">
        <v>61</v>
      </c>
      <c r="K4" s="2">
        <v>10000</v>
      </c>
    </row>
    <row r="5" spans="1:11" x14ac:dyDescent="0.3">
      <c r="A5" s="11">
        <v>2</v>
      </c>
      <c r="B5" t="s">
        <v>20</v>
      </c>
      <c r="C5" t="s">
        <v>1656</v>
      </c>
      <c r="D5" t="s">
        <v>1652</v>
      </c>
      <c r="E5" s="11" t="s">
        <v>1658</v>
      </c>
      <c r="F5" s="11" t="s">
        <v>2385</v>
      </c>
      <c r="G5" s="406">
        <v>44211</v>
      </c>
      <c r="H5" t="s">
        <v>51</v>
      </c>
      <c r="I5" t="s">
        <v>53</v>
      </c>
      <c r="J5" t="s">
        <v>54</v>
      </c>
      <c r="K5" s="2">
        <v>126494.55</v>
      </c>
    </row>
    <row r="6" spans="1:11" x14ac:dyDescent="0.3">
      <c r="A6" s="11">
        <v>3</v>
      </c>
      <c r="B6" t="s">
        <v>20</v>
      </c>
      <c r="C6" t="s">
        <v>1656</v>
      </c>
      <c r="D6" t="s">
        <v>1652</v>
      </c>
      <c r="E6" s="11" t="s">
        <v>1658</v>
      </c>
      <c r="F6" s="11" t="s">
        <v>2385</v>
      </c>
      <c r="G6" s="406">
        <v>44211</v>
      </c>
      <c r="H6" t="s">
        <v>71</v>
      </c>
      <c r="I6" t="s">
        <v>73</v>
      </c>
      <c r="J6" t="s">
        <v>74</v>
      </c>
      <c r="K6" s="2">
        <v>327788.25</v>
      </c>
    </row>
    <row r="7" spans="1:11" x14ac:dyDescent="0.3">
      <c r="A7" s="11">
        <v>4</v>
      </c>
      <c r="B7" t="s">
        <v>20</v>
      </c>
      <c r="C7" t="s">
        <v>1656</v>
      </c>
      <c r="D7" t="s">
        <v>1645</v>
      </c>
      <c r="E7" s="11" t="s">
        <v>1665</v>
      </c>
      <c r="F7" s="11" t="s">
        <v>2385</v>
      </c>
      <c r="G7" s="406">
        <v>44211</v>
      </c>
      <c r="H7" t="s">
        <v>62</v>
      </c>
      <c r="I7" t="s">
        <v>64</v>
      </c>
      <c r="J7" t="s">
        <v>65</v>
      </c>
      <c r="K7" s="2">
        <v>23505.45</v>
      </c>
    </row>
    <row r="8" spans="1:11" x14ac:dyDescent="0.3">
      <c r="A8" s="11">
        <v>5</v>
      </c>
      <c r="B8" t="s">
        <v>20</v>
      </c>
      <c r="C8" t="s">
        <v>1656</v>
      </c>
      <c r="D8" t="s">
        <v>1645</v>
      </c>
      <c r="E8" s="11" t="s">
        <v>1668</v>
      </c>
      <c r="F8" s="11" t="s">
        <v>2385</v>
      </c>
      <c r="G8" s="406">
        <v>44211</v>
      </c>
      <c r="H8" t="s">
        <v>69</v>
      </c>
      <c r="I8" t="s">
        <v>64</v>
      </c>
      <c r="J8" t="s">
        <v>70</v>
      </c>
      <c r="K8" s="2">
        <v>8083.33</v>
      </c>
    </row>
    <row r="9" spans="1:11" x14ac:dyDescent="0.3">
      <c r="A9" s="11">
        <v>6</v>
      </c>
      <c r="B9" t="s">
        <v>20</v>
      </c>
      <c r="C9" t="s">
        <v>1656</v>
      </c>
      <c r="D9" t="s">
        <v>1645</v>
      </c>
      <c r="E9" s="11" t="s">
        <v>1670</v>
      </c>
      <c r="F9" s="11" t="s">
        <v>2385</v>
      </c>
      <c r="G9" s="406">
        <v>44211</v>
      </c>
      <c r="H9" t="s">
        <v>75</v>
      </c>
      <c r="I9" t="s">
        <v>76</v>
      </c>
      <c r="J9" t="s">
        <v>77</v>
      </c>
      <c r="K9" s="2">
        <v>195626.4</v>
      </c>
    </row>
    <row r="10" spans="1:11" x14ac:dyDescent="0.3">
      <c r="A10" s="11">
        <v>7</v>
      </c>
      <c r="B10" t="s">
        <v>20</v>
      </c>
      <c r="C10" t="s">
        <v>1656</v>
      </c>
      <c r="D10" t="s">
        <v>1652</v>
      </c>
      <c r="E10" s="11" t="s">
        <v>1672</v>
      </c>
      <c r="F10" s="11" t="s">
        <v>2385</v>
      </c>
      <c r="G10" s="406">
        <v>44214</v>
      </c>
      <c r="H10" t="s">
        <v>81</v>
      </c>
      <c r="I10" t="s">
        <v>83</v>
      </c>
      <c r="J10" t="s">
        <v>84</v>
      </c>
      <c r="K10" s="2">
        <v>5000</v>
      </c>
    </row>
    <row r="11" spans="1:11" x14ac:dyDescent="0.3">
      <c r="A11" s="11">
        <v>8</v>
      </c>
      <c r="B11" t="s">
        <v>20</v>
      </c>
      <c r="C11" t="s">
        <v>1656</v>
      </c>
      <c r="D11" t="s">
        <v>1652</v>
      </c>
      <c r="E11" s="11" t="s">
        <v>1672</v>
      </c>
      <c r="F11" s="11" t="s">
        <v>2385</v>
      </c>
      <c r="G11" s="406">
        <v>44214</v>
      </c>
      <c r="H11" t="s">
        <v>78</v>
      </c>
      <c r="I11" t="s">
        <v>80</v>
      </c>
      <c r="J11" t="s">
        <v>74</v>
      </c>
      <c r="K11" s="2">
        <v>76343.53</v>
      </c>
    </row>
    <row r="12" spans="1:11" x14ac:dyDescent="0.3">
      <c r="A12" s="11">
        <v>9</v>
      </c>
      <c r="B12" t="s">
        <v>20</v>
      </c>
      <c r="C12" t="s">
        <v>1656</v>
      </c>
      <c r="D12" t="s">
        <v>1652</v>
      </c>
      <c r="E12" s="11" t="s">
        <v>1672</v>
      </c>
      <c r="F12" s="11" t="s">
        <v>2385</v>
      </c>
      <c r="G12" s="406">
        <v>44214</v>
      </c>
      <c r="H12" t="s">
        <v>85</v>
      </c>
      <c r="I12" t="s">
        <v>87</v>
      </c>
      <c r="J12" t="s">
        <v>74</v>
      </c>
      <c r="K12" s="2">
        <v>138638.1</v>
      </c>
    </row>
    <row r="13" spans="1:11" x14ac:dyDescent="0.3">
      <c r="A13" s="11">
        <v>10</v>
      </c>
      <c r="B13" t="s">
        <v>20</v>
      </c>
      <c r="C13" t="s">
        <v>1656</v>
      </c>
      <c r="D13" t="s">
        <v>1652</v>
      </c>
      <c r="E13" s="11" t="s">
        <v>1672</v>
      </c>
      <c r="F13" s="11" t="s">
        <v>2385</v>
      </c>
      <c r="G13" s="406">
        <v>44214</v>
      </c>
      <c r="H13" t="s">
        <v>88</v>
      </c>
      <c r="I13" t="s">
        <v>90</v>
      </c>
      <c r="J13" t="s">
        <v>74</v>
      </c>
      <c r="K13" s="2">
        <v>81815.520000000004</v>
      </c>
    </row>
    <row r="14" spans="1:11" x14ac:dyDescent="0.3">
      <c r="A14" s="11">
        <v>11</v>
      </c>
      <c r="B14" t="s">
        <v>20</v>
      </c>
      <c r="C14" t="s">
        <v>1656</v>
      </c>
      <c r="D14" t="s">
        <v>1645</v>
      </c>
      <c r="E14" s="11" t="s">
        <v>1679</v>
      </c>
      <c r="F14" s="11" t="s">
        <v>2385</v>
      </c>
      <c r="G14" s="406">
        <v>44214</v>
      </c>
      <c r="H14" t="s">
        <v>91</v>
      </c>
      <c r="I14" t="s">
        <v>64</v>
      </c>
      <c r="J14" t="s">
        <v>92</v>
      </c>
      <c r="K14" s="2">
        <v>46629.23</v>
      </c>
    </row>
    <row r="15" spans="1:11" x14ac:dyDescent="0.3">
      <c r="A15" s="11">
        <v>12</v>
      </c>
      <c r="B15" t="s">
        <v>20</v>
      </c>
      <c r="C15" t="s">
        <v>1656</v>
      </c>
      <c r="D15" t="s">
        <v>1645</v>
      </c>
      <c r="E15" s="11" t="s">
        <v>1682</v>
      </c>
      <c r="F15" s="11" t="s">
        <v>2385</v>
      </c>
      <c r="G15" s="406">
        <v>44215</v>
      </c>
      <c r="H15" t="s">
        <v>95</v>
      </c>
      <c r="I15" t="s">
        <v>96</v>
      </c>
      <c r="J15" t="s">
        <v>97</v>
      </c>
      <c r="K15" s="2">
        <v>2793.75</v>
      </c>
    </row>
    <row r="16" spans="1:11" x14ac:dyDescent="0.3">
      <c r="A16" s="11">
        <v>13</v>
      </c>
      <c r="B16" t="s">
        <v>20</v>
      </c>
      <c r="C16" t="s">
        <v>1656</v>
      </c>
      <c r="D16" t="s">
        <v>1645</v>
      </c>
      <c r="E16" s="11" t="s">
        <v>1686</v>
      </c>
      <c r="F16" s="11" t="s">
        <v>2385</v>
      </c>
      <c r="G16" s="406">
        <v>44215</v>
      </c>
      <c r="H16" t="s">
        <v>121</v>
      </c>
      <c r="I16" t="s">
        <v>122</v>
      </c>
      <c r="J16" t="s">
        <v>120</v>
      </c>
      <c r="K16" s="2">
        <v>5229.0200000000004</v>
      </c>
    </row>
    <row r="17" spans="1:11" x14ac:dyDescent="0.3">
      <c r="A17" s="11">
        <v>14</v>
      </c>
      <c r="B17" t="s">
        <v>20</v>
      </c>
      <c r="C17" t="s">
        <v>1656</v>
      </c>
      <c r="D17" t="s">
        <v>1645</v>
      </c>
      <c r="E17" s="11" t="s">
        <v>1690</v>
      </c>
      <c r="F17" s="11" t="s">
        <v>2385</v>
      </c>
      <c r="G17" s="406">
        <v>44215</v>
      </c>
      <c r="H17" t="s">
        <v>118</v>
      </c>
      <c r="I17" t="s">
        <v>119</v>
      </c>
      <c r="J17" t="s">
        <v>120</v>
      </c>
      <c r="K17" s="2">
        <v>2801.43</v>
      </c>
    </row>
    <row r="18" spans="1:11" x14ac:dyDescent="0.3">
      <c r="A18" s="11">
        <v>15</v>
      </c>
      <c r="B18" t="s">
        <v>20</v>
      </c>
      <c r="C18" t="s">
        <v>1656</v>
      </c>
      <c r="D18" t="s">
        <v>1652</v>
      </c>
      <c r="E18" s="11" t="s">
        <v>1692</v>
      </c>
      <c r="F18" s="11" t="s">
        <v>2385</v>
      </c>
      <c r="G18" s="406">
        <v>44215</v>
      </c>
      <c r="H18" t="s">
        <v>136</v>
      </c>
      <c r="I18" t="s">
        <v>138</v>
      </c>
      <c r="J18" t="s">
        <v>74</v>
      </c>
      <c r="K18" s="2">
        <v>75692.009999999995</v>
      </c>
    </row>
    <row r="19" spans="1:11" x14ac:dyDescent="0.3">
      <c r="A19" s="11">
        <v>16</v>
      </c>
      <c r="B19" t="s">
        <v>20</v>
      </c>
      <c r="C19" t="s">
        <v>1656</v>
      </c>
      <c r="D19" t="s">
        <v>1652</v>
      </c>
      <c r="E19" s="11" t="s">
        <v>1692</v>
      </c>
      <c r="F19" s="11" t="s">
        <v>2385</v>
      </c>
      <c r="G19" s="406">
        <v>44215</v>
      </c>
      <c r="H19" t="s">
        <v>93</v>
      </c>
      <c r="I19" t="s">
        <v>90</v>
      </c>
      <c r="J19" t="s">
        <v>74</v>
      </c>
      <c r="K19" s="2">
        <v>104743.53</v>
      </c>
    </row>
    <row r="20" spans="1:11" x14ac:dyDescent="0.3">
      <c r="A20" s="11">
        <v>17</v>
      </c>
      <c r="B20" t="s">
        <v>20</v>
      </c>
      <c r="C20" t="s">
        <v>1656</v>
      </c>
      <c r="D20" t="s">
        <v>1645</v>
      </c>
      <c r="E20" s="11">
        <v>1150379</v>
      </c>
      <c r="F20" s="11" t="s">
        <v>2385</v>
      </c>
      <c r="G20" s="406">
        <v>44215</v>
      </c>
      <c r="H20" t="s">
        <v>104</v>
      </c>
      <c r="I20" t="s">
        <v>105</v>
      </c>
      <c r="J20" t="s">
        <v>106</v>
      </c>
      <c r="K20" s="2">
        <v>22265.62</v>
      </c>
    </row>
    <row r="21" spans="1:11" x14ac:dyDescent="0.3">
      <c r="A21" s="11">
        <v>18</v>
      </c>
      <c r="B21" t="s">
        <v>20</v>
      </c>
      <c r="C21" t="s">
        <v>1656</v>
      </c>
      <c r="D21" t="s">
        <v>1645</v>
      </c>
      <c r="E21" s="11">
        <v>1150380</v>
      </c>
      <c r="F21" s="11" t="s">
        <v>2385</v>
      </c>
      <c r="G21" s="406">
        <v>44215</v>
      </c>
      <c r="H21" t="s">
        <v>133</v>
      </c>
      <c r="I21" t="s">
        <v>108</v>
      </c>
      <c r="J21" t="s">
        <v>135</v>
      </c>
      <c r="K21" s="2">
        <v>11250</v>
      </c>
    </row>
    <row r="22" spans="1:11" x14ac:dyDescent="0.3">
      <c r="A22" s="11">
        <v>19</v>
      </c>
      <c r="B22" t="s">
        <v>20</v>
      </c>
      <c r="C22" t="s">
        <v>1656</v>
      </c>
      <c r="D22" t="s">
        <v>1645</v>
      </c>
      <c r="E22" s="11">
        <v>1150381</v>
      </c>
      <c r="F22" s="11" t="s">
        <v>2385</v>
      </c>
      <c r="G22" s="406">
        <v>44215</v>
      </c>
      <c r="H22" t="s">
        <v>107</v>
      </c>
      <c r="I22" t="s">
        <v>108</v>
      </c>
      <c r="J22" t="s">
        <v>109</v>
      </c>
      <c r="K22" s="2">
        <v>21734.22</v>
      </c>
    </row>
    <row r="23" spans="1:11" x14ac:dyDescent="0.3">
      <c r="A23" s="11">
        <v>20</v>
      </c>
      <c r="B23" t="s">
        <v>20</v>
      </c>
      <c r="C23" t="s">
        <v>1656</v>
      </c>
      <c r="D23" t="s">
        <v>1645</v>
      </c>
      <c r="E23" s="11">
        <v>1150382</v>
      </c>
      <c r="F23" s="11" t="s">
        <v>2385</v>
      </c>
      <c r="G23" s="406">
        <v>44215</v>
      </c>
      <c r="H23" t="s">
        <v>101</v>
      </c>
      <c r="I23" t="s">
        <v>102</v>
      </c>
      <c r="J23" t="s">
        <v>103</v>
      </c>
      <c r="K23" s="2">
        <v>506.25</v>
      </c>
    </row>
    <row r="24" spans="1:11" x14ac:dyDescent="0.3">
      <c r="A24" s="11">
        <v>21</v>
      </c>
      <c r="B24" t="s">
        <v>20</v>
      </c>
      <c r="C24" t="s">
        <v>1656</v>
      </c>
      <c r="D24" t="s">
        <v>1645</v>
      </c>
      <c r="E24" s="11">
        <v>1150383</v>
      </c>
      <c r="F24" s="11" t="s">
        <v>2385</v>
      </c>
      <c r="G24" s="406">
        <v>44215</v>
      </c>
      <c r="H24" t="s">
        <v>115</v>
      </c>
      <c r="I24" t="s">
        <v>116</v>
      </c>
      <c r="J24" t="s">
        <v>117</v>
      </c>
      <c r="K24" s="2">
        <v>4576.93</v>
      </c>
    </row>
    <row r="25" spans="1:11" x14ac:dyDescent="0.3">
      <c r="A25" s="11">
        <v>22</v>
      </c>
      <c r="B25" t="s">
        <v>20</v>
      </c>
      <c r="C25" t="s">
        <v>1656</v>
      </c>
      <c r="D25" t="s">
        <v>1645</v>
      </c>
      <c r="E25" s="11">
        <v>1150384</v>
      </c>
      <c r="F25" s="11" t="s">
        <v>2385</v>
      </c>
      <c r="G25" s="406">
        <v>44215</v>
      </c>
      <c r="H25" t="s">
        <v>130</v>
      </c>
      <c r="I25" t="s">
        <v>131</v>
      </c>
      <c r="J25" t="s">
        <v>132</v>
      </c>
      <c r="K25" s="2">
        <v>6067.2</v>
      </c>
    </row>
    <row r="26" spans="1:11" x14ac:dyDescent="0.3">
      <c r="A26" s="11">
        <v>23</v>
      </c>
      <c r="B26" t="s">
        <v>20</v>
      </c>
      <c r="C26" t="s">
        <v>1656</v>
      </c>
      <c r="D26" t="s">
        <v>1645</v>
      </c>
      <c r="E26" s="11">
        <v>1150385</v>
      </c>
      <c r="F26" s="11" t="s">
        <v>2385</v>
      </c>
      <c r="G26" s="406">
        <v>44215</v>
      </c>
      <c r="H26" t="s">
        <v>128</v>
      </c>
      <c r="I26" t="s">
        <v>105</v>
      </c>
      <c r="J26" t="s">
        <v>129</v>
      </c>
      <c r="K26" s="2">
        <v>24492.19</v>
      </c>
    </row>
    <row r="27" spans="1:11" x14ac:dyDescent="0.3">
      <c r="A27" s="11">
        <v>24</v>
      </c>
      <c r="B27" t="s">
        <v>20</v>
      </c>
      <c r="C27" t="s">
        <v>1656</v>
      </c>
      <c r="D27" t="s">
        <v>1645</v>
      </c>
      <c r="E27" s="11">
        <v>1150386</v>
      </c>
      <c r="F27" s="11" t="s">
        <v>2385</v>
      </c>
      <c r="G27" s="406">
        <v>44215</v>
      </c>
      <c r="H27" t="s">
        <v>123</v>
      </c>
      <c r="I27" t="s">
        <v>105</v>
      </c>
      <c r="J27" t="s">
        <v>124</v>
      </c>
      <c r="K27" s="2">
        <v>3937.5</v>
      </c>
    </row>
    <row r="28" spans="1:11" x14ac:dyDescent="0.3">
      <c r="A28" s="11">
        <v>25</v>
      </c>
      <c r="B28" t="s">
        <v>20</v>
      </c>
      <c r="C28" t="s">
        <v>1656</v>
      </c>
      <c r="D28" t="s">
        <v>1645</v>
      </c>
      <c r="E28" s="11">
        <v>1150387</v>
      </c>
      <c r="F28" s="11" t="s">
        <v>2385</v>
      </c>
      <c r="G28" s="406">
        <v>44217</v>
      </c>
      <c r="H28" t="s">
        <v>151</v>
      </c>
      <c r="I28" t="s">
        <v>152</v>
      </c>
      <c r="J28" t="s">
        <v>153</v>
      </c>
      <c r="K28" s="2">
        <v>28500</v>
      </c>
    </row>
    <row r="29" spans="1:11" x14ac:dyDescent="0.3">
      <c r="A29" s="11">
        <v>26</v>
      </c>
      <c r="B29" t="s">
        <v>20</v>
      </c>
      <c r="C29" t="s">
        <v>1656</v>
      </c>
      <c r="D29" t="s">
        <v>1645</v>
      </c>
      <c r="E29" s="11">
        <v>1150388</v>
      </c>
      <c r="F29" s="11" t="s">
        <v>2385</v>
      </c>
      <c r="G29" s="406">
        <v>44218</v>
      </c>
      <c r="H29" t="s">
        <v>110</v>
      </c>
      <c r="I29" t="s">
        <v>111</v>
      </c>
      <c r="J29" t="s">
        <v>112</v>
      </c>
      <c r="K29" s="2">
        <v>2343.75</v>
      </c>
    </row>
    <row r="30" spans="1:11" x14ac:dyDescent="0.3">
      <c r="A30" s="11">
        <v>27</v>
      </c>
      <c r="B30" t="s">
        <v>20</v>
      </c>
      <c r="C30" t="s">
        <v>1656</v>
      </c>
      <c r="D30" t="s">
        <v>1645</v>
      </c>
      <c r="E30" s="11">
        <v>1150389</v>
      </c>
      <c r="F30" s="11" t="s">
        <v>2385</v>
      </c>
      <c r="G30" s="406">
        <v>44218</v>
      </c>
      <c r="H30" t="s">
        <v>146</v>
      </c>
      <c r="I30" t="s">
        <v>147</v>
      </c>
      <c r="J30" t="s">
        <v>148</v>
      </c>
      <c r="K30" s="2">
        <v>16862.849999999999</v>
      </c>
    </row>
    <row r="31" spans="1:11" x14ac:dyDescent="0.3">
      <c r="A31" s="11">
        <v>28</v>
      </c>
      <c r="B31" t="s">
        <v>20</v>
      </c>
      <c r="C31" t="s">
        <v>1656</v>
      </c>
      <c r="D31" t="s">
        <v>1645</v>
      </c>
      <c r="E31" s="11" t="s">
        <v>1720</v>
      </c>
      <c r="F31" s="11" t="s">
        <v>2385</v>
      </c>
      <c r="G31" s="406">
        <v>44218</v>
      </c>
      <c r="H31" t="s">
        <v>149</v>
      </c>
      <c r="I31" t="s">
        <v>119</v>
      </c>
      <c r="J31" t="s">
        <v>150</v>
      </c>
      <c r="K31" s="2">
        <v>8304.91</v>
      </c>
    </row>
    <row r="32" spans="1:11" x14ac:dyDescent="0.3">
      <c r="A32" s="11">
        <v>29</v>
      </c>
      <c r="B32" t="s">
        <v>20</v>
      </c>
      <c r="C32" t="s">
        <v>1656</v>
      </c>
      <c r="D32" t="s">
        <v>1645</v>
      </c>
      <c r="E32" s="11" t="s">
        <v>1723</v>
      </c>
      <c r="F32" s="11" t="s">
        <v>2385</v>
      </c>
      <c r="G32" s="406">
        <v>44222</v>
      </c>
      <c r="H32" t="s">
        <v>159</v>
      </c>
      <c r="I32" t="s">
        <v>96</v>
      </c>
      <c r="J32" t="s">
        <v>160</v>
      </c>
      <c r="K32" s="2">
        <v>1406.25</v>
      </c>
    </row>
    <row r="33" spans="1:11" x14ac:dyDescent="0.3">
      <c r="A33" s="11">
        <v>30</v>
      </c>
      <c r="B33" t="s">
        <v>20</v>
      </c>
      <c r="C33" t="s">
        <v>1656</v>
      </c>
      <c r="D33" t="s">
        <v>1645</v>
      </c>
      <c r="E33" s="11" t="s">
        <v>1726</v>
      </c>
      <c r="F33" s="11" t="s">
        <v>2385</v>
      </c>
      <c r="G33" s="406">
        <v>44222</v>
      </c>
      <c r="H33" t="s">
        <v>207</v>
      </c>
      <c r="I33" t="s">
        <v>209</v>
      </c>
      <c r="J33" t="s">
        <v>196</v>
      </c>
      <c r="K33" s="2">
        <v>7800</v>
      </c>
    </row>
    <row r="34" spans="1:11" x14ac:dyDescent="0.3">
      <c r="A34" s="11">
        <v>31</v>
      </c>
      <c r="B34" t="s">
        <v>20</v>
      </c>
      <c r="C34" t="s">
        <v>1656</v>
      </c>
      <c r="D34" t="s">
        <v>1645</v>
      </c>
      <c r="E34" s="11" t="s">
        <v>1729</v>
      </c>
      <c r="F34" s="11" t="s">
        <v>2385</v>
      </c>
      <c r="G34" s="406">
        <v>44222</v>
      </c>
      <c r="H34" t="s">
        <v>193</v>
      </c>
      <c r="I34" t="s">
        <v>195</v>
      </c>
      <c r="J34" t="s">
        <v>196</v>
      </c>
      <c r="K34" s="2">
        <v>7800</v>
      </c>
    </row>
    <row r="35" spans="1:11" x14ac:dyDescent="0.3">
      <c r="A35" s="11">
        <v>32</v>
      </c>
      <c r="B35" t="s">
        <v>20</v>
      </c>
      <c r="C35" t="s">
        <v>1656</v>
      </c>
      <c r="D35" t="s">
        <v>1645</v>
      </c>
      <c r="E35" s="11" t="s">
        <v>1730</v>
      </c>
      <c r="F35" s="11" t="s">
        <v>2385</v>
      </c>
      <c r="G35" s="406">
        <v>44222</v>
      </c>
      <c r="H35" t="s">
        <v>198</v>
      </c>
      <c r="I35" t="s">
        <v>200</v>
      </c>
      <c r="J35" t="s">
        <v>196</v>
      </c>
      <c r="K35" s="2">
        <v>7800</v>
      </c>
    </row>
    <row r="36" spans="1:11" x14ac:dyDescent="0.3">
      <c r="A36" s="11">
        <v>33</v>
      </c>
      <c r="B36" t="s">
        <v>20</v>
      </c>
      <c r="C36" t="s">
        <v>1656</v>
      </c>
      <c r="D36" t="s">
        <v>1645</v>
      </c>
      <c r="E36" s="11" t="s">
        <v>1731</v>
      </c>
      <c r="F36" s="11" t="s">
        <v>2385</v>
      </c>
      <c r="G36" s="406">
        <v>44222</v>
      </c>
      <c r="H36" t="s">
        <v>201</v>
      </c>
      <c r="I36" t="s">
        <v>203</v>
      </c>
      <c r="J36" t="s">
        <v>196</v>
      </c>
      <c r="K36" s="2">
        <v>7800</v>
      </c>
    </row>
    <row r="37" spans="1:11" x14ac:dyDescent="0.3">
      <c r="A37" s="11">
        <v>34</v>
      </c>
      <c r="B37" t="s">
        <v>20</v>
      </c>
      <c r="C37" t="s">
        <v>1656</v>
      </c>
      <c r="D37" t="s">
        <v>1645</v>
      </c>
      <c r="E37" s="11" t="s">
        <v>1733</v>
      </c>
      <c r="F37" s="11" t="s">
        <v>2385</v>
      </c>
      <c r="G37" s="406">
        <v>44222</v>
      </c>
      <c r="H37" t="s">
        <v>204</v>
      </c>
      <c r="I37" t="s">
        <v>206</v>
      </c>
      <c r="J37" t="s">
        <v>196</v>
      </c>
      <c r="K37" s="2">
        <v>7800</v>
      </c>
    </row>
    <row r="38" spans="1:11" x14ac:dyDescent="0.3">
      <c r="A38" s="11">
        <v>35</v>
      </c>
      <c r="B38" t="s">
        <v>20</v>
      </c>
      <c r="C38" t="s">
        <v>1656</v>
      </c>
      <c r="D38" t="s">
        <v>1645</v>
      </c>
      <c r="E38" s="11">
        <v>1150390</v>
      </c>
      <c r="F38" s="11" t="s">
        <v>2385</v>
      </c>
      <c r="G38" s="406">
        <v>44222</v>
      </c>
      <c r="H38" t="s">
        <v>113</v>
      </c>
      <c r="I38" t="s">
        <v>111</v>
      </c>
      <c r="J38" t="s">
        <v>114</v>
      </c>
      <c r="K38" s="2">
        <v>2250</v>
      </c>
    </row>
    <row r="39" spans="1:11" x14ac:dyDescent="0.3">
      <c r="A39" s="11">
        <v>36</v>
      </c>
      <c r="B39" t="s">
        <v>20</v>
      </c>
      <c r="C39" t="s">
        <v>1656</v>
      </c>
      <c r="D39" t="s">
        <v>1645</v>
      </c>
      <c r="E39" s="11">
        <v>1150391</v>
      </c>
      <c r="F39" s="11" t="s">
        <v>2385</v>
      </c>
      <c r="G39" s="406">
        <v>44222</v>
      </c>
      <c r="H39" t="s">
        <v>189</v>
      </c>
      <c r="I39" t="s">
        <v>191</v>
      </c>
      <c r="J39" t="s">
        <v>192</v>
      </c>
      <c r="K39" s="2">
        <v>21342.43</v>
      </c>
    </row>
    <row r="40" spans="1:11" x14ac:dyDescent="0.3">
      <c r="A40" s="11">
        <v>37</v>
      </c>
      <c r="B40" t="s">
        <v>20</v>
      </c>
      <c r="C40" t="s">
        <v>1656</v>
      </c>
      <c r="D40" t="s">
        <v>1652</v>
      </c>
      <c r="E40" s="11" t="s">
        <v>1739</v>
      </c>
      <c r="F40" s="11" t="s">
        <v>2385</v>
      </c>
      <c r="G40" s="406">
        <v>44223</v>
      </c>
      <c r="H40" t="s">
        <v>139</v>
      </c>
      <c r="I40" t="s">
        <v>141</v>
      </c>
      <c r="J40" t="s">
        <v>142</v>
      </c>
      <c r="K40" s="2">
        <v>2500</v>
      </c>
    </row>
    <row r="41" spans="1:11" x14ac:dyDescent="0.3">
      <c r="A41" s="11">
        <v>38</v>
      </c>
      <c r="B41" t="s">
        <v>20</v>
      </c>
      <c r="C41" t="s">
        <v>1656</v>
      </c>
      <c r="D41" t="s">
        <v>1652</v>
      </c>
      <c r="E41" s="11" t="s">
        <v>1739</v>
      </c>
      <c r="F41" s="11" t="s">
        <v>2385</v>
      </c>
      <c r="G41" s="406">
        <v>44223</v>
      </c>
      <c r="H41" t="s">
        <v>156</v>
      </c>
      <c r="I41" t="s">
        <v>157</v>
      </c>
      <c r="J41" t="s">
        <v>158</v>
      </c>
      <c r="K41" s="2">
        <v>520698.79</v>
      </c>
    </row>
    <row r="42" spans="1:11" x14ac:dyDescent="0.3">
      <c r="A42" s="11">
        <v>39</v>
      </c>
      <c r="B42" t="s">
        <v>20</v>
      </c>
      <c r="C42" t="s">
        <v>1656</v>
      </c>
      <c r="D42" t="s">
        <v>1652</v>
      </c>
      <c r="E42" s="11" t="s">
        <v>1739</v>
      </c>
      <c r="F42" s="11" t="s">
        <v>2385</v>
      </c>
      <c r="G42" s="406">
        <v>44223</v>
      </c>
      <c r="H42" t="s">
        <v>210</v>
      </c>
      <c r="I42" t="s">
        <v>73</v>
      </c>
      <c r="J42" t="s">
        <v>211</v>
      </c>
      <c r="K42" s="2">
        <v>331488.05</v>
      </c>
    </row>
    <row r="43" spans="1:11" x14ac:dyDescent="0.3">
      <c r="A43" s="11">
        <v>40</v>
      </c>
      <c r="B43" t="s">
        <v>20</v>
      </c>
      <c r="C43" t="s">
        <v>1656</v>
      </c>
      <c r="D43" t="s">
        <v>1652</v>
      </c>
      <c r="E43" s="11" t="s">
        <v>1739</v>
      </c>
      <c r="F43" s="11" t="s">
        <v>2385</v>
      </c>
      <c r="G43" s="406">
        <v>44223</v>
      </c>
      <c r="H43" t="s">
        <v>214</v>
      </c>
      <c r="I43" t="s">
        <v>80</v>
      </c>
      <c r="J43" t="s">
        <v>211</v>
      </c>
      <c r="K43" s="2">
        <v>76343.490000000005</v>
      </c>
    </row>
    <row r="44" spans="1:11" x14ac:dyDescent="0.3">
      <c r="A44" s="11">
        <v>41</v>
      </c>
      <c r="B44" t="s">
        <v>20</v>
      </c>
      <c r="C44" t="s">
        <v>1656</v>
      </c>
      <c r="D44" t="s">
        <v>1652</v>
      </c>
      <c r="E44" s="11" t="s">
        <v>1739</v>
      </c>
      <c r="F44" s="11" t="s">
        <v>2385</v>
      </c>
      <c r="G44" s="406">
        <v>44223</v>
      </c>
      <c r="H44" t="s">
        <v>215</v>
      </c>
      <c r="I44" t="s">
        <v>87</v>
      </c>
      <c r="J44" t="s">
        <v>211</v>
      </c>
      <c r="K44" s="2">
        <v>138575.47</v>
      </c>
    </row>
    <row r="45" spans="1:11" x14ac:dyDescent="0.3">
      <c r="A45" s="11">
        <v>42</v>
      </c>
      <c r="B45" t="s">
        <v>20</v>
      </c>
      <c r="C45" t="s">
        <v>1656</v>
      </c>
      <c r="D45" t="s">
        <v>1652</v>
      </c>
      <c r="E45" s="11" t="s">
        <v>1739</v>
      </c>
      <c r="F45" s="11" t="s">
        <v>2385</v>
      </c>
      <c r="G45" s="406">
        <v>44223</v>
      </c>
      <c r="H45" t="s">
        <v>216</v>
      </c>
      <c r="I45" t="s">
        <v>90</v>
      </c>
      <c r="J45" t="s">
        <v>211</v>
      </c>
      <c r="K45" s="2">
        <v>81815.55</v>
      </c>
    </row>
    <row r="46" spans="1:11" x14ac:dyDescent="0.3">
      <c r="A46" s="11">
        <v>43</v>
      </c>
      <c r="B46" t="s">
        <v>20</v>
      </c>
      <c r="C46" t="s">
        <v>1656</v>
      </c>
      <c r="D46" t="s">
        <v>1652</v>
      </c>
      <c r="E46" s="11" t="s">
        <v>1739</v>
      </c>
      <c r="F46" s="11" t="s">
        <v>2385</v>
      </c>
      <c r="G46" s="406">
        <v>44223</v>
      </c>
      <c r="H46" t="s">
        <v>217</v>
      </c>
      <c r="I46" t="s">
        <v>218</v>
      </c>
      <c r="J46" t="s">
        <v>211</v>
      </c>
      <c r="K46" s="2">
        <v>82918.22</v>
      </c>
    </row>
    <row r="47" spans="1:11" x14ac:dyDescent="0.3">
      <c r="A47" s="11">
        <v>44</v>
      </c>
      <c r="B47" t="s">
        <v>20</v>
      </c>
      <c r="C47" t="s">
        <v>1656</v>
      </c>
      <c r="D47" t="s">
        <v>1652</v>
      </c>
      <c r="E47" s="11" t="s">
        <v>1739</v>
      </c>
      <c r="F47" s="11" t="s">
        <v>2385</v>
      </c>
      <c r="G47" s="406">
        <v>44223</v>
      </c>
      <c r="H47" t="s">
        <v>212</v>
      </c>
      <c r="I47" t="s">
        <v>213</v>
      </c>
      <c r="J47" t="s">
        <v>211</v>
      </c>
      <c r="K47" s="2">
        <v>104743.46</v>
      </c>
    </row>
    <row r="48" spans="1:11" x14ac:dyDescent="0.3">
      <c r="A48" s="11">
        <v>45</v>
      </c>
      <c r="B48" t="s">
        <v>20</v>
      </c>
      <c r="C48" t="s">
        <v>1656</v>
      </c>
      <c r="D48" t="s">
        <v>1652</v>
      </c>
      <c r="E48" s="11" t="s">
        <v>1739</v>
      </c>
      <c r="F48" s="11" t="s">
        <v>2385</v>
      </c>
      <c r="G48" s="406">
        <v>44223</v>
      </c>
      <c r="H48" t="s">
        <v>219</v>
      </c>
      <c r="I48" t="s">
        <v>83</v>
      </c>
      <c r="J48" t="s">
        <v>221</v>
      </c>
      <c r="K48" s="2">
        <v>4313.25</v>
      </c>
    </row>
    <row r="49" spans="1:11" x14ac:dyDescent="0.3">
      <c r="A49" s="11">
        <v>46</v>
      </c>
      <c r="B49" t="s">
        <v>20</v>
      </c>
      <c r="C49" t="s">
        <v>1656</v>
      </c>
      <c r="D49" t="s">
        <v>1645</v>
      </c>
      <c r="E49" s="11">
        <v>1150392</v>
      </c>
      <c r="F49" s="11" t="s">
        <v>2385</v>
      </c>
      <c r="G49" s="406">
        <v>44223</v>
      </c>
      <c r="H49" t="s">
        <v>161</v>
      </c>
      <c r="I49" t="s">
        <v>162</v>
      </c>
      <c r="J49" t="s">
        <v>163</v>
      </c>
      <c r="K49" s="2">
        <v>16875</v>
      </c>
    </row>
    <row r="50" spans="1:11" x14ac:dyDescent="0.3">
      <c r="A50" s="11">
        <v>47</v>
      </c>
      <c r="B50" t="s">
        <v>20</v>
      </c>
      <c r="C50" t="s">
        <v>1656</v>
      </c>
      <c r="D50" t="s">
        <v>1645</v>
      </c>
      <c r="E50" s="11">
        <v>1150393</v>
      </c>
      <c r="F50" s="11" t="s">
        <v>2385</v>
      </c>
      <c r="G50" s="406">
        <v>44224</v>
      </c>
      <c r="H50" t="s">
        <v>239</v>
      </c>
      <c r="I50" t="s">
        <v>240</v>
      </c>
      <c r="J50" t="s">
        <v>241</v>
      </c>
      <c r="K50" s="2">
        <v>1218.24</v>
      </c>
    </row>
    <row r="51" spans="1:11" x14ac:dyDescent="0.3">
      <c r="A51" s="11">
        <v>48</v>
      </c>
      <c r="B51" t="s">
        <v>20</v>
      </c>
      <c r="C51" t="s">
        <v>1656</v>
      </c>
      <c r="D51" t="s">
        <v>1645</v>
      </c>
      <c r="E51" s="11">
        <v>1150394</v>
      </c>
      <c r="F51" s="11" t="s">
        <v>2385</v>
      </c>
      <c r="G51" s="406">
        <v>44224</v>
      </c>
      <c r="H51" t="s">
        <v>234</v>
      </c>
      <c r="I51" t="s">
        <v>235</v>
      </c>
      <c r="J51" t="s">
        <v>236</v>
      </c>
      <c r="K51" s="2">
        <v>9230.6299999999992</v>
      </c>
    </row>
    <row r="52" spans="1:11" x14ac:dyDescent="0.3">
      <c r="A52" s="11">
        <v>49</v>
      </c>
      <c r="B52" t="s">
        <v>20</v>
      </c>
      <c r="C52" t="s">
        <v>1656</v>
      </c>
      <c r="D52" t="s">
        <v>1645</v>
      </c>
      <c r="E52" s="11">
        <v>1150395</v>
      </c>
      <c r="F52" s="11" t="s">
        <v>2385</v>
      </c>
      <c r="G52" s="406">
        <v>44224</v>
      </c>
      <c r="H52" t="s">
        <v>222</v>
      </c>
      <c r="I52" t="s">
        <v>223</v>
      </c>
      <c r="J52" t="s">
        <v>224</v>
      </c>
      <c r="K52" s="2">
        <v>73005.710000000006</v>
      </c>
    </row>
    <row r="53" spans="1:11" x14ac:dyDescent="0.3">
      <c r="A53" s="11">
        <v>50</v>
      </c>
      <c r="B53" t="s">
        <v>20</v>
      </c>
      <c r="C53" t="s">
        <v>1656</v>
      </c>
      <c r="D53" t="s">
        <v>1645</v>
      </c>
      <c r="E53" s="11">
        <v>1150396</v>
      </c>
      <c r="F53" s="11" t="s">
        <v>2385</v>
      </c>
      <c r="G53" s="406">
        <v>44224</v>
      </c>
      <c r="H53" t="s">
        <v>154</v>
      </c>
      <c r="I53" t="s">
        <v>155</v>
      </c>
      <c r="J53" t="s">
        <v>132</v>
      </c>
      <c r="K53" s="2">
        <v>3710</v>
      </c>
    </row>
    <row r="54" spans="1:11" x14ac:dyDescent="0.3">
      <c r="A54" s="11">
        <v>51</v>
      </c>
      <c r="B54" t="s">
        <v>20</v>
      </c>
      <c r="C54" t="s">
        <v>1656</v>
      </c>
      <c r="D54" t="s">
        <v>1645</v>
      </c>
      <c r="E54" s="11">
        <v>1150397</v>
      </c>
      <c r="F54" s="11" t="s">
        <v>2385</v>
      </c>
      <c r="G54" s="406">
        <v>44224</v>
      </c>
      <c r="H54" t="s">
        <v>242</v>
      </c>
      <c r="I54" t="s">
        <v>131</v>
      </c>
      <c r="J54" t="s">
        <v>244</v>
      </c>
      <c r="K54" s="2">
        <v>57120</v>
      </c>
    </row>
    <row r="55" spans="1:11" x14ac:dyDescent="0.3">
      <c r="A55" s="11">
        <v>52</v>
      </c>
      <c r="B55" t="s">
        <v>20</v>
      </c>
      <c r="C55" t="s">
        <v>1656</v>
      </c>
      <c r="D55" t="s">
        <v>1645</v>
      </c>
      <c r="E55" s="11">
        <v>1150398</v>
      </c>
      <c r="F55" s="11" t="s">
        <v>2385</v>
      </c>
      <c r="G55" s="406">
        <v>44224</v>
      </c>
      <c r="H55" t="s">
        <v>166</v>
      </c>
      <c r="I55" t="s">
        <v>126</v>
      </c>
      <c r="J55" t="s">
        <v>167</v>
      </c>
      <c r="K55" s="2">
        <v>4500</v>
      </c>
    </row>
    <row r="56" spans="1:11" x14ac:dyDescent="0.3">
      <c r="A56" s="11">
        <v>53</v>
      </c>
      <c r="B56" t="s">
        <v>20</v>
      </c>
      <c r="C56" t="s">
        <v>1656</v>
      </c>
      <c r="D56" t="s">
        <v>1645</v>
      </c>
      <c r="E56" s="11">
        <v>1150399</v>
      </c>
      <c r="F56" s="11" t="s">
        <v>2385</v>
      </c>
      <c r="G56" s="406">
        <v>44224</v>
      </c>
      <c r="H56" t="s">
        <v>245</v>
      </c>
      <c r="I56" t="s">
        <v>247</v>
      </c>
      <c r="J56" t="s">
        <v>248</v>
      </c>
      <c r="K56" s="2">
        <v>13940.25</v>
      </c>
    </row>
    <row r="57" spans="1:11" x14ac:dyDescent="0.3">
      <c r="A57" s="11">
        <v>54</v>
      </c>
      <c r="B57" t="s">
        <v>20</v>
      </c>
      <c r="C57" t="s">
        <v>1656</v>
      </c>
      <c r="D57" t="s">
        <v>1645</v>
      </c>
      <c r="E57" s="11">
        <v>1150400</v>
      </c>
      <c r="F57" s="11" t="s">
        <v>2385</v>
      </c>
      <c r="G57" s="406">
        <v>44224</v>
      </c>
      <c r="H57" t="s">
        <v>262</v>
      </c>
      <c r="I57" t="s">
        <v>260</v>
      </c>
      <c r="J57" t="s">
        <v>263</v>
      </c>
      <c r="K57" s="2">
        <v>44103.57</v>
      </c>
    </row>
    <row r="58" spans="1:11" x14ac:dyDescent="0.3">
      <c r="A58" s="11">
        <v>55</v>
      </c>
      <c r="B58" t="s">
        <v>20</v>
      </c>
      <c r="C58" t="s">
        <v>1656</v>
      </c>
      <c r="D58" t="s">
        <v>1645</v>
      </c>
      <c r="E58" s="11">
        <v>1150401</v>
      </c>
      <c r="F58" s="11" t="s">
        <v>2385</v>
      </c>
      <c r="G58" s="406">
        <v>44224</v>
      </c>
      <c r="H58" t="s">
        <v>259</v>
      </c>
      <c r="I58" t="s">
        <v>260</v>
      </c>
      <c r="J58" t="s">
        <v>261</v>
      </c>
      <c r="K58" s="2">
        <v>8044.65</v>
      </c>
    </row>
    <row r="59" spans="1:11" x14ac:dyDescent="0.3">
      <c r="A59" s="11">
        <v>56</v>
      </c>
      <c r="B59" t="s">
        <v>20</v>
      </c>
      <c r="C59" t="s">
        <v>1656</v>
      </c>
      <c r="D59" t="s">
        <v>1645</v>
      </c>
      <c r="E59" s="11">
        <v>1150402</v>
      </c>
      <c r="F59" s="11" t="s">
        <v>2385</v>
      </c>
      <c r="G59" s="406">
        <v>44224</v>
      </c>
      <c r="H59" t="s">
        <v>225</v>
      </c>
      <c r="I59" t="s">
        <v>126</v>
      </c>
      <c r="J59" t="s">
        <v>226</v>
      </c>
      <c r="K59" s="2">
        <v>7500</v>
      </c>
    </row>
    <row r="60" spans="1:11" x14ac:dyDescent="0.3">
      <c r="A60" s="11">
        <v>57</v>
      </c>
      <c r="B60" t="s">
        <v>20</v>
      </c>
      <c r="C60" t="s">
        <v>1656</v>
      </c>
      <c r="D60" t="s">
        <v>1645</v>
      </c>
      <c r="E60" s="11" t="s">
        <v>1769</v>
      </c>
      <c r="F60" s="11" t="s">
        <v>2385</v>
      </c>
      <c r="G60" s="406">
        <v>44224</v>
      </c>
      <c r="H60" t="s">
        <v>257</v>
      </c>
      <c r="I60" t="s">
        <v>119</v>
      </c>
      <c r="J60" t="s">
        <v>258</v>
      </c>
      <c r="K60" s="2">
        <v>17035.72</v>
      </c>
    </row>
    <row r="61" spans="1:11" x14ac:dyDescent="0.3">
      <c r="A61" s="11">
        <v>58</v>
      </c>
      <c r="B61" t="s">
        <v>20</v>
      </c>
      <c r="C61" t="s">
        <v>1656</v>
      </c>
      <c r="D61" t="s">
        <v>1645</v>
      </c>
      <c r="E61" s="11" t="s">
        <v>1771</v>
      </c>
      <c r="F61" s="11" t="s">
        <v>2385</v>
      </c>
      <c r="G61" s="406">
        <v>44224</v>
      </c>
      <c r="H61" t="s">
        <v>255</v>
      </c>
      <c r="I61" t="s">
        <v>119</v>
      </c>
      <c r="J61" t="s">
        <v>256</v>
      </c>
      <c r="K61" s="2">
        <v>8762.98</v>
      </c>
    </row>
    <row r="62" spans="1:11" x14ac:dyDescent="0.3">
      <c r="A62" s="11">
        <v>59</v>
      </c>
      <c r="B62" t="s">
        <v>20</v>
      </c>
      <c r="C62" t="s">
        <v>1656</v>
      </c>
      <c r="D62" t="s">
        <v>1652</v>
      </c>
      <c r="E62" s="11" t="s">
        <v>1773</v>
      </c>
      <c r="F62" s="11" t="s">
        <v>2385</v>
      </c>
      <c r="G62" s="406">
        <v>44225</v>
      </c>
      <c r="H62" t="s">
        <v>343</v>
      </c>
      <c r="I62" t="s">
        <v>344</v>
      </c>
      <c r="J62" t="s">
        <v>345</v>
      </c>
      <c r="K62" s="2">
        <v>3955.36</v>
      </c>
    </row>
    <row r="63" spans="1:11" x14ac:dyDescent="0.3">
      <c r="A63" s="11">
        <v>60</v>
      </c>
      <c r="B63" t="s">
        <v>20</v>
      </c>
      <c r="C63" t="s">
        <v>1656</v>
      </c>
      <c r="D63" t="s">
        <v>1652</v>
      </c>
      <c r="E63" s="11" t="s">
        <v>1773</v>
      </c>
      <c r="F63" s="11" t="s">
        <v>2385</v>
      </c>
      <c r="G63" s="406">
        <v>44225</v>
      </c>
      <c r="H63" t="s">
        <v>346</v>
      </c>
      <c r="I63" t="s">
        <v>348</v>
      </c>
      <c r="J63" t="s">
        <v>349</v>
      </c>
      <c r="K63" s="2">
        <v>28194.01</v>
      </c>
    </row>
    <row r="64" spans="1:11" x14ac:dyDescent="0.3">
      <c r="A64" s="11">
        <v>61</v>
      </c>
      <c r="B64" t="s">
        <v>20</v>
      </c>
      <c r="C64" t="s">
        <v>1656</v>
      </c>
      <c r="D64" t="s">
        <v>1652</v>
      </c>
      <c r="E64" s="11" t="s">
        <v>1773</v>
      </c>
      <c r="F64" s="11" t="s">
        <v>2385</v>
      </c>
      <c r="G64" s="406">
        <v>44225</v>
      </c>
      <c r="H64" t="s">
        <v>350</v>
      </c>
      <c r="I64" t="s">
        <v>352</v>
      </c>
      <c r="J64" t="s">
        <v>349</v>
      </c>
      <c r="K64" s="2">
        <v>59624.21</v>
      </c>
    </row>
    <row r="65" spans="1:11" x14ac:dyDescent="0.3">
      <c r="A65" s="11">
        <v>62</v>
      </c>
      <c r="B65" t="s">
        <v>20</v>
      </c>
      <c r="C65" t="s">
        <v>1656</v>
      </c>
      <c r="D65" t="s">
        <v>1652</v>
      </c>
      <c r="E65" s="11" t="s">
        <v>1773</v>
      </c>
      <c r="F65" s="11" t="s">
        <v>2385</v>
      </c>
      <c r="G65" s="406">
        <v>44225</v>
      </c>
      <c r="H65" t="s">
        <v>356</v>
      </c>
      <c r="I65" t="s">
        <v>358</v>
      </c>
      <c r="J65" t="s">
        <v>349</v>
      </c>
      <c r="K65" s="2">
        <v>18148.37</v>
      </c>
    </row>
    <row r="66" spans="1:11" x14ac:dyDescent="0.3">
      <c r="A66" s="11">
        <v>63</v>
      </c>
      <c r="B66" t="s">
        <v>20</v>
      </c>
      <c r="C66" t="s">
        <v>1656</v>
      </c>
      <c r="D66" t="s">
        <v>1652</v>
      </c>
      <c r="E66" s="11" t="s">
        <v>1773</v>
      </c>
      <c r="F66" s="11" t="s">
        <v>2385</v>
      </c>
      <c r="G66" s="406">
        <v>44225</v>
      </c>
      <c r="H66" t="s">
        <v>353</v>
      </c>
      <c r="I66" t="s">
        <v>355</v>
      </c>
      <c r="J66" t="s">
        <v>349</v>
      </c>
      <c r="K66" s="2">
        <v>29978.37</v>
      </c>
    </row>
    <row r="67" spans="1:11" x14ac:dyDescent="0.3">
      <c r="A67" s="11">
        <v>64</v>
      </c>
      <c r="B67" t="s">
        <v>20</v>
      </c>
      <c r="C67" t="s">
        <v>1656</v>
      </c>
      <c r="D67" t="s">
        <v>1652</v>
      </c>
      <c r="E67" s="11" t="s">
        <v>1773</v>
      </c>
      <c r="F67" s="11" t="s">
        <v>2385</v>
      </c>
      <c r="G67" s="406">
        <v>44225</v>
      </c>
      <c r="H67" t="s">
        <v>359</v>
      </c>
      <c r="I67" t="s">
        <v>361</v>
      </c>
      <c r="J67" t="s">
        <v>349</v>
      </c>
      <c r="K67" s="2">
        <v>64105.75</v>
      </c>
    </row>
    <row r="68" spans="1:11" x14ac:dyDescent="0.3">
      <c r="A68" s="11">
        <v>65</v>
      </c>
      <c r="B68" t="s">
        <v>20</v>
      </c>
      <c r="C68" t="s">
        <v>1656</v>
      </c>
      <c r="D68" t="s">
        <v>1652</v>
      </c>
      <c r="E68" s="11" t="s">
        <v>1773</v>
      </c>
      <c r="F68" s="11" t="s">
        <v>2385</v>
      </c>
      <c r="G68" s="406">
        <v>44225</v>
      </c>
      <c r="H68" t="s">
        <v>362</v>
      </c>
      <c r="I68" t="s">
        <v>364</v>
      </c>
      <c r="J68" t="s">
        <v>349</v>
      </c>
      <c r="K68" s="2">
        <v>28358.37</v>
      </c>
    </row>
    <row r="69" spans="1:11" x14ac:dyDescent="0.3">
      <c r="A69" s="11">
        <v>66</v>
      </c>
      <c r="B69" t="s">
        <v>20</v>
      </c>
      <c r="C69" t="s">
        <v>1656</v>
      </c>
      <c r="D69" t="s">
        <v>1652</v>
      </c>
      <c r="E69" s="11" t="s">
        <v>1773</v>
      </c>
      <c r="F69" s="11" t="s">
        <v>2385</v>
      </c>
      <c r="G69" s="406">
        <v>44225</v>
      </c>
      <c r="H69" t="s">
        <v>313</v>
      </c>
      <c r="I69" t="s">
        <v>315</v>
      </c>
      <c r="J69" t="s">
        <v>316</v>
      </c>
      <c r="K69" s="2">
        <v>1880</v>
      </c>
    </row>
    <row r="70" spans="1:11" x14ac:dyDescent="0.3">
      <c r="A70" s="11">
        <v>67</v>
      </c>
      <c r="B70" t="s">
        <v>20</v>
      </c>
      <c r="C70" t="s">
        <v>1656</v>
      </c>
      <c r="D70" t="s">
        <v>1652</v>
      </c>
      <c r="E70" s="11" t="s">
        <v>1773</v>
      </c>
      <c r="F70" s="11" t="s">
        <v>2385</v>
      </c>
      <c r="G70" s="406">
        <v>44225</v>
      </c>
      <c r="H70" t="s">
        <v>294</v>
      </c>
      <c r="I70" t="s">
        <v>292</v>
      </c>
      <c r="J70" t="s">
        <v>293</v>
      </c>
      <c r="K70" s="2">
        <v>31974</v>
      </c>
    </row>
    <row r="71" spans="1:11" x14ac:dyDescent="0.3">
      <c r="A71" s="11">
        <v>68</v>
      </c>
      <c r="B71" t="s">
        <v>20</v>
      </c>
      <c r="C71" t="s">
        <v>1656</v>
      </c>
      <c r="D71" t="s">
        <v>1652</v>
      </c>
      <c r="E71" s="11" t="s">
        <v>1773</v>
      </c>
      <c r="F71" s="11" t="s">
        <v>2385</v>
      </c>
      <c r="G71" s="406">
        <v>44225</v>
      </c>
      <c r="H71" t="s">
        <v>296</v>
      </c>
      <c r="I71" t="s">
        <v>292</v>
      </c>
      <c r="J71" t="s">
        <v>293</v>
      </c>
      <c r="K71" s="2">
        <v>14080</v>
      </c>
    </row>
    <row r="72" spans="1:11" x14ac:dyDescent="0.3">
      <c r="A72" s="11">
        <v>69</v>
      </c>
      <c r="B72" t="s">
        <v>20</v>
      </c>
      <c r="C72" t="s">
        <v>1656</v>
      </c>
      <c r="D72" t="s">
        <v>1652</v>
      </c>
      <c r="E72" s="11" t="s">
        <v>1773</v>
      </c>
      <c r="F72" s="11" t="s">
        <v>2385</v>
      </c>
      <c r="G72" s="406">
        <v>44225</v>
      </c>
      <c r="H72" t="s">
        <v>290</v>
      </c>
      <c r="I72" t="s">
        <v>292</v>
      </c>
      <c r="J72" t="s">
        <v>293</v>
      </c>
      <c r="K72" s="2">
        <v>10812.52</v>
      </c>
    </row>
    <row r="73" spans="1:11" x14ac:dyDescent="0.3">
      <c r="A73" s="11">
        <v>70</v>
      </c>
      <c r="B73" t="s">
        <v>20</v>
      </c>
      <c r="C73" t="s">
        <v>1656</v>
      </c>
      <c r="D73" t="s">
        <v>1652</v>
      </c>
      <c r="E73" s="11" t="s">
        <v>1786</v>
      </c>
      <c r="F73" s="11" t="s">
        <v>2385</v>
      </c>
      <c r="G73" s="406">
        <v>44225</v>
      </c>
      <c r="H73" t="s">
        <v>333</v>
      </c>
      <c r="I73" t="s">
        <v>334</v>
      </c>
      <c r="J73" t="s">
        <v>335</v>
      </c>
      <c r="K73" s="2">
        <v>194068.8</v>
      </c>
    </row>
    <row r="74" spans="1:11" x14ac:dyDescent="0.3">
      <c r="A74" s="11">
        <v>71</v>
      </c>
      <c r="B74" t="s">
        <v>20</v>
      </c>
      <c r="C74" t="s">
        <v>1656</v>
      </c>
      <c r="D74" t="s">
        <v>1645</v>
      </c>
      <c r="E74" s="11">
        <v>1150403</v>
      </c>
      <c r="F74" s="11" t="s">
        <v>2385</v>
      </c>
      <c r="G74" s="406">
        <v>44225</v>
      </c>
      <c r="H74" t="s">
        <v>305</v>
      </c>
      <c r="I74" t="s">
        <v>307</v>
      </c>
      <c r="J74" t="s">
        <v>308</v>
      </c>
      <c r="K74" s="2">
        <v>10895.41</v>
      </c>
    </row>
    <row r="75" spans="1:11" x14ac:dyDescent="0.3">
      <c r="A75" s="11">
        <v>72</v>
      </c>
      <c r="B75" t="s">
        <v>20</v>
      </c>
      <c r="C75" t="s">
        <v>1656</v>
      </c>
      <c r="D75" t="s">
        <v>1645</v>
      </c>
      <c r="E75" s="11">
        <v>1150404</v>
      </c>
      <c r="F75" s="11" t="s">
        <v>2385</v>
      </c>
      <c r="G75" s="406">
        <v>44225</v>
      </c>
      <c r="H75" t="s">
        <v>309</v>
      </c>
      <c r="I75" t="s">
        <v>311</v>
      </c>
      <c r="J75" t="s">
        <v>312</v>
      </c>
      <c r="K75" s="2">
        <v>3478.13</v>
      </c>
    </row>
    <row r="76" spans="1:11" x14ac:dyDescent="0.3">
      <c r="A76" s="11">
        <v>73</v>
      </c>
      <c r="B76" t="s">
        <v>20</v>
      </c>
      <c r="C76" t="s">
        <v>1656</v>
      </c>
      <c r="D76" t="s">
        <v>1645</v>
      </c>
      <c r="E76" s="11">
        <v>1150405</v>
      </c>
      <c r="F76" s="11" t="s">
        <v>2385</v>
      </c>
      <c r="G76" s="406">
        <v>44225</v>
      </c>
      <c r="H76" t="s">
        <v>319</v>
      </c>
      <c r="I76" t="s">
        <v>108</v>
      </c>
      <c r="J76" t="s">
        <v>320</v>
      </c>
      <c r="K76" s="2">
        <v>2674.02</v>
      </c>
    </row>
    <row r="77" spans="1:11" x14ac:dyDescent="0.3">
      <c r="A77" s="11">
        <v>74</v>
      </c>
      <c r="B77" t="s">
        <v>20</v>
      </c>
      <c r="C77" t="s">
        <v>1656</v>
      </c>
      <c r="D77" t="s">
        <v>1645</v>
      </c>
      <c r="E77" s="11">
        <v>1150406</v>
      </c>
      <c r="F77" s="11" t="s">
        <v>2385</v>
      </c>
      <c r="G77" s="406">
        <v>44225</v>
      </c>
      <c r="H77" t="s">
        <v>317</v>
      </c>
      <c r="I77" t="s">
        <v>108</v>
      </c>
      <c r="J77" t="s">
        <v>318</v>
      </c>
      <c r="K77" s="2">
        <v>2000</v>
      </c>
    </row>
    <row r="78" spans="1:11" x14ac:dyDescent="0.3">
      <c r="A78" s="11">
        <v>75</v>
      </c>
      <c r="B78" t="s">
        <v>20</v>
      </c>
      <c r="C78" t="s">
        <v>1656</v>
      </c>
      <c r="D78" t="s">
        <v>1645</v>
      </c>
      <c r="E78" s="11">
        <v>1150407</v>
      </c>
      <c r="F78" s="11" t="s">
        <v>2385</v>
      </c>
      <c r="G78" s="406">
        <v>44225</v>
      </c>
      <c r="H78" t="s">
        <v>330</v>
      </c>
      <c r="I78" t="s">
        <v>331</v>
      </c>
      <c r="J78" t="s">
        <v>332</v>
      </c>
      <c r="K78" s="2">
        <v>903</v>
      </c>
    </row>
    <row r="79" spans="1:11" x14ac:dyDescent="0.3">
      <c r="A79" s="11">
        <v>76</v>
      </c>
      <c r="B79" t="s">
        <v>20</v>
      </c>
      <c r="C79" t="s">
        <v>1656</v>
      </c>
      <c r="D79" t="s">
        <v>1645</v>
      </c>
      <c r="E79" s="11">
        <v>1150408</v>
      </c>
      <c r="F79" s="11" t="s">
        <v>2385</v>
      </c>
      <c r="G79" s="406">
        <v>44225</v>
      </c>
      <c r="H79" t="s">
        <v>339</v>
      </c>
      <c r="I79" t="s">
        <v>340</v>
      </c>
      <c r="J79" t="s">
        <v>338</v>
      </c>
      <c r="K79" s="2">
        <v>58756.68</v>
      </c>
    </row>
    <row r="80" spans="1:11" x14ac:dyDescent="0.3">
      <c r="A80" s="11">
        <v>77</v>
      </c>
      <c r="B80" t="s">
        <v>20</v>
      </c>
      <c r="C80" t="s">
        <v>1656</v>
      </c>
      <c r="D80" t="s">
        <v>1645</v>
      </c>
      <c r="E80" s="11">
        <v>1150409</v>
      </c>
      <c r="F80" s="11" t="s">
        <v>2385</v>
      </c>
      <c r="G80" s="406">
        <v>44225</v>
      </c>
      <c r="H80" t="s">
        <v>298</v>
      </c>
      <c r="I80" t="s">
        <v>299</v>
      </c>
      <c r="J80" t="s">
        <v>300</v>
      </c>
      <c r="K80" s="2">
        <v>98027.49</v>
      </c>
    </row>
    <row r="81" spans="1:11" x14ac:dyDescent="0.3">
      <c r="A81" s="11">
        <v>78</v>
      </c>
      <c r="B81" t="s">
        <v>20</v>
      </c>
      <c r="C81" t="s">
        <v>1656</v>
      </c>
      <c r="D81" t="s">
        <v>1645</v>
      </c>
      <c r="E81" s="11">
        <v>1150410</v>
      </c>
      <c r="F81" s="11" t="s">
        <v>2385</v>
      </c>
      <c r="G81" s="406">
        <v>44225</v>
      </c>
      <c r="H81" t="s">
        <v>164</v>
      </c>
      <c r="I81" t="s">
        <v>126</v>
      </c>
      <c r="J81" t="s">
        <v>165</v>
      </c>
      <c r="K81" s="2">
        <v>7500</v>
      </c>
    </row>
    <row r="82" spans="1:11" x14ac:dyDescent="0.3">
      <c r="A82" s="11">
        <v>79</v>
      </c>
      <c r="B82" t="s">
        <v>20</v>
      </c>
      <c r="C82" t="s">
        <v>1656</v>
      </c>
      <c r="D82" t="s">
        <v>1645</v>
      </c>
      <c r="E82" s="11">
        <v>9900130624</v>
      </c>
      <c r="F82" s="11" t="s">
        <v>2385</v>
      </c>
      <c r="G82" s="406">
        <v>44225</v>
      </c>
      <c r="H82" t="s">
        <v>341</v>
      </c>
      <c r="I82" t="s">
        <v>342</v>
      </c>
      <c r="J82" t="s">
        <v>338</v>
      </c>
      <c r="K82" s="2">
        <v>98042.33</v>
      </c>
    </row>
    <row r="83" spans="1:11" x14ac:dyDescent="0.3">
      <c r="A83" s="11">
        <v>80</v>
      </c>
      <c r="B83" t="s">
        <v>20</v>
      </c>
      <c r="C83" t="s">
        <v>1656</v>
      </c>
      <c r="D83" t="s">
        <v>1645</v>
      </c>
      <c r="E83" s="11">
        <v>9900130625</v>
      </c>
      <c r="F83" s="11" t="s">
        <v>2385</v>
      </c>
      <c r="G83" s="406">
        <v>44225</v>
      </c>
      <c r="H83" t="s">
        <v>327</v>
      </c>
      <c r="I83" t="s">
        <v>328</v>
      </c>
      <c r="J83" t="s">
        <v>329</v>
      </c>
      <c r="K83" s="2">
        <v>9700</v>
      </c>
    </row>
    <row r="84" spans="1:11" x14ac:dyDescent="0.3">
      <c r="A84" s="11">
        <v>81</v>
      </c>
      <c r="B84" t="s">
        <v>20</v>
      </c>
      <c r="C84" t="s">
        <v>1656</v>
      </c>
      <c r="D84" t="s">
        <v>1645</v>
      </c>
      <c r="E84" s="11">
        <v>9900130626</v>
      </c>
      <c r="F84" s="11" t="s">
        <v>2385</v>
      </c>
      <c r="G84" s="406">
        <v>44225</v>
      </c>
      <c r="H84" t="s">
        <v>321</v>
      </c>
      <c r="I84" t="s">
        <v>322</v>
      </c>
      <c r="J84" t="s">
        <v>323</v>
      </c>
      <c r="K84" s="2">
        <v>27440</v>
      </c>
    </row>
    <row r="85" spans="1:11" x14ac:dyDescent="0.3">
      <c r="A85" s="11">
        <v>82</v>
      </c>
      <c r="B85" t="s">
        <v>20</v>
      </c>
      <c r="C85" t="s">
        <v>1656</v>
      </c>
      <c r="D85" t="s">
        <v>1645</v>
      </c>
      <c r="E85" s="11">
        <v>9900130627</v>
      </c>
      <c r="F85" s="11" t="s">
        <v>2385</v>
      </c>
      <c r="G85" s="406">
        <v>44225</v>
      </c>
      <c r="H85" t="s">
        <v>336</v>
      </c>
      <c r="I85" t="s">
        <v>337</v>
      </c>
      <c r="J85" t="s">
        <v>338</v>
      </c>
      <c r="K85" s="2">
        <v>31716.67</v>
      </c>
    </row>
    <row r="86" spans="1:11" x14ac:dyDescent="0.3">
      <c r="A86" s="11">
        <v>83</v>
      </c>
      <c r="B86" t="s">
        <v>20</v>
      </c>
      <c r="C86" t="s">
        <v>1656</v>
      </c>
      <c r="D86" t="s">
        <v>1645</v>
      </c>
      <c r="E86" s="11">
        <v>9900130628</v>
      </c>
      <c r="F86" s="11" t="s">
        <v>2385</v>
      </c>
      <c r="G86" s="406">
        <v>44225</v>
      </c>
      <c r="H86" t="s">
        <v>324</v>
      </c>
      <c r="I86" t="s">
        <v>325</v>
      </c>
      <c r="J86" t="s">
        <v>326</v>
      </c>
      <c r="K86" s="2">
        <v>44865.51</v>
      </c>
    </row>
    <row r="87" spans="1:11" x14ac:dyDescent="0.3">
      <c r="A87" s="11">
        <v>84</v>
      </c>
      <c r="B87" t="s">
        <v>20</v>
      </c>
      <c r="C87" t="s">
        <v>1812</v>
      </c>
      <c r="D87" t="s">
        <v>1645</v>
      </c>
      <c r="E87" s="11">
        <v>1150411</v>
      </c>
      <c r="F87" s="11" t="s">
        <v>2385</v>
      </c>
      <c r="G87" s="406">
        <v>44228</v>
      </c>
      <c r="H87" t="s">
        <v>377</v>
      </c>
      <c r="I87" t="s">
        <v>303</v>
      </c>
      <c r="J87" t="s">
        <v>304</v>
      </c>
      <c r="K87" s="2">
        <v>16028.58</v>
      </c>
    </row>
    <row r="88" spans="1:11" x14ac:dyDescent="0.3">
      <c r="A88" s="11">
        <v>85</v>
      </c>
      <c r="B88" t="s">
        <v>20</v>
      </c>
      <c r="C88" t="s">
        <v>1812</v>
      </c>
      <c r="D88" t="s">
        <v>1645</v>
      </c>
      <c r="E88" s="11">
        <v>1150412</v>
      </c>
      <c r="F88" s="11" t="s">
        <v>2385</v>
      </c>
      <c r="G88" s="406">
        <v>44228</v>
      </c>
      <c r="H88" t="s">
        <v>371</v>
      </c>
      <c r="I88" t="s">
        <v>372</v>
      </c>
      <c r="J88" t="s">
        <v>373</v>
      </c>
      <c r="K88" s="2">
        <v>1623829.3</v>
      </c>
    </row>
    <row r="89" spans="1:11" x14ac:dyDescent="0.3">
      <c r="A89" s="11">
        <v>86</v>
      </c>
      <c r="B89" t="s">
        <v>20</v>
      </c>
      <c r="C89" t="s">
        <v>1812</v>
      </c>
      <c r="D89" t="s">
        <v>1645</v>
      </c>
      <c r="E89" s="11">
        <v>1150413</v>
      </c>
      <c r="F89" s="11" t="s">
        <v>2385</v>
      </c>
      <c r="G89" s="406">
        <v>44228</v>
      </c>
      <c r="H89" t="s">
        <v>379</v>
      </c>
      <c r="I89" t="s">
        <v>169</v>
      </c>
      <c r="J89" t="s">
        <v>170</v>
      </c>
      <c r="K89" s="2">
        <v>950</v>
      </c>
    </row>
    <row r="90" spans="1:11" x14ac:dyDescent="0.3">
      <c r="A90" s="11">
        <v>87</v>
      </c>
      <c r="B90" t="s">
        <v>20</v>
      </c>
      <c r="C90" t="s">
        <v>1812</v>
      </c>
      <c r="D90" t="s">
        <v>1645</v>
      </c>
      <c r="E90" s="11">
        <v>1150414</v>
      </c>
      <c r="F90" s="11" t="s">
        <v>2385</v>
      </c>
      <c r="G90" s="406">
        <v>44228</v>
      </c>
      <c r="H90" t="s">
        <v>380</v>
      </c>
      <c r="I90" t="s">
        <v>172</v>
      </c>
      <c r="J90" t="s">
        <v>173</v>
      </c>
      <c r="K90" s="2">
        <v>1900</v>
      </c>
    </row>
    <row r="91" spans="1:11" x14ac:dyDescent="0.3">
      <c r="A91" s="11">
        <v>88</v>
      </c>
      <c r="B91" t="s">
        <v>20</v>
      </c>
      <c r="C91" t="s">
        <v>1812</v>
      </c>
      <c r="D91" t="s">
        <v>1645</v>
      </c>
      <c r="E91" s="11">
        <v>1150415</v>
      </c>
      <c r="F91" s="11" t="s">
        <v>2385</v>
      </c>
      <c r="G91" s="406">
        <v>44228</v>
      </c>
      <c r="H91" t="s">
        <v>381</v>
      </c>
      <c r="I91" t="s">
        <v>175</v>
      </c>
      <c r="J91" t="s">
        <v>173</v>
      </c>
      <c r="K91" s="2">
        <v>950</v>
      </c>
    </row>
    <row r="92" spans="1:11" x14ac:dyDescent="0.3">
      <c r="A92" s="11">
        <v>89</v>
      </c>
      <c r="B92" t="s">
        <v>20</v>
      </c>
      <c r="C92" t="s">
        <v>1812</v>
      </c>
      <c r="D92" t="s">
        <v>1645</v>
      </c>
      <c r="E92" s="11">
        <v>1150416</v>
      </c>
      <c r="F92" s="11" t="s">
        <v>2385</v>
      </c>
      <c r="G92" s="406">
        <v>44228</v>
      </c>
      <c r="H92" t="s">
        <v>382</v>
      </c>
      <c r="I92" t="s">
        <v>177</v>
      </c>
      <c r="J92" t="s">
        <v>173</v>
      </c>
      <c r="K92" s="2">
        <v>950</v>
      </c>
    </row>
    <row r="93" spans="1:11" x14ac:dyDescent="0.3">
      <c r="A93" s="11">
        <v>90</v>
      </c>
      <c r="B93" t="s">
        <v>20</v>
      </c>
      <c r="C93" t="s">
        <v>1812</v>
      </c>
      <c r="D93" t="s">
        <v>1645</v>
      </c>
      <c r="E93" s="11">
        <v>1150417</v>
      </c>
      <c r="F93" s="11" t="s">
        <v>2385</v>
      </c>
      <c r="G93" s="406">
        <v>44228</v>
      </c>
      <c r="H93" t="s">
        <v>180</v>
      </c>
      <c r="I93" t="s">
        <v>181</v>
      </c>
      <c r="J93" t="s">
        <v>173</v>
      </c>
      <c r="K93" s="2">
        <v>2850</v>
      </c>
    </row>
    <row r="94" spans="1:11" x14ac:dyDescent="0.3">
      <c r="A94" s="11">
        <v>91</v>
      </c>
      <c r="B94" t="s">
        <v>20</v>
      </c>
      <c r="C94" t="s">
        <v>1812</v>
      </c>
      <c r="D94" t="s">
        <v>1645</v>
      </c>
      <c r="E94" s="11">
        <v>1150418</v>
      </c>
      <c r="F94" s="11" t="s">
        <v>2386</v>
      </c>
      <c r="G94" s="406">
        <v>44228</v>
      </c>
      <c r="K94" s="2">
        <v>0</v>
      </c>
    </row>
    <row r="95" spans="1:11" x14ac:dyDescent="0.3">
      <c r="A95" s="11">
        <v>92</v>
      </c>
      <c r="B95" t="s">
        <v>20</v>
      </c>
      <c r="C95" t="s">
        <v>1812</v>
      </c>
      <c r="D95" t="s">
        <v>1645</v>
      </c>
      <c r="E95" s="11">
        <v>1150419</v>
      </c>
      <c r="F95" s="11" t="s">
        <v>2385</v>
      </c>
      <c r="G95" s="406">
        <v>44228</v>
      </c>
      <c r="H95" t="s">
        <v>383</v>
      </c>
      <c r="I95" t="s">
        <v>183</v>
      </c>
      <c r="J95" t="s">
        <v>173</v>
      </c>
      <c r="K95" s="2">
        <v>2850</v>
      </c>
    </row>
    <row r="96" spans="1:11" x14ac:dyDescent="0.3">
      <c r="A96" s="11">
        <v>93</v>
      </c>
      <c r="B96" t="s">
        <v>20</v>
      </c>
      <c r="C96" t="s">
        <v>1812</v>
      </c>
      <c r="D96" t="s">
        <v>1645</v>
      </c>
      <c r="E96" s="11">
        <v>1150420</v>
      </c>
      <c r="F96" s="11" t="s">
        <v>2385</v>
      </c>
      <c r="G96" s="406">
        <v>44228</v>
      </c>
      <c r="H96" t="s">
        <v>384</v>
      </c>
      <c r="I96" t="s">
        <v>185</v>
      </c>
      <c r="J96" t="s">
        <v>173</v>
      </c>
      <c r="K96" s="2">
        <v>1900</v>
      </c>
    </row>
    <row r="97" spans="1:11" x14ac:dyDescent="0.3">
      <c r="A97" s="11">
        <v>94</v>
      </c>
      <c r="B97" t="s">
        <v>20</v>
      </c>
      <c r="C97" t="s">
        <v>1812</v>
      </c>
      <c r="D97" t="s">
        <v>1652</v>
      </c>
      <c r="E97" s="11" t="s">
        <v>1825</v>
      </c>
      <c r="F97" s="11" t="s">
        <v>2385</v>
      </c>
      <c r="G97" s="406">
        <v>44231</v>
      </c>
      <c r="H97" t="s">
        <v>398</v>
      </c>
      <c r="I97" t="s">
        <v>399</v>
      </c>
      <c r="J97" t="s">
        <v>400</v>
      </c>
      <c r="K97" s="2">
        <v>39000</v>
      </c>
    </row>
    <row r="98" spans="1:11" x14ac:dyDescent="0.3">
      <c r="A98" s="11">
        <v>95</v>
      </c>
      <c r="B98" t="s">
        <v>20</v>
      </c>
      <c r="C98" t="s">
        <v>1812</v>
      </c>
      <c r="D98" t="s">
        <v>1652</v>
      </c>
      <c r="E98" s="11" t="s">
        <v>1829</v>
      </c>
      <c r="F98" s="11" t="s">
        <v>2385</v>
      </c>
      <c r="G98" s="406">
        <v>44231</v>
      </c>
      <c r="H98" t="s">
        <v>395</v>
      </c>
      <c r="I98" t="s">
        <v>396</v>
      </c>
      <c r="J98" t="s">
        <v>397</v>
      </c>
      <c r="K98" s="2">
        <v>200</v>
      </c>
    </row>
    <row r="99" spans="1:11" x14ac:dyDescent="0.3">
      <c r="A99" s="11">
        <v>96</v>
      </c>
      <c r="B99" t="s">
        <v>20</v>
      </c>
      <c r="C99" t="s">
        <v>1812</v>
      </c>
      <c r="D99" t="s">
        <v>1652</v>
      </c>
      <c r="E99" s="11" t="s">
        <v>1829</v>
      </c>
      <c r="F99" s="11" t="s">
        <v>2385</v>
      </c>
      <c r="G99" s="406">
        <v>44231</v>
      </c>
      <c r="H99" t="s">
        <v>415</v>
      </c>
      <c r="I99" t="s">
        <v>396</v>
      </c>
      <c r="J99" t="s">
        <v>416</v>
      </c>
      <c r="K99" s="2">
        <v>4845.12</v>
      </c>
    </row>
    <row r="100" spans="1:11" x14ac:dyDescent="0.3">
      <c r="A100" s="11">
        <v>97</v>
      </c>
      <c r="B100" t="s">
        <v>20</v>
      </c>
      <c r="C100" t="s">
        <v>1812</v>
      </c>
      <c r="D100" t="s">
        <v>1645</v>
      </c>
      <c r="E100" s="11">
        <v>9900130631</v>
      </c>
      <c r="F100" s="11" t="s">
        <v>2385</v>
      </c>
      <c r="G100" s="406">
        <v>44231</v>
      </c>
      <c r="H100" t="s">
        <v>389</v>
      </c>
      <c r="I100" t="s">
        <v>390</v>
      </c>
      <c r="J100" t="s">
        <v>391</v>
      </c>
      <c r="K100" s="2">
        <v>1566.1</v>
      </c>
    </row>
    <row r="101" spans="1:11" x14ac:dyDescent="0.3">
      <c r="A101" s="11">
        <v>98</v>
      </c>
      <c r="B101" t="s">
        <v>20</v>
      </c>
      <c r="C101" t="s">
        <v>1812</v>
      </c>
      <c r="D101" t="s">
        <v>1645</v>
      </c>
      <c r="E101" s="11">
        <v>9900130632</v>
      </c>
      <c r="F101" s="11" t="s">
        <v>2385</v>
      </c>
      <c r="G101" s="406">
        <v>44231</v>
      </c>
      <c r="H101" t="s">
        <v>405</v>
      </c>
      <c r="I101" t="s">
        <v>325</v>
      </c>
      <c r="J101" t="s">
        <v>406</v>
      </c>
      <c r="K101" s="2">
        <v>200</v>
      </c>
    </row>
    <row r="102" spans="1:11" x14ac:dyDescent="0.3">
      <c r="A102" s="11">
        <v>99</v>
      </c>
      <c r="B102" t="s">
        <v>20</v>
      </c>
      <c r="C102" t="s">
        <v>1812</v>
      </c>
      <c r="D102" t="s">
        <v>1645</v>
      </c>
      <c r="E102" s="11">
        <v>9900130633</v>
      </c>
      <c r="F102" s="11" t="s">
        <v>2385</v>
      </c>
      <c r="G102" s="406">
        <v>44231</v>
      </c>
      <c r="H102" t="s">
        <v>402</v>
      </c>
      <c r="I102" t="s">
        <v>403</v>
      </c>
      <c r="J102" t="s">
        <v>404</v>
      </c>
      <c r="K102" s="2">
        <v>170</v>
      </c>
    </row>
    <row r="103" spans="1:11" x14ac:dyDescent="0.3">
      <c r="A103" s="11">
        <v>100</v>
      </c>
      <c r="B103" t="s">
        <v>20</v>
      </c>
      <c r="C103" t="s">
        <v>1812</v>
      </c>
      <c r="D103" t="s">
        <v>1645</v>
      </c>
      <c r="E103" s="11">
        <v>9900130634</v>
      </c>
      <c r="F103" s="11" t="s">
        <v>2385</v>
      </c>
      <c r="G103" s="406">
        <v>44231</v>
      </c>
      <c r="H103" t="s">
        <v>407</v>
      </c>
      <c r="I103" t="s">
        <v>328</v>
      </c>
      <c r="J103" t="s">
        <v>408</v>
      </c>
      <c r="K103" s="2">
        <v>50</v>
      </c>
    </row>
    <row r="104" spans="1:11" x14ac:dyDescent="0.3">
      <c r="A104" s="11">
        <v>101</v>
      </c>
      <c r="B104" t="s">
        <v>20</v>
      </c>
      <c r="C104" t="s">
        <v>1812</v>
      </c>
      <c r="D104" t="s">
        <v>1645</v>
      </c>
      <c r="E104" s="11">
        <v>1150421</v>
      </c>
      <c r="F104" s="11" t="s">
        <v>2385</v>
      </c>
      <c r="G104" s="406">
        <v>44231</v>
      </c>
      <c r="H104" t="s">
        <v>401</v>
      </c>
      <c r="I104" t="s">
        <v>372</v>
      </c>
      <c r="J104" t="s">
        <v>397</v>
      </c>
      <c r="K104" s="2">
        <v>3044.55</v>
      </c>
    </row>
    <row r="105" spans="1:11" x14ac:dyDescent="0.3">
      <c r="A105" s="11">
        <v>102</v>
      </c>
      <c r="B105" t="s">
        <v>20</v>
      </c>
      <c r="C105" t="s">
        <v>1812</v>
      </c>
      <c r="D105" t="s">
        <v>1645</v>
      </c>
      <c r="E105" s="11">
        <v>1150422</v>
      </c>
      <c r="F105" s="11" t="s">
        <v>2385</v>
      </c>
      <c r="G105" s="406">
        <v>44231</v>
      </c>
      <c r="H105" t="s">
        <v>414</v>
      </c>
      <c r="I105" t="s">
        <v>372</v>
      </c>
      <c r="J105" t="s">
        <v>413</v>
      </c>
      <c r="K105" s="2">
        <v>79011.27</v>
      </c>
    </row>
    <row r="106" spans="1:11" x14ac:dyDescent="0.3">
      <c r="A106" s="11">
        <v>103</v>
      </c>
      <c r="B106" t="s">
        <v>20</v>
      </c>
      <c r="C106" t="s">
        <v>1812</v>
      </c>
      <c r="D106" t="s">
        <v>1645</v>
      </c>
      <c r="E106" s="11">
        <v>1150423</v>
      </c>
      <c r="F106" s="11" t="s">
        <v>2385</v>
      </c>
      <c r="G106" s="406">
        <v>44231</v>
      </c>
      <c r="H106" t="s">
        <v>392</v>
      </c>
      <c r="I106" t="s">
        <v>393</v>
      </c>
      <c r="J106" t="s">
        <v>394</v>
      </c>
      <c r="K106" s="2">
        <v>465.72</v>
      </c>
    </row>
    <row r="107" spans="1:11" x14ac:dyDescent="0.3">
      <c r="A107" s="11">
        <v>104</v>
      </c>
      <c r="B107" t="s">
        <v>20</v>
      </c>
      <c r="C107" t="s">
        <v>1812</v>
      </c>
      <c r="D107" t="s">
        <v>1645</v>
      </c>
      <c r="E107" s="11">
        <v>1150424</v>
      </c>
      <c r="F107" s="11" t="s">
        <v>2385</v>
      </c>
      <c r="G107" s="406">
        <v>44231</v>
      </c>
      <c r="H107" t="s">
        <v>412</v>
      </c>
      <c r="I107" t="s">
        <v>393</v>
      </c>
      <c r="J107" t="s">
        <v>413</v>
      </c>
      <c r="K107" s="2">
        <v>8967.5400000000009</v>
      </c>
    </row>
    <row r="108" spans="1:11" x14ac:dyDescent="0.3">
      <c r="A108" s="11">
        <v>105</v>
      </c>
      <c r="B108" t="s">
        <v>20</v>
      </c>
      <c r="C108" t="s">
        <v>1812</v>
      </c>
      <c r="D108" t="s">
        <v>1645</v>
      </c>
      <c r="E108" s="11">
        <v>1150425</v>
      </c>
      <c r="F108" s="11" t="s">
        <v>2386</v>
      </c>
      <c r="G108" s="406">
        <v>44231</v>
      </c>
      <c r="K108" s="2">
        <v>0</v>
      </c>
    </row>
    <row r="109" spans="1:11" x14ac:dyDescent="0.3">
      <c r="A109" s="11">
        <v>106</v>
      </c>
      <c r="B109" t="s">
        <v>20</v>
      </c>
      <c r="C109" t="s">
        <v>1812</v>
      </c>
      <c r="D109" t="s">
        <v>1645</v>
      </c>
      <c r="E109" s="11">
        <v>1150426</v>
      </c>
      <c r="F109" s="11" t="s">
        <v>2385</v>
      </c>
      <c r="G109" s="406">
        <v>44231</v>
      </c>
      <c r="H109" t="s">
        <v>388</v>
      </c>
      <c r="I109" t="s">
        <v>283</v>
      </c>
      <c r="J109" t="s">
        <v>284</v>
      </c>
      <c r="K109" s="2">
        <v>6175</v>
      </c>
    </row>
    <row r="110" spans="1:11" x14ac:dyDescent="0.3">
      <c r="A110" s="11">
        <v>107</v>
      </c>
      <c r="B110" t="s">
        <v>20</v>
      </c>
      <c r="C110" t="s">
        <v>1812</v>
      </c>
      <c r="D110" t="s">
        <v>1645</v>
      </c>
      <c r="E110" s="11">
        <v>1150427</v>
      </c>
      <c r="F110" s="11" t="s">
        <v>2385</v>
      </c>
      <c r="G110" s="406">
        <v>44231</v>
      </c>
      <c r="H110" t="s">
        <v>387</v>
      </c>
      <c r="I110" t="s">
        <v>280</v>
      </c>
      <c r="J110" t="s">
        <v>281</v>
      </c>
      <c r="K110" s="2">
        <v>7125</v>
      </c>
    </row>
    <row r="111" spans="1:11" x14ac:dyDescent="0.3">
      <c r="A111" s="11">
        <v>108</v>
      </c>
      <c r="B111" t="s">
        <v>20</v>
      </c>
      <c r="C111" t="s">
        <v>1812</v>
      </c>
      <c r="D111" t="s">
        <v>1645</v>
      </c>
      <c r="E111" s="11">
        <v>1150428</v>
      </c>
      <c r="F111" s="11" t="s">
        <v>2385</v>
      </c>
      <c r="G111" s="406">
        <v>44231</v>
      </c>
      <c r="H111" t="s">
        <v>409</v>
      </c>
      <c r="I111" t="s">
        <v>410</v>
      </c>
      <c r="J111" t="s">
        <v>411</v>
      </c>
      <c r="K111" s="2">
        <v>16406.25</v>
      </c>
    </row>
    <row r="112" spans="1:11" x14ac:dyDescent="0.3">
      <c r="A112" s="11">
        <v>109</v>
      </c>
      <c r="B112" t="s">
        <v>20</v>
      </c>
      <c r="C112" t="s">
        <v>1812</v>
      </c>
      <c r="D112" t="s">
        <v>1652</v>
      </c>
      <c r="E112" s="11" t="s">
        <v>1850</v>
      </c>
      <c r="F112" s="11" t="s">
        <v>2385</v>
      </c>
      <c r="G112" s="406">
        <v>44232</v>
      </c>
      <c r="H112" t="s">
        <v>477</v>
      </c>
      <c r="I112" t="s">
        <v>478</v>
      </c>
      <c r="J112" t="s">
        <v>479</v>
      </c>
      <c r="K112" s="2">
        <v>655.56</v>
      </c>
    </row>
    <row r="113" spans="1:11" x14ac:dyDescent="0.3">
      <c r="A113" s="11">
        <v>110</v>
      </c>
      <c r="B113" t="s">
        <v>20</v>
      </c>
      <c r="C113" t="s">
        <v>1812</v>
      </c>
      <c r="D113" t="s">
        <v>1652</v>
      </c>
      <c r="E113" s="11" t="s">
        <v>1850</v>
      </c>
      <c r="F113" s="11" t="s">
        <v>2385</v>
      </c>
      <c r="G113" s="406">
        <v>44232</v>
      </c>
      <c r="H113" t="s">
        <v>480</v>
      </c>
      <c r="I113" t="s">
        <v>60</v>
      </c>
      <c r="J113" t="s">
        <v>482</v>
      </c>
      <c r="K113" s="2">
        <v>10000</v>
      </c>
    </row>
    <row r="114" spans="1:11" x14ac:dyDescent="0.3">
      <c r="A114" s="11">
        <v>111</v>
      </c>
      <c r="B114" t="s">
        <v>20</v>
      </c>
      <c r="C114" t="s">
        <v>1812</v>
      </c>
      <c r="D114" t="s">
        <v>1652</v>
      </c>
      <c r="E114" s="11" t="s">
        <v>1850</v>
      </c>
      <c r="F114" s="11" t="s">
        <v>2385</v>
      </c>
      <c r="G114" s="406">
        <v>44232</v>
      </c>
      <c r="H114" t="s">
        <v>483</v>
      </c>
      <c r="I114" t="s">
        <v>399</v>
      </c>
      <c r="J114" t="s">
        <v>485</v>
      </c>
      <c r="K114" s="2">
        <v>28636.36</v>
      </c>
    </row>
    <row r="115" spans="1:11" x14ac:dyDescent="0.3">
      <c r="A115" s="11">
        <v>112</v>
      </c>
      <c r="B115" t="s">
        <v>20</v>
      </c>
      <c r="C115" t="s">
        <v>1812</v>
      </c>
      <c r="D115" t="s">
        <v>1652</v>
      </c>
      <c r="E115" s="11" t="s">
        <v>1850</v>
      </c>
      <c r="F115" s="11" t="s">
        <v>2385</v>
      </c>
      <c r="G115" s="406">
        <v>44232</v>
      </c>
      <c r="H115" t="s">
        <v>423</v>
      </c>
      <c r="I115" t="s">
        <v>399</v>
      </c>
      <c r="J115" t="s">
        <v>425</v>
      </c>
      <c r="K115" s="2">
        <v>127518.05</v>
      </c>
    </row>
    <row r="116" spans="1:11" x14ac:dyDescent="0.3">
      <c r="A116" s="11">
        <v>113</v>
      </c>
      <c r="B116" t="s">
        <v>20</v>
      </c>
      <c r="C116" t="s">
        <v>1812</v>
      </c>
      <c r="D116" t="s">
        <v>1652</v>
      </c>
      <c r="E116" s="11" t="s">
        <v>1850</v>
      </c>
      <c r="F116" s="11" t="s">
        <v>2385</v>
      </c>
      <c r="G116" s="406">
        <v>44232</v>
      </c>
      <c r="H116" t="s">
        <v>472</v>
      </c>
      <c r="I116" t="s">
        <v>470</v>
      </c>
      <c r="J116" t="s">
        <v>471</v>
      </c>
      <c r="K116" s="2">
        <v>16881.330000000002</v>
      </c>
    </row>
    <row r="117" spans="1:11" x14ac:dyDescent="0.3">
      <c r="A117" s="11">
        <v>114</v>
      </c>
      <c r="B117" t="s">
        <v>20</v>
      </c>
      <c r="C117" t="s">
        <v>1812</v>
      </c>
      <c r="D117" t="s">
        <v>1652</v>
      </c>
      <c r="E117" s="11" t="s">
        <v>1850</v>
      </c>
      <c r="F117" s="11" t="s">
        <v>2385</v>
      </c>
      <c r="G117" s="406">
        <v>44232</v>
      </c>
      <c r="H117" t="s">
        <v>468</v>
      </c>
      <c r="I117" t="s">
        <v>470</v>
      </c>
      <c r="J117" t="s">
        <v>471</v>
      </c>
      <c r="K117" s="2">
        <v>59233.58</v>
      </c>
    </row>
    <row r="118" spans="1:11" x14ac:dyDescent="0.3">
      <c r="A118" s="11">
        <v>115</v>
      </c>
      <c r="B118" t="s">
        <v>20</v>
      </c>
      <c r="C118" t="s">
        <v>1812</v>
      </c>
      <c r="D118" t="s">
        <v>1645</v>
      </c>
      <c r="E118" s="11">
        <v>9900130636</v>
      </c>
      <c r="F118" s="11" t="s">
        <v>2385</v>
      </c>
      <c r="G118" s="406">
        <v>44232</v>
      </c>
      <c r="H118" t="s">
        <v>426</v>
      </c>
      <c r="I118" t="s">
        <v>64</v>
      </c>
      <c r="J118" t="s">
        <v>427</v>
      </c>
      <c r="K118" s="2">
        <v>22481.95</v>
      </c>
    </row>
    <row r="119" spans="1:11" x14ac:dyDescent="0.3">
      <c r="A119" s="11">
        <v>116</v>
      </c>
      <c r="B119" t="s">
        <v>20</v>
      </c>
      <c r="C119" t="s">
        <v>1812</v>
      </c>
      <c r="D119" t="s">
        <v>1645</v>
      </c>
      <c r="E119" s="11">
        <v>9900130637</v>
      </c>
      <c r="F119" s="11" t="s">
        <v>2385</v>
      </c>
      <c r="G119" s="406">
        <v>44232</v>
      </c>
      <c r="H119" t="s">
        <v>421</v>
      </c>
      <c r="I119" t="s">
        <v>390</v>
      </c>
      <c r="J119" t="s">
        <v>422</v>
      </c>
      <c r="K119" s="2">
        <v>4440</v>
      </c>
    </row>
    <row r="120" spans="1:11" x14ac:dyDescent="0.3">
      <c r="A120" s="11">
        <v>117</v>
      </c>
      <c r="B120" t="s">
        <v>20</v>
      </c>
      <c r="C120" t="s">
        <v>1812</v>
      </c>
      <c r="D120" t="s">
        <v>1645</v>
      </c>
      <c r="E120" s="11">
        <v>9900130638</v>
      </c>
      <c r="F120" s="11" t="s">
        <v>2385</v>
      </c>
      <c r="G120" s="406">
        <v>44232</v>
      </c>
      <c r="H120" t="s">
        <v>419</v>
      </c>
      <c r="I120" t="s">
        <v>328</v>
      </c>
      <c r="J120" t="s">
        <v>420</v>
      </c>
      <c r="K120" s="2">
        <v>1500</v>
      </c>
    </row>
    <row r="121" spans="1:11" x14ac:dyDescent="0.3">
      <c r="A121" s="11">
        <v>118</v>
      </c>
      <c r="B121" t="s">
        <v>20</v>
      </c>
      <c r="C121" t="s">
        <v>1812</v>
      </c>
      <c r="D121" t="s">
        <v>1645</v>
      </c>
      <c r="E121" s="11">
        <v>9900130639</v>
      </c>
      <c r="F121" s="11" t="s">
        <v>2385</v>
      </c>
      <c r="G121" s="406">
        <v>44232</v>
      </c>
      <c r="H121" t="s">
        <v>417</v>
      </c>
      <c r="I121" t="s">
        <v>403</v>
      </c>
      <c r="J121" t="s">
        <v>418</v>
      </c>
      <c r="K121" s="2">
        <v>840</v>
      </c>
    </row>
    <row r="122" spans="1:11" x14ac:dyDescent="0.3">
      <c r="A122" s="11">
        <v>119</v>
      </c>
      <c r="B122" t="s">
        <v>20</v>
      </c>
      <c r="C122" t="s">
        <v>1812</v>
      </c>
      <c r="D122" t="s">
        <v>1645</v>
      </c>
      <c r="E122" s="11">
        <v>9900130640</v>
      </c>
      <c r="F122" s="11" t="s">
        <v>2385</v>
      </c>
      <c r="G122" s="406">
        <v>44232</v>
      </c>
      <c r="H122" t="s">
        <v>428</v>
      </c>
      <c r="I122" t="s">
        <v>430</v>
      </c>
      <c r="J122" t="s">
        <v>431</v>
      </c>
      <c r="K122" s="2">
        <v>80000</v>
      </c>
    </row>
    <row r="123" spans="1:11" x14ac:dyDescent="0.3">
      <c r="A123" s="11">
        <v>120</v>
      </c>
      <c r="B123" t="s">
        <v>20</v>
      </c>
      <c r="C123" t="s">
        <v>1812</v>
      </c>
      <c r="D123" t="s">
        <v>1645</v>
      </c>
      <c r="E123" s="11">
        <v>9900130641</v>
      </c>
      <c r="F123" s="11" t="s">
        <v>2385</v>
      </c>
      <c r="G123" s="406">
        <v>44232</v>
      </c>
      <c r="H123" t="s">
        <v>457</v>
      </c>
      <c r="I123" t="s">
        <v>430</v>
      </c>
      <c r="J123" t="s">
        <v>459</v>
      </c>
      <c r="K123" s="2">
        <v>528841.48</v>
      </c>
    </row>
    <row r="124" spans="1:11" x14ac:dyDescent="0.3">
      <c r="A124" s="11">
        <v>121</v>
      </c>
      <c r="B124" t="s">
        <v>20</v>
      </c>
      <c r="C124" t="s">
        <v>1812</v>
      </c>
      <c r="D124" t="s">
        <v>1645</v>
      </c>
      <c r="E124" s="11">
        <v>9900130642</v>
      </c>
      <c r="F124" s="11" t="s">
        <v>2385</v>
      </c>
      <c r="G124" s="406">
        <v>44232</v>
      </c>
      <c r="H124" t="s">
        <v>460</v>
      </c>
      <c r="I124" t="s">
        <v>195</v>
      </c>
      <c r="J124" t="s">
        <v>459</v>
      </c>
      <c r="K124" s="2">
        <v>241528.69</v>
      </c>
    </row>
    <row r="125" spans="1:11" x14ac:dyDescent="0.3">
      <c r="A125" s="11">
        <v>122</v>
      </c>
      <c r="B125" t="s">
        <v>20</v>
      </c>
      <c r="C125" t="s">
        <v>1812</v>
      </c>
      <c r="D125" t="s">
        <v>1645</v>
      </c>
      <c r="E125" s="11">
        <v>9900130643</v>
      </c>
      <c r="F125" s="11" t="s">
        <v>2385</v>
      </c>
      <c r="G125" s="406">
        <v>44232</v>
      </c>
      <c r="H125" t="s">
        <v>462</v>
      </c>
      <c r="I125" t="s">
        <v>200</v>
      </c>
      <c r="J125" t="s">
        <v>459</v>
      </c>
      <c r="K125" s="2">
        <v>337586.4</v>
      </c>
    </row>
    <row r="126" spans="1:11" x14ac:dyDescent="0.3">
      <c r="A126" s="11">
        <v>123</v>
      </c>
      <c r="B126" t="s">
        <v>20</v>
      </c>
      <c r="C126" t="s">
        <v>1812</v>
      </c>
      <c r="D126" t="s">
        <v>1645</v>
      </c>
      <c r="E126" s="11">
        <v>9900130644</v>
      </c>
      <c r="F126" s="11" t="s">
        <v>2385</v>
      </c>
      <c r="G126" s="406">
        <v>44232</v>
      </c>
      <c r="H126" t="s">
        <v>464</v>
      </c>
      <c r="I126" t="s">
        <v>442</v>
      </c>
      <c r="J126" t="s">
        <v>459</v>
      </c>
      <c r="K126" s="2">
        <v>355426.36</v>
      </c>
    </row>
    <row r="127" spans="1:11" x14ac:dyDescent="0.3">
      <c r="A127" s="11">
        <v>124</v>
      </c>
      <c r="B127" t="s">
        <v>20</v>
      </c>
      <c r="C127" t="s">
        <v>1812</v>
      </c>
      <c r="D127" t="s">
        <v>1645</v>
      </c>
      <c r="E127" s="11">
        <v>9900130645</v>
      </c>
      <c r="F127" s="11" t="s">
        <v>2385</v>
      </c>
      <c r="G127" s="406">
        <v>44232</v>
      </c>
      <c r="H127" t="s">
        <v>466</v>
      </c>
      <c r="I127" t="s">
        <v>445</v>
      </c>
      <c r="J127" t="s">
        <v>459</v>
      </c>
      <c r="K127" s="2">
        <v>230967.52</v>
      </c>
    </row>
    <row r="128" spans="1:11" x14ac:dyDescent="0.3">
      <c r="A128" s="11">
        <v>125</v>
      </c>
      <c r="B128" t="s">
        <v>20</v>
      </c>
      <c r="C128" t="s">
        <v>1812</v>
      </c>
      <c r="D128" t="s">
        <v>1645</v>
      </c>
      <c r="E128" s="11">
        <v>9900130646</v>
      </c>
      <c r="F128" s="11" t="s">
        <v>2385</v>
      </c>
      <c r="G128" s="406">
        <v>44232</v>
      </c>
      <c r="H128" t="s">
        <v>432</v>
      </c>
      <c r="I128" t="s">
        <v>430</v>
      </c>
      <c r="J128" t="s">
        <v>434</v>
      </c>
      <c r="K128" s="2">
        <v>97200</v>
      </c>
    </row>
    <row r="129" spans="1:11" x14ac:dyDescent="0.3">
      <c r="A129" s="11">
        <v>126</v>
      </c>
      <c r="B129" t="s">
        <v>20</v>
      </c>
      <c r="C129" t="s">
        <v>1812</v>
      </c>
      <c r="D129" t="s">
        <v>1645</v>
      </c>
      <c r="E129" s="11">
        <v>9900130647</v>
      </c>
      <c r="F129" s="11" t="s">
        <v>2385</v>
      </c>
      <c r="G129" s="406">
        <v>44232</v>
      </c>
      <c r="H129" t="s">
        <v>435</v>
      </c>
      <c r="I129" t="s">
        <v>195</v>
      </c>
      <c r="J129" t="s">
        <v>434</v>
      </c>
      <c r="K129" s="2">
        <v>97200</v>
      </c>
    </row>
    <row r="130" spans="1:11" x14ac:dyDescent="0.3">
      <c r="A130" s="11">
        <v>127</v>
      </c>
      <c r="B130" t="s">
        <v>20</v>
      </c>
      <c r="C130" t="s">
        <v>1812</v>
      </c>
      <c r="D130" t="s">
        <v>1645</v>
      </c>
      <c r="E130" s="11">
        <v>9900130648</v>
      </c>
      <c r="F130" s="11" t="s">
        <v>2385</v>
      </c>
      <c r="G130" s="406">
        <v>44232</v>
      </c>
      <c r="H130" t="s">
        <v>437</v>
      </c>
      <c r="I130" t="s">
        <v>439</v>
      </c>
      <c r="J130" t="s">
        <v>434</v>
      </c>
      <c r="K130" s="2">
        <v>97200</v>
      </c>
    </row>
    <row r="131" spans="1:11" x14ac:dyDescent="0.3">
      <c r="A131" s="11">
        <v>128</v>
      </c>
      <c r="B131" t="s">
        <v>20</v>
      </c>
      <c r="C131" t="s">
        <v>1812</v>
      </c>
      <c r="D131" t="s">
        <v>1645</v>
      </c>
      <c r="E131" s="11">
        <v>9900130649</v>
      </c>
      <c r="F131" s="11" t="s">
        <v>2385</v>
      </c>
      <c r="G131" s="406">
        <v>44232</v>
      </c>
      <c r="H131" t="s">
        <v>440</v>
      </c>
      <c r="I131" t="s">
        <v>442</v>
      </c>
      <c r="J131" t="s">
        <v>434</v>
      </c>
      <c r="K131" s="2">
        <v>97200</v>
      </c>
    </row>
    <row r="132" spans="1:11" x14ac:dyDescent="0.3">
      <c r="A132" s="11">
        <v>129</v>
      </c>
      <c r="B132" t="s">
        <v>20</v>
      </c>
      <c r="C132" t="s">
        <v>1812</v>
      </c>
      <c r="D132" t="s">
        <v>1645</v>
      </c>
      <c r="E132" s="11">
        <v>9900130650</v>
      </c>
      <c r="F132" s="11" t="s">
        <v>2385</v>
      </c>
      <c r="G132" s="406">
        <v>44232</v>
      </c>
      <c r="H132" t="s">
        <v>443</v>
      </c>
      <c r="I132" t="s">
        <v>445</v>
      </c>
      <c r="J132" t="s">
        <v>434</v>
      </c>
      <c r="K132" s="2">
        <v>97200</v>
      </c>
    </row>
    <row r="133" spans="1:11" x14ac:dyDescent="0.3">
      <c r="A133" s="11">
        <v>130</v>
      </c>
      <c r="B133" t="s">
        <v>20</v>
      </c>
      <c r="C133" t="s">
        <v>1812</v>
      </c>
      <c r="D133" t="s">
        <v>1645</v>
      </c>
      <c r="E133" s="11">
        <v>9900130651</v>
      </c>
      <c r="F133" s="11" t="s">
        <v>2385</v>
      </c>
      <c r="G133" s="406">
        <v>44232</v>
      </c>
      <c r="H133" t="s">
        <v>446</v>
      </c>
      <c r="I133" t="s">
        <v>430</v>
      </c>
      <c r="J133" t="s">
        <v>448</v>
      </c>
      <c r="K133" s="2">
        <v>62500</v>
      </c>
    </row>
    <row r="134" spans="1:11" x14ac:dyDescent="0.3">
      <c r="A134" s="11">
        <v>131</v>
      </c>
      <c r="B134" t="s">
        <v>20</v>
      </c>
      <c r="C134" t="s">
        <v>1812</v>
      </c>
      <c r="D134" t="s">
        <v>1645</v>
      </c>
      <c r="E134" s="11">
        <v>9900130652</v>
      </c>
      <c r="F134" s="11" t="s">
        <v>2385</v>
      </c>
      <c r="G134" s="406">
        <v>44232</v>
      </c>
      <c r="H134" t="s">
        <v>449</v>
      </c>
      <c r="I134" t="s">
        <v>195</v>
      </c>
      <c r="J134" t="s">
        <v>448</v>
      </c>
      <c r="K134" s="2">
        <v>50000</v>
      </c>
    </row>
    <row r="135" spans="1:11" x14ac:dyDescent="0.3">
      <c r="A135" s="11">
        <v>132</v>
      </c>
      <c r="B135" t="s">
        <v>20</v>
      </c>
      <c r="C135" t="s">
        <v>1812</v>
      </c>
      <c r="D135" t="s">
        <v>1645</v>
      </c>
      <c r="E135" s="11">
        <v>9900130653</v>
      </c>
      <c r="F135" s="11" t="s">
        <v>2385</v>
      </c>
      <c r="G135" s="406">
        <v>44232</v>
      </c>
      <c r="H135" t="s">
        <v>451</v>
      </c>
      <c r="I135" t="s">
        <v>439</v>
      </c>
      <c r="J135" t="s">
        <v>448</v>
      </c>
      <c r="K135" s="2">
        <v>50000</v>
      </c>
    </row>
    <row r="136" spans="1:11" x14ac:dyDescent="0.3">
      <c r="A136" s="11">
        <v>133</v>
      </c>
      <c r="B136" t="s">
        <v>20</v>
      </c>
      <c r="C136" t="s">
        <v>1812</v>
      </c>
      <c r="D136" t="s">
        <v>1645</v>
      </c>
      <c r="E136" s="11">
        <v>9900130654</v>
      </c>
      <c r="F136" s="11" t="s">
        <v>2385</v>
      </c>
      <c r="G136" s="406">
        <v>44232</v>
      </c>
      <c r="H136" t="s">
        <v>453</v>
      </c>
      <c r="I136" t="s">
        <v>442</v>
      </c>
      <c r="J136" t="s">
        <v>448</v>
      </c>
      <c r="K136" s="2">
        <v>50000</v>
      </c>
    </row>
    <row r="137" spans="1:11" x14ac:dyDescent="0.3">
      <c r="A137" s="11">
        <v>134</v>
      </c>
      <c r="B137" t="s">
        <v>20</v>
      </c>
      <c r="C137" t="s">
        <v>1812</v>
      </c>
      <c r="D137" t="s">
        <v>1645</v>
      </c>
      <c r="E137" s="11">
        <v>9900130655</v>
      </c>
      <c r="F137" s="11" t="s">
        <v>2385</v>
      </c>
      <c r="G137" s="406">
        <v>44232</v>
      </c>
      <c r="H137" t="s">
        <v>455</v>
      </c>
      <c r="I137" t="s">
        <v>445</v>
      </c>
      <c r="J137" t="s">
        <v>448</v>
      </c>
      <c r="K137" s="2">
        <v>50000</v>
      </c>
    </row>
    <row r="138" spans="1:11" x14ac:dyDescent="0.3">
      <c r="A138" s="11">
        <v>135</v>
      </c>
      <c r="B138" t="s">
        <v>20</v>
      </c>
      <c r="C138" t="s">
        <v>1812</v>
      </c>
      <c r="D138" t="s">
        <v>1645</v>
      </c>
      <c r="E138" s="11">
        <v>9900130656</v>
      </c>
      <c r="F138" s="11" t="s">
        <v>2385</v>
      </c>
      <c r="G138" s="406">
        <v>44232</v>
      </c>
      <c r="H138" t="s">
        <v>535</v>
      </c>
      <c r="I138" t="s">
        <v>430</v>
      </c>
      <c r="J138" t="s">
        <v>537</v>
      </c>
      <c r="K138" s="2">
        <v>1046300</v>
      </c>
    </row>
    <row r="139" spans="1:11" x14ac:dyDescent="0.3">
      <c r="A139" s="11">
        <v>136</v>
      </c>
      <c r="B139" t="s">
        <v>20</v>
      </c>
      <c r="C139" t="s">
        <v>1812</v>
      </c>
      <c r="D139" t="s">
        <v>1645</v>
      </c>
      <c r="E139" s="11">
        <v>9900130657</v>
      </c>
      <c r="F139" s="11" t="s">
        <v>2385</v>
      </c>
      <c r="G139" s="406">
        <v>44232</v>
      </c>
      <c r="H139" t="s">
        <v>538</v>
      </c>
      <c r="I139" t="s">
        <v>195</v>
      </c>
      <c r="J139" t="s">
        <v>537</v>
      </c>
      <c r="K139" s="2">
        <v>535050</v>
      </c>
    </row>
    <row r="140" spans="1:11" x14ac:dyDescent="0.3">
      <c r="A140" s="11">
        <v>137</v>
      </c>
      <c r="B140" t="s">
        <v>20</v>
      </c>
      <c r="C140" t="s">
        <v>1812</v>
      </c>
      <c r="D140" t="s">
        <v>1645</v>
      </c>
      <c r="E140" s="11">
        <v>9900130658</v>
      </c>
      <c r="F140" s="11" t="s">
        <v>2385</v>
      </c>
      <c r="G140" s="406">
        <v>44232</v>
      </c>
      <c r="H140" t="s">
        <v>540</v>
      </c>
      <c r="I140" t="s">
        <v>200</v>
      </c>
      <c r="J140" t="s">
        <v>537</v>
      </c>
      <c r="K140" s="2">
        <v>963500</v>
      </c>
    </row>
    <row r="141" spans="1:11" x14ac:dyDescent="0.3">
      <c r="A141" s="11">
        <v>138</v>
      </c>
      <c r="B141" t="s">
        <v>20</v>
      </c>
      <c r="C141" t="s">
        <v>1812</v>
      </c>
      <c r="D141" t="s">
        <v>1645</v>
      </c>
      <c r="E141" s="11">
        <v>9900130659</v>
      </c>
      <c r="F141" s="11" t="s">
        <v>2385</v>
      </c>
      <c r="G141" s="406">
        <v>44232</v>
      </c>
      <c r="H141" t="s">
        <v>542</v>
      </c>
      <c r="I141" t="s">
        <v>442</v>
      </c>
      <c r="J141" t="s">
        <v>537</v>
      </c>
      <c r="K141" s="2">
        <v>870350</v>
      </c>
    </row>
    <row r="142" spans="1:11" x14ac:dyDescent="0.3">
      <c r="A142" s="11">
        <v>139</v>
      </c>
      <c r="B142" t="s">
        <v>20</v>
      </c>
      <c r="C142" t="s">
        <v>1812</v>
      </c>
      <c r="D142" t="s">
        <v>1645</v>
      </c>
      <c r="E142" s="11">
        <v>9900130660</v>
      </c>
      <c r="F142" s="11" t="s">
        <v>2385</v>
      </c>
      <c r="G142" s="406">
        <v>44232</v>
      </c>
      <c r="H142" t="s">
        <v>544</v>
      </c>
      <c r="I142" t="s">
        <v>445</v>
      </c>
      <c r="J142" t="s">
        <v>537</v>
      </c>
      <c r="K142" s="2">
        <v>815900</v>
      </c>
    </row>
    <row r="143" spans="1:11" x14ac:dyDescent="0.3">
      <c r="A143" s="11">
        <v>140</v>
      </c>
      <c r="B143" t="s">
        <v>20</v>
      </c>
      <c r="C143" t="s">
        <v>1812</v>
      </c>
      <c r="D143" t="s">
        <v>1645</v>
      </c>
      <c r="E143" s="11">
        <v>1150429</v>
      </c>
      <c r="F143" s="11" t="s">
        <v>2385</v>
      </c>
      <c r="G143" s="406">
        <v>44232</v>
      </c>
      <c r="H143" t="s">
        <v>491</v>
      </c>
      <c r="I143" t="s">
        <v>240</v>
      </c>
      <c r="J143" t="s">
        <v>493</v>
      </c>
      <c r="K143" s="2">
        <v>1296</v>
      </c>
    </row>
    <row r="144" spans="1:11" x14ac:dyDescent="0.3">
      <c r="A144" s="11">
        <v>141</v>
      </c>
      <c r="B144" t="s">
        <v>20</v>
      </c>
      <c r="C144" t="s">
        <v>1812</v>
      </c>
      <c r="D144" t="s">
        <v>1645</v>
      </c>
      <c r="E144" s="11">
        <v>1150430</v>
      </c>
      <c r="F144" s="11" t="s">
        <v>2385</v>
      </c>
      <c r="G144" s="406">
        <v>44232</v>
      </c>
      <c r="H144" t="s">
        <v>515</v>
      </c>
      <c r="I144" t="s">
        <v>517</v>
      </c>
      <c r="J144" t="s">
        <v>518</v>
      </c>
      <c r="K144" s="2">
        <v>2073.09</v>
      </c>
    </row>
    <row r="145" spans="1:11" x14ac:dyDescent="0.3">
      <c r="A145" s="11">
        <v>142</v>
      </c>
      <c r="B145" t="s">
        <v>20</v>
      </c>
      <c r="C145" t="s">
        <v>1812</v>
      </c>
      <c r="D145" t="s">
        <v>1645</v>
      </c>
      <c r="E145" s="11">
        <v>1150431</v>
      </c>
      <c r="F145" s="11" t="s">
        <v>2385</v>
      </c>
      <c r="G145" s="406">
        <v>44232</v>
      </c>
      <c r="H145" t="s">
        <v>506</v>
      </c>
      <c r="I145" t="s">
        <v>507</v>
      </c>
      <c r="J145" t="s">
        <v>508</v>
      </c>
      <c r="K145" s="2">
        <v>7041.43</v>
      </c>
    </row>
    <row r="146" spans="1:11" x14ac:dyDescent="0.3">
      <c r="A146" s="11">
        <v>143</v>
      </c>
      <c r="B146" t="s">
        <v>20</v>
      </c>
      <c r="C146" t="s">
        <v>1812</v>
      </c>
      <c r="D146" t="s">
        <v>1645</v>
      </c>
      <c r="E146" s="11">
        <v>1150432</v>
      </c>
      <c r="F146" s="11" t="s">
        <v>2385</v>
      </c>
      <c r="G146" s="406">
        <v>44232</v>
      </c>
      <c r="H146" t="s">
        <v>509</v>
      </c>
      <c r="I146" t="s">
        <v>510</v>
      </c>
      <c r="J146" t="s">
        <v>511</v>
      </c>
      <c r="K146" s="2">
        <v>19268.16</v>
      </c>
    </row>
    <row r="147" spans="1:11" x14ac:dyDescent="0.3">
      <c r="A147" s="11">
        <v>144</v>
      </c>
      <c r="B147" t="s">
        <v>20</v>
      </c>
      <c r="C147" t="s">
        <v>1812</v>
      </c>
      <c r="D147" t="s">
        <v>1645</v>
      </c>
      <c r="E147" s="11">
        <v>1150433</v>
      </c>
      <c r="F147" s="11" t="s">
        <v>2385</v>
      </c>
      <c r="G147" s="406">
        <v>44232</v>
      </c>
      <c r="H147" t="s">
        <v>486</v>
      </c>
      <c r="I147" t="s">
        <v>487</v>
      </c>
      <c r="J147" t="s">
        <v>251</v>
      </c>
      <c r="K147" s="2">
        <v>17100</v>
      </c>
    </row>
    <row r="148" spans="1:11" x14ac:dyDescent="0.3">
      <c r="A148" s="11">
        <v>145</v>
      </c>
      <c r="B148" t="s">
        <v>20</v>
      </c>
      <c r="C148" t="s">
        <v>1812</v>
      </c>
      <c r="D148" t="s">
        <v>1645</v>
      </c>
      <c r="E148" s="11">
        <v>1150434</v>
      </c>
      <c r="F148" s="11" t="s">
        <v>2385</v>
      </c>
      <c r="G148" s="406">
        <v>44232</v>
      </c>
      <c r="H148" t="s">
        <v>475</v>
      </c>
      <c r="I148" t="s">
        <v>265</v>
      </c>
      <c r="J148" t="s">
        <v>266</v>
      </c>
      <c r="K148" s="2">
        <v>34320</v>
      </c>
    </row>
    <row r="149" spans="1:11" x14ac:dyDescent="0.3">
      <c r="A149" s="11">
        <v>146</v>
      </c>
      <c r="B149" t="s">
        <v>20</v>
      </c>
      <c r="C149" t="s">
        <v>1812</v>
      </c>
      <c r="D149" t="s">
        <v>1652</v>
      </c>
      <c r="E149" s="11" t="s">
        <v>1881</v>
      </c>
      <c r="F149" s="11" t="s">
        <v>2385</v>
      </c>
      <c r="G149" s="406">
        <v>44232</v>
      </c>
      <c r="H149" t="s">
        <v>505</v>
      </c>
      <c r="I149" t="s">
        <v>288</v>
      </c>
      <c r="J149" t="s">
        <v>289</v>
      </c>
      <c r="K149" s="2">
        <v>1295</v>
      </c>
    </row>
    <row r="150" spans="1:11" x14ac:dyDescent="0.3">
      <c r="A150" s="11">
        <v>147</v>
      </c>
      <c r="B150" t="s">
        <v>20</v>
      </c>
      <c r="C150" t="s">
        <v>1812</v>
      </c>
      <c r="D150" t="s">
        <v>1652</v>
      </c>
      <c r="E150" s="11" t="s">
        <v>1881</v>
      </c>
      <c r="F150" s="11" t="s">
        <v>2385</v>
      </c>
      <c r="G150" s="406">
        <v>44232</v>
      </c>
      <c r="H150" t="s">
        <v>494</v>
      </c>
      <c r="I150" t="s">
        <v>496</v>
      </c>
      <c r="J150" t="s">
        <v>497</v>
      </c>
      <c r="K150" s="2">
        <v>750</v>
      </c>
    </row>
    <row r="151" spans="1:11" x14ac:dyDescent="0.3">
      <c r="A151" s="11">
        <v>148</v>
      </c>
      <c r="B151" t="s">
        <v>20</v>
      </c>
      <c r="C151" t="s">
        <v>1812</v>
      </c>
      <c r="D151" t="s">
        <v>1652</v>
      </c>
      <c r="E151" s="11" t="s">
        <v>1881</v>
      </c>
      <c r="F151" s="11" t="s">
        <v>2385</v>
      </c>
      <c r="G151" s="406">
        <v>44232</v>
      </c>
      <c r="H151" t="s">
        <v>498</v>
      </c>
      <c r="I151" t="s">
        <v>500</v>
      </c>
      <c r="J151" t="s">
        <v>497</v>
      </c>
      <c r="K151" s="2">
        <v>750</v>
      </c>
    </row>
    <row r="152" spans="1:11" x14ac:dyDescent="0.3">
      <c r="A152" s="11">
        <v>149</v>
      </c>
      <c r="B152" t="s">
        <v>20</v>
      </c>
      <c r="C152" t="s">
        <v>1812</v>
      </c>
      <c r="D152" t="s">
        <v>1652</v>
      </c>
      <c r="E152" s="11" t="s">
        <v>1881</v>
      </c>
      <c r="F152" s="11" t="s">
        <v>2385</v>
      </c>
      <c r="G152" s="406">
        <v>44232</v>
      </c>
      <c r="H152" t="s">
        <v>501</v>
      </c>
      <c r="I152" t="s">
        <v>503</v>
      </c>
      <c r="J152" t="s">
        <v>497</v>
      </c>
      <c r="K152" s="2">
        <v>750</v>
      </c>
    </row>
    <row r="153" spans="1:11" x14ac:dyDescent="0.3">
      <c r="A153" s="11">
        <v>150</v>
      </c>
      <c r="B153" t="s">
        <v>20</v>
      </c>
      <c r="C153" t="s">
        <v>1812</v>
      </c>
      <c r="D153" t="s">
        <v>1652</v>
      </c>
      <c r="E153" s="11" t="s">
        <v>1881</v>
      </c>
      <c r="F153" s="11" t="s">
        <v>2385</v>
      </c>
      <c r="G153" s="406">
        <v>44232</v>
      </c>
      <c r="H153" t="s">
        <v>374</v>
      </c>
      <c r="I153" t="s">
        <v>375</v>
      </c>
      <c r="J153" t="s">
        <v>376</v>
      </c>
      <c r="K153" s="2">
        <v>9500</v>
      </c>
    </row>
    <row r="154" spans="1:11" x14ac:dyDescent="0.3">
      <c r="A154" s="11">
        <v>151</v>
      </c>
      <c r="B154" t="s">
        <v>20</v>
      </c>
      <c r="C154" t="s">
        <v>1812</v>
      </c>
      <c r="D154" t="s">
        <v>1652</v>
      </c>
      <c r="E154" s="11" t="s">
        <v>1881</v>
      </c>
      <c r="F154" s="11" t="s">
        <v>2385</v>
      </c>
      <c r="G154" s="406">
        <v>44232</v>
      </c>
      <c r="H154" t="s">
        <v>488</v>
      </c>
      <c r="I154" t="s">
        <v>83</v>
      </c>
      <c r="J154" t="s">
        <v>490</v>
      </c>
      <c r="K154" s="2">
        <v>4734.25</v>
      </c>
    </row>
    <row r="155" spans="1:11" x14ac:dyDescent="0.3">
      <c r="A155" s="11">
        <v>152</v>
      </c>
      <c r="B155" t="s">
        <v>20</v>
      </c>
      <c r="C155" t="s">
        <v>1812</v>
      </c>
      <c r="D155" t="s">
        <v>1652</v>
      </c>
      <c r="E155" s="11" t="s">
        <v>1893</v>
      </c>
      <c r="F155" s="11" t="s">
        <v>2385</v>
      </c>
      <c r="G155" s="406">
        <v>44235</v>
      </c>
      <c r="H155" t="s">
        <v>522</v>
      </c>
      <c r="I155" t="s">
        <v>141</v>
      </c>
      <c r="J155" t="s">
        <v>524</v>
      </c>
      <c r="K155" s="2">
        <v>3599.87</v>
      </c>
    </row>
    <row r="156" spans="1:11" x14ac:dyDescent="0.3">
      <c r="A156" s="11">
        <v>153</v>
      </c>
      <c r="B156" t="s">
        <v>20</v>
      </c>
      <c r="C156" t="s">
        <v>1812</v>
      </c>
      <c r="D156" t="s">
        <v>1652</v>
      </c>
      <c r="E156" s="11" t="s">
        <v>1893</v>
      </c>
      <c r="F156" s="11" t="s">
        <v>2385</v>
      </c>
      <c r="G156" s="406">
        <v>44235</v>
      </c>
      <c r="H156" t="s">
        <v>531</v>
      </c>
      <c r="I156" t="s">
        <v>533</v>
      </c>
      <c r="J156" t="s">
        <v>534</v>
      </c>
      <c r="K156" s="2">
        <v>35658</v>
      </c>
    </row>
    <row r="157" spans="1:11" x14ac:dyDescent="0.3">
      <c r="A157" s="11">
        <v>154</v>
      </c>
      <c r="B157" t="s">
        <v>20</v>
      </c>
      <c r="C157" t="s">
        <v>1812</v>
      </c>
      <c r="D157" t="s">
        <v>1645</v>
      </c>
      <c r="E157" s="11">
        <v>1150435</v>
      </c>
      <c r="F157" s="11" t="s">
        <v>2385</v>
      </c>
      <c r="G157" s="406">
        <v>44235</v>
      </c>
      <c r="H157" t="s">
        <v>525</v>
      </c>
      <c r="I157" t="s">
        <v>372</v>
      </c>
      <c r="J157" t="s">
        <v>526</v>
      </c>
      <c r="K157" s="2">
        <v>424.62</v>
      </c>
    </row>
    <row r="158" spans="1:11" x14ac:dyDescent="0.3">
      <c r="A158" s="11">
        <v>155</v>
      </c>
      <c r="B158" t="s">
        <v>20</v>
      </c>
      <c r="C158" t="s">
        <v>1812</v>
      </c>
      <c r="D158" t="s">
        <v>1645</v>
      </c>
      <c r="E158" s="11">
        <v>1150436</v>
      </c>
      <c r="F158" s="11" t="s">
        <v>2385</v>
      </c>
      <c r="G158" s="406">
        <v>44235</v>
      </c>
      <c r="H158" t="s">
        <v>527</v>
      </c>
      <c r="I158" t="s">
        <v>372</v>
      </c>
      <c r="J158" t="s">
        <v>528</v>
      </c>
      <c r="K158" s="2">
        <v>170.24</v>
      </c>
    </row>
    <row r="159" spans="1:11" x14ac:dyDescent="0.3">
      <c r="A159" s="11">
        <v>156</v>
      </c>
      <c r="B159" t="s">
        <v>20</v>
      </c>
      <c r="C159" t="s">
        <v>1812</v>
      </c>
      <c r="D159" t="s">
        <v>1645</v>
      </c>
      <c r="E159" s="11">
        <v>1150437</v>
      </c>
      <c r="F159" s="11" t="s">
        <v>2385</v>
      </c>
      <c r="G159" s="406">
        <v>44235</v>
      </c>
      <c r="H159" t="s">
        <v>512</v>
      </c>
      <c r="I159" t="s">
        <v>513</v>
      </c>
      <c r="J159" t="s">
        <v>514</v>
      </c>
      <c r="K159" s="2">
        <v>5606.65</v>
      </c>
    </row>
    <row r="160" spans="1:11" x14ac:dyDescent="0.3">
      <c r="A160" s="11">
        <v>157</v>
      </c>
      <c r="B160" t="s">
        <v>20</v>
      </c>
      <c r="C160" t="s">
        <v>1812</v>
      </c>
      <c r="D160" t="s">
        <v>1645</v>
      </c>
      <c r="E160" s="11">
        <v>1150438</v>
      </c>
      <c r="F160" s="11" t="s">
        <v>2385</v>
      </c>
      <c r="G160" s="406">
        <v>44235</v>
      </c>
      <c r="H160" t="s">
        <v>504</v>
      </c>
      <c r="I160" t="s">
        <v>283</v>
      </c>
      <c r="J160" t="s">
        <v>286</v>
      </c>
      <c r="K160" s="2">
        <v>14250</v>
      </c>
    </row>
    <row r="161" spans="1:11" x14ac:dyDescent="0.3">
      <c r="A161" s="11">
        <v>158</v>
      </c>
      <c r="B161" t="s">
        <v>20</v>
      </c>
      <c r="C161" t="s">
        <v>1812</v>
      </c>
      <c r="D161" t="s">
        <v>1645</v>
      </c>
      <c r="E161" s="11">
        <v>1150439</v>
      </c>
      <c r="F161" s="11" t="s">
        <v>2385</v>
      </c>
      <c r="G161" s="406">
        <v>44236</v>
      </c>
      <c r="H161" t="s">
        <v>569</v>
      </c>
      <c r="I161" t="s">
        <v>372</v>
      </c>
      <c r="J161" t="s">
        <v>571</v>
      </c>
      <c r="K161" s="2">
        <v>8885.08</v>
      </c>
    </row>
    <row r="162" spans="1:11" x14ac:dyDescent="0.3">
      <c r="A162" s="11">
        <v>159</v>
      </c>
      <c r="B162" t="s">
        <v>20</v>
      </c>
      <c r="C162" t="s">
        <v>1812</v>
      </c>
      <c r="D162" t="s">
        <v>1645</v>
      </c>
      <c r="E162" s="11">
        <v>1150440</v>
      </c>
      <c r="F162" s="11" t="s">
        <v>2385</v>
      </c>
      <c r="G162" s="406">
        <v>44236</v>
      </c>
      <c r="H162" t="s">
        <v>565</v>
      </c>
      <c r="I162" t="s">
        <v>567</v>
      </c>
      <c r="J162" t="s">
        <v>568</v>
      </c>
      <c r="K162" s="2">
        <v>1125</v>
      </c>
    </row>
    <row r="163" spans="1:11" x14ac:dyDescent="0.3">
      <c r="A163" s="11">
        <v>160</v>
      </c>
      <c r="B163" t="s">
        <v>20</v>
      </c>
      <c r="C163" t="s">
        <v>1812</v>
      </c>
      <c r="D163" t="s">
        <v>1645</v>
      </c>
      <c r="E163" s="11">
        <v>1150441</v>
      </c>
      <c r="F163" s="11" t="s">
        <v>2385</v>
      </c>
      <c r="G163" s="406">
        <v>44236</v>
      </c>
      <c r="H163" t="s">
        <v>572</v>
      </c>
      <c r="I163" t="s">
        <v>567</v>
      </c>
      <c r="J163" t="s">
        <v>574</v>
      </c>
      <c r="K163" s="2">
        <v>2250</v>
      </c>
    </row>
    <row r="164" spans="1:11" x14ac:dyDescent="0.3">
      <c r="A164" s="11">
        <v>161</v>
      </c>
      <c r="B164" t="s">
        <v>20</v>
      </c>
      <c r="C164" t="s">
        <v>1812</v>
      </c>
      <c r="D164" t="s">
        <v>1645</v>
      </c>
      <c r="E164" s="11">
        <v>1150442</v>
      </c>
      <c r="F164" s="11" t="s">
        <v>2385</v>
      </c>
      <c r="G164" s="406">
        <v>44236</v>
      </c>
      <c r="H164" t="s">
        <v>476</v>
      </c>
      <c r="I164" t="s">
        <v>271</v>
      </c>
      <c r="J164" t="s">
        <v>272</v>
      </c>
      <c r="K164" s="2">
        <v>11313.6</v>
      </c>
    </row>
    <row r="165" spans="1:11" x14ac:dyDescent="0.3">
      <c r="A165" s="11">
        <v>162</v>
      </c>
      <c r="B165" t="s">
        <v>20</v>
      </c>
      <c r="C165" t="s">
        <v>1812</v>
      </c>
      <c r="D165" t="s">
        <v>1645</v>
      </c>
      <c r="E165" s="11">
        <v>1150443</v>
      </c>
      <c r="F165" s="11" t="s">
        <v>2385</v>
      </c>
      <c r="G165" s="406">
        <v>44236</v>
      </c>
      <c r="H165" t="s">
        <v>546</v>
      </c>
      <c r="I165" t="s">
        <v>274</v>
      </c>
      <c r="J165" t="s">
        <v>275</v>
      </c>
      <c r="K165" s="2">
        <v>7680</v>
      </c>
    </row>
    <row r="166" spans="1:11" x14ac:dyDescent="0.3">
      <c r="A166" s="11">
        <v>163</v>
      </c>
      <c r="B166" t="s">
        <v>20</v>
      </c>
      <c r="C166" t="s">
        <v>1812</v>
      </c>
      <c r="D166" t="s">
        <v>1645</v>
      </c>
      <c r="E166" s="11">
        <v>1150444</v>
      </c>
      <c r="F166" s="11" t="s">
        <v>2386</v>
      </c>
      <c r="G166" s="406">
        <v>44236</v>
      </c>
      <c r="K166" s="2">
        <v>0</v>
      </c>
    </row>
    <row r="167" spans="1:11" x14ac:dyDescent="0.3">
      <c r="A167" s="11">
        <v>164</v>
      </c>
      <c r="B167" t="s">
        <v>20</v>
      </c>
      <c r="C167" t="s">
        <v>1812</v>
      </c>
      <c r="D167" t="s">
        <v>1645</v>
      </c>
      <c r="E167" s="11">
        <v>1150445</v>
      </c>
      <c r="F167" s="11" t="s">
        <v>2385</v>
      </c>
      <c r="G167" s="406">
        <v>44236</v>
      </c>
      <c r="H167" t="s">
        <v>385</v>
      </c>
      <c r="I167" t="s">
        <v>277</v>
      </c>
      <c r="J167" t="s">
        <v>278</v>
      </c>
      <c r="K167" s="2">
        <v>42750</v>
      </c>
    </row>
    <row r="168" spans="1:11" x14ac:dyDescent="0.3">
      <c r="A168" s="11">
        <v>165</v>
      </c>
      <c r="B168" t="s">
        <v>20</v>
      </c>
      <c r="C168" t="s">
        <v>1812</v>
      </c>
      <c r="D168" t="s">
        <v>1645</v>
      </c>
      <c r="E168" s="11">
        <v>1150446</v>
      </c>
      <c r="F168" s="11" t="s">
        <v>2385</v>
      </c>
      <c r="G168" s="406">
        <v>44236</v>
      </c>
      <c r="H168" t="s">
        <v>386</v>
      </c>
      <c r="I168" t="s">
        <v>268</v>
      </c>
      <c r="J168" t="s">
        <v>269</v>
      </c>
      <c r="K168" s="2">
        <v>6000</v>
      </c>
    </row>
    <row r="169" spans="1:11" x14ac:dyDescent="0.3">
      <c r="A169" s="11">
        <v>166</v>
      </c>
      <c r="B169" t="s">
        <v>20</v>
      </c>
      <c r="C169" t="s">
        <v>1812</v>
      </c>
      <c r="D169" t="s">
        <v>1652</v>
      </c>
      <c r="E169" s="11" t="s">
        <v>1919</v>
      </c>
      <c r="F169" s="11" t="s">
        <v>2385</v>
      </c>
      <c r="G169" s="406">
        <v>44236</v>
      </c>
      <c r="H169" t="s">
        <v>551</v>
      </c>
      <c r="I169" t="s">
        <v>73</v>
      </c>
      <c r="J169" t="s">
        <v>553</v>
      </c>
      <c r="K169" s="2">
        <v>49219.63</v>
      </c>
    </row>
    <row r="170" spans="1:11" x14ac:dyDescent="0.3">
      <c r="A170" s="11">
        <v>167</v>
      </c>
      <c r="B170" t="s">
        <v>20</v>
      </c>
      <c r="C170" t="s">
        <v>1812</v>
      </c>
      <c r="D170" t="s">
        <v>1652</v>
      </c>
      <c r="E170" s="11" t="s">
        <v>1919</v>
      </c>
      <c r="F170" s="11" t="s">
        <v>2385</v>
      </c>
      <c r="G170" s="406">
        <v>44236</v>
      </c>
      <c r="H170" t="s">
        <v>554</v>
      </c>
      <c r="I170" t="s">
        <v>556</v>
      </c>
      <c r="J170" t="s">
        <v>553</v>
      </c>
      <c r="K170" s="2">
        <v>13654.27</v>
      </c>
    </row>
    <row r="171" spans="1:11" x14ac:dyDescent="0.3">
      <c r="A171" s="11">
        <v>168</v>
      </c>
      <c r="B171" t="s">
        <v>20</v>
      </c>
      <c r="C171" t="s">
        <v>1812</v>
      </c>
      <c r="D171" t="s">
        <v>1652</v>
      </c>
      <c r="E171" s="11" t="s">
        <v>1919</v>
      </c>
      <c r="F171" s="11" t="s">
        <v>2385</v>
      </c>
      <c r="G171" s="406">
        <v>44236</v>
      </c>
      <c r="H171" t="s">
        <v>557</v>
      </c>
      <c r="I171" t="s">
        <v>213</v>
      </c>
      <c r="J171" t="s">
        <v>553</v>
      </c>
      <c r="K171" s="2">
        <v>13997.75</v>
      </c>
    </row>
    <row r="172" spans="1:11" x14ac:dyDescent="0.3">
      <c r="A172" s="11">
        <v>169</v>
      </c>
      <c r="B172" t="s">
        <v>20</v>
      </c>
      <c r="C172" t="s">
        <v>1812</v>
      </c>
      <c r="D172" t="s">
        <v>1652</v>
      </c>
      <c r="E172" s="11" t="s">
        <v>1919</v>
      </c>
      <c r="F172" s="11" t="s">
        <v>2385</v>
      </c>
      <c r="G172" s="406">
        <v>44236</v>
      </c>
      <c r="H172" t="s">
        <v>559</v>
      </c>
      <c r="I172" t="s">
        <v>80</v>
      </c>
      <c r="J172" t="s">
        <v>553</v>
      </c>
      <c r="K172" s="2">
        <v>14367.37</v>
      </c>
    </row>
    <row r="173" spans="1:11" x14ac:dyDescent="0.3">
      <c r="A173" s="11">
        <v>170</v>
      </c>
      <c r="B173" t="s">
        <v>20</v>
      </c>
      <c r="C173" t="s">
        <v>1812</v>
      </c>
      <c r="D173" t="s">
        <v>1652</v>
      </c>
      <c r="E173" s="11" t="s">
        <v>1919</v>
      </c>
      <c r="F173" s="11" t="s">
        <v>2385</v>
      </c>
      <c r="G173" s="406">
        <v>44236</v>
      </c>
      <c r="H173" t="s">
        <v>561</v>
      </c>
      <c r="I173" t="s">
        <v>87</v>
      </c>
      <c r="J173" t="s">
        <v>553</v>
      </c>
      <c r="K173" s="2">
        <v>17130.28</v>
      </c>
    </row>
    <row r="174" spans="1:11" x14ac:dyDescent="0.3">
      <c r="A174" s="11">
        <v>171</v>
      </c>
      <c r="B174" t="s">
        <v>20</v>
      </c>
      <c r="C174" t="s">
        <v>1812</v>
      </c>
      <c r="D174" t="s">
        <v>1652</v>
      </c>
      <c r="E174" s="11" t="s">
        <v>1919</v>
      </c>
      <c r="F174" s="11" t="s">
        <v>2385</v>
      </c>
      <c r="G174" s="406">
        <v>44236</v>
      </c>
      <c r="H174" t="s">
        <v>563</v>
      </c>
      <c r="I174" t="s">
        <v>90</v>
      </c>
      <c r="J174" t="s">
        <v>553</v>
      </c>
      <c r="K174" s="2">
        <v>10233.43</v>
      </c>
    </row>
    <row r="175" spans="1:11" x14ac:dyDescent="0.3">
      <c r="A175" s="11">
        <v>172</v>
      </c>
      <c r="B175" t="s">
        <v>20</v>
      </c>
      <c r="C175" t="s">
        <v>1812</v>
      </c>
      <c r="D175" t="s">
        <v>1645</v>
      </c>
      <c r="E175" s="11">
        <v>9900130665</v>
      </c>
      <c r="F175" s="11" t="s">
        <v>2385</v>
      </c>
      <c r="G175" s="406">
        <v>44236</v>
      </c>
      <c r="H175" t="s">
        <v>550</v>
      </c>
      <c r="I175" t="s">
        <v>96</v>
      </c>
      <c r="J175" t="s">
        <v>238</v>
      </c>
      <c r="K175" s="2">
        <v>1125</v>
      </c>
    </row>
    <row r="176" spans="1:11" x14ac:dyDescent="0.3">
      <c r="A176" s="11">
        <v>173</v>
      </c>
      <c r="B176" t="s">
        <v>20</v>
      </c>
      <c r="C176" t="s">
        <v>1812</v>
      </c>
      <c r="D176" t="s">
        <v>1652</v>
      </c>
      <c r="E176" s="11" t="s">
        <v>1924</v>
      </c>
      <c r="F176" s="11" t="s">
        <v>2385</v>
      </c>
      <c r="G176" s="406">
        <v>44236</v>
      </c>
      <c r="H176" t="s">
        <v>474</v>
      </c>
      <c r="I176" t="s">
        <v>369</v>
      </c>
      <c r="J176" t="s">
        <v>370</v>
      </c>
      <c r="K176" s="2">
        <v>31350</v>
      </c>
    </row>
    <row r="177" spans="1:11" x14ac:dyDescent="0.3">
      <c r="A177" s="11">
        <v>174</v>
      </c>
      <c r="B177" t="s">
        <v>20</v>
      </c>
      <c r="C177" t="s">
        <v>1812</v>
      </c>
      <c r="D177" t="s">
        <v>1652</v>
      </c>
      <c r="E177" s="11" t="s">
        <v>1927</v>
      </c>
      <c r="F177" s="11" t="s">
        <v>2385</v>
      </c>
      <c r="G177" s="406">
        <v>44237</v>
      </c>
      <c r="H177" t="s">
        <v>578</v>
      </c>
      <c r="I177" t="s">
        <v>73</v>
      </c>
      <c r="J177" t="s">
        <v>580</v>
      </c>
      <c r="K177" s="2">
        <v>380927.66</v>
      </c>
    </row>
    <row r="178" spans="1:11" x14ac:dyDescent="0.3">
      <c r="A178" s="11">
        <v>175</v>
      </c>
      <c r="B178" t="s">
        <v>20</v>
      </c>
      <c r="C178" t="s">
        <v>1812</v>
      </c>
      <c r="D178" t="s">
        <v>1652</v>
      </c>
      <c r="E178" s="11" t="s">
        <v>1930</v>
      </c>
      <c r="F178" s="11" t="s">
        <v>2385</v>
      </c>
      <c r="G178" s="406">
        <v>44238</v>
      </c>
      <c r="H178" t="s">
        <v>593</v>
      </c>
      <c r="I178" t="s">
        <v>399</v>
      </c>
      <c r="J178" t="s">
        <v>595</v>
      </c>
      <c r="K178" s="2">
        <v>84139.95</v>
      </c>
    </row>
    <row r="179" spans="1:11" x14ac:dyDescent="0.3">
      <c r="A179" s="11">
        <v>176</v>
      </c>
      <c r="B179" t="s">
        <v>20</v>
      </c>
      <c r="C179" t="s">
        <v>1812</v>
      </c>
      <c r="D179" t="s">
        <v>1652</v>
      </c>
      <c r="E179" s="11" t="s">
        <v>1930</v>
      </c>
      <c r="F179" s="11" t="s">
        <v>2385</v>
      </c>
      <c r="G179" s="406">
        <v>44238</v>
      </c>
      <c r="H179" t="s">
        <v>591</v>
      </c>
      <c r="I179" t="s">
        <v>247</v>
      </c>
      <c r="J179" t="s">
        <v>587</v>
      </c>
      <c r="K179" s="2">
        <v>559.6</v>
      </c>
    </row>
    <row r="180" spans="1:11" x14ac:dyDescent="0.3">
      <c r="A180" s="11">
        <v>177</v>
      </c>
      <c r="B180" t="s">
        <v>20</v>
      </c>
      <c r="C180" t="s">
        <v>1812</v>
      </c>
      <c r="D180" t="s">
        <v>1652</v>
      </c>
      <c r="E180" s="11" t="s">
        <v>1930</v>
      </c>
      <c r="F180" s="11" t="s">
        <v>2385</v>
      </c>
      <c r="G180" s="406">
        <v>44238</v>
      </c>
      <c r="H180" t="s">
        <v>588</v>
      </c>
      <c r="I180" t="s">
        <v>590</v>
      </c>
      <c r="J180" t="s">
        <v>587</v>
      </c>
      <c r="K180" s="2">
        <v>235.09</v>
      </c>
    </row>
    <row r="181" spans="1:11" x14ac:dyDescent="0.3">
      <c r="A181" s="11">
        <v>178</v>
      </c>
      <c r="B181" t="s">
        <v>20</v>
      </c>
      <c r="C181" t="s">
        <v>1812</v>
      </c>
      <c r="D181" t="s">
        <v>1652</v>
      </c>
      <c r="E181" s="11" t="s">
        <v>1930</v>
      </c>
      <c r="F181" s="11" t="s">
        <v>2385</v>
      </c>
      <c r="G181" s="406">
        <v>44238</v>
      </c>
      <c r="H181" t="s">
        <v>585</v>
      </c>
      <c r="I181" t="s">
        <v>315</v>
      </c>
      <c r="J181" t="s">
        <v>587</v>
      </c>
      <c r="K181" s="2">
        <v>416.38</v>
      </c>
    </row>
    <row r="182" spans="1:11" x14ac:dyDescent="0.3">
      <c r="A182" s="11">
        <v>179</v>
      </c>
      <c r="B182" t="s">
        <v>20</v>
      </c>
      <c r="C182" t="s">
        <v>1812</v>
      </c>
      <c r="D182" t="s">
        <v>1652</v>
      </c>
      <c r="E182" s="11" t="s">
        <v>1930</v>
      </c>
      <c r="F182" s="11" t="s">
        <v>2385</v>
      </c>
      <c r="G182" s="406">
        <v>44238</v>
      </c>
      <c r="H182" t="s">
        <v>609</v>
      </c>
      <c r="I182" t="s">
        <v>556</v>
      </c>
      <c r="J182" t="s">
        <v>580</v>
      </c>
      <c r="K182" s="2">
        <v>99408.34</v>
      </c>
    </row>
    <row r="183" spans="1:11" x14ac:dyDescent="0.3">
      <c r="A183" s="11">
        <v>180</v>
      </c>
      <c r="B183" t="s">
        <v>20</v>
      </c>
      <c r="C183" t="s">
        <v>1812</v>
      </c>
      <c r="D183" t="s">
        <v>1652</v>
      </c>
      <c r="E183" s="11" t="s">
        <v>1930</v>
      </c>
      <c r="F183" s="11" t="s">
        <v>2385</v>
      </c>
      <c r="G183" s="406">
        <v>44238</v>
      </c>
      <c r="H183" t="s">
        <v>581</v>
      </c>
      <c r="I183" t="s">
        <v>213</v>
      </c>
      <c r="J183" t="s">
        <v>580</v>
      </c>
      <c r="K183" s="2">
        <v>102762.6</v>
      </c>
    </row>
    <row r="184" spans="1:11" x14ac:dyDescent="0.3">
      <c r="A184" s="11">
        <v>181</v>
      </c>
      <c r="B184" t="s">
        <v>20</v>
      </c>
      <c r="C184" t="s">
        <v>1812</v>
      </c>
      <c r="D184" t="s">
        <v>1652</v>
      </c>
      <c r="E184" s="11" t="s">
        <v>1930</v>
      </c>
      <c r="F184" s="11" t="s">
        <v>2385</v>
      </c>
      <c r="G184" s="406">
        <v>44238</v>
      </c>
      <c r="H184" t="s">
        <v>601</v>
      </c>
      <c r="I184" t="s">
        <v>80</v>
      </c>
      <c r="J184" t="s">
        <v>580</v>
      </c>
      <c r="K184" s="2">
        <v>83314.61</v>
      </c>
    </row>
    <row r="185" spans="1:11" x14ac:dyDescent="0.3">
      <c r="A185" s="11">
        <v>182</v>
      </c>
      <c r="B185" t="s">
        <v>20</v>
      </c>
      <c r="C185" t="s">
        <v>1812</v>
      </c>
      <c r="D185" t="s">
        <v>1652</v>
      </c>
      <c r="E185" s="11" t="s">
        <v>1930</v>
      </c>
      <c r="F185" s="11" t="s">
        <v>2385</v>
      </c>
      <c r="G185" s="406">
        <v>44238</v>
      </c>
      <c r="H185" t="s">
        <v>607</v>
      </c>
      <c r="I185" t="s">
        <v>87</v>
      </c>
      <c r="J185" t="s">
        <v>580</v>
      </c>
      <c r="K185" s="2">
        <v>145801.79</v>
      </c>
    </row>
    <row r="186" spans="1:11" x14ac:dyDescent="0.3">
      <c r="A186" s="11">
        <v>183</v>
      </c>
      <c r="B186" t="s">
        <v>20</v>
      </c>
      <c r="C186" t="s">
        <v>1812</v>
      </c>
      <c r="D186" t="s">
        <v>1652</v>
      </c>
      <c r="E186" s="11" t="s">
        <v>1930</v>
      </c>
      <c r="F186" s="11" t="s">
        <v>2385</v>
      </c>
      <c r="G186" s="406">
        <v>44238</v>
      </c>
      <c r="H186" t="s">
        <v>583</v>
      </c>
      <c r="I186" t="s">
        <v>90</v>
      </c>
      <c r="J186" t="s">
        <v>580</v>
      </c>
      <c r="K186" s="2">
        <v>95341.3</v>
      </c>
    </row>
    <row r="187" spans="1:11" x14ac:dyDescent="0.3">
      <c r="A187" s="11">
        <v>184</v>
      </c>
      <c r="B187" t="s">
        <v>20</v>
      </c>
      <c r="C187" t="s">
        <v>1812</v>
      </c>
      <c r="D187" t="s">
        <v>1652</v>
      </c>
      <c r="E187" s="11" t="s">
        <v>1930</v>
      </c>
      <c r="F187" s="11" t="s">
        <v>2385</v>
      </c>
      <c r="G187" s="406">
        <v>44238</v>
      </c>
      <c r="H187" t="s">
        <v>598</v>
      </c>
      <c r="I187" t="s">
        <v>600</v>
      </c>
      <c r="J187" t="s">
        <v>580</v>
      </c>
      <c r="K187" s="2">
        <v>13134.87</v>
      </c>
    </row>
    <row r="188" spans="1:11" x14ac:dyDescent="0.3">
      <c r="A188" s="11">
        <v>185</v>
      </c>
      <c r="B188" t="s">
        <v>20</v>
      </c>
      <c r="C188" t="s">
        <v>1812</v>
      </c>
      <c r="D188" t="s">
        <v>1652</v>
      </c>
      <c r="E188" s="11" t="s">
        <v>1930</v>
      </c>
      <c r="F188" s="11" t="s">
        <v>2385</v>
      </c>
      <c r="G188" s="406">
        <v>44238</v>
      </c>
      <c r="H188" t="s">
        <v>611</v>
      </c>
      <c r="I188" t="s">
        <v>556</v>
      </c>
      <c r="J188" t="s">
        <v>580</v>
      </c>
      <c r="K188" s="2">
        <v>26940.43</v>
      </c>
    </row>
    <row r="189" spans="1:11" x14ac:dyDescent="0.3">
      <c r="A189" s="11">
        <v>186</v>
      </c>
      <c r="B189" t="s">
        <v>20</v>
      </c>
      <c r="C189" t="s">
        <v>1812</v>
      </c>
      <c r="D189" t="s">
        <v>1652</v>
      </c>
      <c r="E189" s="11" t="s">
        <v>1930</v>
      </c>
      <c r="F189" s="11" t="s">
        <v>2385</v>
      </c>
      <c r="G189" s="406">
        <v>44238</v>
      </c>
      <c r="H189" t="s">
        <v>603</v>
      </c>
      <c r="I189" t="s">
        <v>355</v>
      </c>
      <c r="J189" t="s">
        <v>580</v>
      </c>
      <c r="K189" s="2">
        <v>14989.19</v>
      </c>
    </row>
    <row r="190" spans="1:11" x14ac:dyDescent="0.3">
      <c r="A190" s="11">
        <v>187</v>
      </c>
      <c r="B190" t="s">
        <v>20</v>
      </c>
      <c r="C190" t="s">
        <v>1812</v>
      </c>
      <c r="D190" t="s">
        <v>1652</v>
      </c>
      <c r="E190" s="11" t="s">
        <v>1930</v>
      </c>
      <c r="F190" s="11" t="s">
        <v>2385</v>
      </c>
      <c r="G190" s="406">
        <v>44238</v>
      </c>
      <c r="H190" t="s">
        <v>613</v>
      </c>
      <c r="I190" t="s">
        <v>358</v>
      </c>
      <c r="J190" t="s">
        <v>580</v>
      </c>
      <c r="K190" s="2">
        <v>9184.18</v>
      </c>
    </row>
    <row r="191" spans="1:11" x14ac:dyDescent="0.3">
      <c r="A191" s="11">
        <v>188</v>
      </c>
      <c r="B191" t="s">
        <v>20</v>
      </c>
      <c r="C191" t="s">
        <v>1812</v>
      </c>
      <c r="D191" t="s">
        <v>1652</v>
      </c>
      <c r="E191" s="11" t="s">
        <v>1930</v>
      </c>
      <c r="F191" s="11" t="s">
        <v>2385</v>
      </c>
      <c r="G191" s="406">
        <v>44238</v>
      </c>
      <c r="H191" t="s">
        <v>605</v>
      </c>
      <c r="I191" t="s">
        <v>87</v>
      </c>
      <c r="J191" t="s">
        <v>580</v>
      </c>
      <c r="K191" s="2">
        <v>30522.880000000001</v>
      </c>
    </row>
    <row r="192" spans="1:11" x14ac:dyDescent="0.3">
      <c r="A192" s="11">
        <v>189</v>
      </c>
      <c r="B192" t="s">
        <v>20</v>
      </c>
      <c r="C192" t="s">
        <v>1812</v>
      </c>
      <c r="D192" t="s">
        <v>1652</v>
      </c>
      <c r="E192" s="11" t="s">
        <v>1930</v>
      </c>
      <c r="F192" s="11" t="s">
        <v>2385</v>
      </c>
      <c r="G192" s="406">
        <v>44238</v>
      </c>
      <c r="H192" t="s">
        <v>596</v>
      </c>
      <c r="I192" t="s">
        <v>364</v>
      </c>
      <c r="J192" t="s">
        <v>580</v>
      </c>
      <c r="K192" s="2">
        <v>14179.18</v>
      </c>
    </row>
    <row r="193" spans="1:11" x14ac:dyDescent="0.3">
      <c r="A193" s="11">
        <v>190</v>
      </c>
      <c r="B193" t="s">
        <v>20</v>
      </c>
      <c r="C193" t="s">
        <v>1812</v>
      </c>
      <c r="D193" t="s">
        <v>1645</v>
      </c>
      <c r="E193" s="11">
        <v>1150447</v>
      </c>
      <c r="F193" s="11" t="s">
        <v>2385</v>
      </c>
      <c r="G193" s="406">
        <v>44238</v>
      </c>
      <c r="H193" t="s">
        <v>615</v>
      </c>
      <c r="I193" t="s">
        <v>179</v>
      </c>
      <c r="J193" t="s">
        <v>173</v>
      </c>
      <c r="K193" s="2">
        <v>950</v>
      </c>
    </row>
    <row r="194" spans="1:11" x14ac:dyDescent="0.3">
      <c r="A194" s="11">
        <v>191</v>
      </c>
      <c r="B194" t="s">
        <v>20</v>
      </c>
      <c r="C194" t="s">
        <v>1812</v>
      </c>
      <c r="D194" t="s">
        <v>1645</v>
      </c>
      <c r="E194" s="11">
        <v>1150448</v>
      </c>
      <c r="F194" s="11" t="s">
        <v>2385</v>
      </c>
      <c r="G194" s="406">
        <v>44238</v>
      </c>
      <c r="H194" t="s">
        <v>575</v>
      </c>
      <c r="I194" t="s">
        <v>126</v>
      </c>
      <c r="J194" t="s">
        <v>577</v>
      </c>
      <c r="K194" s="2">
        <v>9937.5</v>
      </c>
    </row>
    <row r="195" spans="1:11" x14ac:dyDescent="0.3">
      <c r="A195" s="11">
        <v>192</v>
      </c>
      <c r="B195" t="s">
        <v>20</v>
      </c>
      <c r="C195" t="s">
        <v>1812</v>
      </c>
      <c r="D195" t="s">
        <v>1652</v>
      </c>
      <c r="E195" s="11" t="s">
        <v>1944</v>
      </c>
      <c r="F195" s="11" t="s">
        <v>2385</v>
      </c>
      <c r="G195" s="406">
        <v>44243</v>
      </c>
      <c r="H195" t="s">
        <v>620</v>
      </c>
      <c r="I195" t="s">
        <v>622</v>
      </c>
      <c r="J195" t="s">
        <v>619</v>
      </c>
      <c r="K195" s="2">
        <v>9913.64</v>
      </c>
    </row>
    <row r="196" spans="1:11" x14ac:dyDescent="0.3">
      <c r="A196" s="11">
        <v>193</v>
      </c>
      <c r="B196" t="s">
        <v>20</v>
      </c>
      <c r="C196" t="s">
        <v>1812</v>
      </c>
      <c r="D196" t="s">
        <v>1652</v>
      </c>
      <c r="E196" s="11" t="s">
        <v>1944</v>
      </c>
      <c r="F196" s="11" t="s">
        <v>2385</v>
      </c>
      <c r="G196" s="406">
        <v>44243</v>
      </c>
      <c r="H196" t="s">
        <v>623</v>
      </c>
      <c r="I196" t="s">
        <v>625</v>
      </c>
      <c r="J196" t="s">
        <v>619</v>
      </c>
      <c r="K196" s="2">
        <v>9913.64</v>
      </c>
    </row>
    <row r="197" spans="1:11" x14ac:dyDescent="0.3">
      <c r="A197" s="11">
        <v>194</v>
      </c>
      <c r="B197" t="s">
        <v>20</v>
      </c>
      <c r="C197" t="s">
        <v>1812</v>
      </c>
      <c r="D197" t="s">
        <v>1652</v>
      </c>
      <c r="E197" s="11" t="s">
        <v>1944</v>
      </c>
      <c r="F197" s="11" t="s">
        <v>2385</v>
      </c>
      <c r="G197" s="406">
        <v>44243</v>
      </c>
      <c r="H197" t="s">
        <v>626</v>
      </c>
      <c r="I197" t="s">
        <v>628</v>
      </c>
      <c r="J197" t="s">
        <v>619</v>
      </c>
      <c r="K197" s="2">
        <v>9913.64</v>
      </c>
    </row>
    <row r="198" spans="1:11" x14ac:dyDescent="0.3">
      <c r="A198" s="11">
        <v>195</v>
      </c>
      <c r="B198" t="s">
        <v>20</v>
      </c>
      <c r="C198" t="s">
        <v>1812</v>
      </c>
      <c r="D198" t="s">
        <v>1652</v>
      </c>
      <c r="E198" s="11" t="s">
        <v>1944</v>
      </c>
      <c r="F198" s="11" t="s">
        <v>2385</v>
      </c>
      <c r="G198" s="406">
        <v>44243</v>
      </c>
      <c r="H198" t="s">
        <v>629</v>
      </c>
      <c r="I198" t="s">
        <v>631</v>
      </c>
      <c r="J198" t="s">
        <v>619</v>
      </c>
      <c r="K198" s="2">
        <v>9913.64</v>
      </c>
    </row>
    <row r="199" spans="1:11" x14ac:dyDescent="0.3">
      <c r="A199" s="11">
        <v>196</v>
      </c>
      <c r="B199" t="s">
        <v>20</v>
      </c>
      <c r="C199" t="s">
        <v>1812</v>
      </c>
      <c r="D199" t="s">
        <v>1652</v>
      </c>
      <c r="E199" s="11" t="s">
        <v>1944</v>
      </c>
      <c r="F199" s="11" t="s">
        <v>2385</v>
      </c>
      <c r="G199" s="406">
        <v>44243</v>
      </c>
      <c r="H199" t="s">
        <v>616</v>
      </c>
      <c r="I199" t="s">
        <v>618</v>
      </c>
      <c r="J199" t="s">
        <v>619</v>
      </c>
      <c r="K199" s="2">
        <v>9913.64</v>
      </c>
    </row>
    <row r="200" spans="1:11" x14ac:dyDescent="0.3">
      <c r="A200" s="11">
        <v>197</v>
      </c>
      <c r="B200" t="s">
        <v>20</v>
      </c>
      <c r="C200" t="s">
        <v>1812</v>
      </c>
      <c r="D200" t="s">
        <v>1652</v>
      </c>
      <c r="E200" s="11" t="s">
        <v>1944</v>
      </c>
      <c r="F200" s="11" t="s">
        <v>2385</v>
      </c>
      <c r="G200" s="406">
        <v>44243</v>
      </c>
      <c r="H200" t="s">
        <v>632</v>
      </c>
      <c r="I200" t="s">
        <v>618</v>
      </c>
      <c r="J200" t="s">
        <v>634</v>
      </c>
      <c r="K200" s="2">
        <v>11559.96</v>
      </c>
    </row>
    <row r="201" spans="1:11" x14ac:dyDescent="0.3">
      <c r="A201" s="11">
        <v>198</v>
      </c>
      <c r="B201" t="s">
        <v>20</v>
      </c>
      <c r="C201" t="s">
        <v>1812</v>
      </c>
      <c r="D201" t="s">
        <v>1652</v>
      </c>
      <c r="E201" s="11" t="s">
        <v>1952</v>
      </c>
      <c r="F201" s="11" t="s">
        <v>2385</v>
      </c>
      <c r="G201" s="406">
        <v>44245</v>
      </c>
      <c r="H201" t="s">
        <v>679</v>
      </c>
      <c r="I201" t="s">
        <v>503</v>
      </c>
      <c r="J201" t="s">
        <v>681</v>
      </c>
      <c r="K201" s="2">
        <v>2850</v>
      </c>
    </row>
    <row r="202" spans="1:11" x14ac:dyDescent="0.3">
      <c r="A202" s="11">
        <v>199</v>
      </c>
      <c r="B202" t="s">
        <v>20</v>
      </c>
      <c r="C202" t="s">
        <v>1812</v>
      </c>
      <c r="D202" t="s">
        <v>1652</v>
      </c>
      <c r="E202" s="11" t="s">
        <v>1952</v>
      </c>
      <c r="F202" s="11" t="s">
        <v>2385</v>
      </c>
      <c r="G202" s="406">
        <v>44245</v>
      </c>
      <c r="H202" t="s">
        <v>682</v>
      </c>
      <c r="I202" t="s">
        <v>503</v>
      </c>
      <c r="J202" t="s">
        <v>684</v>
      </c>
      <c r="K202" s="2">
        <v>500</v>
      </c>
    </row>
    <row r="203" spans="1:11" x14ac:dyDescent="0.3">
      <c r="A203" s="11">
        <v>200</v>
      </c>
      <c r="B203" t="s">
        <v>20</v>
      </c>
      <c r="C203" t="s">
        <v>1812</v>
      </c>
      <c r="D203" t="s">
        <v>1652</v>
      </c>
      <c r="E203" s="11" t="s">
        <v>1952</v>
      </c>
      <c r="F203" s="11" t="s">
        <v>2385</v>
      </c>
      <c r="G203" s="406">
        <v>44245</v>
      </c>
      <c r="H203" t="s">
        <v>691</v>
      </c>
      <c r="I203" t="s">
        <v>692</v>
      </c>
      <c r="J203" t="s">
        <v>693</v>
      </c>
      <c r="K203" s="2">
        <v>37508.5</v>
      </c>
    </row>
    <row r="204" spans="1:11" x14ac:dyDescent="0.3">
      <c r="A204" s="11">
        <v>201</v>
      </c>
      <c r="B204" t="s">
        <v>20</v>
      </c>
      <c r="C204" t="s">
        <v>1812</v>
      </c>
      <c r="D204" t="s">
        <v>1652</v>
      </c>
      <c r="E204" s="11" t="s">
        <v>1952</v>
      </c>
      <c r="F204" s="11" t="s">
        <v>2385</v>
      </c>
      <c r="G204" s="406">
        <v>44245</v>
      </c>
      <c r="H204" t="s">
        <v>705</v>
      </c>
      <c r="I204" t="s">
        <v>399</v>
      </c>
      <c r="J204" t="s">
        <v>650</v>
      </c>
      <c r="K204" s="2">
        <v>119889.07</v>
      </c>
    </row>
    <row r="205" spans="1:11" x14ac:dyDescent="0.3">
      <c r="A205" s="11">
        <v>202</v>
      </c>
      <c r="B205" t="s">
        <v>20</v>
      </c>
      <c r="C205" t="s">
        <v>1812</v>
      </c>
      <c r="D205" t="s">
        <v>1652</v>
      </c>
      <c r="E205" s="11" t="s">
        <v>1952</v>
      </c>
      <c r="F205" s="11" t="s">
        <v>2385</v>
      </c>
      <c r="G205" s="406">
        <v>44245</v>
      </c>
      <c r="H205" t="s">
        <v>648</v>
      </c>
      <c r="I205" t="s">
        <v>399</v>
      </c>
      <c r="J205" t="s">
        <v>650</v>
      </c>
      <c r="K205" s="2">
        <v>144603.29</v>
      </c>
    </row>
    <row r="206" spans="1:11" x14ac:dyDescent="0.3">
      <c r="A206" s="11">
        <v>203</v>
      </c>
      <c r="B206" t="s">
        <v>20</v>
      </c>
      <c r="C206" t="s">
        <v>1812</v>
      </c>
      <c r="D206" t="s">
        <v>1645</v>
      </c>
      <c r="E206" s="11">
        <v>1150449</v>
      </c>
      <c r="F206" s="11" t="s">
        <v>2385</v>
      </c>
      <c r="G206" s="406">
        <v>44245</v>
      </c>
      <c r="H206" t="s">
        <v>675</v>
      </c>
      <c r="I206" t="s">
        <v>677</v>
      </c>
      <c r="J206" t="s">
        <v>678</v>
      </c>
      <c r="K206" s="2">
        <v>8225.6200000000008</v>
      </c>
    </row>
    <row r="207" spans="1:11" x14ac:dyDescent="0.3">
      <c r="A207" s="11">
        <v>204</v>
      </c>
      <c r="B207" t="s">
        <v>20</v>
      </c>
      <c r="C207" t="s">
        <v>1812</v>
      </c>
      <c r="D207" t="s">
        <v>1645</v>
      </c>
      <c r="E207" s="11">
        <v>1150450</v>
      </c>
      <c r="F207" s="11" t="s">
        <v>2385</v>
      </c>
      <c r="G207" s="406">
        <v>44245</v>
      </c>
      <c r="H207" t="s">
        <v>685</v>
      </c>
      <c r="I207" t="s">
        <v>507</v>
      </c>
      <c r="J207" t="s">
        <v>687</v>
      </c>
      <c r="K207" s="2">
        <v>21124.28</v>
      </c>
    </row>
    <row r="208" spans="1:11" x14ac:dyDescent="0.3">
      <c r="A208" s="11">
        <v>205</v>
      </c>
      <c r="B208" t="s">
        <v>20</v>
      </c>
      <c r="C208" t="s">
        <v>1812</v>
      </c>
      <c r="D208" t="s">
        <v>1645</v>
      </c>
      <c r="E208" s="11">
        <v>1150451</v>
      </c>
      <c r="F208" s="11" t="s">
        <v>2385</v>
      </c>
      <c r="G208" s="406">
        <v>44245</v>
      </c>
      <c r="H208" t="s">
        <v>658</v>
      </c>
      <c r="I208" t="s">
        <v>660</v>
      </c>
      <c r="J208" t="s">
        <v>661</v>
      </c>
      <c r="K208" s="2">
        <v>27037.32</v>
      </c>
    </row>
    <row r="209" spans="1:11" x14ac:dyDescent="0.3">
      <c r="A209" s="11">
        <v>206</v>
      </c>
      <c r="B209" t="s">
        <v>20</v>
      </c>
      <c r="C209" t="s">
        <v>1812</v>
      </c>
      <c r="D209" t="s">
        <v>1645</v>
      </c>
      <c r="E209" s="11">
        <v>1150452</v>
      </c>
      <c r="F209" s="11" t="s">
        <v>2385</v>
      </c>
      <c r="G209" s="406">
        <v>44245</v>
      </c>
      <c r="H209" t="s">
        <v>662</v>
      </c>
      <c r="I209" t="s">
        <v>660</v>
      </c>
      <c r="J209" t="s">
        <v>664</v>
      </c>
      <c r="K209" s="2">
        <v>16875</v>
      </c>
    </row>
    <row r="210" spans="1:11" x14ac:dyDescent="0.3">
      <c r="A210" s="11">
        <v>207</v>
      </c>
      <c r="B210" t="s">
        <v>20</v>
      </c>
      <c r="C210" t="s">
        <v>1812</v>
      </c>
      <c r="D210" t="s">
        <v>1645</v>
      </c>
      <c r="E210" s="11">
        <v>1150453</v>
      </c>
      <c r="F210" s="11" t="s">
        <v>2385</v>
      </c>
      <c r="G210" s="406">
        <v>44245</v>
      </c>
      <c r="H210" t="s">
        <v>665</v>
      </c>
      <c r="I210" t="s">
        <v>660</v>
      </c>
      <c r="J210" t="s">
        <v>667</v>
      </c>
      <c r="K210" s="2">
        <v>525</v>
      </c>
    </row>
    <row r="211" spans="1:11" x14ac:dyDescent="0.3">
      <c r="A211" s="11">
        <v>208</v>
      </c>
      <c r="B211" t="s">
        <v>20</v>
      </c>
      <c r="C211" t="s">
        <v>1812</v>
      </c>
      <c r="D211" t="s">
        <v>1645</v>
      </c>
      <c r="E211" s="11">
        <v>1150454</v>
      </c>
      <c r="F211" s="11" t="s">
        <v>2385</v>
      </c>
      <c r="G211" s="406">
        <v>44245</v>
      </c>
      <c r="H211" t="s">
        <v>668</v>
      </c>
      <c r="I211" t="s">
        <v>660</v>
      </c>
      <c r="J211" t="s">
        <v>670</v>
      </c>
      <c r="K211" s="2">
        <v>861</v>
      </c>
    </row>
    <row r="212" spans="1:11" x14ac:dyDescent="0.3">
      <c r="A212" s="11">
        <v>209</v>
      </c>
      <c r="B212" t="s">
        <v>20</v>
      </c>
      <c r="C212" t="s">
        <v>1812</v>
      </c>
      <c r="D212" t="s">
        <v>1645</v>
      </c>
      <c r="E212" s="11">
        <v>1150455</v>
      </c>
      <c r="F212" s="11" t="s">
        <v>2385</v>
      </c>
      <c r="G212" s="406">
        <v>44245</v>
      </c>
      <c r="H212" t="s">
        <v>694</v>
      </c>
      <c r="I212" t="s">
        <v>696</v>
      </c>
      <c r="J212" t="s">
        <v>697</v>
      </c>
      <c r="K212" s="2">
        <v>23437.5</v>
      </c>
    </row>
    <row r="213" spans="1:11" x14ac:dyDescent="0.3">
      <c r="A213" s="11">
        <v>210</v>
      </c>
      <c r="B213" t="s">
        <v>20</v>
      </c>
      <c r="C213" t="s">
        <v>1812</v>
      </c>
      <c r="D213" t="s">
        <v>1645</v>
      </c>
      <c r="E213" s="11">
        <v>1150456</v>
      </c>
      <c r="F213" s="11" t="s">
        <v>2385</v>
      </c>
      <c r="G213" s="406">
        <v>44245</v>
      </c>
      <c r="H213" t="s">
        <v>698</v>
      </c>
      <c r="I213" t="s">
        <v>700</v>
      </c>
      <c r="J213" t="s">
        <v>701</v>
      </c>
      <c r="K213" s="2">
        <v>1883.39</v>
      </c>
    </row>
    <row r="214" spans="1:11" x14ac:dyDescent="0.3">
      <c r="A214" s="11">
        <v>211</v>
      </c>
      <c r="B214" t="s">
        <v>20</v>
      </c>
      <c r="C214" t="s">
        <v>1812</v>
      </c>
      <c r="D214" t="s">
        <v>1645</v>
      </c>
      <c r="E214" s="11">
        <v>1150457</v>
      </c>
      <c r="F214" s="11" t="s">
        <v>2385</v>
      </c>
      <c r="G214" s="406">
        <v>44245</v>
      </c>
      <c r="H214" t="s">
        <v>651</v>
      </c>
      <c r="I214" t="s">
        <v>229</v>
      </c>
      <c r="J214" t="s">
        <v>653</v>
      </c>
      <c r="K214" s="2">
        <v>155278.13</v>
      </c>
    </row>
    <row r="215" spans="1:11" x14ac:dyDescent="0.3">
      <c r="A215" s="11">
        <v>212</v>
      </c>
      <c r="B215" t="s">
        <v>20</v>
      </c>
      <c r="C215" t="s">
        <v>1812</v>
      </c>
      <c r="D215" t="s">
        <v>1645</v>
      </c>
      <c r="E215" s="11">
        <v>1150458</v>
      </c>
      <c r="F215" s="11" t="s">
        <v>2385</v>
      </c>
      <c r="G215" s="406">
        <v>44245</v>
      </c>
      <c r="H215" t="s">
        <v>688</v>
      </c>
      <c r="I215" t="s">
        <v>366</v>
      </c>
      <c r="J215" t="s">
        <v>689</v>
      </c>
      <c r="K215" s="2">
        <v>17967.22</v>
      </c>
    </row>
    <row r="216" spans="1:11" x14ac:dyDescent="0.3">
      <c r="A216" s="11">
        <v>213</v>
      </c>
      <c r="B216" t="s">
        <v>20</v>
      </c>
      <c r="C216" t="s">
        <v>1812</v>
      </c>
      <c r="D216" t="s">
        <v>1645</v>
      </c>
      <c r="E216" s="11">
        <v>1150459</v>
      </c>
      <c r="F216" s="11" t="s">
        <v>2385</v>
      </c>
      <c r="G216" s="406">
        <v>44245</v>
      </c>
      <c r="H216" t="s">
        <v>702</v>
      </c>
      <c r="I216" t="s">
        <v>703</v>
      </c>
      <c r="J216" t="s">
        <v>704</v>
      </c>
      <c r="K216" s="2">
        <v>10735</v>
      </c>
    </row>
    <row r="217" spans="1:11" x14ac:dyDescent="0.3">
      <c r="A217" s="11">
        <v>214</v>
      </c>
      <c r="B217" t="s">
        <v>20</v>
      </c>
      <c r="C217" t="s">
        <v>1812</v>
      </c>
      <c r="D217" t="s">
        <v>1645</v>
      </c>
      <c r="E217" s="11">
        <v>1150460</v>
      </c>
      <c r="F217" s="11" t="s">
        <v>2385</v>
      </c>
      <c r="G217" s="406">
        <v>44245</v>
      </c>
      <c r="H217" t="s">
        <v>690</v>
      </c>
      <c r="I217" t="s">
        <v>126</v>
      </c>
      <c r="J217" t="s">
        <v>127</v>
      </c>
      <c r="K217" s="2">
        <v>11625</v>
      </c>
    </row>
    <row r="218" spans="1:11" x14ac:dyDescent="0.3">
      <c r="A218" s="11">
        <v>215</v>
      </c>
      <c r="B218" t="s">
        <v>20</v>
      </c>
      <c r="C218" t="s">
        <v>1812</v>
      </c>
      <c r="D218" t="s">
        <v>1645</v>
      </c>
      <c r="E218" s="11">
        <v>9900130671</v>
      </c>
      <c r="F218" s="11" t="s">
        <v>2385</v>
      </c>
      <c r="G218" s="406">
        <v>44245</v>
      </c>
      <c r="H218" t="s">
        <v>635</v>
      </c>
      <c r="I218" t="s">
        <v>390</v>
      </c>
      <c r="J218" t="s">
        <v>636</v>
      </c>
      <c r="K218" s="2">
        <v>177751.92</v>
      </c>
    </row>
    <row r="219" spans="1:11" x14ac:dyDescent="0.3">
      <c r="A219" s="11">
        <v>216</v>
      </c>
      <c r="B219" t="s">
        <v>20</v>
      </c>
      <c r="C219" t="s">
        <v>1812</v>
      </c>
      <c r="D219" t="s">
        <v>1645</v>
      </c>
      <c r="E219" s="11">
        <v>9900130672</v>
      </c>
      <c r="F219" s="11" t="s">
        <v>2385</v>
      </c>
      <c r="G219" s="406">
        <v>44245</v>
      </c>
      <c r="H219" t="s">
        <v>654</v>
      </c>
      <c r="I219" t="s">
        <v>656</v>
      </c>
      <c r="J219" t="s">
        <v>657</v>
      </c>
      <c r="K219" s="2">
        <v>10473.219999999999</v>
      </c>
    </row>
    <row r="220" spans="1:11" x14ac:dyDescent="0.3">
      <c r="A220" s="11">
        <v>217</v>
      </c>
      <c r="B220" t="s">
        <v>20</v>
      </c>
      <c r="C220" t="s">
        <v>1812</v>
      </c>
      <c r="D220" t="s">
        <v>1645</v>
      </c>
      <c r="E220" s="11">
        <v>9900130673</v>
      </c>
      <c r="F220" s="11" t="s">
        <v>2385</v>
      </c>
      <c r="G220" s="406">
        <v>44245</v>
      </c>
      <c r="H220" t="s">
        <v>671</v>
      </c>
      <c r="I220" t="s">
        <v>673</v>
      </c>
      <c r="J220" t="s">
        <v>674</v>
      </c>
      <c r="K220" s="2">
        <v>13125</v>
      </c>
    </row>
    <row r="221" spans="1:11" x14ac:dyDescent="0.3">
      <c r="A221" s="11">
        <v>218</v>
      </c>
      <c r="B221" t="s">
        <v>20</v>
      </c>
      <c r="C221" t="s">
        <v>1812</v>
      </c>
      <c r="D221" t="s">
        <v>1652</v>
      </c>
      <c r="E221" s="11" t="s">
        <v>1984</v>
      </c>
      <c r="F221" s="11" t="s">
        <v>2385</v>
      </c>
      <c r="G221" s="406">
        <v>44246</v>
      </c>
      <c r="H221" t="s">
        <v>707</v>
      </c>
      <c r="I221" t="s">
        <v>399</v>
      </c>
      <c r="J221" t="s">
        <v>650</v>
      </c>
      <c r="K221" s="2">
        <v>83142.720000000001</v>
      </c>
    </row>
    <row r="222" spans="1:11" x14ac:dyDescent="0.3">
      <c r="A222" s="11">
        <v>219</v>
      </c>
      <c r="B222" t="s">
        <v>20</v>
      </c>
      <c r="C222" t="s">
        <v>1812</v>
      </c>
      <c r="D222" t="s">
        <v>1652</v>
      </c>
      <c r="E222" s="11" t="s">
        <v>1987</v>
      </c>
      <c r="F222" s="11" t="s">
        <v>2385</v>
      </c>
      <c r="G222" s="406">
        <v>44246</v>
      </c>
      <c r="H222" t="s">
        <v>547</v>
      </c>
      <c r="I222" t="s">
        <v>548</v>
      </c>
      <c r="J222" t="s">
        <v>549</v>
      </c>
      <c r="K222" s="2">
        <v>10000</v>
      </c>
    </row>
    <row r="223" spans="1:11" x14ac:dyDescent="0.3">
      <c r="A223" s="11">
        <v>220</v>
      </c>
      <c r="B223" t="s">
        <v>20</v>
      </c>
      <c r="C223" t="s">
        <v>1812</v>
      </c>
      <c r="D223" t="s">
        <v>1645</v>
      </c>
      <c r="E223" s="11">
        <v>9900130676</v>
      </c>
      <c r="F223" s="11" t="s">
        <v>2385</v>
      </c>
      <c r="G223" s="406">
        <v>44249</v>
      </c>
      <c r="H223" t="s">
        <v>711</v>
      </c>
      <c r="I223" t="s">
        <v>195</v>
      </c>
      <c r="J223" t="s">
        <v>713</v>
      </c>
      <c r="K223" s="2">
        <v>135125</v>
      </c>
    </row>
    <row r="224" spans="1:11" x14ac:dyDescent="0.3">
      <c r="A224" s="11">
        <v>221</v>
      </c>
      <c r="B224" t="s">
        <v>20</v>
      </c>
      <c r="C224" t="s">
        <v>1812</v>
      </c>
      <c r="D224" t="s">
        <v>1645</v>
      </c>
      <c r="E224" s="11">
        <v>9900130677</v>
      </c>
      <c r="F224" s="11" t="s">
        <v>2385</v>
      </c>
      <c r="G224" s="406">
        <v>44249</v>
      </c>
      <c r="H224" t="s">
        <v>721</v>
      </c>
      <c r="I224" t="s">
        <v>723</v>
      </c>
      <c r="J224" t="s">
        <v>713</v>
      </c>
      <c r="K224" s="2">
        <v>100000</v>
      </c>
    </row>
    <row r="225" spans="1:11" x14ac:dyDescent="0.3">
      <c r="A225" s="11">
        <v>222</v>
      </c>
      <c r="B225" t="s">
        <v>20</v>
      </c>
      <c r="C225" t="s">
        <v>1812</v>
      </c>
      <c r="D225" t="s">
        <v>1645</v>
      </c>
      <c r="E225" s="11">
        <v>9900130678</v>
      </c>
      <c r="F225" s="11" t="s">
        <v>2385</v>
      </c>
      <c r="G225" s="406">
        <v>44249</v>
      </c>
      <c r="H225" t="s">
        <v>714</v>
      </c>
      <c r="I225" t="s">
        <v>716</v>
      </c>
      <c r="J225" t="s">
        <v>717</v>
      </c>
      <c r="K225" s="2">
        <v>80335.710000000006</v>
      </c>
    </row>
    <row r="226" spans="1:11" x14ac:dyDescent="0.3">
      <c r="A226" s="11">
        <v>223</v>
      </c>
      <c r="B226" t="s">
        <v>20</v>
      </c>
      <c r="C226" t="s">
        <v>1812</v>
      </c>
      <c r="D226" t="s">
        <v>1645</v>
      </c>
      <c r="E226" s="11">
        <v>9900130679</v>
      </c>
      <c r="F226" s="11" t="s">
        <v>2385</v>
      </c>
      <c r="G226" s="406">
        <v>44249</v>
      </c>
      <c r="H226" t="s">
        <v>718</v>
      </c>
      <c r="I226" t="s">
        <v>195</v>
      </c>
      <c r="J226" t="s">
        <v>720</v>
      </c>
      <c r="K226" s="2">
        <v>31356</v>
      </c>
    </row>
    <row r="227" spans="1:11" x14ac:dyDescent="0.3">
      <c r="A227" s="11">
        <v>224</v>
      </c>
      <c r="B227" t="s">
        <v>20</v>
      </c>
      <c r="C227" t="s">
        <v>1812</v>
      </c>
      <c r="D227" t="s">
        <v>1645</v>
      </c>
      <c r="E227" s="11">
        <v>9900130680</v>
      </c>
      <c r="F227" s="11" t="s">
        <v>2385</v>
      </c>
      <c r="G227" s="406">
        <v>44249</v>
      </c>
      <c r="H227" t="s">
        <v>640</v>
      </c>
      <c r="I227" t="s">
        <v>195</v>
      </c>
      <c r="J227" t="s">
        <v>639</v>
      </c>
      <c r="K227" s="2">
        <v>640000</v>
      </c>
    </row>
    <row r="228" spans="1:11" x14ac:dyDescent="0.3">
      <c r="A228" s="11">
        <v>225</v>
      </c>
      <c r="B228" t="s">
        <v>20</v>
      </c>
      <c r="C228" t="s">
        <v>1812</v>
      </c>
      <c r="D228" t="s">
        <v>1652</v>
      </c>
      <c r="E228" s="11" t="s">
        <v>1998</v>
      </c>
      <c r="F228" s="11" t="s">
        <v>2385</v>
      </c>
      <c r="G228" s="406">
        <v>44251</v>
      </c>
      <c r="H228" t="s">
        <v>726</v>
      </c>
      <c r="I228" t="s">
        <v>73</v>
      </c>
      <c r="J228" t="s">
        <v>727</v>
      </c>
      <c r="K228" s="2">
        <v>3900</v>
      </c>
    </row>
    <row r="229" spans="1:11" x14ac:dyDescent="0.3">
      <c r="A229" s="11">
        <v>226</v>
      </c>
      <c r="B229" t="s">
        <v>20</v>
      </c>
      <c r="C229" t="s">
        <v>1812</v>
      </c>
      <c r="D229" t="s">
        <v>1652</v>
      </c>
      <c r="E229" s="11" t="s">
        <v>1998</v>
      </c>
      <c r="F229" s="11" t="s">
        <v>2385</v>
      </c>
      <c r="G229" s="406">
        <v>44251</v>
      </c>
      <c r="H229" t="s">
        <v>724</v>
      </c>
      <c r="I229" t="s">
        <v>73</v>
      </c>
      <c r="J229" t="s">
        <v>725</v>
      </c>
      <c r="K229" s="2">
        <v>380927.53</v>
      </c>
    </row>
    <row r="230" spans="1:11" x14ac:dyDescent="0.3">
      <c r="A230" s="11">
        <v>227</v>
      </c>
      <c r="B230" t="s">
        <v>20</v>
      </c>
      <c r="C230" t="s">
        <v>1812</v>
      </c>
      <c r="D230" t="s">
        <v>1652</v>
      </c>
      <c r="E230" s="11" t="s">
        <v>1998</v>
      </c>
      <c r="F230" s="11" t="s">
        <v>2385</v>
      </c>
      <c r="G230" s="406">
        <v>44251</v>
      </c>
      <c r="H230" t="s">
        <v>728</v>
      </c>
      <c r="I230" t="s">
        <v>556</v>
      </c>
      <c r="J230" t="s">
        <v>725</v>
      </c>
      <c r="K230" s="2">
        <v>99285.77</v>
      </c>
    </row>
    <row r="231" spans="1:11" x14ac:dyDescent="0.3">
      <c r="A231" s="11">
        <v>228</v>
      </c>
      <c r="B231" t="s">
        <v>20</v>
      </c>
      <c r="C231" t="s">
        <v>1812</v>
      </c>
      <c r="D231" t="s">
        <v>1652</v>
      </c>
      <c r="E231" s="11" t="s">
        <v>1998</v>
      </c>
      <c r="F231" s="11" t="s">
        <v>2385</v>
      </c>
      <c r="G231" s="406">
        <v>44251</v>
      </c>
      <c r="H231" t="s">
        <v>729</v>
      </c>
      <c r="I231" t="s">
        <v>213</v>
      </c>
      <c r="J231" t="s">
        <v>725</v>
      </c>
      <c r="K231" s="2">
        <v>102762.55</v>
      </c>
    </row>
    <row r="232" spans="1:11" x14ac:dyDescent="0.3">
      <c r="A232" s="11">
        <v>229</v>
      </c>
      <c r="B232" t="s">
        <v>20</v>
      </c>
      <c r="C232" t="s">
        <v>1812</v>
      </c>
      <c r="D232" t="s">
        <v>1652</v>
      </c>
      <c r="E232" s="11" t="s">
        <v>1998</v>
      </c>
      <c r="F232" s="11" t="s">
        <v>2385</v>
      </c>
      <c r="G232" s="406">
        <v>44251</v>
      </c>
      <c r="H232" t="s">
        <v>730</v>
      </c>
      <c r="I232" t="s">
        <v>80</v>
      </c>
      <c r="J232" t="s">
        <v>725</v>
      </c>
      <c r="K232" s="2">
        <v>82214.570000000007</v>
      </c>
    </row>
    <row r="233" spans="1:11" x14ac:dyDescent="0.3">
      <c r="A233" s="11">
        <v>230</v>
      </c>
      <c r="B233" t="s">
        <v>20</v>
      </c>
      <c r="C233" t="s">
        <v>1812</v>
      </c>
      <c r="D233" t="s">
        <v>1652</v>
      </c>
      <c r="E233" s="11" t="s">
        <v>1998</v>
      </c>
      <c r="F233" s="11" t="s">
        <v>2385</v>
      </c>
      <c r="G233" s="406">
        <v>44251</v>
      </c>
      <c r="H233" t="s">
        <v>731</v>
      </c>
      <c r="I233" t="s">
        <v>87</v>
      </c>
      <c r="J233" t="s">
        <v>725</v>
      </c>
      <c r="K233" s="2">
        <v>145801.79</v>
      </c>
    </row>
    <row r="234" spans="1:11" x14ac:dyDescent="0.3">
      <c r="A234" s="11">
        <v>231</v>
      </c>
      <c r="B234" t="s">
        <v>20</v>
      </c>
      <c r="C234" t="s">
        <v>1812</v>
      </c>
      <c r="D234" t="s">
        <v>1652</v>
      </c>
      <c r="E234" s="11" t="s">
        <v>1998</v>
      </c>
      <c r="F234" s="11" t="s">
        <v>2385</v>
      </c>
      <c r="G234" s="406">
        <v>44251</v>
      </c>
      <c r="H234" t="s">
        <v>732</v>
      </c>
      <c r="I234" t="s">
        <v>90</v>
      </c>
      <c r="J234" t="s">
        <v>725</v>
      </c>
      <c r="K234" s="2">
        <v>95341.34</v>
      </c>
    </row>
    <row r="235" spans="1:11" x14ac:dyDescent="0.3">
      <c r="A235" s="11">
        <v>232</v>
      </c>
      <c r="B235" t="s">
        <v>20</v>
      </c>
      <c r="C235" t="s">
        <v>1812</v>
      </c>
      <c r="D235" t="s">
        <v>1652</v>
      </c>
      <c r="E235" s="11" t="s">
        <v>1998</v>
      </c>
      <c r="F235" s="11" t="s">
        <v>2385</v>
      </c>
      <c r="G235" s="406">
        <v>44251</v>
      </c>
      <c r="H235" t="s">
        <v>735</v>
      </c>
      <c r="I235" t="s">
        <v>218</v>
      </c>
      <c r="J235" t="s">
        <v>734</v>
      </c>
      <c r="K235" s="2">
        <v>26940.44</v>
      </c>
    </row>
    <row r="236" spans="1:11" x14ac:dyDescent="0.3">
      <c r="A236" s="11">
        <v>233</v>
      </c>
      <c r="B236" t="s">
        <v>20</v>
      </c>
      <c r="C236" t="s">
        <v>1812</v>
      </c>
      <c r="D236" t="s">
        <v>1652</v>
      </c>
      <c r="E236" s="11" t="s">
        <v>1998</v>
      </c>
      <c r="F236" s="11" t="s">
        <v>2385</v>
      </c>
      <c r="G236" s="406">
        <v>44251</v>
      </c>
      <c r="H236" t="s">
        <v>738</v>
      </c>
      <c r="I236" t="s">
        <v>87</v>
      </c>
      <c r="J236" t="s">
        <v>734</v>
      </c>
      <c r="K236" s="2">
        <v>30522.87</v>
      </c>
    </row>
    <row r="237" spans="1:11" x14ac:dyDescent="0.3">
      <c r="A237" s="11">
        <v>234</v>
      </c>
      <c r="B237" t="s">
        <v>20</v>
      </c>
      <c r="C237" t="s">
        <v>1812</v>
      </c>
      <c r="D237" t="s">
        <v>1652</v>
      </c>
      <c r="E237" s="11" t="s">
        <v>1998</v>
      </c>
      <c r="F237" s="11" t="s">
        <v>2385</v>
      </c>
      <c r="G237" s="406">
        <v>44251</v>
      </c>
      <c r="H237" t="s">
        <v>733</v>
      </c>
      <c r="I237" t="s">
        <v>600</v>
      </c>
      <c r="J237" t="s">
        <v>734</v>
      </c>
      <c r="K237" s="2">
        <v>13134.87</v>
      </c>
    </row>
    <row r="238" spans="1:11" x14ac:dyDescent="0.3">
      <c r="A238" s="11">
        <v>235</v>
      </c>
      <c r="B238" t="s">
        <v>20</v>
      </c>
      <c r="C238" t="s">
        <v>1812</v>
      </c>
      <c r="D238" t="s">
        <v>1652</v>
      </c>
      <c r="E238" s="11" t="s">
        <v>1998</v>
      </c>
      <c r="F238" s="11" t="s">
        <v>2385</v>
      </c>
      <c r="G238" s="406">
        <v>44251</v>
      </c>
      <c r="H238" t="s">
        <v>736</v>
      </c>
      <c r="I238" t="s">
        <v>355</v>
      </c>
      <c r="J238" t="s">
        <v>734</v>
      </c>
      <c r="K238" s="2">
        <v>14989.18</v>
      </c>
    </row>
    <row r="239" spans="1:11" x14ac:dyDescent="0.3">
      <c r="A239" s="11">
        <v>236</v>
      </c>
      <c r="B239" t="s">
        <v>20</v>
      </c>
      <c r="C239" t="s">
        <v>1812</v>
      </c>
      <c r="D239" t="s">
        <v>1652</v>
      </c>
      <c r="E239" s="11" t="s">
        <v>1998</v>
      </c>
      <c r="F239" s="11" t="s">
        <v>2385</v>
      </c>
      <c r="G239" s="406">
        <v>44251</v>
      </c>
      <c r="H239" t="s">
        <v>737</v>
      </c>
      <c r="I239" t="s">
        <v>358</v>
      </c>
      <c r="J239" t="s">
        <v>734</v>
      </c>
      <c r="K239" s="2">
        <v>8584.19</v>
      </c>
    </row>
    <row r="240" spans="1:11" x14ac:dyDescent="0.3">
      <c r="A240" s="11">
        <v>237</v>
      </c>
      <c r="B240" t="s">
        <v>20</v>
      </c>
      <c r="C240" t="s">
        <v>1812</v>
      </c>
      <c r="D240" t="s">
        <v>1652</v>
      </c>
      <c r="E240" s="11" t="s">
        <v>1998</v>
      </c>
      <c r="F240" s="11" t="s">
        <v>2385</v>
      </c>
      <c r="G240" s="406">
        <v>44251</v>
      </c>
      <c r="H240" t="s">
        <v>739</v>
      </c>
      <c r="I240" t="s">
        <v>364</v>
      </c>
      <c r="J240" t="s">
        <v>734</v>
      </c>
      <c r="K240" s="2">
        <v>14179.19</v>
      </c>
    </row>
    <row r="241" spans="1:11" x14ac:dyDescent="0.3">
      <c r="A241" s="11">
        <v>238</v>
      </c>
      <c r="B241" t="s">
        <v>20</v>
      </c>
      <c r="C241" t="s">
        <v>1812</v>
      </c>
      <c r="D241" t="s">
        <v>1652</v>
      </c>
      <c r="E241" s="11" t="s">
        <v>1998</v>
      </c>
      <c r="F241" s="11" t="s">
        <v>2385</v>
      </c>
      <c r="G241" s="406">
        <v>44251</v>
      </c>
      <c r="H241" t="s">
        <v>740</v>
      </c>
      <c r="I241" t="s">
        <v>600</v>
      </c>
      <c r="J241" t="s">
        <v>741</v>
      </c>
      <c r="K241" s="2">
        <v>1744.26</v>
      </c>
    </row>
    <row r="242" spans="1:11" x14ac:dyDescent="0.3">
      <c r="A242" s="11">
        <v>239</v>
      </c>
      <c r="B242" t="s">
        <v>20</v>
      </c>
      <c r="C242" t="s">
        <v>1812</v>
      </c>
      <c r="D242" t="s">
        <v>1652</v>
      </c>
      <c r="E242" s="11" t="s">
        <v>1998</v>
      </c>
      <c r="F242" s="11" t="s">
        <v>2385</v>
      </c>
      <c r="G242" s="406">
        <v>44251</v>
      </c>
      <c r="H242" t="s">
        <v>762</v>
      </c>
      <c r="I242" t="s">
        <v>364</v>
      </c>
      <c r="J242" t="s">
        <v>763</v>
      </c>
      <c r="K242" s="2">
        <v>120</v>
      </c>
    </row>
    <row r="243" spans="1:11" x14ac:dyDescent="0.3">
      <c r="A243" s="11">
        <v>240</v>
      </c>
      <c r="B243" t="s">
        <v>20</v>
      </c>
      <c r="C243" t="s">
        <v>1812</v>
      </c>
      <c r="D243" t="s">
        <v>1652</v>
      </c>
      <c r="E243" s="11" t="s">
        <v>2006</v>
      </c>
      <c r="F243" s="11" t="s">
        <v>2385</v>
      </c>
      <c r="G243" s="406">
        <v>44251</v>
      </c>
      <c r="H243" t="s">
        <v>709</v>
      </c>
      <c r="I243" t="s">
        <v>399</v>
      </c>
      <c r="J243" t="s">
        <v>650</v>
      </c>
      <c r="K243" s="2">
        <v>106531.33</v>
      </c>
    </row>
    <row r="244" spans="1:11" x14ac:dyDescent="0.3">
      <c r="A244" s="11">
        <v>241</v>
      </c>
      <c r="B244" t="s">
        <v>20</v>
      </c>
      <c r="C244" t="s">
        <v>1812</v>
      </c>
      <c r="D244" t="s">
        <v>1652</v>
      </c>
      <c r="E244" s="11" t="s">
        <v>2009</v>
      </c>
      <c r="F244" s="11" t="s">
        <v>2385</v>
      </c>
      <c r="G244" s="406">
        <v>44251</v>
      </c>
      <c r="H244" t="s">
        <v>746</v>
      </c>
      <c r="I244" t="s">
        <v>396</v>
      </c>
      <c r="J244" t="s">
        <v>747</v>
      </c>
      <c r="K244" s="2">
        <v>4845.12</v>
      </c>
    </row>
    <row r="245" spans="1:11" x14ac:dyDescent="0.3">
      <c r="A245" s="11">
        <v>242</v>
      </c>
      <c r="B245" t="s">
        <v>20</v>
      </c>
      <c r="C245" t="s">
        <v>1812</v>
      </c>
      <c r="D245" t="s">
        <v>1645</v>
      </c>
      <c r="E245" s="11">
        <v>9900130684</v>
      </c>
      <c r="F245" s="11" t="s">
        <v>2385</v>
      </c>
      <c r="G245" s="406">
        <v>44251</v>
      </c>
      <c r="H245" t="s">
        <v>759</v>
      </c>
      <c r="I245" t="s">
        <v>760</v>
      </c>
      <c r="J245" t="s">
        <v>761</v>
      </c>
      <c r="K245" s="2">
        <v>4500</v>
      </c>
    </row>
    <row r="246" spans="1:11" x14ac:dyDescent="0.3">
      <c r="A246" s="11">
        <v>243</v>
      </c>
      <c r="B246" t="s">
        <v>20</v>
      </c>
      <c r="C246" t="s">
        <v>1812</v>
      </c>
      <c r="D246" t="s">
        <v>1645</v>
      </c>
      <c r="E246" s="11">
        <v>9900130685</v>
      </c>
      <c r="F246" s="11" t="s">
        <v>2385</v>
      </c>
      <c r="G246" s="406">
        <v>44251</v>
      </c>
      <c r="H246" t="s">
        <v>755</v>
      </c>
      <c r="I246" t="s">
        <v>756</v>
      </c>
      <c r="J246" t="s">
        <v>391</v>
      </c>
      <c r="K246" s="2">
        <v>4640</v>
      </c>
    </row>
    <row r="247" spans="1:11" x14ac:dyDescent="0.3">
      <c r="A247" s="11">
        <v>244</v>
      </c>
      <c r="B247" t="s">
        <v>20</v>
      </c>
      <c r="C247" t="s">
        <v>1812</v>
      </c>
      <c r="D247" t="s">
        <v>1645</v>
      </c>
      <c r="E247" s="11">
        <v>9900130686</v>
      </c>
      <c r="F247" s="11" t="s">
        <v>2385</v>
      </c>
      <c r="G247" s="406">
        <v>44251</v>
      </c>
      <c r="H247" t="s">
        <v>750</v>
      </c>
      <c r="I247" t="s">
        <v>325</v>
      </c>
      <c r="J247" t="s">
        <v>751</v>
      </c>
      <c r="K247" s="2">
        <v>800</v>
      </c>
    </row>
    <row r="248" spans="1:11" x14ac:dyDescent="0.3">
      <c r="A248" s="11">
        <v>245</v>
      </c>
      <c r="B248" t="s">
        <v>20</v>
      </c>
      <c r="C248" t="s">
        <v>1812</v>
      </c>
      <c r="D248" t="s">
        <v>1645</v>
      </c>
      <c r="E248" s="11">
        <v>9900130687</v>
      </c>
      <c r="F248" s="11" t="s">
        <v>2385</v>
      </c>
      <c r="G248" s="406">
        <v>44251</v>
      </c>
      <c r="H248" t="s">
        <v>752</v>
      </c>
      <c r="I248" t="s">
        <v>753</v>
      </c>
      <c r="J248" t="s">
        <v>754</v>
      </c>
      <c r="K248" s="2">
        <v>300</v>
      </c>
    </row>
    <row r="249" spans="1:11" x14ac:dyDescent="0.3">
      <c r="A249" s="11">
        <v>246</v>
      </c>
      <c r="B249" t="s">
        <v>20</v>
      </c>
      <c r="C249" t="s">
        <v>1812</v>
      </c>
      <c r="D249" t="s">
        <v>1645</v>
      </c>
      <c r="E249" s="11">
        <v>1150461</v>
      </c>
      <c r="F249" s="11" t="s">
        <v>2385</v>
      </c>
      <c r="G249" s="406">
        <v>44251</v>
      </c>
      <c r="H249" t="s">
        <v>757</v>
      </c>
      <c r="I249" t="s">
        <v>340</v>
      </c>
      <c r="J249" t="s">
        <v>758</v>
      </c>
      <c r="K249" s="2">
        <v>1030</v>
      </c>
    </row>
    <row r="250" spans="1:11" x14ac:dyDescent="0.3">
      <c r="A250" s="11">
        <v>247</v>
      </c>
      <c r="B250" t="s">
        <v>20</v>
      </c>
      <c r="C250" t="s">
        <v>1812</v>
      </c>
      <c r="D250" t="s">
        <v>1645</v>
      </c>
      <c r="E250" s="11">
        <v>1150462</v>
      </c>
      <c r="F250" s="11" t="s">
        <v>2385</v>
      </c>
      <c r="G250" s="406">
        <v>44251</v>
      </c>
      <c r="H250" t="s">
        <v>748</v>
      </c>
      <c r="I250" t="s">
        <v>749</v>
      </c>
      <c r="J250" t="s">
        <v>391</v>
      </c>
      <c r="K250" s="2">
        <v>8967.5400000000009</v>
      </c>
    </row>
    <row r="251" spans="1:11" x14ac:dyDescent="0.3">
      <c r="A251" s="11">
        <v>248</v>
      </c>
      <c r="B251" t="s">
        <v>20</v>
      </c>
      <c r="C251" t="s">
        <v>1812</v>
      </c>
      <c r="D251" t="s">
        <v>1645</v>
      </c>
      <c r="E251" s="11">
        <v>1150463</v>
      </c>
      <c r="F251" s="11" t="s">
        <v>2385</v>
      </c>
      <c r="G251" s="406">
        <v>44251</v>
      </c>
      <c r="H251" t="s">
        <v>744</v>
      </c>
      <c r="I251" t="s">
        <v>372</v>
      </c>
      <c r="J251" t="s">
        <v>745</v>
      </c>
      <c r="K251" s="2">
        <v>91461.27</v>
      </c>
    </row>
    <row r="252" spans="1:11" x14ac:dyDescent="0.3">
      <c r="A252" s="11">
        <v>249</v>
      </c>
      <c r="B252" t="s">
        <v>20</v>
      </c>
      <c r="C252" t="s">
        <v>1812</v>
      </c>
      <c r="D252" t="s">
        <v>1645</v>
      </c>
      <c r="E252" s="11">
        <v>1150464</v>
      </c>
      <c r="F252" s="11" t="s">
        <v>2386</v>
      </c>
      <c r="G252" s="406">
        <v>44251</v>
      </c>
      <c r="K252" s="2">
        <v>0</v>
      </c>
    </row>
    <row r="253" spans="1:11" x14ac:dyDescent="0.3">
      <c r="A253" s="11">
        <v>250</v>
      </c>
      <c r="B253" t="s">
        <v>20</v>
      </c>
      <c r="C253" t="s">
        <v>1812</v>
      </c>
      <c r="D253" t="s">
        <v>1652</v>
      </c>
      <c r="E253" s="11" t="s">
        <v>2025</v>
      </c>
      <c r="F253" s="11" t="s">
        <v>2385</v>
      </c>
      <c r="G253" s="406">
        <v>44253</v>
      </c>
      <c r="H253" t="s">
        <v>779</v>
      </c>
      <c r="I253" t="s">
        <v>781</v>
      </c>
      <c r="J253" t="s">
        <v>782</v>
      </c>
      <c r="K253" s="2">
        <v>7321.62</v>
      </c>
    </row>
    <row r="254" spans="1:11" x14ac:dyDescent="0.3">
      <c r="A254" s="11">
        <v>251</v>
      </c>
      <c r="B254" t="s">
        <v>20</v>
      </c>
      <c r="C254" t="s">
        <v>1812</v>
      </c>
      <c r="D254" t="s">
        <v>1652</v>
      </c>
      <c r="E254" s="11" t="s">
        <v>2025</v>
      </c>
      <c r="F254" s="11" t="s">
        <v>2385</v>
      </c>
      <c r="G254" s="406">
        <v>44253</v>
      </c>
      <c r="H254" t="s">
        <v>767</v>
      </c>
      <c r="I254" t="s">
        <v>769</v>
      </c>
      <c r="J254" t="s">
        <v>770</v>
      </c>
      <c r="K254" s="2">
        <v>9000</v>
      </c>
    </row>
    <row r="255" spans="1:11" x14ac:dyDescent="0.3">
      <c r="A255" s="11">
        <v>252</v>
      </c>
      <c r="B255" t="s">
        <v>20</v>
      </c>
      <c r="C255" t="s">
        <v>1812</v>
      </c>
      <c r="D255" t="s">
        <v>1652</v>
      </c>
      <c r="E255" s="11" t="s">
        <v>2025</v>
      </c>
      <c r="F255" s="11" t="s">
        <v>2385</v>
      </c>
      <c r="G255" s="406">
        <v>44253</v>
      </c>
      <c r="H255" t="s">
        <v>771</v>
      </c>
      <c r="I255" t="s">
        <v>470</v>
      </c>
      <c r="J255" t="s">
        <v>770</v>
      </c>
      <c r="K255" s="2">
        <v>10790</v>
      </c>
    </row>
    <row r="256" spans="1:11" x14ac:dyDescent="0.3">
      <c r="A256" s="11">
        <v>253</v>
      </c>
      <c r="B256" t="s">
        <v>20</v>
      </c>
      <c r="C256" t="s">
        <v>1812</v>
      </c>
      <c r="D256" t="s">
        <v>1652</v>
      </c>
      <c r="E256" s="11" t="s">
        <v>2025</v>
      </c>
      <c r="F256" s="11" t="s">
        <v>2385</v>
      </c>
      <c r="G256" s="406">
        <v>44253</v>
      </c>
      <c r="H256" t="s">
        <v>773</v>
      </c>
      <c r="I256" t="s">
        <v>470</v>
      </c>
      <c r="J256" t="s">
        <v>770</v>
      </c>
      <c r="K256" s="2">
        <v>11852.18</v>
      </c>
    </row>
    <row r="257" spans="1:11" x14ac:dyDescent="0.3">
      <c r="A257" s="11">
        <v>254</v>
      </c>
      <c r="B257" t="s">
        <v>20</v>
      </c>
      <c r="C257" t="s">
        <v>1812</v>
      </c>
      <c r="D257" t="s">
        <v>1652</v>
      </c>
      <c r="E257" s="11" t="s">
        <v>2025</v>
      </c>
      <c r="F257" s="11" t="s">
        <v>2385</v>
      </c>
      <c r="G257" s="406">
        <v>44253</v>
      </c>
      <c r="H257" t="s">
        <v>775</v>
      </c>
      <c r="I257" t="s">
        <v>470</v>
      </c>
      <c r="J257" t="s">
        <v>770</v>
      </c>
      <c r="K257" s="2">
        <v>23474</v>
      </c>
    </row>
    <row r="258" spans="1:11" x14ac:dyDescent="0.3">
      <c r="A258" s="11">
        <v>255</v>
      </c>
      <c r="B258" t="s">
        <v>20</v>
      </c>
      <c r="C258" t="s">
        <v>1812</v>
      </c>
      <c r="D258" t="s">
        <v>1652</v>
      </c>
      <c r="E258" s="11" t="s">
        <v>2025</v>
      </c>
      <c r="F258" s="11" t="s">
        <v>2385</v>
      </c>
      <c r="G258" s="406">
        <v>44253</v>
      </c>
      <c r="H258" t="s">
        <v>777</v>
      </c>
      <c r="I258" t="s">
        <v>470</v>
      </c>
      <c r="J258" t="s">
        <v>770</v>
      </c>
      <c r="K258" s="2">
        <v>21473.58</v>
      </c>
    </row>
    <row r="259" spans="1:11" x14ac:dyDescent="0.3">
      <c r="A259" s="11">
        <v>256</v>
      </c>
      <c r="B259" t="s">
        <v>20</v>
      </c>
      <c r="C259" t="s">
        <v>2035</v>
      </c>
      <c r="D259" t="s">
        <v>1645</v>
      </c>
      <c r="E259" s="11" t="s">
        <v>2037</v>
      </c>
      <c r="F259" s="11" t="s">
        <v>2385</v>
      </c>
      <c r="G259" s="406">
        <v>44253</v>
      </c>
      <c r="H259" t="s">
        <v>529</v>
      </c>
      <c r="I259" t="s">
        <v>342</v>
      </c>
      <c r="J259" t="s">
        <v>530</v>
      </c>
      <c r="K259" s="2">
        <v>17032.63</v>
      </c>
    </row>
    <row r="260" spans="1:11" x14ac:dyDescent="0.3">
      <c r="A260" s="11">
        <v>257</v>
      </c>
      <c r="B260" t="s">
        <v>20</v>
      </c>
      <c r="C260" t="s">
        <v>2035</v>
      </c>
      <c r="D260" t="s">
        <v>1652</v>
      </c>
      <c r="E260" s="11" t="s">
        <v>2039</v>
      </c>
      <c r="F260" s="11" t="s">
        <v>2385</v>
      </c>
      <c r="G260" s="406">
        <v>44318</v>
      </c>
      <c r="H260" t="s">
        <v>1054</v>
      </c>
      <c r="I260" t="s">
        <v>631</v>
      </c>
      <c r="J260" t="s">
        <v>1051</v>
      </c>
      <c r="K260" s="2">
        <v>11559.96</v>
      </c>
    </row>
    <row r="261" spans="1:11" x14ac:dyDescent="0.3">
      <c r="A261" s="11">
        <v>258</v>
      </c>
      <c r="B261" t="s">
        <v>20</v>
      </c>
      <c r="C261" t="s">
        <v>2035</v>
      </c>
      <c r="D261" t="s">
        <v>1652</v>
      </c>
      <c r="E261" s="11" t="s">
        <v>2039</v>
      </c>
      <c r="F261" s="11" t="s">
        <v>2385</v>
      </c>
      <c r="G261" s="406">
        <v>44318</v>
      </c>
      <c r="H261" t="s">
        <v>1079</v>
      </c>
      <c r="I261" t="s">
        <v>622</v>
      </c>
      <c r="J261" t="s">
        <v>1081</v>
      </c>
      <c r="K261" s="2">
        <v>11559.96</v>
      </c>
    </row>
    <row r="262" spans="1:11" x14ac:dyDescent="0.3">
      <c r="A262" s="11">
        <v>259</v>
      </c>
      <c r="B262" t="s">
        <v>20</v>
      </c>
      <c r="C262" t="s">
        <v>2035</v>
      </c>
      <c r="D262" t="s">
        <v>1645</v>
      </c>
      <c r="E262" s="11">
        <v>9900130690</v>
      </c>
      <c r="F262" s="11" t="s">
        <v>2385</v>
      </c>
      <c r="G262" s="406">
        <v>44318</v>
      </c>
      <c r="H262" t="s">
        <v>827</v>
      </c>
      <c r="I262" t="s">
        <v>825</v>
      </c>
      <c r="J262" t="s">
        <v>828</v>
      </c>
      <c r="K262" s="2">
        <v>27440</v>
      </c>
    </row>
    <row r="263" spans="1:11" x14ac:dyDescent="0.3">
      <c r="A263" s="11">
        <v>260</v>
      </c>
      <c r="B263" t="s">
        <v>20</v>
      </c>
      <c r="C263" t="s">
        <v>2035</v>
      </c>
      <c r="D263" t="s">
        <v>1645</v>
      </c>
      <c r="E263" s="11">
        <v>9900130691</v>
      </c>
      <c r="F263" s="11" t="s">
        <v>2385</v>
      </c>
      <c r="G263" s="406">
        <v>44318</v>
      </c>
      <c r="H263" t="s">
        <v>824</v>
      </c>
      <c r="I263" t="s">
        <v>825</v>
      </c>
      <c r="J263" t="s">
        <v>826</v>
      </c>
      <c r="K263" s="2">
        <v>1200</v>
      </c>
    </row>
    <row r="264" spans="1:11" x14ac:dyDescent="0.3">
      <c r="A264" s="11">
        <v>261</v>
      </c>
      <c r="B264" t="s">
        <v>20</v>
      </c>
      <c r="C264" t="s">
        <v>2035</v>
      </c>
      <c r="D264" t="s">
        <v>1645</v>
      </c>
      <c r="E264" s="11">
        <v>9900130692</v>
      </c>
      <c r="F264" s="11" t="s">
        <v>2385</v>
      </c>
      <c r="G264" s="406">
        <v>44318</v>
      </c>
      <c r="H264" t="s">
        <v>795</v>
      </c>
      <c r="I264" t="s">
        <v>796</v>
      </c>
      <c r="J264" t="s">
        <v>797</v>
      </c>
      <c r="K264" s="2">
        <v>46237.5</v>
      </c>
    </row>
    <row r="265" spans="1:11" x14ac:dyDescent="0.3">
      <c r="A265" s="11">
        <v>262</v>
      </c>
      <c r="B265" t="s">
        <v>20</v>
      </c>
      <c r="C265" t="s">
        <v>2035</v>
      </c>
      <c r="D265" t="s">
        <v>1645</v>
      </c>
      <c r="E265" s="11">
        <v>9900130693</v>
      </c>
      <c r="F265" s="11" t="s">
        <v>2385</v>
      </c>
      <c r="G265" s="406">
        <v>44318</v>
      </c>
      <c r="H265" t="s">
        <v>798</v>
      </c>
      <c r="I265" t="s">
        <v>799</v>
      </c>
      <c r="J265" t="s">
        <v>800</v>
      </c>
      <c r="K265" s="2">
        <v>3750</v>
      </c>
    </row>
    <row r="266" spans="1:11" x14ac:dyDescent="0.3">
      <c r="A266" s="11">
        <v>263</v>
      </c>
      <c r="B266" t="s">
        <v>20</v>
      </c>
      <c r="C266" t="s">
        <v>2035</v>
      </c>
      <c r="D266" t="s">
        <v>1645</v>
      </c>
      <c r="E266" s="11">
        <v>1150465</v>
      </c>
      <c r="F266" s="11" t="s">
        <v>2385</v>
      </c>
      <c r="G266" s="406">
        <v>44318</v>
      </c>
      <c r="H266" t="s">
        <v>808</v>
      </c>
      <c r="I266" t="s">
        <v>809</v>
      </c>
      <c r="J266" t="s">
        <v>810</v>
      </c>
      <c r="K266" s="2">
        <v>4000.04</v>
      </c>
    </row>
    <row r="267" spans="1:11" x14ac:dyDescent="0.3">
      <c r="A267" s="11">
        <v>264</v>
      </c>
      <c r="B267" t="s">
        <v>20</v>
      </c>
      <c r="C267" t="s">
        <v>2035</v>
      </c>
      <c r="D267" t="s">
        <v>1645</v>
      </c>
      <c r="E267" s="11">
        <v>1150466</v>
      </c>
      <c r="F267" s="11" t="s">
        <v>2385</v>
      </c>
      <c r="G267" s="406">
        <v>44318</v>
      </c>
      <c r="H267" t="s">
        <v>834</v>
      </c>
      <c r="I267" t="s">
        <v>331</v>
      </c>
      <c r="J267" t="s">
        <v>793</v>
      </c>
      <c r="K267" s="2">
        <v>903</v>
      </c>
    </row>
    <row r="268" spans="1:11" x14ac:dyDescent="0.3">
      <c r="A268" s="11">
        <v>265</v>
      </c>
      <c r="B268" t="s">
        <v>20</v>
      </c>
      <c r="C268" t="s">
        <v>2035</v>
      </c>
      <c r="D268" t="s">
        <v>1645</v>
      </c>
      <c r="E268" s="11">
        <v>1150467</v>
      </c>
      <c r="F268" s="11" t="s">
        <v>2385</v>
      </c>
      <c r="G268" s="406">
        <v>44318</v>
      </c>
      <c r="H268" t="s">
        <v>833</v>
      </c>
      <c r="I268" t="s">
        <v>340</v>
      </c>
      <c r="J268" t="s">
        <v>636</v>
      </c>
      <c r="K268" s="2">
        <v>54327.25</v>
      </c>
    </row>
    <row r="269" spans="1:11" x14ac:dyDescent="0.3">
      <c r="A269" s="11">
        <v>266</v>
      </c>
      <c r="B269" t="s">
        <v>20</v>
      </c>
      <c r="C269" t="s">
        <v>2035</v>
      </c>
      <c r="D269" t="s">
        <v>1645</v>
      </c>
      <c r="E269" s="11">
        <v>1150468</v>
      </c>
      <c r="F269" s="11" t="s">
        <v>2385</v>
      </c>
      <c r="G269" s="406">
        <v>44318</v>
      </c>
      <c r="H269" t="s">
        <v>829</v>
      </c>
      <c r="I269" t="s">
        <v>802</v>
      </c>
      <c r="J269" t="s">
        <v>830</v>
      </c>
      <c r="K269" s="2">
        <v>1255.3</v>
      </c>
    </row>
    <row r="270" spans="1:11" x14ac:dyDescent="0.3">
      <c r="A270" s="11">
        <v>267</v>
      </c>
      <c r="B270" t="s">
        <v>20</v>
      </c>
      <c r="C270" t="s">
        <v>2035</v>
      </c>
      <c r="D270" t="s">
        <v>1645</v>
      </c>
      <c r="E270" s="11">
        <v>1150469</v>
      </c>
      <c r="F270" s="11" t="s">
        <v>2385</v>
      </c>
      <c r="G270" s="406">
        <v>44318</v>
      </c>
      <c r="H270" t="s">
        <v>801</v>
      </c>
      <c r="I270" t="s">
        <v>802</v>
      </c>
      <c r="J270" t="s">
        <v>803</v>
      </c>
      <c r="K270" s="2">
        <v>3217.58</v>
      </c>
    </row>
    <row r="271" spans="1:11" x14ac:dyDescent="0.3">
      <c r="A271" s="11">
        <v>268</v>
      </c>
      <c r="B271" t="s">
        <v>20</v>
      </c>
      <c r="C271" t="s">
        <v>2035</v>
      </c>
      <c r="D271" t="s">
        <v>1645</v>
      </c>
      <c r="E271" s="11">
        <v>1150470</v>
      </c>
      <c r="F271" s="11" t="s">
        <v>2385</v>
      </c>
      <c r="G271" s="406">
        <v>44318</v>
      </c>
      <c r="H271" t="s">
        <v>806</v>
      </c>
      <c r="I271" t="s">
        <v>802</v>
      </c>
      <c r="J271" t="s">
        <v>807</v>
      </c>
      <c r="K271" s="2">
        <v>103430.25</v>
      </c>
    </row>
    <row r="272" spans="1:11" x14ac:dyDescent="0.3">
      <c r="A272" s="11">
        <v>269</v>
      </c>
      <c r="B272" t="s">
        <v>20</v>
      </c>
      <c r="C272" t="s">
        <v>2035</v>
      </c>
      <c r="D272" t="s">
        <v>1645</v>
      </c>
      <c r="E272" s="11">
        <v>1150471</v>
      </c>
      <c r="F272" s="11" t="s">
        <v>2385</v>
      </c>
      <c r="G272" s="406">
        <v>44318</v>
      </c>
      <c r="H272" t="s">
        <v>804</v>
      </c>
      <c r="I272" t="s">
        <v>372</v>
      </c>
      <c r="J272" t="s">
        <v>805</v>
      </c>
      <c r="K272" s="2">
        <v>27726.3</v>
      </c>
    </row>
    <row r="273" spans="1:11" x14ac:dyDescent="0.3">
      <c r="A273" s="11">
        <v>270</v>
      </c>
      <c r="B273" t="s">
        <v>20</v>
      </c>
      <c r="C273" t="s">
        <v>2035</v>
      </c>
      <c r="D273" t="s">
        <v>1645</v>
      </c>
      <c r="E273" s="11">
        <v>1150472</v>
      </c>
      <c r="F273" s="11" t="s">
        <v>2385</v>
      </c>
      <c r="G273" s="406">
        <v>44318</v>
      </c>
      <c r="H273" t="s">
        <v>831</v>
      </c>
      <c r="I273" t="s">
        <v>372</v>
      </c>
      <c r="J273" t="s">
        <v>832</v>
      </c>
      <c r="K273" s="2">
        <v>19423.169999999998</v>
      </c>
    </row>
    <row r="274" spans="1:11" x14ac:dyDescent="0.3">
      <c r="A274" s="11">
        <v>271</v>
      </c>
      <c r="B274" t="s">
        <v>20</v>
      </c>
      <c r="C274" t="s">
        <v>2035</v>
      </c>
      <c r="D274" t="s">
        <v>1645</v>
      </c>
      <c r="E274" s="11">
        <v>1150473</v>
      </c>
      <c r="F274" s="11" t="s">
        <v>2385</v>
      </c>
      <c r="G274" s="406">
        <v>44318</v>
      </c>
      <c r="H274" t="s">
        <v>821</v>
      </c>
      <c r="I274" t="s">
        <v>822</v>
      </c>
      <c r="J274" t="s">
        <v>823</v>
      </c>
      <c r="K274" s="2">
        <v>1680166.27</v>
      </c>
    </row>
    <row r="275" spans="1:11" x14ac:dyDescent="0.3">
      <c r="A275" s="11">
        <v>272</v>
      </c>
      <c r="B275" t="s">
        <v>20</v>
      </c>
      <c r="C275" t="s">
        <v>2035</v>
      </c>
      <c r="D275" t="s">
        <v>1645</v>
      </c>
      <c r="E275" s="11">
        <v>1150474</v>
      </c>
      <c r="F275" s="11" t="s">
        <v>2385</v>
      </c>
      <c r="G275" s="406">
        <v>44318</v>
      </c>
      <c r="H275" t="s">
        <v>837</v>
      </c>
      <c r="I275" t="s">
        <v>802</v>
      </c>
      <c r="J275" t="s">
        <v>838</v>
      </c>
      <c r="K275" s="2">
        <v>3581.55</v>
      </c>
    </row>
    <row r="276" spans="1:11" x14ac:dyDescent="0.3">
      <c r="A276" s="11">
        <v>273</v>
      </c>
      <c r="B276" t="s">
        <v>20</v>
      </c>
      <c r="C276" t="s">
        <v>2035</v>
      </c>
      <c r="D276" t="s">
        <v>1645</v>
      </c>
      <c r="E276" s="11">
        <v>1150475</v>
      </c>
      <c r="F276" s="11" t="s">
        <v>2385</v>
      </c>
      <c r="G276" s="406">
        <v>44318</v>
      </c>
      <c r="H276" t="s">
        <v>839</v>
      </c>
      <c r="I276" t="s">
        <v>372</v>
      </c>
      <c r="J276" t="s">
        <v>840</v>
      </c>
      <c r="K276" s="2">
        <v>11322.3</v>
      </c>
    </row>
    <row r="277" spans="1:11" x14ac:dyDescent="0.3">
      <c r="A277" s="11">
        <v>274</v>
      </c>
      <c r="B277" t="s">
        <v>20</v>
      </c>
      <c r="C277" t="s">
        <v>2035</v>
      </c>
      <c r="D277" t="s">
        <v>1645</v>
      </c>
      <c r="E277" s="11">
        <v>9900130694</v>
      </c>
      <c r="F277" s="11" t="s">
        <v>2385</v>
      </c>
      <c r="G277" s="406">
        <v>44318</v>
      </c>
      <c r="H277" t="s">
        <v>846</v>
      </c>
      <c r="I277" t="s">
        <v>847</v>
      </c>
      <c r="J277" t="s">
        <v>848</v>
      </c>
      <c r="K277" s="2">
        <v>1000</v>
      </c>
    </row>
    <row r="278" spans="1:11" x14ac:dyDescent="0.3">
      <c r="A278" s="11">
        <v>275</v>
      </c>
      <c r="B278" t="s">
        <v>20</v>
      </c>
      <c r="C278" t="s">
        <v>2035</v>
      </c>
      <c r="D278" t="s">
        <v>1645</v>
      </c>
      <c r="E278" s="11">
        <v>9900130695</v>
      </c>
      <c r="F278" s="11" t="s">
        <v>2385</v>
      </c>
      <c r="G278" s="406">
        <v>44318</v>
      </c>
      <c r="H278" t="s">
        <v>843</v>
      </c>
      <c r="I278" t="s">
        <v>844</v>
      </c>
      <c r="J278" t="s">
        <v>845</v>
      </c>
      <c r="K278" s="2">
        <v>250</v>
      </c>
    </row>
    <row r="279" spans="1:11" x14ac:dyDescent="0.3">
      <c r="A279" s="11">
        <v>276</v>
      </c>
      <c r="B279" t="s">
        <v>20</v>
      </c>
      <c r="C279" t="s">
        <v>2035</v>
      </c>
      <c r="D279" t="s">
        <v>1645</v>
      </c>
      <c r="E279" s="11">
        <v>9900130696</v>
      </c>
      <c r="F279" s="11" t="s">
        <v>2385</v>
      </c>
      <c r="G279" s="406">
        <v>44318</v>
      </c>
      <c r="H279" t="s">
        <v>841</v>
      </c>
      <c r="I279" t="s">
        <v>403</v>
      </c>
      <c r="J279" t="s">
        <v>842</v>
      </c>
      <c r="K279" s="2">
        <v>850</v>
      </c>
    </row>
    <row r="280" spans="1:11" x14ac:dyDescent="0.3">
      <c r="A280" s="11">
        <v>277</v>
      </c>
      <c r="B280" t="s">
        <v>20</v>
      </c>
      <c r="C280" t="s">
        <v>2035</v>
      </c>
      <c r="D280" t="s">
        <v>1652</v>
      </c>
      <c r="E280" s="11" t="s">
        <v>2061</v>
      </c>
      <c r="F280" s="11" t="s">
        <v>2385</v>
      </c>
      <c r="G280" s="406">
        <v>44319</v>
      </c>
      <c r="H280" t="s">
        <v>835</v>
      </c>
      <c r="I280" t="s">
        <v>396</v>
      </c>
      <c r="J280" t="s">
        <v>836</v>
      </c>
      <c r="K280" s="2">
        <v>1000</v>
      </c>
    </row>
    <row r="281" spans="1:11" x14ac:dyDescent="0.3">
      <c r="A281" s="11">
        <v>278</v>
      </c>
      <c r="B281" t="s">
        <v>20</v>
      </c>
      <c r="C281" t="s">
        <v>2035</v>
      </c>
      <c r="D281" t="s">
        <v>1652</v>
      </c>
      <c r="E281" s="11" t="s">
        <v>2061</v>
      </c>
      <c r="F281" s="11" t="s">
        <v>2385</v>
      </c>
      <c r="G281" s="406">
        <v>44319</v>
      </c>
      <c r="H281" t="s">
        <v>849</v>
      </c>
      <c r="I281" t="s">
        <v>396</v>
      </c>
      <c r="J281" t="s">
        <v>850</v>
      </c>
      <c r="K281" s="2">
        <v>202411.41</v>
      </c>
    </row>
    <row r="282" spans="1:11" x14ac:dyDescent="0.3">
      <c r="A282" s="11">
        <v>279</v>
      </c>
      <c r="B282" t="s">
        <v>20</v>
      </c>
      <c r="C282" t="s">
        <v>2035</v>
      </c>
      <c r="D282" t="s">
        <v>1652</v>
      </c>
      <c r="E282" s="11" t="s">
        <v>2065</v>
      </c>
      <c r="F282" s="11" t="s">
        <v>2385</v>
      </c>
      <c r="G282" s="406">
        <v>44258</v>
      </c>
      <c r="H282" t="s">
        <v>851</v>
      </c>
      <c r="I282" t="s">
        <v>625</v>
      </c>
      <c r="J282" t="s">
        <v>853</v>
      </c>
      <c r="K282" s="2">
        <v>23119.919999999998</v>
      </c>
    </row>
    <row r="283" spans="1:11" x14ac:dyDescent="0.3">
      <c r="A283" s="11">
        <v>280</v>
      </c>
      <c r="B283" t="s">
        <v>20</v>
      </c>
      <c r="C283" t="s">
        <v>2035</v>
      </c>
      <c r="D283" t="s">
        <v>1652</v>
      </c>
      <c r="E283" s="11" t="s">
        <v>2065</v>
      </c>
      <c r="F283" s="11" t="s">
        <v>2385</v>
      </c>
      <c r="G283" s="406">
        <v>44258</v>
      </c>
      <c r="H283" t="s">
        <v>860</v>
      </c>
      <c r="I283" t="s">
        <v>631</v>
      </c>
      <c r="J283" t="s">
        <v>853</v>
      </c>
      <c r="K283" s="2">
        <v>23119.919999999998</v>
      </c>
    </row>
    <row r="284" spans="1:11" x14ac:dyDescent="0.3">
      <c r="A284" s="11">
        <v>281</v>
      </c>
      <c r="B284" t="s">
        <v>20</v>
      </c>
      <c r="C284" t="s">
        <v>2035</v>
      </c>
      <c r="D284" t="s">
        <v>1652</v>
      </c>
      <c r="E284" s="11" t="s">
        <v>2065</v>
      </c>
      <c r="F284" s="11" t="s">
        <v>2385</v>
      </c>
      <c r="G284" s="406">
        <v>44258</v>
      </c>
      <c r="H284" t="s">
        <v>854</v>
      </c>
      <c r="I284" t="s">
        <v>628</v>
      </c>
      <c r="J284" t="s">
        <v>853</v>
      </c>
      <c r="K284" s="2">
        <v>23119.919999999998</v>
      </c>
    </row>
    <row r="285" spans="1:11" x14ac:dyDescent="0.3">
      <c r="A285" s="11">
        <v>282</v>
      </c>
      <c r="B285" t="s">
        <v>20</v>
      </c>
      <c r="C285" t="s">
        <v>2035</v>
      </c>
      <c r="D285" t="s">
        <v>1652</v>
      </c>
      <c r="E285" s="11" t="s">
        <v>2065</v>
      </c>
      <c r="F285" s="11" t="s">
        <v>2385</v>
      </c>
      <c r="G285" s="406">
        <v>44258</v>
      </c>
      <c r="H285" t="s">
        <v>856</v>
      </c>
      <c r="I285" t="s">
        <v>858</v>
      </c>
      <c r="J285" t="s">
        <v>859</v>
      </c>
      <c r="K285" s="2">
        <v>9170</v>
      </c>
    </row>
    <row r="286" spans="1:11" x14ac:dyDescent="0.3">
      <c r="A286" s="11">
        <v>283</v>
      </c>
      <c r="B286" t="s">
        <v>20</v>
      </c>
      <c r="C286" t="s">
        <v>2035</v>
      </c>
      <c r="D286" t="s">
        <v>1652</v>
      </c>
      <c r="E286" s="11" t="s">
        <v>2065</v>
      </c>
      <c r="F286" s="11" t="s">
        <v>2385</v>
      </c>
      <c r="G286" s="406">
        <v>44258</v>
      </c>
      <c r="H286" t="s">
        <v>862</v>
      </c>
      <c r="I286" t="s">
        <v>864</v>
      </c>
      <c r="J286" t="s">
        <v>865</v>
      </c>
      <c r="K286" s="2">
        <v>83842.210000000006</v>
      </c>
    </row>
    <row r="287" spans="1:11" x14ac:dyDescent="0.3">
      <c r="A287" s="11">
        <v>284</v>
      </c>
      <c r="B287" t="s">
        <v>20</v>
      </c>
      <c r="C287" t="s">
        <v>2035</v>
      </c>
      <c r="D287" t="s">
        <v>1652</v>
      </c>
      <c r="E287" s="11" t="s">
        <v>2065</v>
      </c>
      <c r="F287" s="11" t="s">
        <v>2385</v>
      </c>
      <c r="G287" s="406">
        <v>44258</v>
      </c>
      <c r="H287" t="s">
        <v>866</v>
      </c>
      <c r="I287" t="s">
        <v>864</v>
      </c>
      <c r="J287" t="s">
        <v>868</v>
      </c>
      <c r="K287" s="2">
        <v>83842.210000000006</v>
      </c>
    </row>
    <row r="288" spans="1:11" x14ac:dyDescent="0.3">
      <c r="A288" s="11">
        <v>285</v>
      </c>
      <c r="B288" t="s">
        <v>20</v>
      </c>
      <c r="C288" t="s">
        <v>2035</v>
      </c>
      <c r="D288" t="s">
        <v>1652</v>
      </c>
      <c r="E288" s="11" t="s">
        <v>2065</v>
      </c>
      <c r="F288" s="11" t="s">
        <v>2385</v>
      </c>
      <c r="G288" s="406">
        <v>44258</v>
      </c>
      <c r="H288" t="s">
        <v>818</v>
      </c>
      <c r="I288" t="s">
        <v>819</v>
      </c>
      <c r="J288" t="s">
        <v>820</v>
      </c>
      <c r="K288" s="2">
        <v>2395.17</v>
      </c>
    </row>
    <row r="289" spans="1:11" x14ac:dyDescent="0.3">
      <c r="A289" s="11">
        <v>286</v>
      </c>
      <c r="B289" t="s">
        <v>20</v>
      </c>
      <c r="C289" t="s">
        <v>2035</v>
      </c>
      <c r="D289" t="s">
        <v>1652</v>
      </c>
      <c r="E289" s="11" t="s">
        <v>2072</v>
      </c>
      <c r="F289" s="11" t="s">
        <v>2385</v>
      </c>
      <c r="G289" s="406">
        <v>44259</v>
      </c>
      <c r="H289" t="s">
        <v>886</v>
      </c>
      <c r="I289" t="s">
        <v>887</v>
      </c>
      <c r="J289" t="s">
        <v>885</v>
      </c>
      <c r="K289" s="2">
        <v>770.25</v>
      </c>
    </row>
    <row r="290" spans="1:11" x14ac:dyDescent="0.3">
      <c r="A290" s="11">
        <v>287</v>
      </c>
      <c r="B290" t="s">
        <v>20</v>
      </c>
      <c r="C290" t="s">
        <v>2035</v>
      </c>
      <c r="D290" t="s">
        <v>1652</v>
      </c>
      <c r="E290" s="11" t="s">
        <v>2072</v>
      </c>
      <c r="F290" s="11" t="s">
        <v>2385</v>
      </c>
      <c r="G290" s="406">
        <v>44259</v>
      </c>
      <c r="H290" t="s">
        <v>883</v>
      </c>
      <c r="I290" t="s">
        <v>884</v>
      </c>
      <c r="J290" t="s">
        <v>885</v>
      </c>
      <c r="K290" s="2">
        <v>1000</v>
      </c>
    </row>
    <row r="291" spans="1:11" x14ac:dyDescent="0.3">
      <c r="A291" s="11">
        <v>288</v>
      </c>
      <c r="B291" t="s">
        <v>20</v>
      </c>
      <c r="C291" t="s">
        <v>2035</v>
      </c>
      <c r="D291" t="s">
        <v>1652</v>
      </c>
      <c r="E291" s="11" t="s">
        <v>2072</v>
      </c>
      <c r="F291" s="11" t="s">
        <v>2385</v>
      </c>
      <c r="G291" s="406">
        <v>44259</v>
      </c>
      <c r="H291" t="s">
        <v>869</v>
      </c>
      <c r="I291" t="s">
        <v>871</v>
      </c>
      <c r="J291" t="s">
        <v>872</v>
      </c>
      <c r="K291" s="2">
        <v>1200</v>
      </c>
    </row>
    <row r="292" spans="1:11" x14ac:dyDescent="0.3">
      <c r="A292" s="11">
        <v>289</v>
      </c>
      <c r="B292" t="s">
        <v>20</v>
      </c>
      <c r="C292" t="s">
        <v>2035</v>
      </c>
      <c r="D292" t="s">
        <v>1652</v>
      </c>
      <c r="E292" s="11" t="s">
        <v>2072</v>
      </c>
      <c r="F292" s="11" t="s">
        <v>2385</v>
      </c>
      <c r="G292" s="406">
        <v>44259</v>
      </c>
      <c r="H292" t="s">
        <v>880</v>
      </c>
      <c r="I292" t="s">
        <v>83</v>
      </c>
      <c r="J292" t="s">
        <v>882</v>
      </c>
      <c r="K292" s="2">
        <v>4223.5</v>
      </c>
    </row>
    <row r="293" spans="1:11" x14ac:dyDescent="0.3">
      <c r="A293" s="11">
        <v>290</v>
      </c>
      <c r="B293" t="s">
        <v>20</v>
      </c>
      <c r="C293" t="s">
        <v>2035</v>
      </c>
      <c r="D293" t="s">
        <v>1652</v>
      </c>
      <c r="E293" s="11" t="s">
        <v>2080</v>
      </c>
      <c r="F293" s="11" t="s">
        <v>2385</v>
      </c>
      <c r="G293" s="406">
        <v>44259</v>
      </c>
      <c r="H293" t="s">
        <v>896</v>
      </c>
      <c r="I293" t="s">
        <v>897</v>
      </c>
      <c r="J293" t="s">
        <v>885</v>
      </c>
      <c r="K293" s="2">
        <v>5144.79</v>
      </c>
    </row>
    <row r="294" spans="1:11" x14ac:dyDescent="0.3">
      <c r="A294" s="11">
        <v>291</v>
      </c>
      <c r="B294" t="s">
        <v>20</v>
      </c>
      <c r="C294" t="s">
        <v>2035</v>
      </c>
      <c r="D294" t="s">
        <v>1652</v>
      </c>
      <c r="E294" s="11" t="s">
        <v>2080</v>
      </c>
      <c r="F294" s="11" t="s">
        <v>2385</v>
      </c>
      <c r="G294" s="406">
        <v>44259</v>
      </c>
      <c r="H294" t="s">
        <v>915</v>
      </c>
      <c r="I294" t="s">
        <v>917</v>
      </c>
      <c r="J294" t="s">
        <v>918</v>
      </c>
      <c r="K294" s="2">
        <v>16332.5</v>
      </c>
    </row>
    <row r="295" spans="1:11" x14ac:dyDescent="0.3">
      <c r="A295" s="11">
        <v>292</v>
      </c>
      <c r="B295" t="s">
        <v>20</v>
      </c>
      <c r="C295" t="s">
        <v>2035</v>
      </c>
      <c r="D295" t="s">
        <v>1652</v>
      </c>
      <c r="E295" s="11" t="s">
        <v>2080</v>
      </c>
      <c r="F295" s="11" t="s">
        <v>2385</v>
      </c>
      <c r="G295" s="406">
        <v>44259</v>
      </c>
      <c r="H295" t="s">
        <v>898</v>
      </c>
      <c r="I295" t="s">
        <v>769</v>
      </c>
      <c r="J295" t="s">
        <v>900</v>
      </c>
      <c r="K295" s="2">
        <v>9000</v>
      </c>
    </row>
    <row r="296" spans="1:11" x14ac:dyDescent="0.3">
      <c r="A296" s="11">
        <v>293</v>
      </c>
      <c r="B296" t="s">
        <v>20</v>
      </c>
      <c r="C296" t="s">
        <v>2035</v>
      </c>
      <c r="D296" t="s">
        <v>1652</v>
      </c>
      <c r="E296" s="11" t="s">
        <v>2080</v>
      </c>
      <c r="F296" s="11" t="s">
        <v>2385</v>
      </c>
      <c r="G296" s="406">
        <v>44259</v>
      </c>
      <c r="H296" t="s">
        <v>892</v>
      </c>
      <c r="I296" t="s">
        <v>894</v>
      </c>
      <c r="J296" t="s">
        <v>895</v>
      </c>
      <c r="K296" s="2">
        <v>64106</v>
      </c>
    </row>
    <row r="297" spans="1:11" x14ac:dyDescent="0.3">
      <c r="A297" s="11">
        <v>294</v>
      </c>
      <c r="B297" t="s">
        <v>20</v>
      </c>
      <c r="C297" t="s">
        <v>2035</v>
      </c>
      <c r="D297" t="s">
        <v>1652</v>
      </c>
      <c r="E297" s="11" t="s">
        <v>2080</v>
      </c>
      <c r="F297" s="11" t="s">
        <v>2385</v>
      </c>
      <c r="G297" s="406">
        <v>44259</v>
      </c>
      <c r="H297" t="s">
        <v>901</v>
      </c>
      <c r="I297" t="s">
        <v>858</v>
      </c>
      <c r="J297" t="s">
        <v>903</v>
      </c>
      <c r="K297" s="2">
        <v>22676.67</v>
      </c>
    </row>
    <row r="298" spans="1:11" x14ac:dyDescent="0.3">
      <c r="A298" s="11">
        <v>295</v>
      </c>
      <c r="B298" t="s">
        <v>20</v>
      </c>
      <c r="C298" t="s">
        <v>2035</v>
      </c>
      <c r="D298" t="s">
        <v>1652</v>
      </c>
      <c r="E298" s="11" t="s">
        <v>2080</v>
      </c>
      <c r="F298" s="11" t="s">
        <v>2385</v>
      </c>
      <c r="G298" s="406">
        <v>44259</v>
      </c>
      <c r="H298" t="s">
        <v>910</v>
      </c>
      <c r="I298" t="s">
        <v>858</v>
      </c>
      <c r="J298" t="s">
        <v>903</v>
      </c>
      <c r="K298" s="2">
        <v>12534</v>
      </c>
    </row>
    <row r="299" spans="1:11" x14ac:dyDescent="0.3">
      <c r="A299" s="11">
        <v>296</v>
      </c>
      <c r="B299" t="s">
        <v>20</v>
      </c>
      <c r="C299" t="s">
        <v>2035</v>
      </c>
      <c r="D299" t="s">
        <v>1652</v>
      </c>
      <c r="E299" s="11" t="s">
        <v>2080</v>
      </c>
      <c r="F299" s="11" t="s">
        <v>2385</v>
      </c>
      <c r="G299" s="406">
        <v>44259</v>
      </c>
      <c r="H299" t="s">
        <v>908</v>
      </c>
      <c r="I299" t="s">
        <v>858</v>
      </c>
      <c r="J299" t="s">
        <v>903</v>
      </c>
      <c r="K299" s="2">
        <v>22316</v>
      </c>
    </row>
    <row r="300" spans="1:11" x14ac:dyDescent="0.3">
      <c r="A300" s="11">
        <v>297</v>
      </c>
      <c r="B300" t="s">
        <v>20</v>
      </c>
      <c r="C300" t="s">
        <v>2035</v>
      </c>
      <c r="D300" t="s">
        <v>1652</v>
      </c>
      <c r="E300" s="11" t="s">
        <v>2080</v>
      </c>
      <c r="F300" s="11" t="s">
        <v>2385</v>
      </c>
      <c r="G300" s="406">
        <v>44259</v>
      </c>
      <c r="H300" t="s">
        <v>912</v>
      </c>
      <c r="I300" t="s">
        <v>864</v>
      </c>
      <c r="J300" t="s">
        <v>914</v>
      </c>
      <c r="K300" s="2">
        <v>127518.05</v>
      </c>
    </row>
    <row r="301" spans="1:11" x14ac:dyDescent="0.3">
      <c r="A301" s="11">
        <v>298</v>
      </c>
      <c r="B301" t="s">
        <v>20</v>
      </c>
      <c r="C301" t="s">
        <v>2035</v>
      </c>
      <c r="D301" t="s">
        <v>1645</v>
      </c>
      <c r="E301" s="11">
        <v>9900130701</v>
      </c>
      <c r="F301" s="11" t="s">
        <v>2385</v>
      </c>
      <c r="G301" s="406">
        <v>44260</v>
      </c>
      <c r="H301" t="s">
        <v>888</v>
      </c>
      <c r="I301" t="s">
        <v>342</v>
      </c>
      <c r="J301" t="s">
        <v>889</v>
      </c>
      <c r="K301" s="2">
        <v>22481.95</v>
      </c>
    </row>
    <row r="302" spans="1:11" x14ac:dyDescent="0.3">
      <c r="A302" s="11">
        <v>299</v>
      </c>
      <c r="B302" t="s">
        <v>20</v>
      </c>
      <c r="C302" t="s">
        <v>2035</v>
      </c>
      <c r="D302" t="s">
        <v>1645</v>
      </c>
      <c r="E302" s="11">
        <v>9900130702</v>
      </c>
      <c r="F302" s="11" t="s">
        <v>2385</v>
      </c>
      <c r="G302" s="406">
        <v>44260</v>
      </c>
      <c r="H302" t="s">
        <v>890</v>
      </c>
      <c r="I302" t="s">
        <v>342</v>
      </c>
      <c r="J302" t="s">
        <v>891</v>
      </c>
      <c r="K302" s="2">
        <v>13866.66</v>
      </c>
    </row>
    <row r="303" spans="1:11" x14ac:dyDescent="0.3">
      <c r="A303" s="11">
        <v>300</v>
      </c>
      <c r="B303" t="s">
        <v>20</v>
      </c>
      <c r="C303" t="s">
        <v>2035</v>
      </c>
      <c r="D303" t="s">
        <v>1645</v>
      </c>
      <c r="E303" s="11">
        <v>1150476</v>
      </c>
      <c r="F303" s="11" t="s">
        <v>2386</v>
      </c>
      <c r="G303" s="406">
        <v>44260</v>
      </c>
      <c r="K303" s="2">
        <v>0</v>
      </c>
    </row>
    <row r="304" spans="1:11" x14ac:dyDescent="0.3">
      <c r="A304" s="11">
        <v>301</v>
      </c>
      <c r="B304" t="s">
        <v>20</v>
      </c>
      <c r="C304" t="s">
        <v>2035</v>
      </c>
      <c r="D304" t="s">
        <v>1645</v>
      </c>
      <c r="E304" s="11">
        <v>1150477</v>
      </c>
      <c r="F304" s="11" t="s">
        <v>2386</v>
      </c>
      <c r="G304" s="406">
        <v>44260</v>
      </c>
      <c r="K304" s="2">
        <v>0</v>
      </c>
    </row>
    <row r="305" spans="1:11" x14ac:dyDescent="0.3">
      <c r="A305" s="11">
        <v>302</v>
      </c>
      <c r="B305" t="s">
        <v>20</v>
      </c>
      <c r="C305" t="s">
        <v>2035</v>
      </c>
      <c r="D305" t="s">
        <v>1645</v>
      </c>
      <c r="E305" s="11">
        <v>1150478</v>
      </c>
      <c r="F305" s="11" t="s">
        <v>2386</v>
      </c>
      <c r="G305" s="406">
        <v>44260</v>
      </c>
      <c r="K305" s="2">
        <v>0</v>
      </c>
    </row>
    <row r="306" spans="1:11" x14ac:dyDescent="0.3">
      <c r="A306" s="11">
        <v>303</v>
      </c>
      <c r="B306" t="s">
        <v>20</v>
      </c>
      <c r="C306" t="s">
        <v>2035</v>
      </c>
      <c r="D306" t="s">
        <v>1645</v>
      </c>
      <c r="E306" s="11">
        <v>1150479</v>
      </c>
      <c r="F306" s="11" t="s">
        <v>2386</v>
      </c>
      <c r="G306" s="406">
        <v>44260</v>
      </c>
      <c r="K306" s="2">
        <v>0</v>
      </c>
    </row>
    <row r="307" spans="1:11" x14ac:dyDescent="0.3">
      <c r="A307" s="11">
        <v>304</v>
      </c>
      <c r="B307" t="s">
        <v>20</v>
      </c>
      <c r="C307" t="s">
        <v>2035</v>
      </c>
      <c r="D307" t="s">
        <v>1645</v>
      </c>
      <c r="E307" s="11">
        <v>1150480</v>
      </c>
      <c r="F307" s="11" t="s">
        <v>2385</v>
      </c>
      <c r="G307" s="406">
        <v>44260</v>
      </c>
      <c r="H307" t="s">
        <v>878</v>
      </c>
      <c r="I307" t="s">
        <v>567</v>
      </c>
      <c r="J307" t="s">
        <v>791</v>
      </c>
      <c r="K307" s="2">
        <v>2343.75</v>
      </c>
    </row>
    <row r="308" spans="1:11" x14ac:dyDescent="0.3">
      <c r="A308" s="11">
        <v>305</v>
      </c>
      <c r="B308" t="s">
        <v>20</v>
      </c>
      <c r="C308" t="s">
        <v>2035</v>
      </c>
      <c r="D308" t="s">
        <v>1645</v>
      </c>
      <c r="E308" s="11">
        <v>1150481</v>
      </c>
      <c r="F308" s="11" t="s">
        <v>2385</v>
      </c>
      <c r="G308" s="406">
        <v>44260</v>
      </c>
      <c r="H308" t="s">
        <v>873</v>
      </c>
      <c r="I308" t="s">
        <v>517</v>
      </c>
      <c r="J308" t="s">
        <v>875</v>
      </c>
      <c r="K308" s="2">
        <v>2404.7800000000002</v>
      </c>
    </row>
    <row r="309" spans="1:11" x14ac:dyDescent="0.3">
      <c r="A309" s="11">
        <v>306</v>
      </c>
      <c r="B309" t="s">
        <v>20</v>
      </c>
      <c r="C309" t="s">
        <v>2035</v>
      </c>
      <c r="D309" t="s">
        <v>1645</v>
      </c>
      <c r="E309" s="11">
        <v>1150482</v>
      </c>
      <c r="F309" s="11" t="s">
        <v>2385</v>
      </c>
      <c r="G309" s="406">
        <v>44260</v>
      </c>
      <c r="H309" t="s">
        <v>876</v>
      </c>
      <c r="I309" t="s">
        <v>787</v>
      </c>
      <c r="J309" t="s">
        <v>788</v>
      </c>
      <c r="K309" s="2">
        <v>10312.5</v>
      </c>
    </row>
    <row r="310" spans="1:11" x14ac:dyDescent="0.3">
      <c r="A310" s="11">
        <v>307</v>
      </c>
      <c r="B310" t="s">
        <v>20</v>
      </c>
      <c r="C310" t="s">
        <v>2035</v>
      </c>
      <c r="D310" t="s">
        <v>1645</v>
      </c>
      <c r="E310" s="11">
        <v>1150483</v>
      </c>
      <c r="F310" s="11" t="s">
        <v>2385</v>
      </c>
      <c r="G310" s="406">
        <v>44260</v>
      </c>
      <c r="H310" t="s">
        <v>904</v>
      </c>
      <c r="I310" t="s">
        <v>906</v>
      </c>
      <c r="J310" t="s">
        <v>907</v>
      </c>
      <c r="K310" s="2">
        <v>16332.5</v>
      </c>
    </row>
    <row r="311" spans="1:11" x14ac:dyDescent="0.3">
      <c r="A311" s="11">
        <v>308</v>
      </c>
      <c r="B311" t="s">
        <v>20</v>
      </c>
      <c r="C311" t="s">
        <v>2035</v>
      </c>
      <c r="D311" t="s">
        <v>1645</v>
      </c>
      <c r="E311" s="11">
        <v>1150484</v>
      </c>
      <c r="F311" s="11" t="s">
        <v>2385</v>
      </c>
      <c r="G311" s="406">
        <v>44264</v>
      </c>
      <c r="H311" t="s">
        <v>979</v>
      </c>
      <c r="I311" t="s">
        <v>981</v>
      </c>
      <c r="J311" t="s">
        <v>982</v>
      </c>
      <c r="K311" s="2">
        <v>7200</v>
      </c>
    </row>
    <row r="312" spans="1:11" x14ac:dyDescent="0.3">
      <c r="A312" s="11">
        <v>309</v>
      </c>
      <c r="B312" t="s">
        <v>20</v>
      </c>
      <c r="C312" t="s">
        <v>2035</v>
      </c>
      <c r="D312" t="s">
        <v>1645</v>
      </c>
      <c r="E312" s="11">
        <v>1150485</v>
      </c>
      <c r="F312" s="11" t="s">
        <v>2385</v>
      </c>
      <c r="G312" s="406">
        <v>44264</v>
      </c>
      <c r="H312" t="s">
        <v>922</v>
      </c>
      <c r="I312" t="s">
        <v>924</v>
      </c>
      <c r="J312" t="s">
        <v>925</v>
      </c>
      <c r="K312" s="2">
        <v>2179.06</v>
      </c>
    </row>
    <row r="313" spans="1:11" x14ac:dyDescent="0.3">
      <c r="A313" s="11">
        <v>310</v>
      </c>
      <c r="B313" t="s">
        <v>20</v>
      </c>
      <c r="C313" t="s">
        <v>2035</v>
      </c>
      <c r="D313" t="s">
        <v>1645</v>
      </c>
      <c r="E313" s="11">
        <v>1150486</v>
      </c>
      <c r="F313" s="11" t="s">
        <v>2385</v>
      </c>
      <c r="G313" s="406">
        <v>44264</v>
      </c>
      <c r="H313" t="s">
        <v>919</v>
      </c>
      <c r="I313" t="s">
        <v>372</v>
      </c>
      <c r="J313" t="s">
        <v>921</v>
      </c>
      <c r="K313" s="2">
        <v>6617.76</v>
      </c>
    </row>
    <row r="314" spans="1:11" x14ac:dyDescent="0.3">
      <c r="A314" s="11">
        <v>311</v>
      </c>
      <c r="B314" t="s">
        <v>20</v>
      </c>
      <c r="C314" t="s">
        <v>2035</v>
      </c>
      <c r="D314" t="s">
        <v>1645</v>
      </c>
      <c r="E314" s="11">
        <v>1150487</v>
      </c>
      <c r="F314" s="11" t="s">
        <v>2385</v>
      </c>
      <c r="G314" s="406">
        <v>44264</v>
      </c>
      <c r="H314" t="s">
        <v>937</v>
      </c>
      <c r="I314" t="s">
        <v>939</v>
      </c>
      <c r="J314" t="s">
        <v>940</v>
      </c>
      <c r="K314" s="2">
        <v>8014.28</v>
      </c>
    </row>
    <row r="315" spans="1:11" x14ac:dyDescent="0.3">
      <c r="A315" s="11">
        <v>312</v>
      </c>
      <c r="B315" t="s">
        <v>20</v>
      </c>
      <c r="C315" t="s">
        <v>2035</v>
      </c>
      <c r="D315" t="s">
        <v>1645</v>
      </c>
      <c r="E315" s="11">
        <v>1150488</v>
      </c>
      <c r="F315" s="11" t="s">
        <v>2385</v>
      </c>
      <c r="G315" s="406">
        <v>44264</v>
      </c>
      <c r="H315" t="s">
        <v>933</v>
      </c>
      <c r="I315" t="s">
        <v>935</v>
      </c>
      <c r="J315" t="s">
        <v>936</v>
      </c>
      <c r="K315" s="2">
        <v>1012.5</v>
      </c>
    </row>
    <row r="316" spans="1:11" x14ac:dyDescent="0.3">
      <c r="A316" s="11">
        <v>313</v>
      </c>
      <c r="B316" t="s">
        <v>20</v>
      </c>
      <c r="C316" t="s">
        <v>2035</v>
      </c>
      <c r="D316" t="s">
        <v>1645</v>
      </c>
      <c r="E316" s="11">
        <v>1150489</v>
      </c>
      <c r="F316" s="11" t="s">
        <v>2385</v>
      </c>
      <c r="G316" s="406">
        <v>44264</v>
      </c>
      <c r="H316" t="s">
        <v>952</v>
      </c>
      <c r="I316" t="s">
        <v>954</v>
      </c>
      <c r="J316" t="s">
        <v>955</v>
      </c>
      <c r="K316" s="2">
        <v>10825.53</v>
      </c>
    </row>
    <row r="317" spans="1:11" x14ac:dyDescent="0.3">
      <c r="A317" s="11">
        <v>314</v>
      </c>
      <c r="B317" t="s">
        <v>20</v>
      </c>
      <c r="C317" t="s">
        <v>2035</v>
      </c>
      <c r="D317" t="s">
        <v>1645</v>
      </c>
      <c r="E317" s="11">
        <v>1150490</v>
      </c>
      <c r="F317" s="11" t="s">
        <v>2385</v>
      </c>
      <c r="G317" s="406">
        <v>44264</v>
      </c>
      <c r="H317" t="s">
        <v>963</v>
      </c>
      <c r="I317" t="s">
        <v>965</v>
      </c>
      <c r="J317" t="s">
        <v>966</v>
      </c>
      <c r="K317" s="2">
        <v>16800</v>
      </c>
    </row>
    <row r="318" spans="1:11" x14ac:dyDescent="0.3">
      <c r="A318" s="11">
        <v>315</v>
      </c>
      <c r="B318" t="s">
        <v>20</v>
      </c>
      <c r="C318" t="s">
        <v>2035</v>
      </c>
      <c r="D318" t="s">
        <v>1645</v>
      </c>
      <c r="E318" s="11">
        <v>1150491</v>
      </c>
      <c r="F318" s="11" t="s">
        <v>2385</v>
      </c>
      <c r="G318" s="406">
        <v>44264</v>
      </c>
      <c r="H318" t="s">
        <v>956</v>
      </c>
      <c r="I318" t="s">
        <v>958</v>
      </c>
      <c r="J318" t="s">
        <v>959</v>
      </c>
      <c r="K318" s="2">
        <v>9405</v>
      </c>
    </row>
    <row r="319" spans="1:11" x14ac:dyDescent="0.3">
      <c r="A319" s="11">
        <v>316</v>
      </c>
      <c r="B319" t="s">
        <v>20</v>
      </c>
      <c r="C319" t="s">
        <v>2035</v>
      </c>
      <c r="D319" t="s">
        <v>1645</v>
      </c>
      <c r="E319" s="11">
        <v>1150492</v>
      </c>
      <c r="F319" s="11" t="s">
        <v>2385</v>
      </c>
      <c r="G319" s="406">
        <v>44264</v>
      </c>
      <c r="H319" t="s">
        <v>930</v>
      </c>
      <c r="I319" t="s">
        <v>155</v>
      </c>
      <c r="J319" t="s">
        <v>932</v>
      </c>
      <c r="K319" s="2">
        <v>2884.72</v>
      </c>
    </row>
    <row r="320" spans="1:11" x14ac:dyDescent="0.3">
      <c r="A320" s="11">
        <v>317</v>
      </c>
      <c r="B320" t="s">
        <v>20</v>
      </c>
      <c r="C320" t="s">
        <v>2035</v>
      </c>
      <c r="D320" t="s">
        <v>1645</v>
      </c>
      <c r="E320" s="11">
        <v>1150493</v>
      </c>
      <c r="F320" s="11" t="s">
        <v>2385</v>
      </c>
      <c r="G320" s="406">
        <v>44264</v>
      </c>
      <c r="H320" t="s">
        <v>950</v>
      </c>
      <c r="I320" t="s">
        <v>513</v>
      </c>
      <c r="J320" t="s">
        <v>947</v>
      </c>
      <c r="K320" s="2">
        <v>16865.349999999999</v>
      </c>
    </row>
    <row r="321" spans="1:11" x14ac:dyDescent="0.3">
      <c r="A321" s="11">
        <v>318</v>
      </c>
      <c r="B321" t="s">
        <v>20</v>
      </c>
      <c r="C321" t="s">
        <v>2035</v>
      </c>
      <c r="D321" t="s">
        <v>1645</v>
      </c>
      <c r="E321" s="11">
        <v>9900130703</v>
      </c>
      <c r="F321" s="11" t="s">
        <v>2385</v>
      </c>
      <c r="G321" s="406">
        <v>44264</v>
      </c>
      <c r="H321" t="s">
        <v>948</v>
      </c>
      <c r="I321" t="s">
        <v>119</v>
      </c>
      <c r="J321" t="s">
        <v>947</v>
      </c>
      <c r="K321" s="2">
        <v>1476.43</v>
      </c>
    </row>
    <row r="322" spans="1:11" x14ac:dyDescent="0.3">
      <c r="A322" s="11">
        <v>319</v>
      </c>
      <c r="B322" t="s">
        <v>20</v>
      </c>
      <c r="C322" t="s">
        <v>2035</v>
      </c>
      <c r="D322" t="s">
        <v>1645</v>
      </c>
      <c r="E322" s="11">
        <v>9900130704</v>
      </c>
      <c r="F322" s="11" t="s">
        <v>2385</v>
      </c>
      <c r="G322" s="406">
        <v>44264</v>
      </c>
      <c r="H322" t="s">
        <v>944</v>
      </c>
      <c r="I322" t="s">
        <v>946</v>
      </c>
      <c r="J322" t="s">
        <v>947</v>
      </c>
      <c r="K322" s="2">
        <v>9052.59</v>
      </c>
    </row>
    <row r="323" spans="1:11" x14ac:dyDescent="0.3">
      <c r="A323" s="11">
        <v>320</v>
      </c>
      <c r="B323" t="s">
        <v>20</v>
      </c>
      <c r="C323" t="s">
        <v>2035</v>
      </c>
      <c r="D323" t="s">
        <v>1652</v>
      </c>
      <c r="E323" s="11" t="s">
        <v>2115</v>
      </c>
      <c r="F323" s="11" t="s">
        <v>2385</v>
      </c>
      <c r="G323" s="406">
        <v>44264</v>
      </c>
      <c r="H323" t="s">
        <v>926</v>
      </c>
      <c r="I323" t="s">
        <v>928</v>
      </c>
      <c r="J323" t="s">
        <v>929</v>
      </c>
      <c r="K323" s="2">
        <v>3075</v>
      </c>
    </row>
    <row r="324" spans="1:11" x14ac:dyDescent="0.3">
      <c r="A324" s="11">
        <v>321</v>
      </c>
      <c r="B324" t="s">
        <v>20</v>
      </c>
      <c r="C324" t="s">
        <v>2035</v>
      </c>
      <c r="D324" t="s">
        <v>1652</v>
      </c>
      <c r="E324" s="11" t="s">
        <v>2115</v>
      </c>
      <c r="F324" s="11" t="s">
        <v>2385</v>
      </c>
      <c r="G324" s="406">
        <v>44264</v>
      </c>
      <c r="H324" t="s">
        <v>960</v>
      </c>
      <c r="I324" t="s">
        <v>288</v>
      </c>
      <c r="J324" t="s">
        <v>962</v>
      </c>
      <c r="K324" s="2">
        <v>1840</v>
      </c>
    </row>
    <row r="325" spans="1:11" x14ac:dyDescent="0.3">
      <c r="A325" s="11">
        <v>322</v>
      </c>
      <c r="B325" t="s">
        <v>20</v>
      </c>
      <c r="C325" t="s">
        <v>2035</v>
      </c>
      <c r="D325" t="s">
        <v>1652</v>
      </c>
      <c r="E325" s="11" t="s">
        <v>2115</v>
      </c>
      <c r="F325" s="11" t="s">
        <v>2385</v>
      </c>
      <c r="G325" s="406">
        <v>44264</v>
      </c>
      <c r="H325" t="s">
        <v>967</v>
      </c>
      <c r="I325" t="s">
        <v>969</v>
      </c>
      <c r="J325" t="s">
        <v>970</v>
      </c>
      <c r="K325" s="2">
        <v>1800</v>
      </c>
    </row>
    <row r="326" spans="1:11" x14ac:dyDescent="0.3">
      <c r="A326" s="11">
        <v>323</v>
      </c>
      <c r="B326" t="s">
        <v>20</v>
      </c>
      <c r="C326" t="s">
        <v>2035</v>
      </c>
      <c r="D326" t="s">
        <v>1652</v>
      </c>
      <c r="E326" s="11" t="s">
        <v>2115</v>
      </c>
      <c r="F326" s="11" t="s">
        <v>2385</v>
      </c>
      <c r="G326" s="406">
        <v>44264</v>
      </c>
      <c r="H326" t="s">
        <v>971</v>
      </c>
      <c r="I326" t="s">
        <v>973</v>
      </c>
      <c r="J326" t="s">
        <v>974</v>
      </c>
      <c r="K326" s="2">
        <v>20626.73</v>
      </c>
    </row>
    <row r="327" spans="1:11" x14ac:dyDescent="0.3">
      <c r="A327" s="11">
        <v>324</v>
      </c>
      <c r="B327" t="s">
        <v>20</v>
      </c>
      <c r="C327" t="s">
        <v>2035</v>
      </c>
      <c r="D327" t="s">
        <v>1652</v>
      </c>
      <c r="E327" s="11" t="s">
        <v>2115</v>
      </c>
      <c r="F327" s="11" t="s">
        <v>2385</v>
      </c>
      <c r="G327" s="406">
        <v>44264</v>
      </c>
      <c r="H327" t="s">
        <v>941</v>
      </c>
      <c r="I327" t="s">
        <v>399</v>
      </c>
      <c r="J327" t="s">
        <v>943</v>
      </c>
      <c r="K327" s="2">
        <v>29318.18</v>
      </c>
    </row>
    <row r="328" spans="1:11" x14ac:dyDescent="0.3">
      <c r="A328" s="11">
        <v>325</v>
      </c>
      <c r="B328" t="s">
        <v>20</v>
      </c>
      <c r="C328" t="s">
        <v>2035</v>
      </c>
      <c r="D328" t="s">
        <v>1652</v>
      </c>
      <c r="E328" s="11" t="s">
        <v>2125</v>
      </c>
      <c r="F328" s="11" t="s">
        <v>2385</v>
      </c>
      <c r="G328" s="406">
        <v>44265</v>
      </c>
      <c r="H328" t="s">
        <v>1026</v>
      </c>
      <c r="I328" t="s">
        <v>1028</v>
      </c>
      <c r="J328" t="s">
        <v>1029</v>
      </c>
      <c r="K328" s="2">
        <v>375596.07</v>
      </c>
    </row>
    <row r="329" spans="1:11" x14ac:dyDescent="0.3">
      <c r="A329" s="11">
        <v>326</v>
      </c>
      <c r="B329" t="s">
        <v>20</v>
      </c>
      <c r="C329" t="s">
        <v>2035</v>
      </c>
      <c r="D329" t="s">
        <v>1652</v>
      </c>
      <c r="E329" s="11" t="s">
        <v>2125</v>
      </c>
      <c r="F329" s="11" t="s">
        <v>2385</v>
      </c>
      <c r="G329" s="406">
        <v>44265</v>
      </c>
      <c r="H329" t="s">
        <v>1030</v>
      </c>
      <c r="I329" t="s">
        <v>1032</v>
      </c>
      <c r="J329" t="s">
        <v>1029</v>
      </c>
      <c r="K329" s="2">
        <v>102762.6</v>
      </c>
    </row>
    <row r="330" spans="1:11" x14ac:dyDescent="0.3">
      <c r="A330" s="11">
        <v>327</v>
      </c>
      <c r="B330" t="s">
        <v>20</v>
      </c>
      <c r="C330" t="s">
        <v>2035</v>
      </c>
      <c r="D330" t="s">
        <v>1652</v>
      </c>
      <c r="E330" s="11" t="s">
        <v>2125</v>
      </c>
      <c r="F330" s="11" t="s">
        <v>2385</v>
      </c>
      <c r="G330" s="406">
        <v>44265</v>
      </c>
      <c r="H330" t="s">
        <v>1033</v>
      </c>
      <c r="I330" t="s">
        <v>1035</v>
      </c>
      <c r="J330" t="s">
        <v>1029</v>
      </c>
      <c r="K330" s="2">
        <v>146482.78</v>
      </c>
    </row>
    <row r="331" spans="1:11" x14ac:dyDescent="0.3">
      <c r="A331" s="11">
        <v>328</v>
      </c>
      <c r="B331" t="s">
        <v>20</v>
      </c>
      <c r="C331" t="s">
        <v>2035</v>
      </c>
      <c r="D331" t="s">
        <v>1652</v>
      </c>
      <c r="E331" s="11" t="s">
        <v>2125</v>
      </c>
      <c r="F331" s="11" t="s">
        <v>2385</v>
      </c>
      <c r="G331" s="406">
        <v>44265</v>
      </c>
      <c r="H331" t="s">
        <v>1036</v>
      </c>
      <c r="I331" t="s">
        <v>1038</v>
      </c>
      <c r="J331" t="s">
        <v>1029</v>
      </c>
      <c r="K331" s="2">
        <v>93042.81</v>
      </c>
    </row>
    <row r="332" spans="1:11" x14ac:dyDescent="0.3">
      <c r="A332" s="11">
        <v>329</v>
      </c>
      <c r="B332" t="s">
        <v>20</v>
      </c>
      <c r="C332" t="s">
        <v>2035</v>
      </c>
      <c r="D332" t="s">
        <v>1652</v>
      </c>
      <c r="E332" s="11" t="s">
        <v>2125</v>
      </c>
      <c r="F332" s="11" t="s">
        <v>2385</v>
      </c>
      <c r="G332" s="406">
        <v>44265</v>
      </c>
      <c r="H332" t="s">
        <v>1042</v>
      </c>
      <c r="I332" t="s">
        <v>600</v>
      </c>
      <c r="J332" t="s">
        <v>1041</v>
      </c>
      <c r="K332" s="2">
        <v>14057.01</v>
      </c>
    </row>
    <row r="333" spans="1:11" x14ac:dyDescent="0.3">
      <c r="A333" s="11">
        <v>330</v>
      </c>
      <c r="B333" t="s">
        <v>20</v>
      </c>
      <c r="C333" t="s">
        <v>2035</v>
      </c>
      <c r="D333" t="s">
        <v>1652</v>
      </c>
      <c r="E333" s="11" t="s">
        <v>2125</v>
      </c>
      <c r="F333" s="11" t="s">
        <v>2385</v>
      </c>
      <c r="G333" s="406">
        <v>44265</v>
      </c>
      <c r="H333" t="s">
        <v>1047</v>
      </c>
      <c r="I333" t="s">
        <v>355</v>
      </c>
      <c r="J333" t="s">
        <v>1041</v>
      </c>
      <c r="K333" s="2">
        <v>14929.19</v>
      </c>
    </row>
    <row r="334" spans="1:11" x14ac:dyDescent="0.3">
      <c r="A334" s="11">
        <v>331</v>
      </c>
      <c r="B334" t="s">
        <v>20</v>
      </c>
      <c r="C334" t="s">
        <v>2035</v>
      </c>
      <c r="D334" t="s">
        <v>1652</v>
      </c>
      <c r="E334" s="11" t="s">
        <v>2125</v>
      </c>
      <c r="F334" s="11" t="s">
        <v>2385</v>
      </c>
      <c r="G334" s="406">
        <v>44265</v>
      </c>
      <c r="H334" t="s">
        <v>1044</v>
      </c>
      <c r="I334" t="s">
        <v>1046</v>
      </c>
      <c r="J334" t="s">
        <v>1041</v>
      </c>
      <c r="K334" s="2">
        <v>29322.880000000001</v>
      </c>
    </row>
    <row r="335" spans="1:11" x14ac:dyDescent="0.3">
      <c r="A335" s="11">
        <v>332</v>
      </c>
      <c r="B335" t="s">
        <v>20</v>
      </c>
      <c r="C335" t="s">
        <v>2035</v>
      </c>
      <c r="D335" t="s">
        <v>1652</v>
      </c>
      <c r="E335" s="11" t="s">
        <v>2125</v>
      </c>
      <c r="F335" s="11" t="s">
        <v>2385</v>
      </c>
      <c r="G335" s="406">
        <v>44265</v>
      </c>
      <c r="H335" t="s">
        <v>1039</v>
      </c>
      <c r="I335" t="s">
        <v>364</v>
      </c>
      <c r="J335" t="s">
        <v>1041</v>
      </c>
      <c r="K335" s="2">
        <v>14239.18</v>
      </c>
    </row>
    <row r="336" spans="1:11" x14ac:dyDescent="0.3">
      <c r="A336" s="11">
        <v>333</v>
      </c>
      <c r="B336" t="s">
        <v>20</v>
      </c>
      <c r="C336" t="s">
        <v>2035</v>
      </c>
      <c r="D336" t="s">
        <v>1652</v>
      </c>
      <c r="E336" s="11" t="s">
        <v>2125</v>
      </c>
      <c r="F336" s="11" t="s">
        <v>2385</v>
      </c>
      <c r="G336" s="406">
        <v>44265</v>
      </c>
      <c r="H336" t="s">
        <v>1049</v>
      </c>
      <c r="I336" t="s">
        <v>618</v>
      </c>
      <c r="J336" t="s">
        <v>1051</v>
      </c>
      <c r="K336" s="2">
        <v>9059.9599999999991</v>
      </c>
    </row>
    <row r="337" spans="1:11" x14ac:dyDescent="0.3">
      <c r="A337" s="11">
        <v>334</v>
      </c>
      <c r="B337" t="s">
        <v>20</v>
      </c>
      <c r="C337" t="s">
        <v>2035</v>
      </c>
      <c r="D337" t="s">
        <v>1652</v>
      </c>
      <c r="E337" s="11" t="s">
        <v>2125</v>
      </c>
      <c r="F337" s="11" t="s">
        <v>2385</v>
      </c>
      <c r="G337" s="406">
        <v>44265</v>
      </c>
      <c r="H337" t="s">
        <v>813</v>
      </c>
      <c r="I337" t="s">
        <v>618</v>
      </c>
      <c r="J337" t="s">
        <v>814</v>
      </c>
      <c r="K337" s="2">
        <v>11559.96</v>
      </c>
    </row>
    <row r="338" spans="1:11" x14ac:dyDescent="0.3">
      <c r="A338" s="11">
        <v>335</v>
      </c>
      <c r="B338" t="s">
        <v>20</v>
      </c>
      <c r="C338" t="s">
        <v>2035</v>
      </c>
      <c r="D338" t="s">
        <v>1652</v>
      </c>
      <c r="E338" s="11" t="s">
        <v>2125</v>
      </c>
      <c r="F338" s="11" t="s">
        <v>2385</v>
      </c>
      <c r="G338" s="406">
        <v>44265</v>
      </c>
      <c r="H338" t="s">
        <v>1052</v>
      </c>
      <c r="I338" t="s">
        <v>622</v>
      </c>
      <c r="J338" t="s">
        <v>1051</v>
      </c>
      <c r="K338" s="2">
        <v>11559.96</v>
      </c>
    </row>
    <row r="339" spans="1:11" x14ac:dyDescent="0.3">
      <c r="A339" s="11">
        <v>336</v>
      </c>
      <c r="B339" t="s">
        <v>20</v>
      </c>
      <c r="C339" t="s">
        <v>2035</v>
      </c>
      <c r="D339" t="s">
        <v>1652</v>
      </c>
      <c r="E339" s="11" t="s">
        <v>2125</v>
      </c>
      <c r="F339" s="11" t="s">
        <v>2385</v>
      </c>
      <c r="G339" s="406">
        <v>44265</v>
      </c>
      <c r="H339" t="s">
        <v>1062</v>
      </c>
      <c r="I339" t="s">
        <v>1058</v>
      </c>
      <c r="J339" t="s">
        <v>1051</v>
      </c>
      <c r="K339" s="2">
        <v>11559.96</v>
      </c>
    </row>
    <row r="340" spans="1:11" x14ac:dyDescent="0.3">
      <c r="A340" s="11">
        <v>337</v>
      </c>
      <c r="B340" t="s">
        <v>20</v>
      </c>
      <c r="C340" t="s">
        <v>2035</v>
      </c>
      <c r="D340" t="s">
        <v>1652</v>
      </c>
      <c r="E340" s="11" t="s">
        <v>2125</v>
      </c>
      <c r="F340" s="11" t="s">
        <v>2385</v>
      </c>
      <c r="G340" s="406">
        <v>44265</v>
      </c>
      <c r="H340" t="s">
        <v>1056</v>
      </c>
      <c r="I340" t="s">
        <v>1058</v>
      </c>
      <c r="J340" t="s">
        <v>1059</v>
      </c>
      <c r="K340" s="2">
        <v>22949.919999999998</v>
      </c>
    </row>
    <row r="341" spans="1:11" x14ac:dyDescent="0.3">
      <c r="A341" s="11">
        <v>338</v>
      </c>
      <c r="B341" t="s">
        <v>20</v>
      </c>
      <c r="C341" t="s">
        <v>2035</v>
      </c>
      <c r="D341" t="s">
        <v>1652</v>
      </c>
      <c r="E341" s="11" t="s">
        <v>2125</v>
      </c>
      <c r="F341" s="11" t="s">
        <v>2385</v>
      </c>
      <c r="G341" s="406">
        <v>44265</v>
      </c>
      <c r="H341" t="s">
        <v>1060</v>
      </c>
      <c r="I341" t="s">
        <v>628</v>
      </c>
      <c r="J341" t="s">
        <v>1051</v>
      </c>
      <c r="K341" s="2">
        <v>11559.96</v>
      </c>
    </row>
    <row r="342" spans="1:11" x14ac:dyDescent="0.3">
      <c r="A342" s="11">
        <v>339</v>
      </c>
      <c r="B342" t="s">
        <v>20</v>
      </c>
      <c r="C342" t="s">
        <v>2035</v>
      </c>
      <c r="D342" t="s">
        <v>1652</v>
      </c>
      <c r="E342" s="11" t="s">
        <v>2137</v>
      </c>
      <c r="F342" s="11" t="s">
        <v>2385</v>
      </c>
      <c r="G342" s="406">
        <v>44266</v>
      </c>
      <c r="H342" t="s">
        <v>1086</v>
      </c>
      <c r="I342" t="s">
        <v>556</v>
      </c>
      <c r="J342" t="s">
        <v>1029</v>
      </c>
      <c r="K342" s="2">
        <v>100622.32</v>
      </c>
    </row>
    <row r="343" spans="1:11" x14ac:dyDescent="0.3">
      <c r="A343" s="11">
        <v>340</v>
      </c>
      <c r="B343" t="s">
        <v>20</v>
      </c>
      <c r="C343" t="s">
        <v>2035</v>
      </c>
      <c r="D343" t="s">
        <v>1652</v>
      </c>
      <c r="E343" s="11" t="s">
        <v>2137</v>
      </c>
      <c r="F343" s="11" t="s">
        <v>2385</v>
      </c>
      <c r="G343" s="406">
        <v>44266</v>
      </c>
      <c r="H343" t="s">
        <v>1084</v>
      </c>
      <c r="I343" t="s">
        <v>556</v>
      </c>
      <c r="J343" t="s">
        <v>1041</v>
      </c>
      <c r="K343" s="2">
        <v>26940.44</v>
      </c>
    </row>
    <row r="344" spans="1:11" x14ac:dyDescent="0.3">
      <c r="A344" s="11">
        <v>341</v>
      </c>
      <c r="B344" t="s">
        <v>20</v>
      </c>
      <c r="C344" t="s">
        <v>2035</v>
      </c>
      <c r="D344" t="s">
        <v>1652</v>
      </c>
      <c r="E344" s="11" t="s">
        <v>2137</v>
      </c>
      <c r="F344" s="11" t="s">
        <v>2385</v>
      </c>
      <c r="G344" s="406">
        <v>44266</v>
      </c>
      <c r="H344" t="s">
        <v>1082</v>
      </c>
      <c r="I344" t="s">
        <v>625</v>
      </c>
      <c r="J344" t="s">
        <v>1051</v>
      </c>
      <c r="K344" s="2">
        <v>11559.96</v>
      </c>
    </row>
    <row r="345" spans="1:11" x14ac:dyDescent="0.3">
      <c r="A345" s="11">
        <v>342</v>
      </c>
      <c r="B345" t="s">
        <v>20</v>
      </c>
      <c r="C345" t="s">
        <v>2035</v>
      </c>
      <c r="D345" t="s">
        <v>1652</v>
      </c>
      <c r="E345" s="11" t="s">
        <v>2137</v>
      </c>
      <c r="F345" s="11" t="s">
        <v>2385</v>
      </c>
      <c r="G345" s="406">
        <v>44266</v>
      </c>
      <c r="H345" t="s">
        <v>1072</v>
      </c>
      <c r="I345" t="s">
        <v>928</v>
      </c>
      <c r="J345" t="s">
        <v>1074</v>
      </c>
      <c r="K345" s="2">
        <v>1800</v>
      </c>
    </row>
    <row r="346" spans="1:11" x14ac:dyDescent="0.3">
      <c r="A346" s="11">
        <v>343</v>
      </c>
      <c r="B346" t="s">
        <v>20</v>
      </c>
      <c r="C346" t="s">
        <v>2035</v>
      </c>
      <c r="D346" t="s">
        <v>1652</v>
      </c>
      <c r="E346" s="11" t="s">
        <v>2137</v>
      </c>
      <c r="F346" s="11" t="s">
        <v>2385</v>
      </c>
      <c r="G346" s="406">
        <v>44266</v>
      </c>
      <c r="H346" t="s">
        <v>1075</v>
      </c>
      <c r="I346" t="s">
        <v>1077</v>
      </c>
      <c r="J346" t="s">
        <v>1078</v>
      </c>
      <c r="K346" s="2">
        <v>7635</v>
      </c>
    </row>
    <row r="347" spans="1:11" x14ac:dyDescent="0.3">
      <c r="A347" s="11">
        <v>344</v>
      </c>
      <c r="B347" t="s">
        <v>20</v>
      </c>
      <c r="C347" t="s">
        <v>2035</v>
      </c>
      <c r="D347" t="s">
        <v>1645</v>
      </c>
      <c r="E347" s="11">
        <v>1150494</v>
      </c>
      <c r="F347" s="11" t="s">
        <v>2385</v>
      </c>
      <c r="G347" s="406">
        <v>44266</v>
      </c>
      <c r="H347" t="s">
        <v>1023</v>
      </c>
      <c r="I347" t="s">
        <v>229</v>
      </c>
      <c r="J347" t="s">
        <v>1025</v>
      </c>
      <c r="K347" s="2">
        <v>155278.13</v>
      </c>
    </row>
    <row r="348" spans="1:11" x14ac:dyDescent="0.3">
      <c r="A348" s="11">
        <v>345</v>
      </c>
      <c r="B348" t="s">
        <v>20</v>
      </c>
      <c r="C348" t="s">
        <v>2035</v>
      </c>
      <c r="D348" t="s">
        <v>1645</v>
      </c>
      <c r="E348" s="11">
        <v>1150495</v>
      </c>
      <c r="F348" s="11" t="s">
        <v>2385</v>
      </c>
      <c r="G348" s="406">
        <v>44266</v>
      </c>
      <c r="H348" t="s">
        <v>1019</v>
      </c>
      <c r="I348" t="s">
        <v>1021</v>
      </c>
      <c r="J348" t="s">
        <v>1022</v>
      </c>
      <c r="K348" s="2">
        <v>1192.32</v>
      </c>
    </row>
    <row r="349" spans="1:11" x14ac:dyDescent="0.3">
      <c r="A349" s="11">
        <v>346</v>
      </c>
      <c r="B349" t="s">
        <v>20</v>
      </c>
      <c r="C349" t="s">
        <v>2035</v>
      </c>
      <c r="D349" t="s">
        <v>1645</v>
      </c>
      <c r="E349" s="11">
        <v>1150496</v>
      </c>
      <c r="F349" s="11" t="s">
        <v>2385</v>
      </c>
      <c r="G349" s="406">
        <v>44266</v>
      </c>
      <c r="H349" t="s">
        <v>1011</v>
      </c>
      <c r="I349" t="s">
        <v>1013</v>
      </c>
      <c r="J349" t="s">
        <v>1014</v>
      </c>
      <c r="K349" s="2">
        <v>2153.13</v>
      </c>
    </row>
    <row r="350" spans="1:11" x14ac:dyDescent="0.3">
      <c r="A350" s="11">
        <v>347</v>
      </c>
      <c r="B350" t="s">
        <v>20</v>
      </c>
      <c r="C350" t="s">
        <v>2035</v>
      </c>
      <c r="D350" t="s">
        <v>1645</v>
      </c>
      <c r="E350" s="11">
        <v>1150497</v>
      </c>
      <c r="F350" s="11" t="s">
        <v>2385</v>
      </c>
      <c r="G350" s="406">
        <v>44266</v>
      </c>
      <c r="H350" t="s">
        <v>1015</v>
      </c>
      <c r="I350" t="s">
        <v>1017</v>
      </c>
      <c r="J350" t="s">
        <v>1018</v>
      </c>
      <c r="K350" s="2">
        <v>5927.81</v>
      </c>
    </row>
    <row r="351" spans="1:11" x14ac:dyDescent="0.3">
      <c r="A351" s="11">
        <v>348</v>
      </c>
      <c r="B351" t="s">
        <v>20</v>
      </c>
      <c r="C351" t="s">
        <v>2035</v>
      </c>
      <c r="D351" t="s">
        <v>1645</v>
      </c>
      <c r="E351" s="11">
        <v>1150498</v>
      </c>
      <c r="F351" s="11" t="s">
        <v>2385</v>
      </c>
      <c r="G351" s="406">
        <v>44266</v>
      </c>
      <c r="H351" t="s">
        <v>1004</v>
      </c>
      <c r="I351" t="s">
        <v>1006</v>
      </c>
      <c r="J351" t="s">
        <v>1007</v>
      </c>
      <c r="K351" s="2">
        <v>5250</v>
      </c>
    </row>
    <row r="352" spans="1:11" x14ac:dyDescent="0.3">
      <c r="A352" s="11">
        <v>349</v>
      </c>
      <c r="B352" t="s">
        <v>20</v>
      </c>
      <c r="C352" t="s">
        <v>2035</v>
      </c>
      <c r="D352" t="s">
        <v>1645</v>
      </c>
      <c r="E352" s="11">
        <v>1150499</v>
      </c>
      <c r="F352" s="11" t="s">
        <v>2385</v>
      </c>
      <c r="G352" s="406">
        <v>44266</v>
      </c>
      <c r="H352" t="s">
        <v>998</v>
      </c>
      <c r="I352" t="s">
        <v>1000</v>
      </c>
      <c r="J352" t="s">
        <v>1001</v>
      </c>
      <c r="K352" s="2">
        <v>3187.5</v>
      </c>
    </row>
    <row r="353" spans="1:11" x14ac:dyDescent="0.3">
      <c r="A353" s="11">
        <v>350</v>
      </c>
      <c r="B353" t="s">
        <v>20</v>
      </c>
      <c r="C353" t="s">
        <v>2035</v>
      </c>
      <c r="D353" t="s">
        <v>1645</v>
      </c>
      <c r="E353" s="11">
        <v>1150500</v>
      </c>
      <c r="F353" s="11" t="s">
        <v>2385</v>
      </c>
      <c r="G353" s="406">
        <v>44266</v>
      </c>
      <c r="H353" t="s">
        <v>992</v>
      </c>
      <c r="I353" t="s">
        <v>994</v>
      </c>
      <c r="J353" t="s">
        <v>995</v>
      </c>
      <c r="K353" s="2">
        <v>25553.57</v>
      </c>
    </row>
    <row r="354" spans="1:11" x14ac:dyDescent="0.3">
      <c r="A354" s="11">
        <v>351</v>
      </c>
      <c r="B354" t="s">
        <v>20</v>
      </c>
      <c r="C354" t="s">
        <v>2035</v>
      </c>
      <c r="D354" t="s">
        <v>1645</v>
      </c>
      <c r="E354" s="11">
        <v>1150501</v>
      </c>
      <c r="F354" s="11" t="s">
        <v>2385</v>
      </c>
      <c r="G354" s="406">
        <v>44266</v>
      </c>
      <c r="H354" t="s">
        <v>815</v>
      </c>
      <c r="I354" t="s">
        <v>155</v>
      </c>
      <c r="J354" t="s">
        <v>817</v>
      </c>
      <c r="K354" s="2">
        <v>3816</v>
      </c>
    </row>
    <row r="355" spans="1:11" x14ac:dyDescent="0.3">
      <c r="A355" s="11">
        <v>352</v>
      </c>
      <c r="B355" t="s">
        <v>20</v>
      </c>
      <c r="C355" t="s">
        <v>2035</v>
      </c>
      <c r="D355" t="s">
        <v>1645</v>
      </c>
      <c r="E355" s="11">
        <v>1150502</v>
      </c>
      <c r="F355" s="11" t="s">
        <v>2385</v>
      </c>
      <c r="G355" s="406">
        <v>44266</v>
      </c>
      <c r="H355" t="s">
        <v>989</v>
      </c>
      <c r="I355" t="s">
        <v>513</v>
      </c>
      <c r="J355" t="s">
        <v>991</v>
      </c>
      <c r="K355" s="2">
        <v>7410.54</v>
      </c>
    </row>
    <row r="356" spans="1:11" x14ac:dyDescent="0.3">
      <c r="A356" s="11">
        <v>353</v>
      </c>
      <c r="B356" t="s">
        <v>20</v>
      </c>
      <c r="C356" t="s">
        <v>2035</v>
      </c>
      <c r="D356" t="s">
        <v>1645</v>
      </c>
      <c r="E356" s="11">
        <v>1150503</v>
      </c>
      <c r="F356" s="11" t="s">
        <v>2385</v>
      </c>
      <c r="G356" s="406">
        <v>44266</v>
      </c>
      <c r="H356" t="s">
        <v>986</v>
      </c>
      <c r="I356" t="s">
        <v>126</v>
      </c>
      <c r="J356" t="s">
        <v>988</v>
      </c>
      <c r="K356" s="2">
        <v>4640.63</v>
      </c>
    </row>
    <row r="357" spans="1:11" x14ac:dyDescent="0.3">
      <c r="A357" s="11">
        <v>354</v>
      </c>
      <c r="B357" t="s">
        <v>20</v>
      </c>
      <c r="C357" t="s">
        <v>2035</v>
      </c>
      <c r="D357" t="s">
        <v>1645</v>
      </c>
      <c r="E357" s="11">
        <v>1150504</v>
      </c>
      <c r="F357" s="11" t="s">
        <v>2385</v>
      </c>
      <c r="G357" s="406">
        <v>44266</v>
      </c>
      <c r="H357" t="s">
        <v>1008</v>
      </c>
      <c r="I357" t="s">
        <v>191</v>
      </c>
      <c r="J357" t="s">
        <v>1010</v>
      </c>
      <c r="K357" s="2">
        <v>21452.09</v>
      </c>
    </row>
    <row r="358" spans="1:11" x14ac:dyDescent="0.3">
      <c r="A358" s="11">
        <v>355</v>
      </c>
      <c r="B358" t="s">
        <v>20</v>
      </c>
      <c r="C358" t="s">
        <v>2035</v>
      </c>
      <c r="D358" t="s">
        <v>1652</v>
      </c>
      <c r="E358" s="11" t="s">
        <v>2165</v>
      </c>
      <c r="F358" s="11" t="s">
        <v>2385</v>
      </c>
      <c r="G358" s="406">
        <v>44267</v>
      </c>
      <c r="H358" t="s">
        <v>1002</v>
      </c>
      <c r="I358" t="s">
        <v>600</v>
      </c>
      <c r="J358" t="s">
        <v>1003</v>
      </c>
      <c r="K358" s="2">
        <v>220</v>
      </c>
    </row>
    <row r="359" spans="1:11" x14ac:dyDescent="0.3">
      <c r="A359" s="11">
        <v>356</v>
      </c>
      <c r="B359" t="s">
        <v>20</v>
      </c>
      <c r="C359" t="s">
        <v>2035</v>
      </c>
      <c r="D359" t="s">
        <v>1652</v>
      </c>
      <c r="E359" s="11" t="s">
        <v>2165</v>
      </c>
      <c r="F359" s="11" t="s">
        <v>2385</v>
      </c>
      <c r="G359" s="406">
        <v>44267</v>
      </c>
      <c r="H359" t="s">
        <v>1067</v>
      </c>
      <c r="I359" t="s">
        <v>358</v>
      </c>
      <c r="J359" t="s">
        <v>1041</v>
      </c>
      <c r="K359" s="2">
        <v>8884.18</v>
      </c>
    </row>
    <row r="360" spans="1:11" x14ac:dyDescent="0.3">
      <c r="A360" s="11">
        <v>357</v>
      </c>
      <c r="B360" t="s">
        <v>20</v>
      </c>
      <c r="C360" t="s">
        <v>2035</v>
      </c>
      <c r="D360" t="s">
        <v>1652</v>
      </c>
      <c r="E360" s="11" t="s">
        <v>2165</v>
      </c>
      <c r="F360" s="11" t="s">
        <v>2385</v>
      </c>
      <c r="G360" s="406">
        <v>44267</v>
      </c>
      <c r="H360" t="s">
        <v>811</v>
      </c>
      <c r="I360" t="s">
        <v>622</v>
      </c>
      <c r="J360" t="s">
        <v>812</v>
      </c>
      <c r="K360" s="2">
        <v>11559.96</v>
      </c>
    </row>
    <row r="361" spans="1:11" x14ac:dyDescent="0.3">
      <c r="A361" s="11">
        <v>358</v>
      </c>
      <c r="B361" t="s">
        <v>20</v>
      </c>
      <c r="C361" t="s">
        <v>2035</v>
      </c>
      <c r="D361" t="s">
        <v>1652</v>
      </c>
      <c r="E361" s="11" t="s">
        <v>2165</v>
      </c>
      <c r="F361" s="11" t="s">
        <v>2385</v>
      </c>
      <c r="G361" s="406">
        <v>44267</v>
      </c>
      <c r="H361" t="s">
        <v>1064</v>
      </c>
      <c r="I361" t="s">
        <v>1066</v>
      </c>
      <c r="J361" t="s">
        <v>1029</v>
      </c>
      <c r="K361" s="2">
        <v>82889.61</v>
      </c>
    </row>
    <row r="362" spans="1:11" x14ac:dyDescent="0.3">
      <c r="A362" s="11">
        <v>359</v>
      </c>
      <c r="B362" t="s">
        <v>20</v>
      </c>
      <c r="C362" t="s">
        <v>2035</v>
      </c>
      <c r="D362" t="s">
        <v>1645</v>
      </c>
      <c r="E362" s="11">
        <v>1150505</v>
      </c>
      <c r="F362" s="11" t="s">
        <v>2385</v>
      </c>
      <c r="G362" s="406">
        <v>44267</v>
      </c>
      <c r="H362" t="s">
        <v>1069</v>
      </c>
      <c r="I362" t="s">
        <v>958</v>
      </c>
      <c r="J362" t="s">
        <v>1071</v>
      </c>
      <c r="K362" s="2">
        <v>37620</v>
      </c>
    </row>
    <row r="363" spans="1:11" x14ac:dyDescent="0.3">
      <c r="A363" s="11">
        <v>360</v>
      </c>
      <c r="B363" t="s">
        <v>20</v>
      </c>
      <c r="C363" t="s">
        <v>2035</v>
      </c>
      <c r="D363" t="s">
        <v>1645</v>
      </c>
      <c r="E363" s="11">
        <v>1150506</v>
      </c>
      <c r="F363" s="11" t="s">
        <v>2385</v>
      </c>
      <c r="G363" s="406">
        <v>44267</v>
      </c>
      <c r="H363" t="s">
        <v>983</v>
      </c>
      <c r="I363" t="s">
        <v>126</v>
      </c>
      <c r="J363" t="s">
        <v>985</v>
      </c>
      <c r="K363" s="2">
        <v>12093.75</v>
      </c>
    </row>
    <row r="364" spans="1:11" x14ac:dyDescent="0.3">
      <c r="A364" s="11">
        <v>361</v>
      </c>
      <c r="B364" t="s">
        <v>20</v>
      </c>
      <c r="C364" t="s">
        <v>2035</v>
      </c>
      <c r="D364" t="s">
        <v>1645</v>
      </c>
      <c r="E364" s="11">
        <v>9900130709</v>
      </c>
      <c r="F364" s="11" t="s">
        <v>2385</v>
      </c>
      <c r="G364" s="406">
        <v>44267</v>
      </c>
      <c r="H364" t="s">
        <v>996</v>
      </c>
      <c r="I364" t="s">
        <v>342</v>
      </c>
      <c r="J364" t="s">
        <v>997</v>
      </c>
      <c r="K364" s="2">
        <v>180829.47</v>
      </c>
    </row>
    <row r="365" spans="1:11" x14ac:dyDescent="0.3">
      <c r="A365" s="11">
        <v>362</v>
      </c>
      <c r="B365" t="s">
        <v>20</v>
      </c>
      <c r="C365" t="s">
        <v>2035</v>
      </c>
      <c r="D365" t="s">
        <v>1645</v>
      </c>
      <c r="E365" s="11">
        <v>1150507</v>
      </c>
      <c r="F365" s="11" t="s">
        <v>2385</v>
      </c>
      <c r="G365" s="406">
        <v>44271</v>
      </c>
      <c r="H365" t="s">
        <v>1094</v>
      </c>
      <c r="I365" t="s">
        <v>517</v>
      </c>
      <c r="J365" t="s">
        <v>1096</v>
      </c>
      <c r="K365" s="2">
        <v>1651.12</v>
      </c>
    </row>
    <row r="366" spans="1:11" x14ac:dyDescent="0.3">
      <c r="A366" s="11">
        <v>363</v>
      </c>
      <c r="B366" t="s">
        <v>20</v>
      </c>
      <c r="C366" t="s">
        <v>2035</v>
      </c>
      <c r="D366" t="s">
        <v>1645</v>
      </c>
      <c r="E366" s="11">
        <v>1150508</v>
      </c>
      <c r="F366" s="11" t="s">
        <v>2385</v>
      </c>
      <c r="G366" s="406">
        <v>44271</v>
      </c>
      <c r="H366" t="s">
        <v>1091</v>
      </c>
      <c r="I366" t="s">
        <v>155</v>
      </c>
      <c r="J366" t="s">
        <v>1093</v>
      </c>
      <c r="K366" s="2">
        <v>1272</v>
      </c>
    </row>
    <row r="367" spans="1:11" x14ac:dyDescent="0.3">
      <c r="A367" s="11">
        <v>364</v>
      </c>
      <c r="B367" t="s">
        <v>20</v>
      </c>
      <c r="C367" t="s">
        <v>2035</v>
      </c>
      <c r="D367" t="s">
        <v>1645</v>
      </c>
      <c r="E367" s="11">
        <v>1150509</v>
      </c>
      <c r="F367" s="11" t="s">
        <v>2385</v>
      </c>
      <c r="G367" s="406">
        <v>44271</v>
      </c>
      <c r="H367" t="s">
        <v>975</v>
      </c>
      <c r="I367" t="s">
        <v>977</v>
      </c>
      <c r="J367" t="s">
        <v>978</v>
      </c>
      <c r="K367" s="2">
        <v>16308.47</v>
      </c>
    </row>
    <row r="368" spans="1:11" x14ac:dyDescent="0.3">
      <c r="A368" s="11">
        <v>365</v>
      </c>
      <c r="B368" t="s">
        <v>20</v>
      </c>
      <c r="C368" t="s">
        <v>2035</v>
      </c>
      <c r="D368" t="s">
        <v>1652</v>
      </c>
      <c r="E368" s="11" t="s">
        <v>2183</v>
      </c>
      <c r="F368" s="11" t="s">
        <v>2385</v>
      </c>
      <c r="G368" s="406">
        <v>44272</v>
      </c>
      <c r="H368" t="s">
        <v>1131</v>
      </c>
      <c r="I368" t="s">
        <v>73</v>
      </c>
      <c r="J368" t="s">
        <v>1117</v>
      </c>
      <c r="K368" s="2">
        <v>216000</v>
      </c>
    </row>
    <row r="369" spans="1:11" x14ac:dyDescent="0.3">
      <c r="A369" s="11">
        <v>366</v>
      </c>
      <c r="B369" t="s">
        <v>20</v>
      </c>
      <c r="C369" t="s">
        <v>2035</v>
      </c>
      <c r="D369" t="s">
        <v>1652</v>
      </c>
      <c r="E369" s="11" t="s">
        <v>2183</v>
      </c>
      <c r="F369" s="11" t="s">
        <v>2385</v>
      </c>
      <c r="G369" s="406">
        <v>44272</v>
      </c>
      <c r="H369" t="s">
        <v>1114</v>
      </c>
      <c r="I369" t="s">
        <v>1116</v>
      </c>
      <c r="J369" t="s">
        <v>1117</v>
      </c>
      <c r="K369" s="2">
        <v>60000</v>
      </c>
    </row>
    <row r="370" spans="1:11" x14ac:dyDescent="0.3">
      <c r="A370" s="11">
        <v>367</v>
      </c>
      <c r="B370" t="s">
        <v>20</v>
      </c>
      <c r="C370" t="s">
        <v>2035</v>
      </c>
      <c r="D370" t="s">
        <v>1652</v>
      </c>
      <c r="E370" s="11" t="s">
        <v>2183</v>
      </c>
      <c r="F370" s="11" t="s">
        <v>2385</v>
      </c>
      <c r="G370" s="406">
        <v>44272</v>
      </c>
      <c r="H370" t="s">
        <v>1118</v>
      </c>
      <c r="I370" t="s">
        <v>213</v>
      </c>
      <c r="J370" t="s">
        <v>1117</v>
      </c>
      <c r="K370" s="2">
        <v>60000</v>
      </c>
    </row>
    <row r="371" spans="1:11" x14ac:dyDescent="0.3">
      <c r="A371" s="11">
        <v>368</v>
      </c>
      <c r="B371" t="s">
        <v>20</v>
      </c>
      <c r="C371" t="s">
        <v>2035</v>
      </c>
      <c r="D371" t="s">
        <v>1652</v>
      </c>
      <c r="E371" s="11" t="s">
        <v>2183</v>
      </c>
      <c r="F371" s="11" t="s">
        <v>2385</v>
      </c>
      <c r="G371" s="406">
        <v>44272</v>
      </c>
      <c r="H371" t="s">
        <v>1120</v>
      </c>
      <c r="I371" t="s">
        <v>1122</v>
      </c>
      <c r="J371" t="s">
        <v>1117</v>
      </c>
      <c r="K371" s="2">
        <v>66000</v>
      </c>
    </row>
    <row r="372" spans="1:11" x14ac:dyDescent="0.3">
      <c r="A372" s="11">
        <v>369</v>
      </c>
      <c r="B372" t="s">
        <v>20</v>
      </c>
      <c r="C372" t="s">
        <v>2035</v>
      </c>
      <c r="D372" t="s">
        <v>1652</v>
      </c>
      <c r="E372" s="11" t="s">
        <v>2183</v>
      </c>
      <c r="F372" s="11" t="s">
        <v>2385</v>
      </c>
      <c r="G372" s="406">
        <v>44272</v>
      </c>
      <c r="H372" t="s">
        <v>1123</v>
      </c>
      <c r="I372" t="s">
        <v>87</v>
      </c>
      <c r="J372" t="s">
        <v>1117</v>
      </c>
      <c r="K372" s="2">
        <v>72000</v>
      </c>
    </row>
    <row r="373" spans="1:11" x14ac:dyDescent="0.3">
      <c r="A373" s="11">
        <v>370</v>
      </c>
      <c r="B373" t="s">
        <v>20</v>
      </c>
      <c r="C373" t="s">
        <v>2035</v>
      </c>
      <c r="D373" t="s">
        <v>1652</v>
      </c>
      <c r="E373" s="11" t="s">
        <v>2183</v>
      </c>
      <c r="F373" s="11" t="s">
        <v>2385</v>
      </c>
      <c r="G373" s="406">
        <v>44272</v>
      </c>
      <c r="H373" t="s">
        <v>1125</v>
      </c>
      <c r="I373" t="s">
        <v>90</v>
      </c>
      <c r="J373" t="s">
        <v>1117</v>
      </c>
      <c r="K373" s="2">
        <v>48000</v>
      </c>
    </row>
    <row r="374" spans="1:11" x14ac:dyDescent="0.3">
      <c r="A374" s="11">
        <v>371</v>
      </c>
      <c r="B374" t="s">
        <v>20</v>
      </c>
      <c r="C374" t="s">
        <v>2035</v>
      </c>
      <c r="D374" t="s">
        <v>1652</v>
      </c>
      <c r="E374" s="11" t="s">
        <v>2183</v>
      </c>
      <c r="F374" s="11" t="s">
        <v>2385</v>
      </c>
      <c r="G374" s="406">
        <v>44272</v>
      </c>
      <c r="H374" t="s">
        <v>1097</v>
      </c>
      <c r="I374" t="s">
        <v>1099</v>
      </c>
      <c r="J374" t="s">
        <v>1100</v>
      </c>
      <c r="K374" s="2">
        <v>20821.43</v>
      </c>
    </row>
    <row r="375" spans="1:11" x14ac:dyDescent="0.3">
      <c r="A375" s="11">
        <v>372</v>
      </c>
      <c r="B375" t="s">
        <v>20</v>
      </c>
      <c r="C375" t="s">
        <v>2035</v>
      </c>
      <c r="D375" t="s">
        <v>1645</v>
      </c>
      <c r="E375" s="11">
        <v>9900130711</v>
      </c>
      <c r="F375" s="11" t="s">
        <v>2385</v>
      </c>
      <c r="G375" s="406">
        <v>44272</v>
      </c>
      <c r="H375" t="s">
        <v>1107</v>
      </c>
      <c r="I375" t="s">
        <v>1109</v>
      </c>
      <c r="J375" t="s">
        <v>1110</v>
      </c>
      <c r="K375" s="2">
        <v>160000</v>
      </c>
    </row>
    <row r="376" spans="1:11" x14ac:dyDescent="0.3">
      <c r="A376" s="11">
        <v>373</v>
      </c>
      <c r="B376" t="s">
        <v>20</v>
      </c>
      <c r="C376" t="s">
        <v>2035</v>
      </c>
      <c r="D376" t="s">
        <v>1645</v>
      </c>
      <c r="E376" s="11">
        <v>9900130712</v>
      </c>
      <c r="F376" s="11" t="s">
        <v>2385</v>
      </c>
      <c r="G376" s="406">
        <v>44272</v>
      </c>
      <c r="H376" t="s">
        <v>1111</v>
      </c>
      <c r="I376" t="s">
        <v>1109</v>
      </c>
      <c r="J376" t="s">
        <v>1113</v>
      </c>
      <c r="K376" s="2">
        <v>119634</v>
      </c>
    </row>
    <row r="377" spans="1:11" x14ac:dyDescent="0.3">
      <c r="A377" s="11">
        <v>374</v>
      </c>
      <c r="B377" t="s">
        <v>20</v>
      </c>
      <c r="C377" t="s">
        <v>2035</v>
      </c>
      <c r="D377" t="s">
        <v>1645</v>
      </c>
      <c r="E377" s="11">
        <v>9900130713</v>
      </c>
      <c r="F377" s="11" t="s">
        <v>2385</v>
      </c>
      <c r="G377" s="406">
        <v>44272</v>
      </c>
      <c r="H377" t="s">
        <v>1101</v>
      </c>
      <c r="I377" t="s">
        <v>195</v>
      </c>
      <c r="J377" t="s">
        <v>1103</v>
      </c>
      <c r="K377" s="2">
        <v>94707.14</v>
      </c>
    </row>
    <row r="378" spans="1:11" x14ac:dyDescent="0.3">
      <c r="A378" s="11">
        <v>375</v>
      </c>
      <c r="B378" t="s">
        <v>20</v>
      </c>
      <c r="C378" t="s">
        <v>2035</v>
      </c>
      <c r="D378" t="s">
        <v>1645</v>
      </c>
      <c r="E378" s="11">
        <v>9900130714</v>
      </c>
      <c r="F378" s="11" t="s">
        <v>2385</v>
      </c>
      <c r="G378" s="406">
        <v>44272</v>
      </c>
      <c r="H378" t="s">
        <v>1104</v>
      </c>
      <c r="I378" t="s">
        <v>445</v>
      </c>
      <c r="J378" t="s">
        <v>1106</v>
      </c>
      <c r="K378" s="2">
        <v>640000</v>
      </c>
    </row>
    <row r="379" spans="1:11" x14ac:dyDescent="0.3">
      <c r="A379" s="11">
        <v>376</v>
      </c>
      <c r="B379" t="s">
        <v>20</v>
      </c>
      <c r="C379" t="s">
        <v>2035</v>
      </c>
      <c r="D379" t="s">
        <v>1645</v>
      </c>
      <c r="E379" s="11">
        <v>1150510</v>
      </c>
      <c r="F379" s="11" t="s">
        <v>2385</v>
      </c>
      <c r="G379" s="406">
        <v>44272</v>
      </c>
      <c r="H379" t="s">
        <v>1127</v>
      </c>
      <c r="I379" t="s">
        <v>1129</v>
      </c>
      <c r="J379" t="s">
        <v>1130</v>
      </c>
      <c r="K379" s="2">
        <v>14000</v>
      </c>
    </row>
    <row r="380" spans="1:11" x14ac:dyDescent="0.3">
      <c r="A380" s="11">
        <v>377</v>
      </c>
      <c r="B380" t="s">
        <v>20</v>
      </c>
      <c r="C380" t="s">
        <v>2035</v>
      </c>
      <c r="D380" t="s">
        <v>1645</v>
      </c>
      <c r="E380" s="11">
        <v>1150511</v>
      </c>
      <c r="F380" s="11" t="s">
        <v>2385</v>
      </c>
      <c r="G380" s="406">
        <v>44272</v>
      </c>
      <c r="H380" t="s">
        <v>1088</v>
      </c>
      <c r="I380" t="s">
        <v>155</v>
      </c>
      <c r="J380" t="s">
        <v>1090</v>
      </c>
      <c r="K380" s="2">
        <v>1908</v>
      </c>
    </row>
    <row r="381" spans="1:11" x14ac:dyDescent="0.3">
      <c r="A381" s="11">
        <v>378</v>
      </c>
      <c r="B381" t="s">
        <v>20</v>
      </c>
      <c r="C381" t="s">
        <v>2035</v>
      </c>
      <c r="D381" t="s">
        <v>1652</v>
      </c>
      <c r="E381" s="11" t="s">
        <v>2196</v>
      </c>
      <c r="F381" s="11" t="s">
        <v>2385</v>
      </c>
      <c r="G381" s="406">
        <v>44272</v>
      </c>
      <c r="H381" t="s">
        <v>1160</v>
      </c>
      <c r="I381" t="s">
        <v>60</v>
      </c>
      <c r="J381" t="s">
        <v>1162</v>
      </c>
      <c r="K381" s="2">
        <v>10000</v>
      </c>
    </row>
    <row r="382" spans="1:11" x14ac:dyDescent="0.3">
      <c r="A382" s="11">
        <v>379</v>
      </c>
      <c r="B382" t="s">
        <v>20</v>
      </c>
      <c r="C382" t="s">
        <v>2035</v>
      </c>
      <c r="D382" t="s">
        <v>1652</v>
      </c>
      <c r="E382" s="11" t="s">
        <v>2196</v>
      </c>
      <c r="F382" s="11" t="s">
        <v>2385</v>
      </c>
      <c r="G382" s="406">
        <v>44272</v>
      </c>
      <c r="H382" t="s">
        <v>1133</v>
      </c>
      <c r="I382" t="s">
        <v>1134</v>
      </c>
      <c r="J382" t="s">
        <v>1135</v>
      </c>
      <c r="K382" s="2">
        <v>2246.61</v>
      </c>
    </row>
    <row r="383" spans="1:11" x14ac:dyDescent="0.3">
      <c r="A383" s="11">
        <v>380</v>
      </c>
      <c r="B383" t="s">
        <v>20</v>
      </c>
      <c r="C383" t="s">
        <v>2035</v>
      </c>
      <c r="D383" t="s">
        <v>1652</v>
      </c>
      <c r="E383" s="11" t="s">
        <v>2196</v>
      </c>
      <c r="F383" s="11" t="s">
        <v>2385</v>
      </c>
      <c r="G383" s="406">
        <v>44272</v>
      </c>
      <c r="H383" t="s">
        <v>1168</v>
      </c>
      <c r="I383" t="s">
        <v>769</v>
      </c>
      <c r="J383" t="s">
        <v>1170</v>
      </c>
      <c r="K383" s="2">
        <v>9000</v>
      </c>
    </row>
    <row r="384" spans="1:11" x14ac:dyDescent="0.3">
      <c r="A384" s="11">
        <v>381</v>
      </c>
      <c r="B384" t="s">
        <v>20</v>
      </c>
      <c r="C384" t="s">
        <v>2035</v>
      </c>
      <c r="D384" t="s">
        <v>1652</v>
      </c>
      <c r="E384" s="11" t="s">
        <v>2196</v>
      </c>
      <c r="F384" s="11" t="s">
        <v>2385</v>
      </c>
      <c r="G384" s="406">
        <v>44272</v>
      </c>
      <c r="H384" t="s">
        <v>1163</v>
      </c>
      <c r="I384" t="s">
        <v>399</v>
      </c>
      <c r="J384" t="s">
        <v>1165</v>
      </c>
      <c r="K384" s="2">
        <v>82098.38</v>
      </c>
    </row>
    <row r="385" spans="1:11" x14ac:dyDescent="0.3">
      <c r="A385" s="11">
        <v>382</v>
      </c>
      <c r="B385" t="s">
        <v>20</v>
      </c>
      <c r="C385" t="s">
        <v>2035</v>
      </c>
      <c r="D385" t="s">
        <v>1652</v>
      </c>
      <c r="E385" s="11" t="s">
        <v>2196</v>
      </c>
      <c r="F385" s="11" t="s">
        <v>2385</v>
      </c>
      <c r="G385" s="406">
        <v>44272</v>
      </c>
      <c r="H385" t="s">
        <v>1166</v>
      </c>
      <c r="I385" t="s">
        <v>399</v>
      </c>
      <c r="J385" t="s">
        <v>1165</v>
      </c>
      <c r="K385" s="2">
        <v>70905.22</v>
      </c>
    </row>
    <row r="386" spans="1:11" x14ac:dyDescent="0.3">
      <c r="A386" s="11">
        <v>383</v>
      </c>
      <c r="B386" t="s">
        <v>20</v>
      </c>
      <c r="C386" t="s">
        <v>2035</v>
      </c>
      <c r="D386" t="s">
        <v>1652</v>
      </c>
      <c r="E386" s="11" t="s">
        <v>2203</v>
      </c>
      <c r="F386" s="11" t="s">
        <v>2385</v>
      </c>
      <c r="G386" s="406">
        <v>44272</v>
      </c>
      <c r="H386" t="s">
        <v>1173</v>
      </c>
      <c r="I386" t="s">
        <v>396</v>
      </c>
      <c r="J386" t="s">
        <v>1174</v>
      </c>
      <c r="K386" s="2">
        <v>4845.12</v>
      </c>
    </row>
    <row r="387" spans="1:11" x14ac:dyDescent="0.3">
      <c r="A387" s="11">
        <v>384</v>
      </c>
      <c r="B387" t="s">
        <v>20</v>
      </c>
      <c r="C387" t="s">
        <v>2035</v>
      </c>
      <c r="D387" t="s">
        <v>1652</v>
      </c>
      <c r="E387" s="11" t="s">
        <v>2203</v>
      </c>
      <c r="F387" s="11" t="s">
        <v>2385</v>
      </c>
      <c r="G387" s="406">
        <v>44272</v>
      </c>
      <c r="H387" t="s">
        <v>1136</v>
      </c>
      <c r="I387" t="s">
        <v>396</v>
      </c>
      <c r="J387" t="s">
        <v>1137</v>
      </c>
      <c r="K387" s="2">
        <v>190201.32</v>
      </c>
    </row>
    <row r="388" spans="1:11" x14ac:dyDescent="0.3">
      <c r="A388" s="11">
        <v>385</v>
      </c>
      <c r="B388" t="s">
        <v>20</v>
      </c>
      <c r="C388" t="s">
        <v>2035</v>
      </c>
      <c r="D388" t="s">
        <v>1645</v>
      </c>
      <c r="E388" s="11">
        <v>1150512</v>
      </c>
      <c r="F388" s="11" t="s">
        <v>2385</v>
      </c>
      <c r="G388" s="406">
        <v>44272</v>
      </c>
      <c r="H388" t="s">
        <v>1152</v>
      </c>
      <c r="I388" t="s">
        <v>108</v>
      </c>
      <c r="J388" t="s">
        <v>1153</v>
      </c>
      <c r="K388" s="2">
        <v>2796.63</v>
      </c>
    </row>
    <row r="389" spans="1:11" x14ac:dyDescent="0.3">
      <c r="A389" s="11">
        <v>386</v>
      </c>
      <c r="B389" t="s">
        <v>20</v>
      </c>
      <c r="C389" t="s">
        <v>2035</v>
      </c>
      <c r="D389" t="s">
        <v>1645</v>
      </c>
      <c r="E389" s="11">
        <v>1150513</v>
      </c>
      <c r="F389" s="11" t="s">
        <v>2385</v>
      </c>
      <c r="G389" s="406">
        <v>44272</v>
      </c>
      <c r="H389" t="s">
        <v>1150</v>
      </c>
      <c r="I389" t="s">
        <v>331</v>
      </c>
      <c r="J389" t="s">
        <v>1151</v>
      </c>
      <c r="K389" s="2">
        <v>903</v>
      </c>
    </row>
    <row r="390" spans="1:11" x14ac:dyDescent="0.3">
      <c r="A390" s="11">
        <v>387</v>
      </c>
      <c r="B390" t="s">
        <v>20</v>
      </c>
      <c r="C390" t="s">
        <v>2035</v>
      </c>
      <c r="D390" t="s">
        <v>1645</v>
      </c>
      <c r="E390" s="11">
        <v>1150514</v>
      </c>
      <c r="F390" s="11" t="s">
        <v>2385</v>
      </c>
      <c r="G390" s="406">
        <v>44272</v>
      </c>
      <c r="H390" t="s">
        <v>1148</v>
      </c>
      <c r="I390" t="s">
        <v>340</v>
      </c>
      <c r="J390" t="s">
        <v>1147</v>
      </c>
      <c r="K390" s="2">
        <v>63707.29</v>
      </c>
    </row>
    <row r="391" spans="1:11" x14ac:dyDescent="0.3">
      <c r="A391" s="11">
        <v>388</v>
      </c>
      <c r="B391" t="s">
        <v>20</v>
      </c>
      <c r="C391" t="s">
        <v>2035</v>
      </c>
      <c r="D391" t="s">
        <v>1645</v>
      </c>
      <c r="E391" s="11">
        <v>1150515</v>
      </c>
      <c r="F391" s="11" t="s">
        <v>2385</v>
      </c>
      <c r="G391" s="406">
        <v>44272</v>
      </c>
      <c r="H391" t="s">
        <v>1186</v>
      </c>
      <c r="I391" t="s">
        <v>340</v>
      </c>
      <c r="J391" t="s">
        <v>1185</v>
      </c>
      <c r="K391" s="2">
        <v>1030</v>
      </c>
    </row>
    <row r="392" spans="1:11" x14ac:dyDescent="0.3">
      <c r="A392" s="11">
        <v>389</v>
      </c>
      <c r="B392" t="s">
        <v>20</v>
      </c>
      <c r="C392" t="s">
        <v>2035</v>
      </c>
      <c r="D392" t="s">
        <v>1645</v>
      </c>
      <c r="E392" s="11">
        <v>1150516</v>
      </c>
      <c r="F392" s="11" t="s">
        <v>2385</v>
      </c>
      <c r="G392" s="406">
        <v>44272</v>
      </c>
      <c r="H392" t="s">
        <v>1171</v>
      </c>
      <c r="I392" t="s">
        <v>372</v>
      </c>
      <c r="J392" t="s">
        <v>1172</v>
      </c>
      <c r="K392" s="2">
        <v>91461.27</v>
      </c>
    </row>
    <row r="393" spans="1:11" x14ac:dyDescent="0.3">
      <c r="A393" s="11">
        <v>390</v>
      </c>
      <c r="B393" t="s">
        <v>20</v>
      </c>
      <c r="C393" t="s">
        <v>2035</v>
      </c>
      <c r="D393" t="s">
        <v>1645</v>
      </c>
      <c r="E393" s="11">
        <v>1150517</v>
      </c>
      <c r="F393" s="11" t="s">
        <v>2385</v>
      </c>
      <c r="G393" s="406">
        <v>44272</v>
      </c>
      <c r="H393" t="s">
        <v>1158</v>
      </c>
      <c r="I393" t="s">
        <v>372</v>
      </c>
      <c r="J393" t="s">
        <v>1159</v>
      </c>
      <c r="K393" s="2">
        <v>1698029.37</v>
      </c>
    </row>
    <row r="394" spans="1:11" x14ac:dyDescent="0.3">
      <c r="A394" s="11">
        <v>391</v>
      </c>
      <c r="B394" t="s">
        <v>20</v>
      </c>
      <c r="C394" t="s">
        <v>2035</v>
      </c>
      <c r="D394" t="s">
        <v>1645</v>
      </c>
      <c r="E394" s="11">
        <v>1150518</v>
      </c>
      <c r="F394" s="11" t="s">
        <v>2385</v>
      </c>
      <c r="G394" s="406">
        <v>44272</v>
      </c>
      <c r="H394" t="s">
        <v>1175</v>
      </c>
      <c r="I394" t="s">
        <v>393</v>
      </c>
      <c r="J394" t="s">
        <v>1176</v>
      </c>
      <c r="K394" s="2">
        <v>8967.5400000000009</v>
      </c>
    </row>
    <row r="395" spans="1:11" x14ac:dyDescent="0.3">
      <c r="A395" s="11">
        <v>392</v>
      </c>
      <c r="B395" t="s">
        <v>20</v>
      </c>
      <c r="C395" t="s">
        <v>2035</v>
      </c>
      <c r="D395" t="s">
        <v>1645</v>
      </c>
      <c r="E395" s="11">
        <v>1150519</v>
      </c>
      <c r="F395" s="11" t="s">
        <v>2385</v>
      </c>
      <c r="G395" s="406">
        <v>44272</v>
      </c>
      <c r="H395" t="s">
        <v>1138</v>
      </c>
      <c r="I395" t="s">
        <v>299</v>
      </c>
      <c r="J395" t="s">
        <v>1139</v>
      </c>
      <c r="K395" s="2">
        <v>103430.25</v>
      </c>
    </row>
    <row r="396" spans="1:11" x14ac:dyDescent="0.3">
      <c r="A396" s="11">
        <v>393</v>
      </c>
      <c r="B396" t="s">
        <v>20</v>
      </c>
      <c r="C396" t="s">
        <v>2035</v>
      </c>
      <c r="D396" t="s">
        <v>1645</v>
      </c>
      <c r="E396" s="11">
        <v>9900130717</v>
      </c>
      <c r="F396" s="11" t="s">
        <v>2385</v>
      </c>
      <c r="G396" s="406">
        <v>44272</v>
      </c>
      <c r="H396" t="s">
        <v>1146</v>
      </c>
      <c r="I396" t="s">
        <v>64</v>
      </c>
      <c r="J396" t="s">
        <v>1147</v>
      </c>
      <c r="K396" s="2">
        <v>101497.04</v>
      </c>
    </row>
    <row r="397" spans="1:11" x14ac:dyDescent="0.3">
      <c r="A397" s="11">
        <v>394</v>
      </c>
      <c r="B397" t="s">
        <v>20</v>
      </c>
      <c r="C397" t="s">
        <v>2035</v>
      </c>
      <c r="D397" t="s">
        <v>1645</v>
      </c>
      <c r="E397" s="11">
        <v>9900130718</v>
      </c>
      <c r="F397" s="11" t="s">
        <v>2385</v>
      </c>
      <c r="G397" s="406">
        <v>44272</v>
      </c>
      <c r="H397" t="s">
        <v>1156</v>
      </c>
      <c r="I397" t="s">
        <v>342</v>
      </c>
      <c r="J397" t="s">
        <v>1157</v>
      </c>
      <c r="K397" s="2">
        <v>104315.37</v>
      </c>
    </row>
    <row r="398" spans="1:11" x14ac:dyDescent="0.3">
      <c r="A398" s="11">
        <v>395</v>
      </c>
      <c r="B398" t="s">
        <v>20</v>
      </c>
      <c r="C398" t="s">
        <v>2035</v>
      </c>
      <c r="D398" t="s">
        <v>1645</v>
      </c>
      <c r="E398" s="11">
        <v>9900130719</v>
      </c>
      <c r="F398" s="11" t="s">
        <v>2385</v>
      </c>
      <c r="G398" s="406">
        <v>44272</v>
      </c>
      <c r="H398" t="s">
        <v>1183</v>
      </c>
      <c r="I398" t="s">
        <v>1184</v>
      </c>
      <c r="J398" t="s">
        <v>1185</v>
      </c>
      <c r="K398" s="2">
        <v>4640</v>
      </c>
    </row>
    <row r="399" spans="1:11" x14ac:dyDescent="0.3">
      <c r="A399" s="11">
        <v>396</v>
      </c>
      <c r="B399" t="s">
        <v>20</v>
      </c>
      <c r="C399" t="s">
        <v>2035</v>
      </c>
      <c r="D399" t="s">
        <v>1645</v>
      </c>
      <c r="E399" s="11">
        <v>9900130720</v>
      </c>
      <c r="F399" s="11" t="s">
        <v>2385</v>
      </c>
      <c r="G399" s="406">
        <v>44272</v>
      </c>
      <c r="H399" t="s">
        <v>1201</v>
      </c>
      <c r="I399" t="s">
        <v>64</v>
      </c>
      <c r="J399" t="s">
        <v>1202</v>
      </c>
      <c r="K399" s="2">
        <v>5000</v>
      </c>
    </row>
    <row r="400" spans="1:11" x14ac:dyDescent="0.3">
      <c r="A400" s="11">
        <v>397</v>
      </c>
      <c r="B400" t="s">
        <v>20</v>
      </c>
      <c r="C400" t="s">
        <v>2035</v>
      </c>
      <c r="D400" t="s">
        <v>1645</v>
      </c>
      <c r="E400" s="11">
        <v>9900130721</v>
      </c>
      <c r="F400" s="11" t="s">
        <v>2385</v>
      </c>
      <c r="G400" s="406">
        <v>44272</v>
      </c>
      <c r="H400" t="s">
        <v>1149</v>
      </c>
      <c r="I400" t="s">
        <v>760</v>
      </c>
      <c r="J400" t="s">
        <v>1147</v>
      </c>
      <c r="K400" s="2">
        <v>37916.67</v>
      </c>
    </row>
    <row r="401" spans="1:11" x14ac:dyDescent="0.3">
      <c r="A401" s="11">
        <v>398</v>
      </c>
      <c r="B401" t="s">
        <v>20</v>
      </c>
      <c r="C401" t="s">
        <v>2035</v>
      </c>
      <c r="D401" t="s">
        <v>1645</v>
      </c>
      <c r="E401" s="11">
        <v>9900130722</v>
      </c>
      <c r="F401" s="11" t="s">
        <v>2385</v>
      </c>
      <c r="G401" s="406">
        <v>44272</v>
      </c>
      <c r="H401" t="s">
        <v>1187</v>
      </c>
      <c r="I401" t="s">
        <v>760</v>
      </c>
      <c r="J401" t="s">
        <v>1188</v>
      </c>
      <c r="K401" s="2">
        <v>6900</v>
      </c>
    </row>
    <row r="402" spans="1:11" x14ac:dyDescent="0.3">
      <c r="A402" s="11">
        <v>399</v>
      </c>
      <c r="B402" t="s">
        <v>20</v>
      </c>
      <c r="C402" t="s">
        <v>2035</v>
      </c>
      <c r="D402" t="s">
        <v>1645</v>
      </c>
      <c r="E402" s="11">
        <v>9900130723</v>
      </c>
      <c r="F402" s="11" t="s">
        <v>2385</v>
      </c>
      <c r="G402" s="406">
        <v>44272</v>
      </c>
      <c r="H402" t="s">
        <v>1140</v>
      </c>
      <c r="I402" t="s">
        <v>325</v>
      </c>
      <c r="J402" t="s">
        <v>1141</v>
      </c>
      <c r="K402" s="2">
        <v>49734.05</v>
      </c>
    </row>
    <row r="403" spans="1:11" x14ac:dyDescent="0.3">
      <c r="A403" s="11">
        <v>400</v>
      </c>
      <c r="B403" t="s">
        <v>20</v>
      </c>
      <c r="C403" t="s">
        <v>2035</v>
      </c>
      <c r="D403" t="s">
        <v>1645</v>
      </c>
      <c r="E403" s="11">
        <v>9900130724</v>
      </c>
      <c r="F403" s="11" t="s">
        <v>2385</v>
      </c>
      <c r="G403" s="406">
        <v>44272</v>
      </c>
      <c r="H403" t="s">
        <v>1177</v>
      </c>
      <c r="I403" t="s">
        <v>325</v>
      </c>
      <c r="J403" t="s">
        <v>1178</v>
      </c>
      <c r="K403" s="2">
        <v>800</v>
      </c>
    </row>
    <row r="404" spans="1:11" x14ac:dyDescent="0.3">
      <c r="A404" s="11">
        <v>401</v>
      </c>
      <c r="B404" t="s">
        <v>20</v>
      </c>
      <c r="C404" t="s">
        <v>2035</v>
      </c>
      <c r="D404" t="s">
        <v>1645</v>
      </c>
      <c r="E404" s="11">
        <v>9900130725</v>
      </c>
      <c r="F404" s="11" t="s">
        <v>2385</v>
      </c>
      <c r="G404" s="406">
        <v>44272</v>
      </c>
      <c r="H404" t="s">
        <v>1193</v>
      </c>
      <c r="I404" t="s">
        <v>325</v>
      </c>
      <c r="J404" t="s">
        <v>1194</v>
      </c>
      <c r="K404" s="2">
        <v>600</v>
      </c>
    </row>
    <row r="405" spans="1:11" x14ac:dyDescent="0.3">
      <c r="A405" s="11">
        <v>402</v>
      </c>
      <c r="B405" t="s">
        <v>20</v>
      </c>
      <c r="C405" t="s">
        <v>2035</v>
      </c>
      <c r="D405" t="s">
        <v>1645</v>
      </c>
      <c r="E405" s="11">
        <v>9900130726</v>
      </c>
      <c r="F405" s="11" t="s">
        <v>2385</v>
      </c>
      <c r="G405" s="406">
        <v>44272</v>
      </c>
      <c r="H405" t="s">
        <v>1205</v>
      </c>
      <c r="I405" t="s">
        <v>325</v>
      </c>
      <c r="J405" t="s">
        <v>1206</v>
      </c>
      <c r="K405" s="2">
        <v>600</v>
      </c>
    </row>
    <row r="406" spans="1:11" x14ac:dyDescent="0.3">
      <c r="A406" s="11">
        <v>403</v>
      </c>
      <c r="B406" t="s">
        <v>20</v>
      </c>
      <c r="C406" t="s">
        <v>2035</v>
      </c>
      <c r="D406" t="s">
        <v>1645</v>
      </c>
      <c r="E406" s="11">
        <v>9900130727</v>
      </c>
      <c r="F406" s="11" t="s">
        <v>2385</v>
      </c>
      <c r="G406" s="406">
        <v>44272</v>
      </c>
      <c r="H406" t="s">
        <v>1144</v>
      </c>
      <c r="I406" t="s">
        <v>403</v>
      </c>
      <c r="J406" t="s">
        <v>1145</v>
      </c>
      <c r="K406" s="2">
        <v>27440</v>
      </c>
    </row>
    <row r="407" spans="1:11" x14ac:dyDescent="0.3">
      <c r="A407" s="11">
        <v>404</v>
      </c>
      <c r="B407" t="s">
        <v>20</v>
      </c>
      <c r="C407" t="s">
        <v>2035</v>
      </c>
      <c r="D407" t="s">
        <v>1645</v>
      </c>
      <c r="E407" s="11">
        <v>9900130728</v>
      </c>
      <c r="F407" s="11" t="s">
        <v>2385</v>
      </c>
      <c r="G407" s="406">
        <v>44272</v>
      </c>
      <c r="H407" t="s">
        <v>1181</v>
      </c>
      <c r="I407" t="s">
        <v>825</v>
      </c>
      <c r="J407" t="s">
        <v>1182</v>
      </c>
      <c r="K407" s="2">
        <v>120</v>
      </c>
    </row>
    <row r="408" spans="1:11" x14ac:dyDescent="0.3">
      <c r="A408" s="11">
        <v>405</v>
      </c>
      <c r="B408" t="s">
        <v>20</v>
      </c>
      <c r="C408" t="s">
        <v>2035</v>
      </c>
      <c r="D408" t="s">
        <v>1645</v>
      </c>
      <c r="E408" s="11">
        <v>9900130729</v>
      </c>
      <c r="F408" s="11" t="s">
        <v>2385</v>
      </c>
      <c r="G408" s="406">
        <v>44272</v>
      </c>
      <c r="H408" t="s">
        <v>1189</v>
      </c>
      <c r="I408" t="s">
        <v>825</v>
      </c>
      <c r="J408" t="s">
        <v>1190</v>
      </c>
      <c r="K408" s="2">
        <v>170</v>
      </c>
    </row>
    <row r="409" spans="1:11" x14ac:dyDescent="0.3">
      <c r="A409" s="11">
        <v>406</v>
      </c>
      <c r="B409" t="s">
        <v>20</v>
      </c>
      <c r="C409" t="s">
        <v>2035</v>
      </c>
      <c r="D409" t="s">
        <v>1645</v>
      </c>
      <c r="E409" s="11">
        <v>9900130730</v>
      </c>
      <c r="F409" s="11" t="s">
        <v>2385</v>
      </c>
      <c r="G409" s="406">
        <v>44272</v>
      </c>
      <c r="H409" t="s">
        <v>1142</v>
      </c>
      <c r="I409" t="s">
        <v>328</v>
      </c>
      <c r="J409" t="s">
        <v>1143</v>
      </c>
      <c r="K409" s="2">
        <v>3750</v>
      </c>
    </row>
    <row r="410" spans="1:11" x14ac:dyDescent="0.3">
      <c r="A410" s="11">
        <v>407</v>
      </c>
      <c r="B410" t="s">
        <v>20</v>
      </c>
      <c r="C410" t="s">
        <v>2035</v>
      </c>
      <c r="D410" t="s">
        <v>1645</v>
      </c>
      <c r="E410" s="11">
        <v>9900130731</v>
      </c>
      <c r="F410" s="11" t="s">
        <v>2385</v>
      </c>
      <c r="G410" s="406">
        <v>44272</v>
      </c>
      <c r="H410" t="s">
        <v>1179</v>
      </c>
      <c r="I410" t="s">
        <v>328</v>
      </c>
      <c r="J410" t="s">
        <v>1180</v>
      </c>
      <c r="K410" s="2">
        <v>300</v>
      </c>
    </row>
    <row r="411" spans="1:11" x14ac:dyDescent="0.3">
      <c r="A411" s="11">
        <v>408</v>
      </c>
      <c r="B411" t="s">
        <v>20</v>
      </c>
      <c r="C411" t="s">
        <v>2035</v>
      </c>
      <c r="D411" t="s">
        <v>1645</v>
      </c>
      <c r="E411" s="11">
        <v>9900130732</v>
      </c>
      <c r="F411" s="11" t="s">
        <v>2385</v>
      </c>
      <c r="G411" s="406">
        <v>44272</v>
      </c>
      <c r="H411" t="s">
        <v>1191</v>
      </c>
      <c r="I411" t="s">
        <v>328</v>
      </c>
      <c r="J411" t="s">
        <v>1192</v>
      </c>
      <c r="K411" s="2">
        <v>200</v>
      </c>
    </row>
    <row r="412" spans="1:11" x14ac:dyDescent="0.3">
      <c r="A412" s="11">
        <v>409</v>
      </c>
      <c r="B412" t="s">
        <v>20</v>
      </c>
      <c r="C412" t="s">
        <v>2035</v>
      </c>
      <c r="D412" t="s">
        <v>1645</v>
      </c>
      <c r="E412" s="11">
        <v>9900130733</v>
      </c>
      <c r="F412" s="11" t="s">
        <v>2385</v>
      </c>
      <c r="G412" s="406">
        <v>44272</v>
      </c>
      <c r="H412" t="s">
        <v>1203</v>
      </c>
      <c r="I412" t="s">
        <v>753</v>
      </c>
      <c r="J412" t="s">
        <v>1204</v>
      </c>
      <c r="K412" s="2">
        <v>300</v>
      </c>
    </row>
    <row r="413" spans="1:11" x14ac:dyDescent="0.3">
      <c r="A413" s="11">
        <v>410</v>
      </c>
      <c r="B413" t="s">
        <v>20</v>
      </c>
      <c r="C413" t="s">
        <v>2035</v>
      </c>
      <c r="D413" t="s">
        <v>1645</v>
      </c>
      <c r="E413" s="11">
        <v>1150520</v>
      </c>
      <c r="F413" s="11" t="s">
        <v>2385</v>
      </c>
      <c r="G413" s="406">
        <v>44273</v>
      </c>
      <c r="H413" t="s">
        <v>1199</v>
      </c>
      <c r="I413" t="s">
        <v>372</v>
      </c>
      <c r="J413" t="s">
        <v>1200</v>
      </c>
      <c r="K413" s="2">
        <v>30685.02</v>
      </c>
    </row>
    <row r="414" spans="1:11" x14ac:dyDescent="0.3">
      <c r="A414" s="11">
        <v>411</v>
      </c>
      <c r="B414" t="s">
        <v>20</v>
      </c>
      <c r="C414" t="s">
        <v>2035</v>
      </c>
      <c r="D414" t="s">
        <v>1645</v>
      </c>
      <c r="E414" s="11">
        <v>1150521</v>
      </c>
      <c r="F414" s="11" t="s">
        <v>2385</v>
      </c>
      <c r="G414" s="406">
        <v>44273</v>
      </c>
      <c r="H414" t="s">
        <v>1211</v>
      </c>
      <c r="I414" t="s">
        <v>372</v>
      </c>
      <c r="J414" t="s">
        <v>1212</v>
      </c>
      <c r="K414" s="2">
        <v>30685.02</v>
      </c>
    </row>
    <row r="415" spans="1:11" x14ac:dyDescent="0.3">
      <c r="A415" s="11">
        <v>412</v>
      </c>
      <c r="B415" t="s">
        <v>20</v>
      </c>
      <c r="C415" t="s">
        <v>2035</v>
      </c>
      <c r="D415" t="s">
        <v>1645</v>
      </c>
      <c r="E415" s="11">
        <v>1150522</v>
      </c>
      <c r="F415" s="11" t="s">
        <v>2385</v>
      </c>
      <c r="G415" s="406">
        <v>44273</v>
      </c>
      <c r="H415" t="s">
        <v>1195</v>
      </c>
      <c r="I415" t="s">
        <v>802</v>
      </c>
      <c r="J415" t="s">
        <v>1196</v>
      </c>
      <c r="K415" s="2">
        <v>4297.8599999999997</v>
      </c>
    </row>
    <row r="416" spans="1:11" x14ac:dyDescent="0.3">
      <c r="A416" s="11">
        <v>413</v>
      </c>
      <c r="B416" t="s">
        <v>20</v>
      </c>
      <c r="C416" t="s">
        <v>2035</v>
      </c>
      <c r="D416" t="s">
        <v>1645</v>
      </c>
      <c r="E416" s="11">
        <v>1150523</v>
      </c>
      <c r="F416" s="11" t="s">
        <v>2385</v>
      </c>
      <c r="G416" s="406">
        <v>44273</v>
      </c>
      <c r="H416" t="s">
        <v>1207</v>
      </c>
      <c r="I416" t="s">
        <v>299</v>
      </c>
      <c r="J416" t="s">
        <v>1208</v>
      </c>
      <c r="K416" s="2">
        <v>4297.8599999999997</v>
      </c>
    </row>
    <row r="417" spans="1:11" x14ac:dyDescent="0.3">
      <c r="A417" s="11">
        <v>414</v>
      </c>
      <c r="B417" t="s">
        <v>20</v>
      </c>
      <c r="C417" t="s">
        <v>2035</v>
      </c>
      <c r="D417" t="s">
        <v>1645</v>
      </c>
      <c r="E417" s="11">
        <v>1150524</v>
      </c>
      <c r="F417" s="11" t="s">
        <v>2385</v>
      </c>
      <c r="G417" s="406">
        <v>44273</v>
      </c>
      <c r="H417" t="s">
        <v>1268</v>
      </c>
      <c r="I417" t="s">
        <v>1129</v>
      </c>
      <c r="J417" t="s">
        <v>1270</v>
      </c>
      <c r="K417" s="2">
        <v>9600</v>
      </c>
    </row>
    <row r="418" spans="1:11" x14ac:dyDescent="0.3">
      <c r="A418" s="11">
        <v>415</v>
      </c>
      <c r="B418" t="s">
        <v>20</v>
      </c>
      <c r="C418" t="s">
        <v>2035</v>
      </c>
      <c r="D418" t="s">
        <v>1645</v>
      </c>
      <c r="E418" s="11">
        <v>1150525</v>
      </c>
      <c r="F418" s="11" t="s">
        <v>2385</v>
      </c>
      <c r="G418" s="406">
        <v>44273</v>
      </c>
      <c r="H418" t="s">
        <v>1271</v>
      </c>
      <c r="I418" t="s">
        <v>1273</v>
      </c>
      <c r="J418" t="s">
        <v>1274</v>
      </c>
      <c r="K418" s="2">
        <v>3281.25</v>
      </c>
    </row>
    <row r="419" spans="1:11" x14ac:dyDescent="0.3">
      <c r="A419" s="11">
        <v>416</v>
      </c>
      <c r="B419" t="s">
        <v>20</v>
      </c>
      <c r="C419" t="s">
        <v>2035</v>
      </c>
      <c r="D419" t="s">
        <v>1645</v>
      </c>
      <c r="E419" s="11">
        <v>1150526</v>
      </c>
      <c r="F419" s="11" t="s">
        <v>2385</v>
      </c>
      <c r="G419" s="406">
        <v>44273</v>
      </c>
      <c r="H419" t="s">
        <v>1278</v>
      </c>
      <c r="I419" t="s">
        <v>1017</v>
      </c>
      <c r="J419" t="s">
        <v>1280</v>
      </c>
      <c r="K419" s="2">
        <v>7380.94</v>
      </c>
    </row>
    <row r="420" spans="1:11" x14ac:dyDescent="0.3">
      <c r="A420" s="11">
        <v>417</v>
      </c>
      <c r="B420" t="s">
        <v>20</v>
      </c>
      <c r="C420" t="s">
        <v>2035</v>
      </c>
      <c r="D420" t="s">
        <v>1645</v>
      </c>
      <c r="E420" s="11">
        <v>1150527</v>
      </c>
      <c r="F420" s="11" t="s">
        <v>2385</v>
      </c>
      <c r="G420" s="406">
        <v>44273</v>
      </c>
      <c r="H420" t="s">
        <v>1250</v>
      </c>
      <c r="I420" t="s">
        <v>253</v>
      </c>
      <c r="J420" t="s">
        <v>254</v>
      </c>
      <c r="K420" s="2">
        <v>9500</v>
      </c>
    </row>
    <row r="421" spans="1:11" x14ac:dyDescent="0.3">
      <c r="A421" s="11">
        <v>418</v>
      </c>
      <c r="B421" t="s">
        <v>20</v>
      </c>
      <c r="C421" t="s">
        <v>2035</v>
      </c>
      <c r="D421" t="s">
        <v>1645</v>
      </c>
      <c r="E421" s="11">
        <v>1150528</v>
      </c>
      <c r="F421" s="11" t="s">
        <v>2385</v>
      </c>
      <c r="G421" s="406">
        <v>44273</v>
      </c>
      <c r="H421" t="s">
        <v>1254</v>
      </c>
      <c r="I421" t="s">
        <v>1256</v>
      </c>
      <c r="J421" t="s">
        <v>1257</v>
      </c>
      <c r="K421" s="2">
        <v>28125</v>
      </c>
    </row>
    <row r="422" spans="1:11" x14ac:dyDescent="0.3">
      <c r="A422" s="11">
        <v>419</v>
      </c>
      <c r="B422" t="s">
        <v>20</v>
      </c>
      <c r="C422" t="s">
        <v>2035</v>
      </c>
      <c r="D422" t="s">
        <v>1645</v>
      </c>
      <c r="E422" s="11">
        <v>9900130734</v>
      </c>
      <c r="F422" s="11" t="s">
        <v>2385</v>
      </c>
      <c r="G422" s="406">
        <v>44273</v>
      </c>
      <c r="H422" t="s">
        <v>1239</v>
      </c>
      <c r="I422" t="s">
        <v>96</v>
      </c>
      <c r="J422" t="s">
        <v>1241</v>
      </c>
      <c r="K422" s="2">
        <v>750</v>
      </c>
    </row>
    <row r="423" spans="1:11" x14ac:dyDescent="0.3">
      <c r="A423" s="11">
        <v>420</v>
      </c>
      <c r="B423" t="s">
        <v>20</v>
      </c>
      <c r="C423" t="s">
        <v>2035</v>
      </c>
      <c r="D423" t="s">
        <v>1645</v>
      </c>
      <c r="E423" s="11">
        <v>9900130735</v>
      </c>
      <c r="F423" s="11" t="s">
        <v>2385</v>
      </c>
      <c r="G423" s="406">
        <v>44273</v>
      </c>
      <c r="H423" t="s">
        <v>1251</v>
      </c>
      <c r="I423" t="s">
        <v>119</v>
      </c>
      <c r="J423" t="s">
        <v>1253</v>
      </c>
      <c r="K423" s="2">
        <v>3558.57</v>
      </c>
    </row>
    <row r="424" spans="1:11" x14ac:dyDescent="0.3">
      <c r="A424" s="11">
        <v>421</v>
      </c>
      <c r="B424" t="s">
        <v>20</v>
      </c>
      <c r="C424" t="s">
        <v>2035</v>
      </c>
      <c r="D424" t="s">
        <v>1652</v>
      </c>
      <c r="E424" s="11" t="s">
        <v>2236</v>
      </c>
      <c r="F424" s="11" t="s">
        <v>2385</v>
      </c>
      <c r="G424" s="406">
        <v>44274</v>
      </c>
      <c r="H424" t="s">
        <v>1154</v>
      </c>
      <c r="I424" t="s">
        <v>247</v>
      </c>
      <c r="J424" t="s">
        <v>1155</v>
      </c>
      <c r="K424" s="2">
        <v>24.15</v>
      </c>
    </row>
    <row r="425" spans="1:11" x14ac:dyDescent="0.3">
      <c r="A425" s="11">
        <v>422</v>
      </c>
      <c r="B425" t="s">
        <v>20</v>
      </c>
      <c r="C425" t="s">
        <v>2035</v>
      </c>
      <c r="D425" t="s">
        <v>1652</v>
      </c>
      <c r="E425" s="11" t="s">
        <v>2236</v>
      </c>
      <c r="F425" s="11" t="s">
        <v>2385</v>
      </c>
      <c r="G425" s="406">
        <v>44274</v>
      </c>
      <c r="H425" t="s">
        <v>1261</v>
      </c>
      <c r="I425" t="s">
        <v>1263</v>
      </c>
      <c r="J425" t="s">
        <v>1264</v>
      </c>
      <c r="K425" s="2">
        <v>2800</v>
      </c>
    </row>
    <row r="426" spans="1:11" x14ac:dyDescent="0.3">
      <c r="A426" s="11">
        <v>423</v>
      </c>
      <c r="B426" t="s">
        <v>20</v>
      </c>
      <c r="C426" t="s">
        <v>2035</v>
      </c>
      <c r="D426" t="s">
        <v>1652</v>
      </c>
      <c r="E426" s="11" t="s">
        <v>2236</v>
      </c>
      <c r="F426" s="11" t="s">
        <v>2385</v>
      </c>
      <c r="G426" s="406">
        <v>44274</v>
      </c>
      <c r="H426" t="s">
        <v>1265</v>
      </c>
      <c r="I426" t="s">
        <v>288</v>
      </c>
      <c r="J426" t="s">
        <v>1267</v>
      </c>
      <c r="K426" s="2">
        <v>2000</v>
      </c>
    </row>
    <row r="427" spans="1:11" x14ac:dyDescent="0.3">
      <c r="A427" s="11">
        <v>424</v>
      </c>
      <c r="B427" t="s">
        <v>20</v>
      </c>
      <c r="C427" t="s">
        <v>2035</v>
      </c>
      <c r="D427" t="s">
        <v>1652</v>
      </c>
      <c r="E427" s="11" t="s">
        <v>2236</v>
      </c>
      <c r="F427" s="11" t="s">
        <v>2385</v>
      </c>
      <c r="G427" s="406">
        <v>44274</v>
      </c>
      <c r="H427" t="s">
        <v>1313</v>
      </c>
      <c r="I427" t="s">
        <v>470</v>
      </c>
      <c r="J427" t="s">
        <v>1315</v>
      </c>
      <c r="K427" s="2">
        <v>12534</v>
      </c>
    </row>
    <row r="428" spans="1:11" x14ac:dyDescent="0.3">
      <c r="A428" s="11">
        <v>425</v>
      </c>
      <c r="B428" t="s">
        <v>20</v>
      </c>
      <c r="C428" t="s">
        <v>2035</v>
      </c>
      <c r="D428" t="s">
        <v>1652</v>
      </c>
      <c r="E428" s="11" t="s">
        <v>2236</v>
      </c>
      <c r="F428" s="11" t="s">
        <v>2385</v>
      </c>
      <c r="G428" s="406">
        <v>44274</v>
      </c>
      <c r="H428" t="s">
        <v>1316</v>
      </c>
      <c r="I428" t="s">
        <v>470</v>
      </c>
      <c r="J428" t="s">
        <v>1315</v>
      </c>
      <c r="K428" s="2">
        <v>21301.64</v>
      </c>
    </row>
    <row r="429" spans="1:11" x14ac:dyDescent="0.3">
      <c r="A429" s="11">
        <v>426</v>
      </c>
      <c r="B429" t="s">
        <v>20</v>
      </c>
      <c r="C429" t="s">
        <v>2035</v>
      </c>
      <c r="D429" t="s">
        <v>1652</v>
      </c>
      <c r="E429" s="11" t="s">
        <v>2236</v>
      </c>
      <c r="F429" s="11" t="s">
        <v>2385</v>
      </c>
      <c r="G429" s="406">
        <v>44274</v>
      </c>
      <c r="H429" t="s">
        <v>1324</v>
      </c>
      <c r="I429" t="s">
        <v>470</v>
      </c>
      <c r="J429" t="s">
        <v>1315</v>
      </c>
      <c r="K429" s="2">
        <v>12300</v>
      </c>
    </row>
    <row r="430" spans="1:11" x14ac:dyDescent="0.3">
      <c r="A430" s="11">
        <v>427</v>
      </c>
      <c r="B430" t="s">
        <v>20</v>
      </c>
      <c r="C430" t="s">
        <v>2035</v>
      </c>
      <c r="D430" t="s">
        <v>1652</v>
      </c>
      <c r="E430" s="11" t="s">
        <v>2236</v>
      </c>
      <c r="F430" s="11" t="s">
        <v>2385</v>
      </c>
      <c r="G430" s="406">
        <v>44274</v>
      </c>
      <c r="H430" t="s">
        <v>1326</v>
      </c>
      <c r="I430" t="s">
        <v>470</v>
      </c>
      <c r="J430" t="s">
        <v>1328</v>
      </c>
      <c r="K430" s="2">
        <v>35286.17</v>
      </c>
    </row>
    <row r="431" spans="1:11" x14ac:dyDescent="0.3">
      <c r="A431" s="11">
        <v>428</v>
      </c>
      <c r="B431" t="s">
        <v>20</v>
      </c>
      <c r="C431" t="s">
        <v>2035</v>
      </c>
      <c r="D431" t="s">
        <v>1652</v>
      </c>
      <c r="E431" s="11" t="s">
        <v>2247</v>
      </c>
      <c r="F431" s="11" t="s">
        <v>2385</v>
      </c>
      <c r="G431" s="406">
        <v>44274</v>
      </c>
      <c r="H431" t="s">
        <v>1209</v>
      </c>
      <c r="I431" t="s">
        <v>396</v>
      </c>
      <c r="J431" t="s">
        <v>1210</v>
      </c>
      <c r="K431" s="2">
        <v>1200</v>
      </c>
    </row>
    <row r="432" spans="1:11" x14ac:dyDescent="0.3">
      <c r="A432" s="11">
        <v>429</v>
      </c>
      <c r="B432" t="s">
        <v>20</v>
      </c>
      <c r="C432" t="s">
        <v>2035</v>
      </c>
      <c r="D432" t="s">
        <v>1652</v>
      </c>
      <c r="E432" s="11" t="s">
        <v>2247</v>
      </c>
      <c r="F432" s="11" t="s">
        <v>2385</v>
      </c>
      <c r="G432" s="406">
        <v>44274</v>
      </c>
      <c r="H432" t="s">
        <v>1197</v>
      </c>
      <c r="I432" t="s">
        <v>396</v>
      </c>
      <c r="J432" t="s">
        <v>1198</v>
      </c>
      <c r="K432" s="2">
        <v>1200</v>
      </c>
    </row>
    <row r="433" spans="1:11" x14ac:dyDescent="0.3">
      <c r="A433" s="11">
        <v>430</v>
      </c>
      <c r="B433" t="s">
        <v>20</v>
      </c>
      <c r="C433" t="s">
        <v>2035</v>
      </c>
      <c r="D433" t="s">
        <v>1645</v>
      </c>
      <c r="E433" s="11">
        <v>1150529</v>
      </c>
      <c r="F433" s="11" t="s">
        <v>2385</v>
      </c>
      <c r="G433" s="406">
        <v>44278</v>
      </c>
      <c r="H433" t="s">
        <v>1310</v>
      </c>
      <c r="I433" t="s">
        <v>111</v>
      </c>
      <c r="J433" t="s">
        <v>1312</v>
      </c>
      <c r="K433" s="2">
        <v>1125</v>
      </c>
    </row>
    <row r="434" spans="1:11" x14ac:dyDescent="0.3">
      <c r="A434" s="11">
        <v>431</v>
      </c>
      <c r="B434" t="s">
        <v>20</v>
      </c>
      <c r="C434" t="s">
        <v>2035</v>
      </c>
      <c r="D434" t="s">
        <v>1645</v>
      </c>
      <c r="E434" s="11">
        <v>1150530</v>
      </c>
      <c r="F434" s="11" t="s">
        <v>2385</v>
      </c>
      <c r="G434" s="406">
        <v>44278</v>
      </c>
      <c r="H434" t="s">
        <v>1318</v>
      </c>
      <c r="I434" t="s">
        <v>111</v>
      </c>
      <c r="J434" t="s">
        <v>1320</v>
      </c>
      <c r="K434" s="2">
        <v>1125</v>
      </c>
    </row>
    <row r="435" spans="1:11" x14ac:dyDescent="0.3">
      <c r="A435" s="11">
        <v>432</v>
      </c>
      <c r="B435" t="s">
        <v>20</v>
      </c>
      <c r="C435" t="s">
        <v>2035</v>
      </c>
      <c r="D435" t="s">
        <v>1645</v>
      </c>
      <c r="E435" s="11">
        <v>1150531</v>
      </c>
      <c r="F435" s="11" t="s">
        <v>2385</v>
      </c>
      <c r="G435" s="406">
        <v>44278</v>
      </c>
      <c r="H435" t="s">
        <v>1329</v>
      </c>
      <c r="I435" t="s">
        <v>111</v>
      </c>
      <c r="J435" t="s">
        <v>1331</v>
      </c>
      <c r="K435" s="2">
        <v>5053.8900000000003</v>
      </c>
    </row>
    <row r="436" spans="1:11" x14ac:dyDescent="0.3">
      <c r="A436" s="11">
        <v>433</v>
      </c>
      <c r="B436" t="s">
        <v>20</v>
      </c>
      <c r="C436" t="s">
        <v>2035</v>
      </c>
      <c r="D436" t="s">
        <v>1645</v>
      </c>
      <c r="E436" s="11">
        <v>1150532</v>
      </c>
      <c r="F436" s="11" t="s">
        <v>2385</v>
      </c>
      <c r="G436" s="406">
        <v>44278</v>
      </c>
      <c r="H436" t="s">
        <v>1300</v>
      </c>
      <c r="I436" t="s">
        <v>155</v>
      </c>
      <c r="J436" t="s">
        <v>1302</v>
      </c>
      <c r="K436" s="2">
        <v>5981.43</v>
      </c>
    </row>
    <row r="437" spans="1:11" x14ac:dyDescent="0.3">
      <c r="A437" s="11">
        <v>434</v>
      </c>
      <c r="B437" t="s">
        <v>20</v>
      </c>
      <c r="C437" t="s">
        <v>2035</v>
      </c>
      <c r="D437" t="s">
        <v>1645</v>
      </c>
      <c r="E437" s="11">
        <v>1150533</v>
      </c>
      <c r="F437" s="11" t="s">
        <v>2385</v>
      </c>
      <c r="G437" s="406">
        <v>44278</v>
      </c>
      <c r="H437" t="s">
        <v>1303</v>
      </c>
      <c r="I437" t="s">
        <v>1305</v>
      </c>
      <c r="J437" t="s">
        <v>1306</v>
      </c>
      <c r="K437" s="2">
        <v>2688</v>
      </c>
    </row>
    <row r="438" spans="1:11" x14ac:dyDescent="0.3">
      <c r="A438" s="11">
        <v>435</v>
      </c>
      <c r="B438" t="s">
        <v>20</v>
      </c>
      <c r="C438" t="s">
        <v>2035</v>
      </c>
      <c r="D438" t="s">
        <v>1645</v>
      </c>
      <c r="E438" s="11">
        <v>1150534</v>
      </c>
      <c r="F438" s="11" t="s">
        <v>2385</v>
      </c>
      <c r="G438" s="406">
        <v>44278</v>
      </c>
      <c r="H438" t="s">
        <v>1307</v>
      </c>
      <c r="I438" t="s">
        <v>271</v>
      </c>
      <c r="J438" t="s">
        <v>1309</v>
      </c>
      <c r="K438" s="2">
        <v>2386.56</v>
      </c>
    </row>
    <row r="439" spans="1:11" x14ac:dyDescent="0.3">
      <c r="A439" s="11">
        <v>436</v>
      </c>
      <c r="B439" t="s">
        <v>20</v>
      </c>
      <c r="C439" t="s">
        <v>2035</v>
      </c>
      <c r="D439" t="s">
        <v>1645</v>
      </c>
      <c r="E439" s="11">
        <v>1150535</v>
      </c>
      <c r="F439" s="11" t="s">
        <v>2385</v>
      </c>
      <c r="G439" s="406">
        <v>44278</v>
      </c>
      <c r="H439" t="s">
        <v>1321</v>
      </c>
      <c r="I439" t="s">
        <v>191</v>
      </c>
      <c r="J439" t="s">
        <v>1323</v>
      </c>
      <c r="K439" s="2">
        <v>17638.59</v>
      </c>
    </row>
    <row r="440" spans="1:11" x14ac:dyDescent="0.3">
      <c r="A440" s="11">
        <v>437</v>
      </c>
      <c r="B440" t="s">
        <v>20</v>
      </c>
      <c r="C440" t="s">
        <v>2035</v>
      </c>
      <c r="D440" t="s">
        <v>1645</v>
      </c>
      <c r="E440" s="11">
        <v>1150536</v>
      </c>
      <c r="F440" s="11" t="s">
        <v>2385</v>
      </c>
      <c r="G440" s="406">
        <v>44278</v>
      </c>
      <c r="H440" t="s">
        <v>1290</v>
      </c>
      <c r="I440" t="s">
        <v>1292</v>
      </c>
      <c r="J440" t="s">
        <v>1293</v>
      </c>
      <c r="K440" s="2">
        <v>924244.28</v>
      </c>
    </row>
    <row r="441" spans="1:11" x14ac:dyDescent="0.3">
      <c r="A441" s="11">
        <v>438</v>
      </c>
      <c r="B441" t="s">
        <v>20</v>
      </c>
      <c r="C441" t="s">
        <v>2035</v>
      </c>
      <c r="D441" t="s">
        <v>1645</v>
      </c>
      <c r="E441" s="11">
        <v>9900130738</v>
      </c>
      <c r="F441" s="11" t="s">
        <v>2385</v>
      </c>
      <c r="G441" s="406">
        <v>44278</v>
      </c>
      <c r="H441" t="s">
        <v>1332</v>
      </c>
      <c r="I441" t="s">
        <v>96</v>
      </c>
      <c r="J441" t="s">
        <v>1334</v>
      </c>
      <c r="K441" s="2">
        <v>862.5</v>
      </c>
    </row>
    <row r="442" spans="1:11" x14ac:dyDescent="0.3">
      <c r="A442" s="11">
        <v>439</v>
      </c>
      <c r="B442" t="s">
        <v>20</v>
      </c>
      <c r="C442" t="s">
        <v>2035</v>
      </c>
      <c r="D442" t="s">
        <v>1645</v>
      </c>
      <c r="E442" s="11">
        <v>9900130739</v>
      </c>
      <c r="F442" s="11" t="s">
        <v>2385</v>
      </c>
      <c r="G442" s="406">
        <v>44278</v>
      </c>
      <c r="H442" t="s">
        <v>1343</v>
      </c>
      <c r="I442" t="s">
        <v>119</v>
      </c>
      <c r="J442" t="s">
        <v>1345</v>
      </c>
      <c r="K442" s="2">
        <v>12871.43</v>
      </c>
    </row>
    <row r="443" spans="1:11" x14ac:dyDescent="0.3">
      <c r="A443" s="11">
        <v>440</v>
      </c>
      <c r="B443" t="s">
        <v>20</v>
      </c>
      <c r="C443" t="s">
        <v>2035</v>
      </c>
      <c r="D443" t="s">
        <v>1645</v>
      </c>
      <c r="E443" s="11">
        <v>9900130740</v>
      </c>
      <c r="F443" s="11" t="s">
        <v>2385</v>
      </c>
      <c r="G443" s="406">
        <v>44278</v>
      </c>
      <c r="H443" t="s">
        <v>1281</v>
      </c>
      <c r="I443" t="s">
        <v>673</v>
      </c>
      <c r="J443" t="s">
        <v>1283</v>
      </c>
      <c r="K443" s="2">
        <v>10312.5</v>
      </c>
    </row>
    <row r="444" spans="1:11" x14ac:dyDescent="0.3">
      <c r="A444" s="11">
        <v>441</v>
      </c>
      <c r="B444" t="s">
        <v>20</v>
      </c>
      <c r="C444" t="s">
        <v>2035</v>
      </c>
      <c r="D444" t="s">
        <v>1652</v>
      </c>
      <c r="E444" s="11" t="s">
        <v>2262</v>
      </c>
      <c r="F444" s="11" t="s">
        <v>2385</v>
      </c>
      <c r="G444" s="406">
        <v>44279</v>
      </c>
      <c r="H444" t="s">
        <v>1363</v>
      </c>
      <c r="I444" t="s">
        <v>73</v>
      </c>
      <c r="J444" t="s">
        <v>1364</v>
      </c>
      <c r="K444" s="2">
        <v>351153.32</v>
      </c>
    </row>
    <row r="445" spans="1:11" x14ac:dyDescent="0.3">
      <c r="A445" s="11">
        <v>442</v>
      </c>
      <c r="B445" t="s">
        <v>20</v>
      </c>
      <c r="C445" t="s">
        <v>2035</v>
      </c>
      <c r="D445" t="s">
        <v>1652</v>
      </c>
      <c r="E445" s="11" t="s">
        <v>2262</v>
      </c>
      <c r="F445" s="11" t="s">
        <v>2385</v>
      </c>
      <c r="G445" s="406">
        <v>44279</v>
      </c>
      <c r="H445" t="s">
        <v>1370</v>
      </c>
      <c r="I445" t="s">
        <v>1116</v>
      </c>
      <c r="J445" t="s">
        <v>1364</v>
      </c>
      <c r="K445" s="2">
        <v>100622.32</v>
      </c>
    </row>
    <row r="446" spans="1:11" x14ac:dyDescent="0.3">
      <c r="A446" s="11">
        <v>443</v>
      </c>
      <c r="B446" t="s">
        <v>20</v>
      </c>
      <c r="C446" t="s">
        <v>2035</v>
      </c>
      <c r="D446" t="s">
        <v>1652</v>
      </c>
      <c r="E446" s="11" t="s">
        <v>2262</v>
      </c>
      <c r="F446" s="11" t="s">
        <v>2385</v>
      </c>
      <c r="G446" s="406">
        <v>44279</v>
      </c>
      <c r="H446" t="s">
        <v>1365</v>
      </c>
      <c r="I446" t="s">
        <v>1366</v>
      </c>
      <c r="J446" t="s">
        <v>1364</v>
      </c>
      <c r="K446" s="2">
        <v>102762.55</v>
      </c>
    </row>
    <row r="447" spans="1:11" x14ac:dyDescent="0.3">
      <c r="A447" s="11">
        <v>444</v>
      </c>
      <c r="B447" t="s">
        <v>20</v>
      </c>
      <c r="C447" t="s">
        <v>2035</v>
      </c>
      <c r="D447" t="s">
        <v>1652</v>
      </c>
      <c r="E447" s="11" t="s">
        <v>2262</v>
      </c>
      <c r="F447" s="11" t="s">
        <v>2385</v>
      </c>
      <c r="G447" s="406">
        <v>44279</v>
      </c>
      <c r="H447" t="s">
        <v>1367</v>
      </c>
      <c r="I447" t="s">
        <v>80</v>
      </c>
      <c r="J447" t="s">
        <v>1364</v>
      </c>
      <c r="K447" s="2">
        <v>82889.570000000007</v>
      </c>
    </row>
    <row r="448" spans="1:11" x14ac:dyDescent="0.3">
      <c r="A448" s="11">
        <v>445</v>
      </c>
      <c r="B448" t="s">
        <v>20</v>
      </c>
      <c r="C448" t="s">
        <v>2035</v>
      </c>
      <c r="D448" t="s">
        <v>1652</v>
      </c>
      <c r="E448" s="11" t="s">
        <v>2262</v>
      </c>
      <c r="F448" s="11" t="s">
        <v>2385</v>
      </c>
      <c r="G448" s="406">
        <v>44279</v>
      </c>
      <c r="H448" t="s">
        <v>1368</v>
      </c>
      <c r="I448" t="s">
        <v>87</v>
      </c>
      <c r="J448" t="s">
        <v>1364</v>
      </c>
      <c r="K448" s="2">
        <v>146482.78</v>
      </c>
    </row>
    <row r="449" spans="1:11" x14ac:dyDescent="0.3">
      <c r="A449" s="11">
        <v>446</v>
      </c>
      <c r="B449" t="s">
        <v>20</v>
      </c>
      <c r="C449" t="s">
        <v>2035</v>
      </c>
      <c r="D449" t="s">
        <v>1652</v>
      </c>
      <c r="E449" s="11" t="s">
        <v>2262</v>
      </c>
      <c r="F449" s="11" t="s">
        <v>2385</v>
      </c>
      <c r="G449" s="406">
        <v>44279</v>
      </c>
      <c r="H449" t="s">
        <v>1369</v>
      </c>
      <c r="I449" t="s">
        <v>90</v>
      </c>
      <c r="J449" t="s">
        <v>1364</v>
      </c>
      <c r="K449" s="2">
        <v>93042.85</v>
      </c>
    </row>
    <row r="450" spans="1:11" x14ac:dyDescent="0.3">
      <c r="A450" s="11">
        <v>447</v>
      </c>
      <c r="B450" t="s">
        <v>20</v>
      </c>
      <c r="C450" t="s">
        <v>2035</v>
      </c>
      <c r="D450" t="s">
        <v>1652</v>
      </c>
      <c r="E450" s="11" t="s">
        <v>2262</v>
      </c>
      <c r="F450" s="11" t="s">
        <v>2385</v>
      </c>
      <c r="G450" s="406">
        <v>44279</v>
      </c>
      <c r="H450" t="s">
        <v>1379</v>
      </c>
      <c r="I450" t="s">
        <v>600</v>
      </c>
      <c r="J450" t="s">
        <v>1372</v>
      </c>
      <c r="K450" s="2">
        <v>14057</v>
      </c>
    </row>
    <row r="451" spans="1:11" x14ac:dyDescent="0.3">
      <c r="A451" s="11">
        <v>448</v>
      </c>
      <c r="B451" t="s">
        <v>20</v>
      </c>
      <c r="C451" t="s">
        <v>2035</v>
      </c>
      <c r="D451" t="s">
        <v>1652</v>
      </c>
      <c r="E451" s="11" t="s">
        <v>2262</v>
      </c>
      <c r="F451" s="11" t="s">
        <v>2385</v>
      </c>
      <c r="G451" s="406">
        <v>44279</v>
      </c>
      <c r="H451" t="s">
        <v>1380</v>
      </c>
      <c r="I451" t="s">
        <v>1116</v>
      </c>
      <c r="J451" t="s">
        <v>1372</v>
      </c>
      <c r="K451" s="2">
        <v>26940.43</v>
      </c>
    </row>
    <row r="452" spans="1:11" x14ac:dyDescent="0.3">
      <c r="A452" s="11">
        <v>449</v>
      </c>
      <c r="B452" t="s">
        <v>20</v>
      </c>
      <c r="C452" t="s">
        <v>2035</v>
      </c>
      <c r="D452" t="s">
        <v>1652</v>
      </c>
      <c r="E452" s="11" t="s">
        <v>2262</v>
      </c>
      <c r="F452" s="11" t="s">
        <v>2385</v>
      </c>
      <c r="G452" s="406">
        <v>44279</v>
      </c>
      <c r="H452" t="s">
        <v>1381</v>
      </c>
      <c r="I452" t="s">
        <v>355</v>
      </c>
      <c r="J452" t="s">
        <v>1372</v>
      </c>
      <c r="K452" s="2">
        <v>14929.18</v>
      </c>
    </row>
    <row r="453" spans="1:11" x14ac:dyDescent="0.3">
      <c r="A453" s="11">
        <v>450</v>
      </c>
      <c r="B453" t="s">
        <v>20</v>
      </c>
      <c r="C453" t="s">
        <v>2035</v>
      </c>
      <c r="D453" t="s">
        <v>1652</v>
      </c>
      <c r="E453" s="11" t="s">
        <v>2262</v>
      </c>
      <c r="F453" s="11" t="s">
        <v>2385</v>
      </c>
      <c r="G453" s="406">
        <v>44279</v>
      </c>
      <c r="H453" t="s">
        <v>1382</v>
      </c>
      <c r="I453" t="s">
        <v>358</v>
      </c>
      <c r="J453" t="s">
        <v>1372</v>
      </c>
      <c r="K453" s="2">
        <v>8884.19</v>
      </c>
    </row>
    <row r="454" spans="1:11" x14ac:dyDescent="0.3">
      <c r="A454" s="11">
        <v>451</v>
      </c>
      <c r="B454" t="s">
        <v>20</v>
      </c>
      <c r="C454" t="s">
        <v>2035</v>
      </c>
      <c r="D454" t="s">
        <v>1652</v>
      </c>
      <c r="E454" s="11" t="s">
        <v>2262</v>
      </c>
      <c r="F454" s="11" t="s">
        <v>2385</v>
      </c>
      <c r="G454" s="406">
        <v>44279</v>
      </c>
      <c r="H454" t="s">
        <v>1371</v>
      </c>
      <c r="I454" t="s">
        <v>87</v>
      </c>
      <c r="J454" t="s">
        <v>1372</v>
      </c>
      <c r="K454" s="2">
        <v>29322.87</v>
      </c>
    </row>
    <row r="455" spans="1:11" x14ac:dyDescent="0.3">
      <c r="A455" s="11">
        <v>452</v>
      </c>
      <c r="B455" t="s">
        <v>20</v>
      </c>
      <c r="C455" t="s">
        <v>2035</v>
      </c>
      <c r="D455" t="s">
        <v>1652</v>
      </c>
      <c r="E455" s="11" t="s">
        <v>2262</v>
      </c>
      <c r="F455" s="11" t="s">
        <v>2385</v>
      </c>
      <c r="G455" s="406">
        <v>44279</v>
      </c>
      <c r="H455" t="s">
        <v>1383</v>
      </c>
      <c r="I455" t="s">
        <v>364</v>
      </c>
      <c r="J455" t="s">
        <v>1372</v>
      </c>
      <c r="K455" s="2">
        <v>14239.19</v>
      </c>
    </row>
    <row r="456" spans="1:11" x14ac:dyDescent="0.3">
      <c r="A456" s="11">
        <v>453</v>
      </c>
      <c r="B456" t="s">
        <v>20</v>
      </c>
      <c r="C456" t="s">
        <v>2035</v>
      </c>
      <c r="D456" t="s">
        <v>1652</v>
      </c>
      <c r="E456" s="11" t="s">
        <v>2262</v>
      </c>
      <c r="F456" s="11" t="s">
        <v>2385</v>
      </c>
      <c r="G456" s="406">
        <v>44279</v>
      </c>
      <c r="H456" t="s">
        <v>1359</v>
      </c>
      <c r="I456" t="s">
        <v>1361</v>
      </c>
      <c r="J456" t="s">
        <v>1362</v>
      </c>
      <c r="K456" s="2">
        <v>48000</v>
      </c>
    </row>
    <row r="457" spans="1:11" x14ac:dyDescent="0.3">
      <c r="A457" s="11">
        <v>454</v>
      </c>
      <c r="B457" t="s">
        <v>20</v>
      </c>
      <c r="C457" t="s">
        <v>2035</v>
      </c>
      <c r="D457" t="s">
        <v>1652</v>
      </c>
      <c r="E457" s="11" t="s">
        <v>2262</v>
      </c>
      <c r="F457" s="11" t="s">
        <v>2385</v>
      </c>
      <c r="G457" s="406">
        <v>44279</v>
      </c>
      <c r="H457" t="s">
        <v>1390</v>
      </c>
      <c r="I457" t="s">
        <v>618</v>
      </c>
      <c r="J457" t="s">
        <v>1385</v>
      </c>
      <c r="K457" s="2">
        <v>9059.9599999999991</v>
      </c>
    </row>
    <row r="458" spans="1:11" x14ac:dyDescent="0.3">
      <c r="A458" s="11">
        <v>455</v>
      </c>
      <c r="B458" t="s">
        <v>20</v>
      </c>
      <c r="C458" t="s">
        <v>2035</v>
      </c>
      <c r="D458" t="s">
        <v>1652</v>
      </c>
      <c r="E458" s="11" t="s">
        <v>2262</v>
      </c>
      <c r="F458" s="11" t="s">
        <v>2385</v>
      </c>
      <c r="G458" s="406">
        <v>44279</v>
      </c>
      <c r="H458" t="s">
        <v>1389</v>
      </c>
      <c r="I458" t="s">
        <v>625</v>
      </c>
      <c r="J458" t="s">
        <v>1385</v>
      </c>
      <c r="K458" s="2">
        <v>11559.96</v>
      </c>
    </row>
    <row r="459" spans="1:11" x14ac:dyDescent="0.3">
      <c r="A459" s="11">
        <v>456</v>
      </c>
      <c r="B459" t="s">
        <v>20</v>
      </c>
      <c r="C459" t="s">
        <v>2035</v>
      </c>
      <c r="D459" t="s">
        <v>1652</v>
      </c>
      <c r="E459" s="11" t="s">
        <v>2262</v>
      </c>
      <c r="F459" s="11" t="s">
        <v>2385</v>
      </c>
      <c r="G459" s="406">
        <v>44279</v>
      </c>
      <c r="H459" t="s">
        <v>1388</v>
      </c>
      <c r="I459" t="s">
        <v>622</v>
      </c>
      <c r="J459" t="s">
        <v>1385</v>
      </c>
      <c r="K459" s="2">
        <v>11559.96</v>
      </c>
    </row>
    <row r="460" spans="1:11" x14ac:dyDescent="0.3">
      <c r="A460" s="11">
        <v>457</v>
      </c>
      <c r="B460" t="s">
        <v>20</v>
      </c>
      <c r="C460" t="s">
        <v>2035</v>
      </c>
      <c r="D460" t="s">
        <v>1652</v>
      </c>
      <c r="E460" s="11" t="s">
        <v>2262</v>
      </c>
      <c r="F460" s="11" t="s">
        <v>2385</v>
      </c>
      <c r="G460" s="406">
        <v>44279</v>
      </c>
      <c r="H460" t="s">
        <v>1387</v>
      </c>
      <c r="I460" t="s">
        <v>631</v>
      </c>
      <c r="J460" t="s">
        <v>1385</v>
      </c>
      <c r="K460" s="2">
        <v>11559.96</v>
      </c>
    </row>
    <row r="461" spans="1:11" x14ac:dyDescent="0.3">
      <c r="A461" s="11">
        <v>458</v>
      </c>
      <c r="B461" t="s">
        <v>20</v>
      </c>
      <c r="C461" t="s">
        <v>2035</v>
      </c>
      <c r="D461" t="s">
        <v>1652</v>
      </c>
      <c r="E461" s="11" t="s">
        <v>2262</v>
      </c>
      <c r="F461" s="11" t="s">
        <v>2385</v>
      </c>
      <c r="G461" s="406">
        <v>44279</v>
      </c>
      <c r="H461" t="s">
        <v>1386</v>
      </c>
      <c r="I461" t="s">
        <v>1058</v>
      </c>
      <c r="J461" t="s">
        <v>1385</v>
      </c>
      <c r="K461" s="2">
        <v>11559.96</v>
      </c>
    </row>
    <row r="462" spans="1:11" x14ac:dyDescent="0.3">
      <c r="A462" s="11">
        <v>459</v>
      </c>
      <c r="B462" t="s">
        <v>20</v>
      </c>
      <c r="C462" t="s">
        <v>2035</v>
      </c>
      <c r="D462" t="s">
        <v>1652</v>
      </c>
      <c r="E462" s="11" t="s">
        <v>2262</v>
      </c>
      <c r="F462" s="11" t="s">
        <v>2385</v>
      </c>
      <c r="G462" s="406">
        <v>44279</v>
      </c>
      <c r="H462" t="s">
        <v>1384</v>
      </c>
      <c r="I462" t="s">
        <v>628</v>
      </c>
      <c r="J462" t="s">
        <v>1385</v>
      </c>
      <c r="K462" s="2">
        <v>11559.96</v>
      </c>
    </row>
    <row r="463" spans="1:11" x14ac:dyDescent="0.3">
      <c r="A463" s="11">
        <v>460</v>
      </c>
      <c r="B463" t="s">
        <v>20</v>
      </c>
      <c r="C463" t="s">
        <v>2035</v>
      </c>
      <c r="D463" t="s">
        <v>1652</v>
      </c>
      <c r="E463" s="11" t="s">
        <v>2262</v>
      </c>
      <c r="F463" s="11" t="s">
        <v>2385</v>
      </c>
      <c r="G463" s="406">
        <v>44279</v>
      </c>
      <c r="H463" t="s">
        <v>1376</v>
      </c>
      <c r="I463" t="s">
        <v>399</v>
      </c>
      <c r="J463" t="s">
        <v>1378</v>
      </c>
      <c r="K463" s="2">
        <v>45808.9</v>
      </c>
    </row>
    <row r="464" spans="1:11" x14ac:dyDescent="0.3">
      <c r="A464" s="11">
        <v>461</v>
      </c>
      <c r="B464" t="s">
        <v>20</v>
      </c>
      <c r="C464" t="s">
        <v>2035</v>
      </c>
      <c r="D464" t="s">
        <v>1652</v>
      </c>
      <c r="E464" s="11" t="s">
        <v>2262</v>
      </c>
      <c r="F464" s="11" t="s">
        <v>2385</v>
      </c>
      <c r="G464" s="406">
        <v>44279</v>
      </c>
      <c r="H464" t="s">
        <v>1373</v>
      </c>
      <c r="I464" t="s">
        <v>399</v>
      </c>
      <c r="J464" t="s">
        <v>1375</v>
      </c>
      <c r="K464" s="2">
        <v>41497.269999999997</v>
      </c>
    </row>
    <row r="465" spans="1:11" x14ac:dyDescent="0.3">
      <c r="A465" s="11">
        <v>462</v>
      </c>
      <c r="B465" t="s">
        <v>20</v>
      </c>
      <c r="C465" t="s">
        <v>2035</v>
      </c>
      <c r="D465" t="s">
        <v>1652</v>
      </c>
      <c r="E465" s="11" t="s">
        <v>2262</v>
      </c>
      <c r="F465" s="11" t="s">
        <v>2385</v>
      </c>
      <c r="G465" s="406">
        <v>44279</v>
      </c>
      <c r="H465" t="s">
        <v>1297</v>
      </c>
      <c r="I465" t="s">
        <v>1298</v>
      </c>
      <c r="J465" t="s">
        <v>1299</v>
      </c>
      <c r="K465" s="2">
        <v>1138282.71</v>
      </c>
    </row>
    <row r="466" spans="1:11" x14ac:dyDescent="0.3">
      <c r="A466" s="11">
        <v>463</v>
      </c>
      <c r="B466" t="s">
        <v>20</v>
      </c>
      <c r="C466" t="s">
        <v>2035</v>
      </c>
      <c r="D466" t="s">
        <v>1652</v>
      </c>
      <c r="E466" s="11" t="s">
        <v>2262</v>
      </c>
      <c r="F466" s="11" t="s">
        <v>2385</v>
      </c>
      <c r="G466" s="406">
        <v>44279</v>
      </c>
      <c r="H466" t="s">
        <v>1346</v>
      </c>
      <c r="I466" t="s">
        <v>1348</v>
      </c>
      <c r="J466" t="s">
        <v>1349</v>
      </c>
      <c r="K466" s="2">
        <v>1500</v>
      </c>
    </row>
    <row r="467" spans="1:11" x14ac:dyDescent="0.3">
      <c r="A467" s="11">
        <v>464</v>
      </c>
      <c r="B467" t="s">
        <v>20</v>
      </c>
      <c r="C467" t="s">
        <v>2035</v>
      </c>
      <c r="D467" t="s">
        <v>1652</v>
      </c>
      <c r="E467" s="11" t="s">
        <v>2262</v>
      </c>
      <c r="F467" s="11" t="s">
        <v>2385</v>
      </c>
      <c r="G467" s="406">
        <v>44279</v>
      </c>
      <c r="H467" t="s">
        <v>1350</v>
      </c>
      <c r="I467" t="s">
        <v>548</v>
      </c>
      <c r="J467" t="s">
        <v>1352</v>
      </c>
      <c r="K467" s="2">
        <v>350</v>
      </c>
    </row>
    <row r="468" spans="1:11" x14ac:dyDescent="0.3">
      <c r="A468" s="11">
        <v>465</v>
      </c>
      <c r="B468" t="s">
        <v>20</v>
      </c>
      <c r="C468" t="s">
        <v>2035</v>
      </c>
      <c r="D468" t="s">
        <v>1645</v>
      </c>
      <c r="E468" s="11">
        <v>1150537</v>
      </c>
      <c r="F468" s="11" t="s">
        <v>2385</v>
      </c>
      <c r="G468" s="406">
        <v>44279</v>
      </c>
      <c r="H468" t="s">
        <v>1338</v>
      </c>
      <c r="I468" t="s">
        <v>1339</v>
      </c>
      <c r="J468" t="s">
        <v>1337</v>
      </c>
      <c r="K468" s="2">
        <v>950</v>
      </c>
    </row>
    <row r="469" spans="1:11" x14ac:dyDescent="0.3">
      <c r="A469" s="11">
        <v>466</v>
      </c>
      <c r="B469" t="s">
        <v>20</v>
      </c>
      <c r="C469" t="s">
        <v>2035</v>
      </c>
      <c r="D469" t="s">
        <v>1645</v>
      </c>
      <c r="E469" s="11">
        <v>1150538</v>
      </c>
      <c r="F469" s="11" t="s">
        <v>2385</v>
      </c>
      <c r="G469" s="406">
        <v>44279</v>
      </c>
      <c r="H469" t="s">
        <v>1340</v>
      </c>
      <c r="I469" t="s">
        <v>187</v>
      </c>
      <c r="J469" t="s">
        <v>1337</v>
      </c>
      <c r="K469" s="2">
        <v>9500</v>
      </c>
    </row>
    <row r="470" spans="1:11" x14ac:dyDescent="0.3">
      <c r="A470" s="11">
        <v>467</v>
      </c>
      <c r="B470" t="s">
        <v>20</v>
      </c>
      <c r="C470" t="s">
        <v>2035</v>
      </c>
      <c r="D470" t="s">
        <v>1645</v>
      </c>
      <c r="E470" s="11">
        <v>1150539</v>
      </c>
      <c r="F470" s="11" t="s">
        <v>2385</v>
      </c>
      <c r="G470" s="406">
        <v>44279</v>
      </c>
      <c r="H470" t="s">
        <v>1341</v>
      </c>
      <c r="I470" t="s">
        <v>1342</v>
      </c>
      <c r="J470" t="s">
        <v>1337</v>
      </c>
      <c r="K470" s="2">
        <v>950</v>
      </c>
    </row>
    <row r="471" spans="1:11" x14ac:dyDescent="0.3">
      <c r="A471" s="11">
        <v>468</v>
      </c>
      <c r="B471" t="s">
        <v>20</v>
      </c>
      <c r="C471" t="s">
        <v>2035</v>
      </c>
      <c r="D471" t="s">
        <v>1645</v>
      </c>
      <c r="E471" s="11">
        <v>1150540</v>
      </c>
      <c r="F471" s="11" t="s">
        <v>2385</v>
      </c>
      <c r="G471" s="406">
        <v>44279</v>
      </c>
      <c r="H471" t="s">
        <v>1335</v>
      </c>
      <c r="I471" t="s">
        <v>1336</v>
      </c>
      <c r="J471" t="s">
        <v>1337</v>
      </c>
      <c r="K471" s="2">
        <v>950</v>
      </c>
    </row>
    <row r="472" spans="1:11" x14ac:dyDescent="0.3">
      <c r="A472" s="11">
        <v>469</v>
      </c>
      <c r="B472" t="s">
        <v>20</v>
      </c>
      <c r="C472" t="s">
        <v>2035</v>
      </c>
      <c r="D472" t="s">
        <v>1645</v>
      </c>
      <c r="E472" s="11">
        <v>1150541</v>
      </c>
      <c r="F472" s="11" t="s">
        <v>2385</v>
      </c>
      <c r="G472" s="406">
        <v>44279</v>
      </c>
      <c r="H472" t="s">
        <v>1258</v>
      </c>
      <c r="I472" t="s">
        <v>1259</v>
      </c>
      <c r="J472" t="s">
        <v>1260</v>
      </c>
      <c r="K472" s="2">
        <v>4495.3100000000004</v>
      </c>
    </row>
    <row r="473" spans="1:11" x14ac:dyDescent="0.3">
      <c r="A473" s="11">
        <v>470</v>
      </c>
      <c r="B473" t="s">
        <v>20</v>
      </c>
      <c r="C473" t="s">
        <v>2035</v>
      </c>
      <c r="D473" t="s">
        <v>1645</v>
      </c>
      <c r="E473" s="11">
        <v>1150542</v>
      </c>
      <c r="F473" s="11" t="s">
        <v>2385</v>
      </c>
      <c r="G473" s="406">
        <v>44279</v>
      </c>
      <c r="H473" t="s">
        <v>1353</v>
      </c>
      <c r="I473" t="s">
        <v>126</v>
      </c>
      <c r="J473" t="s">
        <v>1355</v>
      </c>
      <c r="K473" s="2">
        <v>29812.5</v>
      </c>
    </row>
    <row r="474" spans="1:11" x14ac:dyDescent="0.3">
      <c r="A474" s="11">
        <v>471</v>
      </c>
      <c r="B474" t="s">
        <v>20</v>
      </c>
      <c r="C474" t="s">
        <v>2035</v>
      </c>
      <c r="D474" t="s">
        <v>1645</v>
      </c>
      <c r="E474" s="11">
        <v>9900130742</v>
      </c>
      <c r="F474" s="11" t="s">
        <v>2385</v>
      </c>
      <c r="G474" s="406">
        <v>44279</v>
      </c>
      <c r="H474" t="s">
        <v>1356</v>
      </c>
      <c r="I474" t="s">
        <v>96</v>
      </c>
      <c r="J474" t="s">
        <v>1358</v>
      </c>
      <c r="K474" s="2">
        <v>450</v>
      </c>
    </row>
    <row r="475" spans="1:11" x14ac:dyDescent="0.3">
      <c r="A475" s="11">
        <v>472</v>
      </c>
      <c r="B475" t="s">
        <v>20</v>
      </c>
      <c r="C475" t="s">
        <v>2035</v>
      </c>
      <c r="D475" t="s">
        <v>1645</v>
      </c>
      <c r="E475" s="11">
        <v>9900130743</v>
      </c>
      <c r="F475" s="11" t="s">
        <v>2385</v>
      </c>
      <c r="G475" s="406">
        <v>44280</v>
      </c>
      <c r="H475" t="s">
        <v>1391</v>
      </c>
      <c r="I475" t="s">
        <v>430</v>
      </c>
      <c r="J475" t="s">
        <v>1393</v>
      </c>
      <c r="K475" s="2">
        <v>792144.86</v>
      </c>
    </row>
    <row r="476" spans="1:11" x14ac:dyDescent="0.3">
      <c r="A476" s="11">
        <v>473</v>
      </c>
      <c r="B476" t="s">
        <v>20</v>
      </c>
      <c r="C476" t="s">
        <v>2035</v>
      </c>
      <c r="D476" t="s">
        <v>1645</v>
      </c>
      <c r="E476" s="11">
        <v>9900130744</v>
      </c>
      <c r="F476" s="11" t="s">
        <v>2385</v>
      </c>
      <c r="G476" s="406">
        <v>44280</v>
      </c>
      <c r="H476" t="s">
        <v>1394</v>
      </c>
      <c r="I476" t="s">
        <v>195</v>
      </c>
      <c r="J476" t="s">
        <v>1393</v>
      </c>
      <c r="K476" s="2">
        <v>361782.7</v>
      </c>
    </row>
    <row r="477" spans="1:11" x14ac:dyDescent="0.3">
      <c r="A477" s="11">
        <v>474</v>
      </c>
      <c r="B477" t="s">
        <v>20</v>
      </c>
      <c r="C477" t="s">
        <v>2035</v>
      </c>
      <c r="D477" t="s">
        <v>1645</v>
      </c>
      <c r="E477" s="11">
        <v>9900130745</v>
      </c>
      <c r="F477" s="11" t="s">
        <v>2385</v>
      </c>
      <c r="G477" s="406">
        <v>44280</v>
      </c>
      <c r="H477" t="s">
        <v>1396</v>
      </c>
      <c r="I477" t="s">
        <v>439</v>
      </c>
      <c r="J477" t="s">
        <v>1393</v>
      </c>
      <c r="K477" s="2">
        <v>505666.32</v>
      </c>
    </row>
    <row r="478" spans="1:11" x14ac:dyDescent="0.3">
      <c r="A478" s="11">
        <v>475</v>
      </c>
      <c r="B478" t="s">
        <v>20</v>
      </c>
      <c r="C478" t="s">
        <v>2035</v>
      </c>
      <c r="D478" t="s">
        <v>1645</v>
      </c>
      <c r="E478" s="11">
        <v>9900130746</v>
      </c>
      <c r="F478" s="11" t="s">
        <v>2385</v>
      </c>
      <c r="G478" s="406">
        <v>44280</v>
      </c>
      <c r="H478" t="s">
        <v>1398</v>
      </c>
      <c r="I478" t="s">
        <v>442</v>
      </c>
      <c r="J478" t="s">
        <v>1393</v>
      </c>
      <c r="K478" s="2">
        <v>532388.56000000006</v>
      </c>
    </row>
    <row r="479" spans="1:11" x14ac:dyDescent="0.3">
      <c r="A479" s="11">
        <v>476</v>
      </c>
      <c r="B479" t="s">
        <v>20</v>
      </c>
      <c r="C479" t="s">
        <v>2035</v>
      </c>
      <c r="D479" t="s">
        <v>1645</v>
      </c>
      <c r="E479" s="11">
        <v>9900130747</v>
      </c>
      <c r="F479" s="11" t="s">
        <v>2385</v>
      </c>
      <c r="G479" s="406">
        <v>44280</v>
      </c>
      <c r="H479" t="s">
        <v>1400</v>
      </c>
      <c r="I479" t="s">
        <v>723</v>
      </c>
      <c r="J479" t="s">
        <v>1393</v>
      </c>
      <c r="K479" s="2">
        <v>345963.3</v>
      </c>
    </row>
    <row r="480" spans="1:11" x14ac:dyDescent="0.3">
      <c r="A480" s="11">
        <v>477</v>
      </c>
      <c r="B480" t="s">
        <v>20</v>
      </c>
      <c r="C480" t="s">
        <v>2035</v>
      </c>
      <c r="D480" t="s">
        <v>1645</v>
      </c>
      <c r="E480" s="11">
        <v>1150543</v>
      </c>
      <c r="F480" s="11" t="s">
        <v>2385</v>
      </c>
      <c r="G480" s="406">
        <v>44280</v>
      </c>
      <c r="H480" t="s">
        <v>1225</v>
      </c>
      <c r="I480" t="s">
        <v>1226</v>
      </c>
      <c r="J480" t="s">
        <v>1227</v>
      </c>
      <c r="K480" s="2">
        <v>40600</v>
      </c>
    </row>
    <row r="481" spans="1:11" x14ac:dyDescent="0.3">
      <c r="A481" s="11">
        <v>478</v>
      </c>
      <c r="B481" t="s">
        <v>20</v>
      </c>
      <c r="C481" t="s">
        <v>2035</v>
      </c>
      <c r="D481" t="s">
        <v>1645</v>
      </c>
      <c r="E481" s="11">
        <v>1150544</v>
      </c>
      <c r="F481" s="11" t="s">
        <v>2385</v>
      </c>
      <c r="G481" s="406">
        <v>44280</v>
      </c>
      <c r="H481" t="s">
        <v>1406</v>
      </c>
      <c r="I481" t="s">
        <v>111</v>
      </c>
      <c r="J481" t="s">
        <v>1407</v>
      </c>
      <c r="K481" s="2">
        <v>1598.88</v>
      </c>
    </row>
    <row r="482" spans="1:11" x14ac:dyDescent="0.3">
      <c r="A482" s="11">
        <v>479</v>
      </c>
      <c r="B482" t="s">
        <v>20</v>
      </c>
      <c r="C482" t="s">
        <v>2035</v>
      </c>
      <c r="D482" t="s">
        <v>1645</v>
      </c>
      <c r="E482" s="11">
        <v>1150545</v>
      </c>
      <c r="F482" s="11" t="s">
        <v>2385</v>
      </c>
      <c r="G482" s="406">
        <v>44280</v>
      </c>
      <c r="H482" t="s">
        <v>1408</v>
      </c>
      <c r="I482" t="s">
        <v>111</v>
      </c>
      <c r="J482" t="s">
        <v>1409</v>
      </c>
      <c r="K482" s="2">
        <v>1802.65</v>
      </c>
    </row>
    <row r="483" spans="1:11" x14ac:dyDescent="0.3">
      <c r="A483" s="11">
        <v>480</v>
      </c>
      <c r="B483" t="s">
        <v>20</v>
      </c>
      <c r="C483" t="s">
        <v>2035</v>
      </c>
      <c r="D483" t="s">
        <v>1645</v>
      </c>
      <c r="E483" s="11">
        <v>1150546</v>
      </c>
      <c r="F483" s="11" t="s">
        <v>2385</v>
      </c>
      <c r="G483" s="406">
        <v>44280</v>
      </c>
      <c r="H483" t="s">
        <v>1231</v>
      </c>
      <c r="I483" t="s">
        <v>567</v>
      </c>
      <c r="J483" t="s">
        <v>1232</v>
      </c>
      <c r="K483" s="2">
        <v>1392.25</v>
      </c>
    </row>
    <row r="484" spans="1:11" x14ac:dyDescent="0.3">
      <c r="A484" s="11">
        <v>481</v>
      </c>
      <c r="B484" t="s">
        <v>20</v>
      </c>
      <c r="C484" t="s">
        <v>2035</v>
      </c>
      <c r="D484" t="s">
        <v>1645</v>
      </c>
      <c r="E484" s="11">
        <v>1150547</v>
      </c>
      <c r="F484" s="11" t="s">
        <v>2385</v>
      </c>
      <c r="G484" s="406">
        <v>44280</v>
      </c>
      <c r="H484" t="s">
        <v>1284</v>
      </c>
      <c r="I484" t="s">
        <v>155</v>
      </c>
      <c r="J484" t="s">
        <v>1285</v>
      </c>
      <c r="K484" s="2">
        <v>480.78</v>
      </c>
    </row>
    <row r="485" spans="1:11" x14ac:dyDescent="0.3">
      <c r="A485" s="11">
        <v>482</v>
      </c>
      <c r="B485" t="s">
        <v>20</v>
      </c>
      <c r="C485" t="s">
        <v>2035</v>
      </c>
      <c r="D485" t="s">
        <v>1645</v>
      </c>
      <c r="E485" s="11">
        <v>1150548</v>
      </c>
      <c r="F485" s="11" t="s">
        <v>2385</v>
      </c>
      <c r="G485" s="406">
        <v>44280</v>
      </c>
      <c r="H485" t="s">
        <v>1288</v>
      </c>
      <c r="I485" t="s">
        <v>162</v>
      </c>
      <c r="J485" t="s">
        <v>1289</v>
      </c>
      <c r="K485" s="2">
        <v>25781.25</v>
      </c>
    </row>
    <row r="486" spans="1:11" x14ac:dyDescent="0.3">
      <c r="A486" s="11">
        <v>483</v>
      </c>
      <c r="B486" t="s">
        <v>20</v>
      </c>
      <c r="C486" t="s">
        <v>2035</v>
      </c>
      <c r="D486" t="s">
        <v>1645</v>
      </c>
      <c r="E486" s="11">
        <v>1150549</v>
      </c>
      <c r="F486" s="11" t="s">
        <v>2385</v>
      </c>
      <c r="G486" s="406">
        <v>44281</v>
      </c>
      <c r="H486" t="s">
        <v>1441</v>
      </c>
      <c r="I486" t="s">
        <v>111</v>
      </c>
      <c r="J486" t="s">
        <v>1443</v>
      </c>
      <c r="K486" s="2">
        <v>1125</v>
      </c>
    </row>
    <row r="487" spans="1:11" x14ac:dyDescent="0.3">
      <c r="A487" s="11">
        <v>484</v>
      </c>
      <c r="B487" t="s">
        <v>20</v>
      </c>
      <c r="C487" t="s">
        <v>2035</v>
      </c>
      <c r="D487" t="s">
        <v>1645</v>
      </c>
      <c r="E487" s="11">
        <v>1150550</v>
      </c>
      <c r="F487" s="11" t="s">
        <v>2385</v>
      </c>
      <c r="G487" s="406">
        <v>44281</v>
      </c>
      <c r="H487" t="s">
        <v>1421</v>
      </c>
      <c r="I487" t="s">
        <v>994</v>
      </c>
      <c r="J487" t="s">
        <v>1422</v>
      </c>
      <c r="K487" s="2">
        <v>16562.5</v>
      </c>
    </row>
    <row r="488" spans="1:11" x14ac:dyDescent="0.3">
      <c r="A488" s="11">
        <v>485</v>
      </c>
      <c r="B488" t="s">
        <v>20</v>
      </c>
      <c r="C488" t="s">
        <v>2035</v>
      </c>
      <c r="D488" t="s">
        <v>1645</v>
      </c>
      <c r="E488" s="11">
        <v>1150551</v>
      </c>
      <c r="F488" s="11" t="s">
        <v>2385</v>
      </c>
      <c r="G488" s="406">
        <v>44281</v>
      </c>
      <c r="H488" t="s">
        <v>1419</v>
      </c>
      <c r="I488" t="s">
        <v>155</v>
      </c>
      <c r="J488" t="s">
        <v>1420</v>
      </c>
      <c r="K488" s="2">
        <v>1081.76</v>
      </c>
    </row>
    <row r="489" spans="1:11" x14ac:dyDescent="0.3">
      <c r="A489" s="11">
        <v>486</v>
      </c>
      <c r="B489" t="s">
        <v>20</v>
      </c>
      <c r="C489" t="s">
        <v>2035</v>
      </c>
      <c r="D489" t="s">
        <v>1645</v>
      </c>
      <c r="E489" s="11">
        <v>1150552</v>
      </c>
      <c r="F489" s="11" t="s">
        <v>2385</v>
      </c>
      <c r="G489" s="406">
        <v>44281</v>
      </c>
      <c r="H489" t="s">
        <v>1294</v>
      </c>
      <c r="I489" t="s">
        <v>1295</v>
      </c>
      <c r="J489" t="s">
        <v>1296</v>
      </c>
      <c r="K489" s="2">
        <v>8755.2000000000007</v>
      </c>
    </row>
    <row r="490" spans="1:11" x14ac:dyDescent="0.3">
      <c r="A490" s="11">
        <v>487</v>
      </c>
      <c r="B490" t="s">
        <v>20</v>
      </c>
      <c r="C490" t="s">
        <v>2035</v>
      </c>
      <c r="D490" t="s">
        <v>1645</v>
      </c>
      <c r="E490" s="11">
        <v>1150553</v>
      </c>
      <c r="F490" s="11" t="s">
        <v>2385</v>
      </c>
      <c r="G490" s="406">
        <v>44281</v>
      </c>
      <c r="H490" t="s">
        <v>1444</v>
      </c>
      <c r="I490" t="s">
        <v>1446</v>
      </c>
      <c r="J490" t="s">
        <v>1447</v>
      </c>
      <c r="K490" s="2">
        <v>18750</v>
      </c>
    </row>
    <row r="491" spans="1:11" x14ac:dyDescent="0.3">
      <c r="A491" s="11">
        <v>488</v>
      </c>
      <c r="B491" t="s">
        <v>20</v>
      </c>
      <c r="C491" t="s">
        <v>2035</v>
      </c>
      <c r="D491" t="s">
        <v>1645</v>
      </c>
      <c r="E491" s="11">
        <v>1150554</v>
      </c>
      <c r="F491" s="11" t="s">
        <v>2386</v>
      </c>
      <c r="G491" s="406">
        <v>44281</v>
      </c>
      <c r="K491" s="2">
        <v>0</v>
      </c>
    </row>
    <row r="492" spans="1:11" x14ac:dyDescent="0.3">
      <c r="A492" s="11">
        <v>489</v>
      </c>
      <c r="B492" t="s">
        <v>20</v>
      </c>
      <c r="C492" t="s">
        <v>2035</v>
      </c>
      <c r="D492" t="s">
        <v>1645</v>
      </c>
      <c r="E492" s="11">
        <v>1150555</v>
      </c>
      <c r="F492" s="11" t="s">
        <v>2385</v>
      </c>
      <c r="G492" s="406">
        <v>44281</v>
      </c>
      <c r="H492" t="s">
        <v>1463</v>
      </c>
      <c r="I492" t="s">
        <v>155</v>
      </c>
      <c r="J492" t="s">
        <v>1465</v>
      </c>
      <c r="K492" s="2">
        <v>2544</v>
      </c>
    </row>
    <row r="493" spans="1:11" x14ac:dyDescent="0.3">
      <c r="A493" s="11">
        <v>490</v>
      </c>
      <c r="B493" t="s">
        <v>20</v>
      </c>
      <c r="C493" t="s">
        <v>2035</v>
      </c>
      <c r="D493" t="s">
        <v>1645</v>
      </c>
      <c r="E493" s="11">
        <v>1150556</v>
      </c>
      <c r="F493" s="11" t="s">
        <v>2385</v>
      </c>
      <c r="G493" s="406">
        <v>44281</v>
      </c>
      <c r="H493" t="s">
        <v>1472</v>
      </c>
      <c r="I493" t="s">
        <v>1474</v>
      </c>
      <c r="J493" t="s">
        <v>1475</v>
      </c>
      <c r="K493" s="2">
        <v>31521</v>
      </c>
    </row>
    <row r="494" spans="1:11" x14ac:dyDescent="0.3">
      <c r="A494" s="11">
        <v>491</v>
      </c>
      <c r="B494" t="s">
        <v>20</v>
      </c>
      <c r="C494" t="s">
        <v>2035</v>
      </c>
      <c r="D494" t="s">
        <v>1645</v>
      </c>
      <c r="E494" s="11">
        <v>1150557</v>
      </c>
      <c r="F494" s="11" t="s">
        <v>2385</v>
      </c>
      <c r="G494" s="406">
        <v>44281</v>
      </c>
      <c r="H494" t="s">
        <v>1466</v>
      </c>
      <c r="I494" t="s">
        <v>1006</v>
      </c>
      <c r="J494" t="s">
        <v>1468</v>
      </c>
      <c r="K494" s="2">
        <v>2366.0700000000002</v>
      </c>
    </row>
    <row r="495" spans="1:11" x14ac:dyDescent="0.3">
      <c r="A495" s="11">
        <v>492</v>
      </c>
      <c r="B495" t="s">
        <v>20</v>
      </c>
      <c r="C495" t="s">
        <v>2035</v>
      </c>
      <c r="D495" t="s">
        <v>1645</v>
      </c>
      <c r="E495" s="11">
        <v>1150558</v>
      </c>
      <c r="F495" s="11" t="s">
        <v>2385</v>
      </c>
      <c r="G495" s="406">
        <v>44281</v>
      </c>
      <c r="H495" t="s">
        <v>1455</v>
      </c>
      <c r="I495" t="s">
        <v>108</v>
      </c>
      <c r="J495" t="s">
        <v>1457</v>
      </c>
      <c r="K495" s="2">
        <v>5175</v>
      </c>
    </row>
    <row r="496" spans="1:11" x14ac:dyDescent="0.3">
      <c r="A496" s="11">
        <v>493</v>
      </c>
      <c r="B496" t="s">
        <v>20</v>
      </c>
      <c r="C496" t="s">
        <v>2035</v>
      </c>
      <c r="D496" t="s">
        <v>1645</v>
      </c>
      <c r="E496" s="11">
        <v>1150559</v>
      </c>
      <c r="F496" s="11" t="s">
        <v>2385</v>
      </c>
      <c r="G496" s="406">
        <v>44281</v>
      </c>
      <c r="H496" t="s">
        <v>1286</v>
      </c>
      <c r="I496" t="s">
        <v>1259</v>
      </c>
      <c r="J496" t="s">
        <v>1287</v>
      </c>
      <c r="K496" s="2">
        <v>4495.3100000000004</v>
      </c>
    </row>
    <row r="497" spans="1:11" x14ac:dyDescent="0.3">
      <c r="A497" s="11">
        <v>494</v>
      </c>
      <c r="B497" t="s">
        <v>20</v>
      </c>
      <c r="C497" t="s">
        <v>2035</v>
      </c>
      <c r="D497" t="s">
        <v>1645</v>
      </c>
      <c r="E497" s="11">
        <v>1150560</v>
      </c>
      <c r="F497" s="11" t="s">
        <v>2385</v>
      </c>
      <c r="G497" s="406">
        <v>44281</v>
      </c>
      <c r="H497" t="s">
        <v>1213</v>
      </c>
      <c r="I497" t="s">
        <v>1214</v>
      </c>
      <c r="J497" t="s">
        <v>1215</v>
      </c>
      <c r="K497" s="2">
        <v>63576.73</v>
      </c>
    </row>
    <row r="498" spans="1:11" x14ac:dyDescent="0.3">
      <c r="A498" s="11">
        <v>495</v>
      </c>
      <c r="B498" t="s">
        <v>20</v>
      </c>
      <c r="C498" t="s">
        <v>2035</v>
      </c>
      <c r="D498" t="s">
        <v>1645</v>
      </c>
      <c r="E498" s="11">
        <v>9900130748</v>
      </c>
      <c r="F498" s="11" t="s">
        <v>2385</v>
      </c>
      <c r="G498" s="406">
        <v>44281</v>
      </c>
      <c r="H498" t="s">
        <v>1430</v>
      </c>
      <c r="I498" t="s">
        <v>430</v>
      </c>
      <c r="J498" t="s">
        <v>1432</v>
      </c>
      <c r="K498" s="2">
        <v>455476.19</v>
      </c>
    </row>
    <row r="499" spans="1:11" x14ac:dyDescent="0.3">
      <c r="A499" s="11">
        <v>496</v>
      </c>
      <c r="B499" t="s">
        <v>20</v>
      </c>
      <c r="C499" t="s">
        <v>2035</v>
      </c>
      <c r="D499" t="s">
        <v>1645</v>
      </c>
      <c r="E499" s="11">
        <v>9900130749</v>
      </c>
      <c r="F499" s="11" t="s">
        <v>2385</v>
      </c>
      <c r="G499" s="406">
        <v>44281</v>
      </c>
      <c r="H499" t="s">
        <v>1433</v>
      </c>
      <c r="I499" t="s">
        <v>195</v>
      </c>
      <c r="J499" t="s">
        <v>1435</v>
      </c>
      <c r="K499" s="2">
        <v>284121.43</v>
      </c>
    </row>
    <row r="500" spans="1:11" x14ac:dyDescent="0.3">
      <c r="A500" s="11">
        <v>497</v>
      </c>
      <c r="B500" t="s">
        <v>20</v>
      </c>
      <c r="C500" t="s">
        <v>2035</v>
      </c>
      <c r="D500" t="s">
        <v>1645</v>
      </c>
      <c r="E500" s="11">
        <v>9900130750</v>
      </c>
      <c r="F500" s="11" t="s">
        <v>2385</v>
      </c>
      <c r="G500" s="406">
        <v>44281</v>
      </c>
      <c r="H500" t="s">
        <v>1436</v>
      </c>
      <c r="I500" t="s">
        <v>439</v>
      </c>
      <c r="J500" t="s">
        <v>1435</v>
      </c>
      <c r="K500" s="2">
        <v>241007.14</v>
      </c>
    </row>
    <row r="501" spans="1:11" x14ac:dyDescent="0.3">
      <c r="A501" s="11">
        <v>498</v>
      </c>
      <c r="B501" t="s">
        <v>20</v>
      </c>
      <c r="C501" t="s">
        <v>2035</v>
      </c>
      <c r="D501" t="s">
        <v>1645</v>
      </c>
      <c r="E501" s="11">
        <v>9900130751</v>
      </c>
      <c r="F501" s="11" t="s">
        <v>2385</v>
      </c>
      <c r="G501" s="406">
        <v>44281</v>
      </c>
      <c r="H501" t="s">
        <v>1438</v>
      </c>
      <c r="I501" t="s">
        <v>1440</v>
      </c>
      <c r="J501" t="s">
        <v>1435</v>
      </c>
      <c r="K501" s="2">
        <v>321342.84999999998</v>
      </c>
    </row>
    <row r="502" spans="1:11" x14ac:dyDescent="0.3">
      <c r="A502" s="11">
        <v>499</v>
      </c>
      <c r="B502" t="s">
        <v>20</v>
      </c>
      <c r="C502" t="s">
        <v>2035</v>
      </c>
      <c r="D502" t="s">
        <v>1645</v>
      </c>
      <c r="E502" s="11">
        <v>9900130752</v>
      </c>
      <c r="F502" s="11" t="s">
        <v>2385</v>
      </c>
      <c r="G502" s="406">
        <v>44281</v>
      </c>
      <c r="H502" t="s">
        <v>1478</v>
      </c>
      <c r="I502" t="s">
        <v>430</v>
      </c>
      <c r="J502" t="s">
        <v>1480</v>
      </c>
      <c r="K502" s="2">
        <v>550000</v>
      </c>
    </row>
    <row r="503" spans="1:11" x14ac:dyDescent="0.3">
      <c r="A503" s="11">
        <v>500</v>
      </c>
      <c r="B503" t="s">
        <v>20</v>
      </c>
      <c r="C503" t="s">
        <v>2035</v>
      </c>
      <c r="D503" t="s">
        <v>1645</v>
      </c>
      <c r="E503" s="11">
        <v>9900130753</v>
      </c>
      <c r="F503" s="11" t="s">
        <v>2385</v>
      </c>
      <c r="G503" s="406">
        <v>44281</v>
      </c>
      <c r="H503" t="s">
        <v>1481</v>
      </c>
      <c r="I503" t="s">
        <v>195</v>
      </c>
      <c r="J503" t="s">
        <v>1480</v>
      </c>
      <c r="K503" s="2">
        <v>550000</v>
      </c>
    </row>
    <row r="504" spans="1:11" x14ac:dyDescent="0.3">
      <c r="A504" s="11">
        <v>501</v>
      </c>
      <c r="B504" t="s">
        <v>20</v>
      </c>
      <c r="C504" t="s">
        <v>2035</v>
      </c>
      <c r="D504" t="s">
        <v>1645</v>
      </c>
      <c r="E504" s="11">
        <v>9900130754</v>
      </c>
      <c r="F504" s="11" t="s">
        <v>2386</v>
      </c>
      <c r="G504" s="406">
        <v>44281</v>
      </c>
      <c r="K504" s="2">
        <v>0</v>
      </c>
    </row>
    <row r="505" spans="1:11" x14ac:dyDescent="0.3">
      <c r="A505" s="11">
        <v>502</v>
      </c>
      <c r="B505" t="s">
        <v>20</v>
      </c>
      <c r="C505" t="s">
        <v>2035</v>
      </c>
      <c r="D505" t="s">
        <v>1645</v>
      </c>
      <c r="E505" s="11">
        <v>9900130755</v>
      </c>
      <c r="F505" s="11" t="s">
        <v>2385</v>
      </c>
      <c r="G505" s="406">
        <v>44281</v>
      </c>
      <c r="H505" t="s">
        <v>1483</v>
      </c>
      <c r="I505" t="s">
        <v>439</v>
      </c>
      <c r="J505" t="s">
        <v>1480</v>
      </c>
      <c r="K505" s="2">
        <v>600000</v>
      </c>
    </row>
    <row r="506" spans="1:11" x14ac:dyDescent="0.3">
      <c r="A506" s="11">
        <v>503</v>
      </c>
      <c r="B506" t="s">
        <v>20</v>
      </c>
      <c r="C506" t="s">
        <v>2035</v>
      </c>
      <c r="D506" t="s">
        <v>1645</v>
      </c>
      <c r="E506" s="11">
        <v>9900130756</v>
      </c>
      <c r="F506" s="11" t="s">
        <v>2385</v>
      </c>
      <c r="G506" s="406">
        <v>44281</v>
      </c>
      <c r="H506" t="s">
        <v>1485</v>
      </c>
      <c r="I506" t="s">
        <v>442</v>
      </c>
      <c r="J506" t="s">
        <v>1480</v>
      </c>
      <c r="K506" s="2">
        <v>550000</v>
      </c>
    </row>
    <row r="507" spans="1:11" x14ac:dyDescent="0.3">
      <c r="A507" s="11">
        <v>504</v>
      </c>
      <c r="B507" t="s">
        <v>20</v>
      </c>
      <c r="C507" t="s">
        <v>2035</v>
      </c>
      <c r="D507" t="s">
        <v>1645</v>
      </c>
      <c r="E507" s="11">
        <v>9900130757</v>
      </c>
      <c r="F507" s="11" t="s">
        <v>2385</v>
      </c>
      <c r="G507" s="406">
        <v>44281</v>
      </c>
      <c r="H507" t="s">
        <v>1487</v>
      </c>
      <c r="I507" t="s">
        <v>723</v>
      </c>
      <c r="J507" t="s">
        <v>1480</v>
      </c>
      <c r="K507" s="2">
        <v>550000</v>
      </c>
    </row>
    <row r="508" spans="1:11" x14ac:dyDescent="0.3">
      <c r="A508" s="11">
        <v>505</v>
      </c>
      <c r="B508" t="s">
        <v>20</v>
      </c>
      <c r="C508" t="s">
        <v>2035</v>
      </c>
      <c r="D508" t="s">
        <v>1645</v>
      </c>
      <c r="E508" s="11">
        <v>9900130758</v>
      </c>
      <c r="F508" s="11" t="s">
        <v>2385</v>
      </c>
      <c r="G508" s="406">
        <v>44281</v>
      </c>
      <c r="H508" t="s">
        <v>1219</v>
      </c>
      <c r="I508" t="s">
        <v>1220</v>
      </c>
      <c r="J508" t="s">
        <v>1221</v>
      </c>
      <c r="K508" s="2">
        <v>3171.56</v>
      </c>
    </row>
    <row r="509" spans="1:11" x14ac:dyDescent="0.3">
      <c r="A509" s="11">
        <v>506</v>
      </c>
      <c r="B509" t="s">
        <v>20</v>
      </c>
      <c r="C509" t="s">
        <v>2035</v>
      </c>
      <c r="D509" t="s">
        <v>1645</v>
      </c>
      <c r="E509" s="11">
        <v>9900130759</v>
      </c>
      <c r="F509" s="11" t="s">
        <v>2385</v>
      </c>
      <c r="G509" s="406">
        <v>44281</v>
      </c>
      <c r="H509" t="s">
        <v>1469</v>
      </c>
      <c r="I509" t="s">
        <v>96</v>
      </c>
      <c r="J509" t="s">
        <v>1471</v>
      </c>
      <c r="K509" s="2">
        <v>600.14</v>
      </c>
    </row>
    <row r="510" spans="1:11" x14ac:dyDescent="0.3">
      <c r="A510" s="11">
        <v>507</v>
      </c>
      <c r="B510" t="s">
        <v>20</v>
      </c>
      <c r="C510" t="s">
        <v>2035</v>
      </c>
      <c r="D510" t="s">
        <v>1645</v>
      </c>
      <c r="E510" s="11">
        <v>9900130760</v>
      </c>
      <c r="F510" s="11" t="s">
        <v>2385</v>
      </c>
      <c r="G510" s="406">
        <v>44281</v>
      </c>
      <c r="H510" t="s">
        <v>1448</v>
      </c>
      <c r="I510" t="s">
        <v>1450</v>
      </c>
      <c r="J510" t="s">
        <v>1451</v>
      </c>
      <c r="K510" s="2">
        <v>71928.570000000007</v>
      </c>
    </row>
    <row r="511" spans="1:11" x14ac:dyDescent="0.3">
      <c r="A511" s="11">
        <v>508</v>
      </c>
      <c r="B511" t="s">
        <v>20</v>
      </c>
      <c r="C511" t="s">
        <v>2035</v>
      </c>
      <c r="D511" t="s">
        <v>1645</v>
      </c>
      <c r="E511" s="11">
        <v>9900130761</v>
      </c>
      <c r="F511" s="11" t="s">
        <v>2385</v>
      </c>
      <c r="G511" s="406">
        <v>44284</v>
      </c>
      <c r="H511" t="s">
        <v>1489</v>
      </c>
      <c r="I511" t="s">
        <v>1490</v>
      </c>
      <c r="J511" t="s">
        <v>1491</v>
      </c>
      <c r="K511" s="2">
        <v>150000</v>
      </c>
    </row>
    <row r="512" spans="1:11" x14ac:dyDescent="0.3">
      <c r="A512" s="11">
        <v>509</v>
      </c>
      <c r="B512" t="s">
        <v>20</v>
      </c>
      <c r="C512" t="s">
        <v>2035</v>
      </c>
      <c r="D512" t="s">
        <v>1645</v>
      </c>
      <c r="E512" s="11">
        <v>9900130762</v>
      </c>
      <c r="F512" s="11" t="s">
        <v>2385</v>
      </c>
      <c r="G512" s="406">
        <v>44284</v>
      </c>
      <c r="H512" t="s">
        <v>1492</v>
      </c>
      <c r="I512" t="s">
        <v>442</v>
      </c>
      <c r="J512" t="s">
        <v>1491</v>
      </c>
      <c r="K512" s="2">
        <v>426841.76</v>
      </c>
    </row>
    <row r="513" spans="1:11" x14ac:dyDescent="0.3">
      <c r="A513" s="11">
        <v>510</v>
      </c>
      <c r="B513" t="s">
        <v>20</v>
      </c>
      <c r="C513" t="s">
        <v>2035</v>
      </c>
      <c r="D513" t="s">
        <v>1645</v>
      </c>
      <c r="E513" s="11">
        <v>9900130763</v>
      </c>
      <c r="F513" s="11" t="s">
        <v>2385</v>
      </c>
      <c r="G513" s="406">
        <v>44284</v>
      </c>
      <c r="H513" t="s">
        <v>1493</v>
      </c>
      <c r="I513" t="s">
        <v>445</v>
      </c>
      <c r="J513" t="s">
        <v>1491</v>
      </c>
      <c r="K513" s="2">
        <v>186833.71</v>
      </c>
    </row>
    <row r="514" spans="1:11" x14ac:dyDescent="0.3">
      <c r="A514" s="11">
        <v>511</v>
      </c>
      <c r="B514" t="s">
        <v>20</v>
      </c>
      <c r="C514" t="s">
        <v>2035</v>
      </c>
      <c r="D514" t="s">
        <v>1645</v>
      </c>
      <c r="E514" s="11">
        <v>9900130764</v>
      </c>
      <c r="F514" s="11" t="s">
        <v>2385</v>
      </c>
      <c r="G514" s="406">
        <v>44284</v>
      </c>
      <c r="H514" t="s">
        <v>1497</v>
      </c>
      <c r="I514" t="s">
        <v>1109</v>
      </c>
      <c r="J514" t="s">
        <v>1499</v>
      </c>
      <c r="K514" s="2">
        <v>51050</v>
      </c>
    </row>
    <row r="515" spans="1:11" x14ac:dyDescent="0.3">
      <c r="A515" s="11">
        <v>512</v>
      </c>
      <c r="B515" t="s">
        <v>20</v>
      </c>
      <c r="C515" t="s">
        <v>2035</v>
      </c>
      <c r="D515" t="s">
        <v>1645</v>
      </c>
      <c r="E515" s="11">
        <v>9900130765</v>
      </c>
      <c r="F515" s="11" t="s">
        <v>2385</v>
      </c>
      <c r="G515" s="406">
        <v>44284</v>
      </c>
      <c r="H515" t="s">
        <v>1500</v>
      </c>
      <c r="I515" t="s">
        <v>195</v>
      </c>
      <c r="J515" t="s">
        <v>1499</v>
      </c>
      <c r="K515" s="2">
        <v>100000</v>
      </c>
    </row>
    <row r="516" spans="1:11" x14ac:dyDescent="0.3">
      <c r="A516" s="11">
        <v>513</v>
      </c>
      <c r="B516" t="s">
        <v>20</v>
      </c>
      <c r="C516" t="s">
        <v>2035</v>
      </c>
      <c r="D516" t="s">
        <v>1645</v>
      </c>
      <c r="E516" s="11">
        <v>9900130766</v>
      </c>
      <c r="F516" s="11" t="s">
        <v>2385</v>
      </c>
      <c r="G516" s="406">
        <v>44284</v>
      </c>
      <c r="H516" t="s">
        <v>1502</v>
      </c>
      <c r="I516" t="s">
        <v>439</v>
      </c>
      <c r="J516" t="s">
        <v>1499</v>
      </c>
      <c r="K516" s="2">
        <v>99030</v>
      </c>
    </row>
    <row r="517" spans="1:11" x14ac:dyDescent="0.3">
      <c r="A517" s="11">
        <v>514</v>
      </c>
      <c r="B517" t="s">
        <v>20</v>
      </c>
      <c r="C517" t="s">
        <v>2035</v>
      </c>
      <c r="D517" t="s">
        <v>1645</v>
      </c>
      <c r="E517" s="11">
        <v>9900130767</v>
      </c>
      <c r="F517" s="11" t="s">
        <v>2385</v>
      </c>
      <c r="G517" s="406">
        <v>44284</v>
      </c>
      <c r="H517" t="s">
        <v>1504</v>
      </c>
      <c r="I517" t="s">
        <v>723</v>
      </c>
      <c r="J517" t="s">
        <v>1499</v>
      </c>
      <c r="K517" s="2">
        <v>10250</v>
      </c>
    </row>
    <row r="518" spans="1:11" x14ac:dyDescent="0.3">
      <c r="A518" s="11">
        <v>515</v>
      </c>
      <c r="B518" t="s">
        <v>20</v>
      </c>
      <c r="C518" t="s">
        <v>2035</v>
      </c>
      <c r="D518" t="s">
        <v>1645</v>
      </c>
      <c r="E518" s="11">
        <v>9900130768</v>
      </c>
      <c r="F518" s="11" t="s">
        <v>2385</v>
      </c>
      <c r="G518" s="406">
        <v>44284</v>
      </c>
      <c r="H518" t="s">
        <v>1546</v>
      </c>
      <c r="I518" t="s">
        <v>96</v>
      </c>
      <c r="J518" t="s">
        <v>1548</v>
      </c>
      <c r="K518" s="2">
        <v>3562.5</v>
      </c>
    </row>
    <row r="519" spans="1:11" x14ac:dyDescent="0.3">
      <c r="A519" s="11">
        <v>516</v>
      </c>
      <c r="B519" t="s">
        <v>20</v>
      </c>
      <c r="C519" t="s">
        <v>2035</v>
      </c>
      <c r="D519" t="s">
        <v>1645</v>
      </c>
      <c r="E519" s="11">
        <v>1150561</v>
      </c>
      <c r="F519" s="11" t="s">
        <v>2385</v>
      </c>
      <c r="G519" s="406">
        <v>44284</v>
      </c>
      <c r="H519" t="s">
        <v>1526</v>
      </c>
      <c r="I519" t="s">
        <v>111</v>
      </c>
      <c r="J519" t="s">
        <v>1528</v>
      </c>
      <c r="K519" s="2">
        <v>2343.75</v>
      </c>
    </row>
    <row r="520" spans="1:11" x14ac:dyDescent="0.3">
      <c r="A520" s="11">
        <v>517</v>
      </c>
      <c r="B520" t="s">
        <v>20</v>
      </c>
      <c r="C520" t="s">
        <v>2035</v>
      </c>
      <c r="D520" t="s">
        <v>1645</v>
      </c>
      <c r="E520" s="11">
        <v>1150562</v>
      </c>
      <c r="F520" s="11" t="s">
        <v>2385</v>
      </c>
      <c r="G520" s="406">
        <v>44284</v>
      </c>
      <c r="H520" t="s">
        <v>1529</v>
      </c>
      <c r="I520" t="s">
        <v>517</v>
      </c>
      <c r="J520" t="s">
        <v>1531</v>
      </c>
      <c r="K520" s="2">
        <v>2511.36</v>
      </c>
    </row>
    <row r="521" spans="1:11" x14ac:dyDescent="0.3">
      <c r="A521" s="11">
        <v>518</v>
      </c>
      <c r="B521" t="s">
        <v>20</v>
      </c>
      <c r="C521" t="s">
        <v>2035</v>
      </c>
      <c r="D521" t="s">
        <v>1645</v>
      </c>
      <c r="E521" s="11">
        <v>1150563</v>
      </c>
      <c r="F521" s="11" t="s">
        <v>2385</v>
      </c>
      <c r="G521" s="406">
        <v>44284</v>
      </c>
      <c r="H521" t="s">
        <v>1517</v>
      </c>
      <c r="I521" t="s">
        <v>1515</v>
      </c>
      <c r="J521" t="s">
        <v>1518</v>
      </c>
      <c r="K521" s="2">
        <v>86607.18</v>
      </c>
    </row>
    <row r="522" spans="1:11" x14ac:dyDescent="0.3">
      <c r="A522" s="11">
        <v>519</v>
      </c>
      <c r="B522" t="s">
        <v>20</v>
      </c>
      <c r="C522" t="s">
        <v>2035</v>
      </c>
      <c r="D522" t="s">
        <v>1645</v>
      </c>
      <c r="E522" s="11">
        <v>1150564</v>
      </c>
      <c r="F522" s="11" t="s">
        <v>2386</v>
      </c>
      <c r="G522" s="406">
        <v>44284</v>
      </c>
      <c r="K522" s="2">
        <v>0</v>
      </c>
    </row>
    <row r="523" spans="1:11" x14ac:dyDescent="0.3">
      <c r="A523" s="11">
        <v>520</v>
      </c>
      <c r="B523" t="s">
        <v>20</v>
      </c>
      <c r="C523" t="s">
        <v>2035</v>
      </c>
      <c r="D523" t="s">
        <v>1645</v>
      </c>
      <c r="E523" s="11">
        <v>1150565</v>
      </c>
      <c r="F523" s="11" t="s">
        <v>2385</v>
      </c>
      <c r="G523" s="406">
        <v>44284</v>
      </c>
      <c r="H523" t="s">
        <v>1509</v>
      </c>
      <c r="I523" t="s">
        <v>1511</v>
      </c>
      <c r="J523" t="s">
        <v>1512</v>
      </c>
      <c r="K523" s="2">
        <v>6483.04</v>
      </c>
    </row>
    <row r="524" spans="1:11" x14ac:dyDescent="0.3">
      <c r="A524" s="11">
        <v>521</v>
      </c>
      <c r="B524" t="s">
        <v>20</v>
      </c>
      <c r="C524" t="s">
        <v>2035</v>
      </c>
      <c r="D524" t="s">
        <v>1652</v>
      </c>
      <c r="E524" s="11" t="s">
        <v>2332</v>
      </c>
      <c r="F524" s="11" t="s">
        <v>2385</v>
      </c>
      <c r="G524" s="406">
        <v>44284</v>
      </c>
      <c r="H524" t="s">
        <v>1413</v>
      </c>
      <c r="I524" t="s">
        <v>1414</v>
      </c>
      <c r="J524" t="s">
        <v>1415</v>
      </c>
      <c r="K524" s="2">
        <v>1962</v>
      </c>
    </row>
    <row r="525" spans="1:11" x14ac:dyDescent="0.3">
      <c r="A525" s="11">
        <v>522</v>
      </c>
      <c r="B525" t="s">
        <v>20</v>
      </c>
      <c r="C525" t="s">
        <v>2035</v>
      </c>
      <c r="D525" t="s">
        <v>1652</v>
      </c>
      <c r="E525" s="11" t="s">
        <v>2332</v>
      </c>
      <c r="F525" s="11" t="s">
        <v>2385</v>
      </c>
      <c r="G525" s="406">
        <v>44284</v>
      </c>
      <c r="H525" t="s">
        <v>1458</v>
      </c>
      <c r="I525" t="s">
        <v>1460</v>
      </c>
      <c r="J525" t="s">
        <v>1461</v>
      </c>
      <c r="K525" s="2">
        <v>4200</v>
      </c>
    </row>
    <row r="526" spans="1:11" x14ac:dyDescent="0.3">
      <c r="A526" s="11">
        <v>523</v>
      </c>
      <c r="B526" t="s">
        <v>20</v>
      </c>
      <c r="C526" t="s">
        <v>2035</v>
      </c>
      <c r="D526" t="s">
        <v>1652</v>
      </c>
      <c r="E526" s="11" t="s">
        <v>2332</v>
      </c>
      <c r="F526" s="11" t="s">
        <v>2385</v>
      </c>
      <c r="G526" s="406">
        <v>44284</v>
      </c>
      <c r="H526" t="s">
        <v>1416</v>
      </c>
      <c r="I526" t="s">
        <v>1417</v>
      </c>
      <c r="J526" t="s">
        <v>1418</v>
      </c>
      <c r="K526" s="2">
        <v>804437.39</v>
      </c>
    </row>
    <row r="527" spans="1:11" x14ac:dyDescent="0.3">
      <c r="A527" s="11">
        <v>524</v>
      </c>
      <c r="B527" t="s">
        <v>20</v>
      </c>
      <c r="C527" t="s">
        <v>2035</v>
      </c>
      <c r="D527" t="s">
        <v>1652</v>
      </c>
      <c r="E527" s="11" t="s">
        <v>2332</v>
      </c>
      <c r="F527" s="11" t="s">
        <v>2385</v>
      </c>
      <c r="G527" s="406">
        <v>44284</v>
      </c>
      <c r="H527" t="s">
        <v>1452</v>
      </c>
      <c r="I527" t="s">
        <v>288</v>
      </c>
      <c r="J527" t="s">
        <v>1454</v>
      </c>
      <c r="K527" s="2">
        <v>2130</v>
      </c>
    </row>
    <row r="528" spans="1:11" x14ac:dyDescent="0.3">
      <c r="A528" s="11">
        <v>525</v>
      </c>
      <c r="B528" t="s">
        <v>20</v>
      </c>
      <c r="C528" t="s">
        <v>2035</v>
      </c>
      <c r="D528" t="s">
        <v>1652</v>
      </c>
      <c r="E528" s="11" t="s">
        <v>2332</v>
      </c>
      <c r="F528" s="11" t="s">
        <v>2385</v>
      </c>
      <c r="G528" s="406">
        <v>44284</v>
      </c>
      <c r="H528" t="s">
        <v>1410</v>
      </c>
      <c r="I528" t="s">
        <v>83</v>
      </c>
      <c r="J528" t="s">
        <v>1412</v>
      </c>
      <c r="K528" s="2">
        <v>4355.8500000000004</v>
      </c>
    </row>
    <row r="529" spans="1:11" x14ac:dyDescent="0.3">
      <c r="A529" s="11">
        <v>526</v>
      </c>
      <c r="B529" t="s">
        <v>20</v>
      </c>
      <c r="C529" t="s">
        <v>2035</v>
      </c>
      <c r="D529" t="s">
        <v>1645</v>
      </c>
      <c r="E529" s="11">
        <v>1150566</v>
      </c>
      <c r="F529" s="11" t="s">
        <v>2385</v>
      </c>
      <c r="G529" s="406">
        <v>44284</v>
      </c>
      <c r="H529" t="s">
        <v>1534</v>
      </c>
      <c r="I529" t="s">
        <v>229</v>
      </c>
      <c r="J529" t="s">
        <v>1536</v>
      </c>
      <c r="K529" s="2">
        <v>155278.13</v>
      </c>
    </row>
    <row r="530" spans="1:11" x14ac:dyDescent="0.3">
      <c r="A530" s="11">
        <v>527</v>
      </c>
      <c r="B530" t="s">
        <v>20</v>
      </c>
      <c r="C530" t="s">
        <v>2035</v>
      </c>
      <c r="D530" t="s">
        <v>1645</v>
      </c>
      <c r="E530" s="11">
        <v>1150567</v>
      </c>
      <c r="F530" s="11" t="s">
        <v>2385</v>
      </c>
      <c r="G530" s="406">
        <v>44284</v>
      </c>
      <c r="H530" t="s">
        <v>1537</v>
      </c>
      <c r="I530" t="s">
        <v>307</v>
      </c>
      <c r="J530" t="s">
        <v>1539</v>
      </c>
      <c r="K530" s="2">
        <v>7712.46</v>
      </c>
    </row>
    <row r="531" spans="1:11" x14ac:dyDescent="0.3">
      <c r="A531" s="11">
        <v>528</v>
      </c>
      <c r="B531" t="s">
        <v>20</v>
      </c>
      <c r="C531" t="s">
        <v>2035</v>
      </c>
      <c r="D531" t="s">
        <v>1645</v>
      </c>
      <c r="E531" s="11">
        <v>1150568</v>
      </c>
      <c r="F531" s="11" t="s">
        <v>2385</v>
      </c>
      <c r="G531" s="406">
        <v>44284</v>
      </c>
      <c r="H531" t="s">
        <v>1543</v>
      </c>
      <c r="I531" t="s">
        <v>1515</v>
      </c>
      <c r="J531" t="s">
        <v>1544</v>
      </c>
      <c r="K531" s="2">
        <v>73582.86</v>
      </c>
    </row>
    <row r="532" spans="1:11" x14ac:dyDescent="0.3">
      <c r="A532" s="11">
        <v>529</v>
      </c>
      <c r="B532" t="s">
        <v>20</v>
      </c>
      <c r="C532" t="s">
        <v>2035</v>
      </c>
      <c r="D532" t="s">
        <v>1645</v>
      </c>
      <c r="E532" s="11">
        <v>1150569</v>
      </c>
      <c r="F532" s="11" t="s">
        <v>2385</v>
      </c>
      <c r="G532" s="406">
        <v>44284</v>
      </c>
      <c r="H532" t="s">
        <v>1540</v>
      </c>
      <c r="I532" t="s">
        <v>1515</v>
      </c>
      <c r="J532" t="s">
        <v>1542</v>
      </c>
      <c r="K532" s="2">
        <v>9559.2900000000009</v>
      </c>
    </row>
    <row r="533" spans="1:11" x14ac:dyDescent="0.3">
      <c r="A533" s="11">
        <v>530</v>
      </c>
      <c r="B533" t="s">
        <v>20</v>
      </c>
      <c r="C533" t="s">
        <v>2035</v>
      </c>
      <c r="D533" t="s">
        <v>1645</v>
      </c>
      <c r="E533" s="11">
        <v>1150570</v>
      </c>
      <c r="F533" s="11" t="s">
        <v>2385</v>
      </c>
      <c r="G533" s="406">
        <v>44284</v>
      </c>
      <c r="H533" t="s">
        <v>1513</v>
      </c>
      <c r="I533" t="s">
        <v>1515</v>
      </c>
      <c r="J533" t="s">
        <v>1516</v>
      </c>
      <c r="K533" s="2">
        <v>101505.45</v>
      </c>
    </row>
    <row r="534" spans="1:11" x14ac:dyDescent="0.3">
      <c r="A534" s="11">
        <v>531</v>
      </c>
      <c r="B534" t="s">
        <v>20</v>
      </c>
      <c r="C534" t="s">
        <v>2035</v>
      </c>
      <c r="D534" t="s">
        <v>1645</v>
      </c>
      <c r="E534" s="11">
        <v>1150571</v>
      </c>
      <c r="F534" s="11" t="s">
        <v>2385</v>
      </c>
      <c r="G534" s="406">
        <v>44284</v>
      </c>
      <c r="H534" t="s">
        <v>1494</v>
      </c>
      <c r="I534" t="s">
        <v>1495</v>
      </c>
      <c r="J534" t="s">
        <v>1496</v>
      </c>
      <c r="K534" s="2">
        <v>24442.61</v>
      </c>
    </row>
    <row r="535" spans="1:11" x14ac:dyDescent="0.3">
      <c r="A535" s="11">
        <v>532</v>
      </c>
      <c r="B535" t="s">
        <v>20</v>
      </c>
      <c r="C535" t="s">
        <v>2035</v>
      </c>
      <c r="D535" t="s">
        <v>1645</v>
      </c>
      <c r="E535" s="11">
        <v>1150572</v>
      </c>
      <c r="F535" s="11" t="s">
        <v>2385</v>
      </c>
      <c r="G535" s="406">
        <v>44284</v>
      </c>
      <c r="H535" t="s">
        <v>1222</v>
      </c>
      <c r="I535" t="s">
        <v>1223</v>
      </c>
      <c r="J535" t="s">
        <v>1224</v>
      </c>
      <c r="K535" s="2">
        <v>230</v>
      </c>
    </row>
    <row r="536" spans="1:11" x14ac:dyDescent="0.3">
      <c r="A536" s="11">
        <v>533</v>
      </c>
      <c r="B536" t="s">
        <v>20</v>
      </c>
      <c r="C536" t="s">
        <v>2035</v>
      </c>
      <c r="D536" t="s">
        <v>1645</v>
      </c>
      <c r="E536" s="11">
        <v>1150573</v>
      </c>
      <c r="F536" s="11" t="s">
        <v>2385</v>
      </c>
      <c r="G536" s="406">
        <v>44284</v>
      </c>
      <c r="H536" t="s">
        <v>1522</v>
      </c>
      <c r="I536" t="s">
        <v>1524</v>
      </c>
      <c r="J536" t="s">
        <v>1525</v>
      </c>
      <c r="K536" s="2">
        <v>8164.75</v>
      </c>
    </row>
    <row r="537" spans="1:11" x14ac:dyDescent="0.3">
      <c r="A537" s="11">
        <v>534</v>
      </c>
      <c r="B537" t="s">
        <v>20</v>
      </c>
      <c r="C537" t="s">
        <v>2035</v>
      </c>
      <c r="D537" t="s">
        <v>1645</v>
      </c>
      <c r="E537" s="11">
        <v>1150574</v>
      </c>
      <c r="F537" s="11" t="s">
        <v>2385</v>
      </c>
      <c r="G537" s="406">
        <v>44284</v>
      </c>
      <c r="H537" t="s">
        <v>1570</v>
      </c>
      <c r="I537" t="s">
        <v>769</v>
      </c>
      <c r="J537" t="s">
        <v>1565</v>
      </c>
      <c r="K537" s="2">
        <v>9000</v>
      </c>
    </row>
    <row r="538" spans="1:11" x14ac:dyDescent="0.3">
      <c r="A538" s="11">
        <v>535</v>
      </c>
      <c r="B538" t="s">
        <v>20</v>
      </c>
      <c r="C538" t="s">
        <v>2035</v>
      </c>
      <c r="D538" t="s">
        <v>1645</v>
      </c>
      <c r="E538" s="11">
        <v>1150575</v>
      </c>
      <c r="F538" s="11" t="s">
        <v>2385</v>
      </c>
      <c r="G538" s="406">
        <v>44284</v>
      </c>
      <c r="H538" t="s">
        <v>1568</v>
      </c>
      <c r="I538" t="s">
        <v>533</v>
      </c>
      <c r="J538" t="s">
        <v>1565</v>
      </c>
      <c r="K538" s="2">
        <v>38703.17</v>
      </c>
    </row>
    <row r="539" spans="1:11" x14ac:dyDescent="0.3">
      <c r="A539" s="11">
        <v>536</v>
      </c>
      <c r="B539" t="s">
        <v>20</v>
      </c>
      <c r="C539" t="s">
        <v>2035</v>
      </c>
      <c r="D539" t="s">
        <v>1645</v>
      </c>
      <c r="E539" s="11">
        <v>1150576</v>
      </c>
      <c r="F539" s="11" t="s">
        <v>2385</v>
      </c>
      <c r="G539" s="406">
        <v>44284</v>
      </c>
      <c r="H539" t="s">
        <v>1506</v>
      </c>
      <c r="I539" t="s">
        <v>470</v>
      </c>
      <c r="J539" t="s">
        <v>1508</v>
      </c>
      <c r="K539" s="2">
        <v>12034</v>
      </c>
    </row>
    <row r="540" spans="1:11" x14ac:dyDescent="0.3">
      <c r="A540" s="11">
        <v>537</v>
      </c>
      <c r="B540" t="s">
        <v>20</v>
      </c>
      <c r="C540" t="s">
        <v>2035</v>
      </c>
      <c r="D540" t="s">
        <v>1645</v>
      </c>
      <c r="E540" s="11">
        <v>1150577</v>
      </c>
      <c r="F540" s="11" t="s">
        <v>2385</v>
      </c>
      <c r="G540" s="406">
        <v>44284</v>
      </c>
      <c r="H540" t="s">
        <v>1566</v>
      </c>
      <c r="I540" t="s">
        <v>533</v>
      </c>
      <c r="J540" t="s">
        <v>1565</v>
      </c>
      <c r="K540" s="2">
        <v>14120</v>
      </c>
    </row>
    <row r="541" spans="1:11" x14ac:dyDescent="0.3">
      <c r="A541" s="11">
        <v>538</v>
      </c>
      <c r="B541" t="s">
        <v>20</v>
      </c>
      <c r="C541" t="s">
        <v>2035</v>
      </c>
      <c r="D541" t="s">
        <v>1645</v>
      </c>
      <c r="E541" s="11">
        <v>1150578</v>
      </c>
      <c r="F541" s="11" t="s">
        <v>2385</v>
      </c>
      <c r="G541" s="406">
        <v>44284</v>
      </c>
      <c r="H541" t="s">
        <v>1563</v>
      </c>
      <c r="I541" t="s">
        <v>533</v>
      </c>
      <c r="J541" t="s">
        <v>1565</v>
      </c>
      <c r="K541" s="2">
        <v>22316</v>
      </c>
    </row>
    <row r="542" spans="1:11" x14ac:dyDescent="0.3">
      <c r="A542" s="11">
        <v>539</v>
      </c>
      <c r="B542" t="s">
        <v>20</v>
      </c>
      <c r="C542" t="s">
        <v>2035</v>
      </c>
      <c r="D542" t="s">
        <v>1645</v>
      </c>
      <c r="E542" s="11">
        <v>1150579</v>
      </c>
      <c r="F542" s="11" t="s">
        <v>2385</v>
      </c>
      <c r="G542" s="406">
        <v>44284</v>
      </c>
      <c r="H542" t="s">
        <v>1545</v>
      </c>
      <c r="I542" t="s">
        <v>399</v>
      </c>
      <c r="J542" t="s">
        <v>743</v>
      </c>
      <c r="K542" s="2">
        <v>118.93</v>
      </c>
    </row>
    <row r="543" spans="1:11" x14ac:dyDescent="0.3">
      <c r="A543" s="11">
        <v>540</v>
      </c>
      <c r="B543" t="s">
        <v>20</v>
      </c>
      <c r="C543" t="s">
        <v>2035</v>
      </c>
      <c r="D543" t="s">
        <v>1645</v>
      </c>
      <c r="E543" s="11">
        <v>1150580</v>
      </c>
      <c r="F543" s="11" t="s">
        <v>2385</v>
      </c>
      <c r="G543" s="406">
        <v>44284</v>
      </c>
      <c r="H543" t="s">
        <v>1519</v>
      </c>
      <c r="I543" t="s">
        <v>399</v>
      </c>
      <c r="J543" t="s">
        <v>1521</v>
      </c>
      <c r="K543" s="2">
        <v>11455.25</v>
      </c>
    </row>
    <row r="544" spans="1:11" x14ac:dyDescent="0.3">
      <c r="A544" s="11">
        <v>541</v>
      </c>
      <c r="B544" t="s">
        <v>20</v>
      </c>
      <c r="C544" t="s">
        <v>2035</v>
      </c>
      <c r="D544" t="s">
        <v>1645</v>
      </c>
      <c r="E544" s="11">
        <v>1150581</v>
      </c>
      <c r="F544" s="11" t="s">
        <v>2385</v>
      </c>
      <c r="G544" s="406">
        <v>44284</v>
      </c>
      <c r="H544" t="s">
        <v>1549</v>
      </c>
      <c r="I544" t="s">
        <v>1550</v>
      </c>
      <c r="J544" t="s">
        <v>1551</v>
      </c>
      <c r="K544" s="2">
        <v>838388.86</v>
      </c>
    </row>
    <row r="545" spans="1:11" x14ac:dyDescent="0.3">
      <c r="A545" s="11">
        <v>542</v>
      </c>
      <c r="B545" t="s">
        <v>20</v>
      </c>
      <c r="C545" t="s">
        <v>2035</v>
      </c>
      <c r="D545" t="s">
        <v>1645</v>
      </c>
      <c r="E545" s="11">
        <v>1150582</v>
      </c>
      <c r="F545" s="11" t="s">
        <v>2385</v>
      </c>
      <c r="G545" s="406">
        <v>44284</v>
      </c>
      <c r="H545" t="s">
        <v>1244</v>
      </c>
      <c r="I545" t="s">
        <v>1245</v>
      </c>
      <c r="J545" t="s">
        <v>1246</v>
      </c>
      <c r="K545" s="2">
        <v>40694.54</v>
      </c>
    </row>
    <row r="546" spans="1:11" x14ac:dyDescent="0.3">
      <c r="A546" s="11">
        <v>543</v>
      </c>
      <c r="B546" t="s">
        <v>20</v>
      </c>
      <c r="C546" t="s">
        <v>2035</v>
      </c>
      <c r="D546" t="s">
        <v>1645</v>
      </c>
      <c r="E546" s="11">
        <v>1150583</v>
      </c>
      <c r="F546" s="11" t="s">
        <v>2385</v>
      </c>
      <c r="G546" s="406">
        <v>44284</v>
      </c>
      <c r="H546" t="s">
        <v>1555</v>
      </c>
      <c r="I546" t="s">
        <v>1556</v>
      </c>
      <c r="J546" t="s">
        <v>1557</v>
      </c>
      <c r="K546" s="2">
        <v>530000</v>
      </c>
    </row>
    <row r="547" spans="1:11" x14ac:dyDescent="0.3">
      <c r="A547" s="11">
        <v>544</v>
      </c>
      <c r="B547" t="s">
        <v>20</v>
      </c>
      <c r="C547" t="s">
        <v>2035</v>
      </c>
      <c r="D547" t="s">
        <v>1645</v>
      </c>
      <c r="E547" s="11">
        <v>1150584</v>
      </c>
      <c r="F547" s="11" t="s">
        <v>2385</v>
      </c>
      <c r="G547" s="406">
        <v>44284</v>
      </c>
      <c r="H547" t="s">
        <v>1552</v>
      </c>
      <c r="I547" t="s">
        <v>1553</v>
      </c>
      <c r="J547" t="s">
        <v>1554</v>
      </c>
      <c r="K547" s="2">
        <v>399360</v>
      </c>
    </row>
    <row r="548" spans="1:11" x14ac:dyDescent="0.3">
      <c r="A548" s="11">
        <v>545</v>
      </c>
      <c r="B548" t="s">
        <v>20</v>
      </c>
      <c r="C548" t="s">
        <v>2035</v>
      </c>
      <c r="D548" t="s">
        <v>1645</v>
      </c>
      <c r="E548" s="11">
        <v>1150585</v>
      </c>
      <c r="F548" s="11" t="s">
        <v>2385</v>
      </c>
      <c r="G548" s="406">
        <v>44284</v>
      </c>
      <c r="H548" t="s">
        <v>1586</v>
      </c>
      <c r="I548" t="s">
        <v>372</v>
      </c>
      <c r="J548" t="s">
        <v>1587</v>
      </c>
      <c r="K548" s="2">
        <v>500</v>
      </c>
    </row>
    <row r="549" spans="1:11" x14ac:dyDescent="0.3">
      <c r="A549" s="11">
        <v>546</v>
      </c>
      <c r="B549" t="s">
        <v>20</v>
      </c>
      <c r="C549" t="s">
        <v>2035</v>
      </c>
      <c r="D549" t="s">
        <v>1645</v>
      </c>
      <c r="E549" s="11">
        <v>1150586</v>
      </c>
      <c r="F549" s="11" t="s">
        <v>2385</v>
      </c>
      <c r="G549" s="406">
        <v>44284</v>
      </c>
      <c r="H549" t="s">
        <v>1476</v>
      </c>
      <c r="I549" t="s">
        <v>131</v>
      </c>
      <c r="J549" t="s">
        <v>1477</v>
      </c>
      <c r="K549" s="2">
        <v>16742.400000000001</v>
      </c>
    </row>
    <row r="550" spans="1:11" x14ac:dyDescent="0.3">
      <c r="A550" s="11">
        <v>547</v>
      </c>
      <c r="B550" t="s">
        <v>20</v>
      </c>
      <c r="C550" t="s">
        <v>2035</v>
      </c>
      <c r="D550" t="s">
        <v>1645</v>
      </c>
      <c r="E550" s="11">
        <v>9900130769</v>
      </c>
      <c r="F550" s="11" t="s">
        <v>2385</v>
      </c>
      <c r="G550" s="406">
        <v>44285</v>
      </c>
      <c r="H550" t="s">
        <v>1423</v>
      </c>
      <c r="I550" t="s">
        <v>1109</v>
      </c>
      <c r="J550" t="s">
        <v>1425</v>
      </c>
      <c r="K550" s="2">
        <v>345500</v>
      </c>
    </row>
    <row r="551" spans="1:11" x14ac:dyDescent="0.3">
      <c r="A551" s="11">
        <v>548</v>
      </c>
      <c r="B551" t="s">
        <v>20</v>
      </c>
      <c r="C551" t="s">
        <v>2035</v>
      </c>
      <c r="D551" t="s">
        <v>1645</v>
      </c>
      <c r="E551" s="11">
        <v>9900130770</v>
      </c>
      <c r="F551" s="11" t="s">
        <v>2385</v>
      </c>
      <c r="G551" s="406">
        <v>44285</v>
      </c>
      <c r="H551" t="s">
        <v>1426</v>
      </c>
      <c r="I551" t="s">
        <v>439</v>
      </c>
      <c r="J551" t="s">
        <v>1425</v>
      </c>
      <c r="K551" s="2">
        <v>466200</v>
      </c>
    </row>
    <row r="552" spans="1:11" x14ac:dyDescent="0.3">
      <c r="A552" s="11">
        <v>549</v>
      </c>
      <c r="B552" t="s">
        <v>20</v>
      </c>
      <c r="C552" t="s">
        <v>2035</v>
      </c>
      <c r="D552" t="s">
        <v>1645</v>
      </c>
      <c r="E552" s="11">
        <v>9900130771</v>
      </c>
      <c r="F552" s="11" t="s">
        <v>2385</v>
      </c>
      <c r="G552" s="406">
        <v>44285</v>
      </c>
      <c r="H552" t="s">
        <v>1428</v>
      </c>
      <c r="I552" t="s">
        <v>723</v>
      </c>
      <c r="J552" t="s">
        <v>1425</v>
      </c>
      <c r="K552" s="2">
        <v>205000</v>
      </c>
    </row>
    <row r="553" spans="1:11" x14ac:dyDescent="0.3">
      <c r="A553" s="11">
        <v>550</v>
      </c>
      <c r="B553" t="s">
        <v>20</v>
      </c>
      <c r="C553" t="s">
        <v>2035</v>
      </c>
      <c r="D553" t="s">
        <v>1645</v>
      </c>
      <c r="E553" s="11">
        <v>9900130772</v>
      </c>
      <c r="F553" s="11" t="s">
        <v>2385</v>
      </c>
      <c r="G553" s="406">
        <v>44285</v>
      </c>
      <c r="H553" t="s">
        <v>1561</v>
      </c>
      <c r="I553" t="s">
        <v>439</v>
      </c>
      <c r="J553" t="s">
        <v>1560</v>
      </c>
      <c r="K553" s="2">
        <v>184464</v>
      </c>
    </row>
    <row r="554" spans="1:11" x14ac:dyDescent="0.3">
      <c r="A554" s="11">
        <v>551</v>
      </c>
      <c r="B554" t="s">
        <v>20</v>
      </c>
      <c r="C554" t="s">
        <v>2035</v>
      </c>
      <c r="D554" t="s">
        <v>1645</v>
      </c>
      <c r="E554" s="11">
        <v>9900130773</v>
      </c>
      <c r="F554" s="11" t="s">
        <v>2385</v>
      </c>
      <c r="G554" s="406">
        <v>44285</v>
      </c>
      <c r="H554" t="s">
        <v>1558</v>
      </c>
      <c r="I554" t="s">
        <v>723</v>
      </c>
      <c r="J554" t="s">
        <v>1560</v>
      </c>
      <c r="K554" s="2">
        <v>256101</v>
      </c>
    </row>
    <row r="555" spans="1:11" x14ac:dyDescent="0.3">
      <c r="A555" s="11">
        <v>552</v>
      </c>
      <c r="B555" t="s">
        <v>20</v>
      </c>
      <c r="C555" t="s">
        <v>2035</v>
      </c>
      <c r="D555" t="s">
        <v>1645</v>
      </c>
      <c r="E555" s="11">
        <v>9900130774</v>
      </c>
      <c r="F555" s="11" t="s">
        <v>2385</v>
      </c>
      <c r="G555" s="406">
        <v>44285</v>
      </c>
      <c r="H555" t="s">
        <v>1402</v>
      </c>
      <c r="I555" t="s">
        <v>1404</v>
      </c>
      <c r="J555" t="s">
        <v>1405</v>
      </c>
      <c r="K555" s="2">
        <v>900000</v>
      </c>
    </row>
    <row r="556" spans="1:11" x14ac:dyDescent="0.3">
      <c r="A556" s="11">
        <v>553</v>
      </c>
      <c r="B556" t="s">
        <v>20</v>
      </c>
      <c r="C556" t="s">
        <v>2035</v>
      </c>
      <c r="D556" t="s">
        <v>1645</v>
      </c>
      <c r="E556" s="11">
        <v>9900130775</v>
      </c>
      <c r="F556" s="11" t="s">
        <v>2385</v>
      </c>
      <c r="G556" s="406">
        <v>44285</v>
      </c>
      <c r="H556" t="s">
        <v>1598</v>
      </c>
      <c r="I556" t="s">
        <v>442</v>
      </c>
      <c r="J556" t="s">
        <v>1600</v>
      </c>
      <c r="K556" s="2">
        <v>640000</v>
      </c>
    </row>
    <row r="557" spans="1:11" x14ac:dyDescent="0.3">
      <c r="A557" s="11">
        <v>554</v>
      </c>
      <c r="B557" t="s">
        <v>20</v>
      </c>
      <c r="C557" t="s">
        <v>2035</v>
      </c>
      <c r="D557" t="s">
        <v>1645</v>
      </c>
      <c r="E557" s="11">
        <v>9900130776</v>
      </c>
      <c r="F557" s="11" t="s">
        <v>2385</v>
      </c>
      <c r="G557" s="406">
        <v>44285</v>
      </c>
      <c r="H557" t="s">
        <v>1577</v>
      </c>
      <c r="I557" t="s">
        <v>1579</v>
      </c>
      <c r="J557" t="s">
        <v>1580</v>
      </c>
      <c r="K557" s="2">
        <v>348243.76</v>
      </c>
    </row>
    <row r="558" spans="1:11" x14ac:dyDescent="0.3">
      <c r="A558" s="11">
        <v>555</v>
      </c>
      <c r="B558" t="s">
        <v>20</v>
      </c>
      <c r="C558" t="s">
        <v>2035</v>
      </c>
      <c r="D558" t="s">
        <v>1645</v>
      </c>
      <c r="E558" s="11">
        <v>9900130777</v>
      </c>
      <c r="F558" s="11" t="s">
        <v>2385</v>
      </c>
      <c r="G558" s="406">
        <v>44285</v>
      </c>
      <c r="H558" t="s">
        <v>1581</v>
      </c>
      <c r="I558" t="s">
        <v>1576</v>
      </c>
      <c r="J558" t="s">
        <v>1580</v>
      </c>
      <c r="K558" s="2">
        <v>333817.76</v>
      </c>
    </row>
    <row r="559" spans="1:11" x14ac:dyDescent="0.3">
      <c r="A559" s="11">
        <v>556</v>
      </c>
      <c r="B559" t="s">
        <v>20</v>
      </c>
      <c r="C559" t="s">
        <v>2035</v>
      </c>
      <c r="D559" t="s">
        <v>1645</v>
      </c>
      <c r="E559" s="11">
        <v>9900130778</v>
      </c>
      <c r="F559" s="11" t="s">
        <v>2385</v>
      </c>
      <c r="G559" s="406">
        <v>44285</v>
      </c>
      <c r="H559" t="s">
        <v>1583</v>
      </c>
      <c r="I559" t="s">
        <v>1585</v>
      </c>
      <c r="J559" t="s">
        <v>1580</v>
      </c>
      <c r="K559" s="2">
        <v>348243.76</v>
      </c>
    </row>
    <row r="560" spans="1:11" x14ac:dyDescent="0.3">
      <c r="A560" s="11">
        <v>557</v>
      </c>
      <c r="B560" t="s">
        <v>20</v>
      </c>
      <c r="C560" t="s">
        <v>2035</v>
      </c>
      <c r="D560" t="s">
        <v>1645</v>
      </c>
      <c r="E560" s="11">
        <v>9900130779</v>
      </c>
      <c r="F560" s="11" t="s">
        <v>2385</v>
      </c>
      <c r="G560" s="406">
        <v>44285</v>
      </c>
      <c r="H560" t="s">
        <v>1591</v>
      </c>
      <c r="I560" t="s">
        <v>430</v>
      </c>
      <c r="J560" t="s">
        <v>1593</v>
      </c>
      <c r="K560" s="2">
        <v>194400</v>
      </c>
    </row>
    <row r="561" spans="1:11" x14ac:dyDescent="0.3">
      <c r="A561" s="11">
        <v>558</v>
      </c>
      <c r="B561" t="s">
        <v>20</v>
      </c>
      <c r="C561" t="s">
        <v>2035</v>
      </c>
      <c r="D561" t="s">
        <v>1645</v>
      </c>
      <c r="E561" s="11">
        <v>9900130780</v>
      </c>
      <c r="F561" s="11" t="s">
        <v>2385</v>
      </c>
      <c r="G561" s="406">
        <v>44285</v>
      </c>
      <c r="H561" t="s">
        <v>1594</v>
      </c>
      <c r="I561" t="s">
        <v>439</v>
      </c>
      <c r="J561" t="s">
        <v>1593</v>
      </c>
      <c r="K561" s="2">
        <v>194400</v>
      </c>
    </row>
    <row r="562" spans="1:11" x14ac:dyDescent="0.3">
      <c r="A562" s="11">
        <v>559</v>
      </c>
      <c r="B562" t="s">
        <v>20</v>
      </c>
      <c r="C562" t="s">
        <v>2035</v>
      </c>
      <c r="D562" t="s">
        <v>1645</v>
      </c>
      <c r="E562" s="11">
        <v>9900130781</v>
      </c>
      <c r="F562" s="11" t="s">
        <v>2385</v>
      </c>
      <c r="G562" s="406">
        <v>44285</v>
      </c>
      <c r="H562" t="s">
        <v>1596</v>
      </c>
      <c r="I562" t="s">
        <v>723</v>
      </c>
      <c r="J562" t="s">
        <v>1593</v>
      </c>
      <c r="K562" s="2">
        <v>194400</v>
      </c>
    </row>
    <row r="563" spans="1:11" x14ac:dyDescent="0.3">
      <c r="A563" s="11">
        <v>560</v>
      </c>
      <c r="B563" t="s">
        <v>20</v>
      </c>
      <c r="C563" t="s">
        <v>2035</v>
      </c>
      <c r="D563" t="s">
        <v>1645</v>
      </c>
      <c r="E563" s="11">
        <v>9900130782</v>
      </c>
      <c r="F563" s="11" t="s">
        <v>2385</v>
      </c>
      <c r="G563" s="406">
        <v>44285</v>
      </c>
      <c r="H563" t="s">
        <v>1601</v>
      </c>
      <c r="I563" t="s">
        <v>442</v>
      </c>
      <c r="J563" t="s">
        <v>1603</v>
      </c>
      <c r="K563" s="2">
        <v>287809.53000000003</v>
      </c>
    </row>
    <row r="564" spans="1:11" x14ac:dyDescent="0.3">
      <c r="A564" s="11">
        <v>561</v>
      </c>
      <c r="B564" t="s">
        <v>20</v>
      </c>
      <c r="C564" t="s">
        <v>2035</v>
      </c>
      <c r="D564" t="s">
        <v>1645</v>
      </c>
      <c r="E564" s="11">
        <v>9900130783</v>
      </c>
      <c r="F564" s="11" t="s">
        <v>2385</v>
      </c>
      <c r="G564" s="406">
        <v>44285</v>
      </c>
      <c r="H564" t="s">
        <v>1571</v>
      </c>
      <c r="I564" t="s">
        <v>195</v>
      </c>
      <c r="J564" t="s">
        <v>1573</v>
      </c>
      <c r="K564" s="2">
        <v>1464950</v>
      </c>
    </row>
    <row r="565" spans="1:11" x14ac:dyDescent="0.3">
      <c r="A565" s="11">
        <v>562</v>
      </c>
      <c r="B565" t="s">
        <v>20</v>
      </c>
      <c r="C565" t="s">
        <v>2035</v>
      </c>
      <c r="D565" t="s">
        <v>1645</v>
      </c>
      <c r="E565" s="11">
        <v>9900130784</v>
      </c>
      <c r="F565" s="11" t="s">
        <v>2385</v>
      </c>
      <c r="G565" s="406">
        <v>44285</v>
      </c>
      <c r="H565" t="s">
        <v>1588</v>
      </c>
      <c r="I565" t="s">
        <v>442</v>
      </c>
      <c r="J565" t="s">
        <v>1590</v>
      </c>
      <c r="K565" s="2">
        <v>760350</v>
      </c>
    </row>
    <row r="566" spans="1:11" x14ac:dyDescent="0.3">
      <c r="A566" s="11">
        <v>563</v>
      </c>
      <c r="B566" t="s">
        <v>20</v>
      </c>
      <c r="C566" t="s">
        <v>2035</v>
      </c>
      <c r="D566" t="s">
        <v>1645</v>
      </c>
      <c r="E566" s="11">
        <v>9900130785</v>
      </c>
      <c r="F566" s="11" t="s">
        <v>2385</v>
      </c>
      <c r="G566" s="406">
        <v>44285</v>
      </c>
      <c r="H566" t="s">
        <v>1607</v>
      </c>
      <c r="I566" t="s">
        <v>1608</v>
      </c>
      <c r="J566" t="s">
        <v>1609</v>
      </c>
      <c r="K566" s="2">
        <v>100</v>
      </c>
    </row>
    <row r="567" spans="1:11" x14ac:dyDescent="0.3">
      <c r="A567" s="11">
        <v>564</v>
      </c>
      <c r="B567" t="s">
        <v>20</v>
      </c>
      <c r="C567" t="s">
        <v>2035</v>
      </c>
      <c r="D567" t="s">
        <v>1645</v>
      </c>
      <c r="E567" s="11">
        <v>1150587</v>
      </c>
      <c r="F567" s="11" t="s">
        <v>2385</v>
      </c>
      <c r="G567" s="406">
        <v>44284</v>
      </c>
      <c r="H567" t="s">
        <v>1216</v>
      </c>
      <c r="I567" t="s">
        <v>1217</v>
      </c>
      <c r="J567" t="s">
        <v>1218</v>
      </c>
      <c r="K567" s="2">
        <v>2375</v>
      </c>
    </row>
    <row r="568" spans="1:11" x14ac:dyDescent="0.3">
      <c r="A568" s="11">
        <v>565</v>
      </c>
      <c r="B568" t="s">
        <v>20</v>
      </c>
      <c r="C568" t="s">
        <v>2035</v>
      </c>
      <c r="D568" t="s">
        <v>1645</v>
      </c>
      <c r="E568" s="11">
        <v>1150588</v>
      </c>
      <c r="F568" s="11" t="s">
        <v>2385</v>
      </c>
      <c r="G568" s="406">
        <v>44284</v>
      </c>
      <c r="H568" t="s">
        <v>1610</v>
      </c>
      <c r="I568" t="s">
        <v>111</v>
      </c>
      <c r="J568" t="s">
        <v>1612</v>
      </c>
      <c r="K568" s="2">
        <v>3281.25</v>
      </c>
    </row>
    <row r="569" spans="1:11" x14ac:dyDescent="0.3">
      <c r="A569" s="11">
        <v>566</v>
      </c>
      <c r="B569" t="s">
        <v>20</v>
      </c>
      <c r="C569" t="s">
        <v>2035</v>
      </c>
      <c r="D569" t="s">
        <v>1645</v>
      </c>
      <c r="E569" s="11">
        <v>1150589</v>
      </c>
      <c r="F569" s="11" t="s">
        <v>2385</v>
      </c>
      <c r="G569" s="406">
        <v>44284</v>
      </c>
      <c r="H569" t="s">
        <v>1613</v>
      </c>
      <c r="I569" t="s">
        <v>60</v>
      </c>
      <c r="J569" t="s">
        <v>1615</v>
      </c>
      <c r="K569" s="2">
        <v>12000</v>
      </c>
    </row>
    <row r="570" spans="1:11" x14ac:dyDescent="0.3">
      <c r="A570" s="11">
        <v>567</v>
      </c>
      <c r="B570" t="s">
        <v>20</v>
      </c>
      <c r="C570" t="s">
        <v>2035</v>
      </c>
      <c r="D570" t="s">
        <v>1645</v>
      </c>
      <c r="E570" s="11">
        <v>1150590</v>
      </c>
      <c r="F570" s="11" t="s">
        <v>2385</v>
      </c>
      <c r="G570" s="406">
        <v>44284</v>
      </c>
      <c r="H570" t="s">
        <v>1604</v>
      </c>
      <c r="I570" t="s">
        <v>1605</v>
      </c>
      <c r="J570" t="s">
        <v>1606</v>
      </c>
      <c r="K570" s="2">
        <v>253642.85</v>
      </c>
    </row>
    <row r="571" spans="1:11" x14ac:dyDescent="0.3">
      <c r="A571" s="11">
        <v>568</v>
      </c>
      <c r="B571" t="s">
        <v>20</v>
      </c>
      <c r="C571" t="s">
        <v>2035</v>
      </c>
      <c r="D571" t="s">
        <v>1645</v>
      </c>
      <c r="E571" s="11">
        <v>1150591</v>
      </c>
      <c r="F571" s="11" t="s">
        <v>2385</v>
      </c>
      <c r="G571" s="406">
        <v>44284</v>
      </c>
      <c r="H571" t="s">
        <v>1616</v>
      </c>
      <c r="I571" t="s">
        <v>1495</v>
      </c>
      <c r="J571" t="s">
        <v>1618</v>
      </c>
      <c r="K571" s="2">
        <v>4800</v>
      </c>
    </row>
    <row r="572" spans="1:11" x14ac:dyDescent="0.3">
      <c r="A572" s="11">
        <v>569</v>
      </c>
      <c r="B572" t="s">
        <v>20</v>
      </c>
      <c r="C572" t="s">
        <v>2035</v>
      </c>
      <c r="D572" t="s">
        <v>1645</v>
      </c>
      <c r="E572" s="11">
        <v>9900130786</v>
      </c>
      <c r="F572" s="11" t="s">
        <v>2385</v>
      </c>
      <c r="G572" s="406">
        <v>44285</v>
      </c>
      <c r="H572" t="s">
        <v>1574</v>
      </c>
      <c r="I572" t="s">
        <v>1576</v>
      </c>
      <c r="J572" t="s">
        <v>1573</v>
      </c>
      <c r="K572" s="2">
        <v>1266031.21</v>
      </c>
    </row>
  </sheetData>
  <autoFilter ref="A3:P582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D9316"/>
  <sheetViews>
    <sheetView zoomScale="70" zoomScaleNormal="70" workbookViewId="0">
      <pane ySplit="13" topLeftCell="A581" activePane="bottomLeft" state="frozen"/>
      <selection pane="bottomLeft" activeCell="A590" sqref="A590"/>
    </sheetView>
  </sheetViews>
  <sheetFormatPr defaultRowHeight="14.4" x14ac:dyDescent="0.3"/>
  <cols>
    <col min="1" max="1" width="7" style="11" customWidth="1"/>
    <col min="2" max="2" width="17.6640625" bestFit="1" customWidth="1"/>
    <col min="3" max="3" width="9.109375" customWidth="1"/>
    <col min="4" max="4" width="16.33203125" style="11" customWidth="1"/>
    <col min="5" max="5" width="11" bestFit="1" customWidth="1"/>
    <col min="6" max="7" width="12.5546875" customWidth="1"/>
    <col min="8" max="8" width="8" customWidth="1"/>
    <col min="9" max="9" width="9" customWidth="1"/>
    <col min="10" max="10" width="17.33203125" customWidth="1"/>
    <col min="11" max="11" width="7.5546875" customWidth="1"/>
    <col min="12" max="12" width="10.6640625" customWidth="1"/>
    <col min="13" max="13" width="10.6640625" style="356" customWidth="1"/>
    <col min="14" max="14" width="24.88671875" style="356" customWidth="1"/>
    <col min="15" max="15" width="15.88671875" bestFit="1" customWidth="1"/>
    <col min="16" max="16" width="35.33203125" customWidth="1"/>
    <col min="17" max="17" width="19.109375" customWidth="1"/>
    <col min="18" max="18" width="17" customWidth="1"/>
    <col min="19" max="19" width="15.88671875" bestFit="1" customWidth="1"/>
    <col min="20" max="20" width="19.44140625" customWidth="1"/>
    <col min="21" max="21" width="6" customWidth="1"/>
    <col min="22" max="22" width="7.88671875" customWidth="1"/>
    <col min="23" max="23" width="17" customWidth="1"/>
    <col min="24" max="24" width="16" customWidth="1"/>
    <col min="25" max="25" width="14.33203125" bestFit="1" customWidth="1"/>
    <col min="26" max="26" width="14.88671875" customWidth="1"/>
    <col min="27" max="27" width="15.88671875" customWidth="1"/>
    <col min="28" max="28" width="13.5546875" bestFit="1" customWidth="1"/>
    <col min="29" max="30" width="13.109375" customWidth="1"/>
    <col min="31" max="31" width="12.33203125" customWidth="1"/>
    <col min="32" max="32" width="13" customWidth="1"/>
  </cols>
  <sheetData>
    <row r="1" spans="1:29" ht="18.600000000000001" x14ac:dyDescent="0.4">
      <c r="H1" s="555" t="s">
        <v>1620</v>
      </c>
      <c r="I1" s="555"/>
      <c r="J1" s="555"/>
      <c r="K1" s="555"/>
      <c r="L1" s="555"/>
      <c r="M1" s="555"/>
      <c r="N1" s="555"/>
      <c r="O1" s="555"/>
      <c r="P1" s="555"/>
      <c r="Q1" s="555"/>
      <c r="R1" s="555"/>
      <c r="S1" s="555"/>
      <c r="T1" s="555"/>
      <c r="U1" s="12"/>
      <c r="V1" s="12"/>
      <c r="W1" s="13"/>
    </row>
    <row r="2" spans="1:29" hidden="1" x14ac:dyDescent="0.3">
      <c r="D2"/>
      <c r="H2" s="14"/>
      <c r="I2" s="15"/>
      <c r="J2" s="16"/>
      <c r="K2" s="17"/>
      <c r="L2" s="15"/>
      <c r="M2" s="18"/>
      <c r="N2" s="556"/>
      <c r="O2" s="556"/>
      <c r="P2" s="19"/>
      <c r="Q2" s="14"/>
      <c r="R2" s="14"/>
      <c r="S2" s="14"/>
      <c r="T2" s="14"/>
      <c r="U2" s="14"/>
      <c r="V2" s="14"/>
      <c r="W2" s="20"/>
    </row>
    <row r="3" spans="1:29" ht="18" hidden="1" customHeight="1" x14ac:dyDescent="0.3">
      <c r="D3"/>
      <c r="H3" s="21"/>
      <c r="I3" s="22" t="s">
        <v>1621</v>
      </c>
      <c r="J3" s="23"/>
      <c r="K3" s="24"/>
      <c r="L3" s="24" t="s">
        <v>1622</v>
      </c>
      <c r="M3" s="25"/>
      <c r="N3" s="25"/>
      <c r="O3" s="22"/>
      <c r="P3" s="26" t="s">
        <v>1623</v>
      </c>
      <c r="Q3" s="14"/>
      <c r="R3" s="23" t="s">
        <v>1624</v>
      </c>
      <c r="S3" s="27" t="s">
        <v>1625</v>
      </c>
      <c r="T3" s="14"/>
      <c r="U3" s="14"/>
      <c r="V3" s="14"/>
      <c r="W3" s="13"/>
    </row>
    <row r="4" spans="1:29" ht="18" hidden="1" customHeight="1" x14ac:dyDescent="0.3">
      <c r="D4"/>
      <c r="H4" s="28"/>
      <c r="I4" s="29" t="s">
        <v>1626</v>
      </c>
      <c r="J4" s="30"/>
      <c r="K4" s="31"/>
      <c r="L4" s="31" t="s">
        <v>1627</v>
      </c>
      <c r="M4" s="32"/>
      <c r="N4" s="33"/>
      <c r="O4" s="34"/>
      <c r="P4" s="35" t="s">
        <v>1628</v>
      </c>
      <c r="Q4" s="14"/>
      <c r="R4" s="36" t="s">
        <v>1629</v>
      </c>
      <c r="S4" s="37" t="s">
        <v>1630</v>
      </c>
      <c r="T4" s="14"/>
      <c r="U4" s="14"/>
      <c r="V4" s="14"/>
      <c r="W4" s="13"/>
    </row>
    <row r="5" spans="1:29" ht="18" customHeight="1" x14ac:dyDescent="0.3">
      <c r="H5" s="38">
        <f>0.52-0.43</f>
        <v>9.0000000000000024E-2</v>
      </c>
      <c r="I5" s="28"/>
      <c r="J5" s="39"/>
      <c r="K5" s="40"/>
      <c r="L5" s="40"/>
      <c r="M5" s="41"/>
      <c r="N5" s="42">
        <v>10347885.699999999</v>
      </c>
      <c r="O5" s="43"/>
      <c r="P5" s="44">
        <f>10347885.7-R6</f>
        <v>-27370252.480000008</v>
      </c>
      <c r="Q5" s="45">
        <v>14965009.689999999</v>
      </c>
      <c r="R5" s="45">
        <v>1150554.6999999997</v>
      </c>
      <c r="S5" s="46">
        <v>2775091.53</v>
      </c>
      <c r="T5" s="45">
        <v>11039363.460000001</v>
      </c>
      <c r="U5" s="14"/>
      <c r="V5" s="14"/>
      <c r="W5" s="13"/>
    </row>
    <row r="6" spans="1:29" x14ac:dyDescent="0.3">
      <c r="H6" s="28"/>
      <c r="I6" s="28"/>
      <c r="J6" s="39"/>
      <c r="K6" s="40"/>
      <c r="L6" s="21"/>
      <c r="M6" s="41"/>
      <c r="N6" s="42"/>
      <c r="O6" s="43">
        <f>'[2]MAIN-101'!AA394-'[2]2021 CADADR'!P2151</f>
        <v>-12981187.469999993</v>
      </c>
      <c r="P6" s="43" t="e">
        <f>P5+#REF!+#REF!+#REF!+#REF!</f>
        <v>#REF!</v>
      </c>
      <c r="Q6" s="47">
        <f>SUBTOTAL(9,Q15:Q6751)</f>
        <v>0</v>
      </c>
      <c r="R6" s="47">
        <f>SUBTOTAL(9,R15:R6751)</f>
        <v>37718138.180000007</v>
      </c>
      <c r="S6" s="47">
        <f>SUBTOTAL(9,S15:S6751)</f>
        <v>12131157.780000003</v>
      </c>
      <c r="T6" s="48">
        <f>Q6-R6-S6</f>
        <v>-49849295.960000008</v>
      </c>
      <c r="U6" s="14"/>
      <c r="V6" s="14"/>
      <c r="W6" s="13"/>
    </row>
    <row r="7" spans="1:29" ht="21.75" hidden="1" customHeight="1" x14ac:dyDescent="0.3">
      <c r="D7"/>
      <c r="H7" s="557" t="s">
        <v>1631</v>
      </c>
      <c r="I7" s="558"/>
      <c r="J7" s="558"/>
      <c r="K7" s="558"/>
      <c r="L7" s="558"/>
      <c r="M7" s="558"/>
      <c r="N7" s="559"/>
      <c r="O7" s="560" t="s">
        <v>1632</v>
      </c>
      <c r="P7" s="561"/>
      <c r="Q7" s="562"/>
      <c r="R7" s="563" t="s">
        <v>1633</v>
      </c>
      <c r="S7" s="564"/>
      <c r="T7" s="565"/>
      <c r="U7" s="49"/>
      <c r="V7" s="49"/>
      <c r="W7" s="13"/>
    </row>
    <row r="8" spans="1:29" ht="20.25" hidden="1" customHeight="1" x14ac:dyDescent="0.3">
      <c r="D8"/>
      <c r="H8" s="566" t="s">
        <v>1634</v>
      </c>
      <c r="I8" s="567"/>
      <c r="J8" s="567"/>
      <c r="K8" s="567"/>
      <c r="L8" s="567"/>
      <c r="M8" s="567"/>
      <c r="N8" s="568"/>
      <c r="O8" s="569" t="s">
        <v>1635</v>
      </c>
      <c r="P8" s="570"/>
      <c r="Q8" s="571"/>
      <c r="R8" s="572" t="s">
        <v>1636</v>
      </c>
      <c r="S8" s="573"/>
      <c r="T8" s="574"/>
      <c r="U8" s="50"/>
      <c r="V8" s="50" t="s">
        <v>1637</v>
      </c>
      <c r="W8" s="13" t="s">
        <v>1638</v>
      </c>
      <c r="X8" t="s">
        <v>1639</v>
      </c>
      <c r="Y8" t="s">
        <v>1640</v>
      </c>
    </row>
    <row r="9" spans="1:29" ht="20.25" customHeight="1" thickBot="1" x14ac:dyDescent="0.35">
      <c r="A9" s="11">
        <v>1</v>
      </c>
      <c r="B9" s="11">
        <v>2</v>
      </c>
      <c r="C9" s="11">
        <v>3</v>
      </c>
      <c r="E9" s="11"/>
      <c r="F9" s="11"/>
      <c r="G9" s="11"/>
      <c r="H9" s="11">
        <v>4</v>
      </c>
      <c r="I9" s="11">
        <v>5</v>
      </c>
      <c r="J9" s="11">
        <v>6</v>
      </c>
      <c r="K9" s="11">
        <v>7</v>
      </c>
      <c r="L9" s="11">
        <v>8</v>
      </c>
      <c r="M9" s="11">
        <v>9</v>
      </c>
      <c r="N9" s="11">
        <v>10</v>
      </c>
      <c r="O9" s="11">
        <v>11</v>
      </c>
      <c r="P9" s="11">
        <v>12</v>
      </c>
      <c r="Q9" s="11">
        <v>13</v>
      </c>
      <c r="R9" s="11">
        <v>14</v>
      </c>
      <c r="S9" s="11">
        <v>15</v>
      </c>
      <c r="T9" s="11">
        <v>16</v>
      </c>
      <c r="U9" s="11">
        <v>17</v>
      </c>
      <c r="V9" s="11">
        <v>18</v>
      </c>
      <c r="W9" s="13"/>
    </row>
    <row r="10" spans="1:29" ht="27" customHeight="1" thickTop="1" x14ac:dyDescent="0.3">
      <c r="H10" s="532" t="s">
        <v>1641</v>
      </c>
      <c r="I10" s="533"/>
      <c r="J10" s="534" t="s">
        <v>1642</v>
      </c>
      <c r="K10" s="535"/>
      <c r="L10" s="535"/>
      <c r="M10" s="536"/>
      <c r="N10" s="537" t="s">
        <v>33</v>
      </c>
      <c r="O10" s="540" t="s">
        <v>1643</v>
      </c>
      <c r="P10" s="543" t="s">
        <v>1644</v>
      </c>
      <c r="Q10" s="546" t="s">
        <v>10</v>
      </c>
      <c r="R10" s="547"/>
      <c r="S10" s="547"/>
      <c r="T10" s="548"/>
      <c r="U10" s="50"/>
      <c r="V10" s="50"/>
      <c r="W10" s="13"/>
    </row>
    <row r="11" spans="1:29" x14ac:dyDescent="0.3">
      <c r="C11" t="s">
        <v>1645</v>
      </c>
      <c r="H11" s="528" t="s">
        <v>1646</v>
      </c>
      <c r="I11" s="549" t="s">
        <v>1</v>
      </c>
      <c r="J11" s="551" t="s">
        <v>1647</v>
      </c>
      <c r="K11" s="552"/>
      <c r="L11" s="553" t="s">
        <v>1</v>
      </c>
      <c r="M11" s="51" t="s">
        <v>1</v>
      </c>
      <c r="N11" s="538"/>
      <c r="O11" s="541"/>
      <c r="P11" s="544"/>
      <c r="Q11" s="526" t="s">
        <v>1648</v>
      </c>
      <c r="R11" s="528" t="s">
        <v>1649</v>
      </c>
      <c r="S11" s="528" t="s">
        <v>1650</v>
      </c>
      <c r="T11" s="530" t="s">
        <v>1651</v>
      </c>
      <c r="U11" s="52"/>
      <c r="V11" s="52"/>
      <c r="W11" s="13"/>
    </row>
    <row r="12" spans="1:29" ht="18.75" customHeight="1" x14ac:dyDescent="0.3">
      <c r="C12" t="s">
        <v>1652</v>
      </c>
      <c r="H12" s="528"/>
      <c r="I12" s="549"/>
      <c r="J12" s="551"/>
      <c r="K12" s="552"/>
      <c r="L12" s="553"/>
      <c r="M12" s="53" t="s">
        <v>1653</v>
      </c>
      <c r="N12" s="538"/>
      <c r="O12" s="541"/>
      <c r="P12" s="544"/>
      <c r="Q12" s="526"/>
      <c r="R12" s="528"/>
      <c r="S12" s="528"/>
      <c r="T12" s="530"/>
      <c r="U12" s="52"/>
      <c r="V12" s="50" t="s">
        <v>1637</v>
      </c>
      <c r="W12" s="13" t="s">
        <v>1638</v>
      </c>
      <c r="X12" t="s">
        <v>1639</v>
      </c>
      <c r="Y12" t="s">
        <v>1640</v>
      </c>
    </row>
    <row r="13" spans="1:29" ht="16.5" customHeight="1" thickBot="1" x14ac:dyDescent="0.35">
      <c r="H13" s="529"/>
      <c r="I13" s="550"/>
      <c r="J13" s="54" t="s">
        <v>1645</v>
      </c>
      <c r="K13" s="55" t="s">
        <v>1652</v>
      </c>
      <c r="L13" s="554"/>
      <c r="M13" s="56" t="s">
        <v>1654</v>
      </c>
      <c r="N13" s="539"/>
      <c r="O13" s="542"/>
      <c r="P13" s="545"/>
      <c r="Q13" s="527"/>
      <c r="R13" s="529"/>
      <c r="S13" s="529"/>
      <c r="T13" s="531"/>
      <c r="U13" s="52"/>
      <c r="V13" s="52"/>
      <c r="W13" s="13"/>
    </row>
    <row r="14" spans="1:29" ht="28.5" hidden="1" customHeight="1" thickTop="1" x14ac:dyDescent="0.3">
      <c r="A14" s="11" t="s">
        <v>1655</v>
      </c>
      <c r="B14" s="57" t="s">
        <v>1656</v>
      </c>
      <c r="C14" s="57"/>
      <c r="D14" s="57"/>
      <c r="E14" s="57"/>
      <c r="F14" s="57"/>
      <c r="G14" s="57"/>
      <c r="H14" s="58"/>
      <c r="I14" s="59"/>
      <c r="J14" s="60"/>
      <c r="K14" s="61"/>
      <c r="L14" s="58"/>
      <c r="M14" s="62"/>
      <c r="N14" s="63"/>
      <c r="O14" s="64"/>
      <c r="P14" s="65" t="s">
        <v>1657</v>
      </c>
      <c r="Q14" s="66"/>
      <c r="R14" s="67"/>
      <c r="S14" s="67"/>
      <c r="T14" s="68">
        <v>0</v>
      </c>
      <c r="U14" s="69"/>
      <c r="V14" s="69"/>
      <c r="W14" s="70"/>
      <c r="X14" s="70"/>
      <c r="Y14" s="71"/>
      <c r="AB14" s="2" t="e">
        <f>SUMIFS('[2]MAIN-101'!AT:AT,'[2]MAIN-101'!AQ:AQ,'[2]2021 CADADR'!A14)+SUMIFS('[2]MAIN-101'!AU:AU,'[2]MAIN-101'!AQ:AQ,'[2]2021 CADADR'!A14)</f>
        <v>#VALUE!</v>
      </c>
      <c r="AC14" s="2" t="e">
        <f>R14+S14-AB14</f>
        <v>#VALUE!</v>
      </c>
    </row>
    <row r="15" spans="1:29" ht="31.5" hidden="1" customHeight="1" x14ac:dyDescent="0.3">
      <c r="A15" s="72">
        <v>1</v>
      </c>
      <c r="B15" s="57" t="s">
        <v>1656</v>
      </c>
      <c r="C15" s="57"/>
      <c r="D15" s="57"/>
      <c r="E15" s="57"/>
      <c r="F15" s="57"/>
      <c r="G15" s="57"/>
      <c r="H15" s="73"/>
      <c r="I15" s="73" t="s">
        <v>12</v>
      </c>
      <c r="J15" s="74"/>
      <c r="K15" s="75"/>
      <c r="L15" s="76"/>
      <c r="M15" s="77"/>
      <c r="N15" s="78"/>
      <c r="O15" s="79"/>
      <c r="P15" s="80"/>
      <c r="Q15" s="81">
        <v>14636000</v>
      </c>
      <c r="R15" s="82"/>
      <c r="S15" s="83"/>
      <c r="T15" s="84">
        <f>+T14+Q15-(R15+S15)</f>
        <v>14636000</v>
      </c>
      <c r="U15" s="85"/>
      <c r="V15" s="85"/>
      <c r="W15" s="86"/>
      <c r="AB15" s="2" t="e">
        <f>SUMIFS('[2]MAIN-101'!AT:AT,'[2]MAIN-101'!AQ:AQ,'[2]2021 CADADR'!A15)+SUMIFS('[2]MAIN-101'!AU:AU,'[2]MAIN-101'!AQ:AQ,'[2]2021 CADADR'!A15)</f>
        <v>#VALUE!</v>
      </c>
      <c r="AC15" s="2" t="e">
        <f t="shared" ref="AC15:AC78" si="0">R15+S15-AB15</f>
        <v>#VALUE!</v>
      </c>
    </row>
    <row r="16" spans="1:29" ht="36" customHeight="1" thickTop="1" x14ac:dyDescent="0.3">
      <c r="A16" s="72">
        <v>2</v>
      </c>
      <c r="B16" s="57" t="s">
        <v>1656</v>
      </c>
      <c r="C16" s="57" t="s">
        <v>1652</v>
      </c>
      <c r="D16" s="57" t="str">
        <f>K16</f>
        <v>101-21-01-001</v>
      </c>
      <c r="E16" s="57" t="s">
        <v>2385</v>
      </c>
      <c r="F16" s="92">
        <f>L16</f>
        <v>44211</v>
      </c>
      <c r="G16" s="467">
        <f>R16+S16</f>
        <v>10000</v>
      </c>
      <c r="H16" s="87"/>
      <c r="I16" s="88"/>
      <c r="J16" s="89"/>
      <c r="K16" s="90" t="s">
        <v>1658</v>
      </c>
      <c r="L16" s="91">
        <v>44211</v>
      </c>
      <c r="M16" s="92">
        <v>44214</v>
      </c>
      <c r="N16" s="93" t="s">
        <v>1659</v>
      </c>
      <c r="O16" s="94">
        <v>5021003000</v>
      </c>
      <c r="P16" s="95" t="s">
        <v>1660</v>
      </c>
      <c r="Q16" s="96"/>
      <c r="R16" s="97"/>
      <c r="S16" s="96">
        <v>10000</v>
      </c>
      <c r="T16" s="84">
        <f>+T15+Q16-(R16+S16)</f>
        <v>14626000</v>
      </c>
      <c r="U16" s="85">
        <v>1</v>
      </c>
      <c r="V16" s="98" t="s">
        <v>1661</v>
      </c>
      <c r="W16" s="13"/>
      <c r="AB16" s="2" t="e">
        <f>SUMIFS('[2]MAIN-101'!AT:AT,'[2]MAIN-101'!AQ:AQ,'[2]2021 CADADR'!A16)+SUMIFS('[2]MAIN-101'!AU:AU,'[2]MAIN-101'!AQ:AQ,'[2]2021 CADADR'!A16)</f>
        <v>#VALUE!</v>
      </c>
      <c r="AC16" s="2" t="e">
        <f t="shared" si="0"/>
        <v>#VALUE!</v>
      </c>
    </row>
    <row r="17" spans="1:29" ht="48" customHeight="1" x14ac:dyDescent="0.3">
      <c r="A17" s="72">
        <v>3</v>
      </c>
      <c r="B17" s="57" t="s">
        <v>1656</v>
      </c>
      <c r="C17" s="57" t="s">
        <v>1652</v>
      </c>
      <c r="D17" s="57" t="str">
        <f t="shared" ref="D17:D18" si="1">K17</f>
        <v>101-21-01-001</v>
      </c>
      <c r="E17" s="57" t="s">
        <v>2385</v>
      </c>
      <c r="F17" s="92">
        <f t="shared" ref="F17:F43" si="2">L17</f>
        <v>44211</v>
      </c>
      <c r="G17" s="467">
        <f t="shared" ref="G17:G80" si="3">R17+S17</f>
        <v>126494.55</v>
      </c>
      <c r="H17" s="87"/>
      <c r="I17" s="88"/>
      <c r="J17" s="89"/>
      <c r="K17" s="90" t="s">
        <v>1658</v>
      </c>
      <c r="L17" s="91">
        <v>44211</v>
      </c>
      <c r="M17" s="92">
        <v>44214</v>
      </c>
      <c r="N17" s="99" t="s">
        <v>1662</v>
      </c>
      <c r="O17" s="94">
        <v>5010202000</v>
      </c>
      <c r="P17" s="95" t="s">
        <v>1663</v>
      </c>
      <c r="Q17" s="96"/>
      <c r="R17" s="97"/>
      <c r="S17" s="96">
        <v>126494.55</v>
      </c>
      <c r="T17" s="84">
        <f>+T16+Q17-(R17+S17)</f>
        <v>14499505.449999999</v>
      </c>
      <c r="U17" s="85">
        <v>2</v>
      </c>
      <c r="V17" s="98" t="s">
        <v>1661</v>
      </c>
      <c r="W17" s="86"/>
      <c r="AB17" s="2" t="e">
        <f>SUMIFS('[2]MAIN-101'!AT:AT,'[2]MAIN-101'!AQ:AQ,'[2]2021 CADADR'!A17)+SUMIFS('[2]MAIN-101'!AU:AU,'[2]MAIN-101'!AQ:AQ,'[2]2021 CADADR'!A17)</f>
        <v>#VALUE!</v>
      </c>
      <c r="AC17" s="2" t="e">
        <f t="shared" si="0"/>
        <v>#VALUE!</v>
      </c>
    </row>
    <row r="18" spans="1:29" ht="45" customHeight="1" x14ac:dyDescent="0.3">
      <c r="A18" s="72">
        <v>4</v>
      </c>
      <c r="B18" s="57" t="s">
        <v>1656</v>
      </c>
      <c r="C18" s="57" t="s">
        <v>1652</v>
      </c>
      <c r="D18" s="57" t="str">
        <f t="shared" si="1"/>
        <v>101-21-01-001</v>
      </c>
      <c r="E18" s="57" t="s">
        <v>2385</v>
      </c>
      <c r="F18" s="92">
        <f t="shared" si="2"/>
        <v>44211</v>
      </c>
      <c r="G18" s="467">
        <f t="shared" si="3"/>
        <v>327788.25</v>
      </c>
      <c r="H18" s="87"/>
      <c r="I18" s="88"/>
      <c r="J18" s="89"/>
      <c r="K18" s="90" t="s">
        <v>1658</v>
      </c>
      <c r="L18" s="91">
        <v>44211</v>
      </c>
      <c r="M18" s="92">
        <v>44214</v>
      </c>
      <c r="N18" s="99" t="s">
        <v>1662</v>
      </c>
      <c r="O18" s="94">
        <v>5010101001</v>
      </c>
      <c r="P18" s="95" t="s">
        <v>1664</v>
      </c>
      <c r="Q18" s="96"/>
      <c r="R18" s="97"/>
      <c r="S18" s="96">
        <v>327788.25</v>
      </c>
      <c r="T18" s="84">
        <f t="shared" ref="T18:T81" si="4">+T17+Q18-(R18+S18)</f>
        <v>14171717.199999999</v>
      </c>
      <c r="U18" s="85">
        <v>3</v>
      </c>
      <c r="V18" s="98" t="s">
        <v>1661</v>
      </c>
      <c r="W18" s="86">
        <f>SUM(S16:S18)</f>
        <v>464282.8</v>
      </c>
      <c r="AB18" s="2" t="e">
        <f>SUMIFS('[2]MAIN-101'!AT:AT,'[2]MAIN-101'!AQ:AQ,'[2]2021 CADADR'!A18)+SUMIFS('[2]MAIN-101'!AU:AU,'[2]MAIN-101'!AQ:AQ,'[2]2021 CADADR'!A18)</f>
        <v>#VALUE!</v>
      </c>
      <c r="AC18" s="2" t="e">
        <f t="shared" si="0"/>
        <v>#VALUE!</v>
      </c>
    </row>
    <row r="19" spans="1:29" ht="35.1" customHeight="1" x14ac:dyDescent="0.3">
      <c r="A19" s="72">
        <v>5</v>
      </c>
      <c r="B19" s="57" t="s">
        <v>1656</v>
      </c>
      <c r="C19" s="57" t="s">
        <v>1645</v>
      </c>
      <c r="D19" s="466" t="str">
        <f>J19</f>
        <v>9900130602</v>
      </c>
      <c r="E19" s="57" t="s">
        <v>2385</v>
      </c>
      <c r="F19" s="92">
        <f t="shared" si="2"/>
        <v>44211</v>
      </c>
      <c r="G19" s="467">
        <f t="shared" si="3"/>
        <v>23505.45</v>
      </c>
      <c r="H19" s="100"/>
      <c r="I19" s="101"/>
      <c r="J19" s="102" t="s">
        <v>1665</v>
      </c>
      <c r="K19" s="90"/>
      <c r="L19" s="91">
        <v>44211</v>
      </c>
      <c r="M19" s="92">
        <v>44211</v>
      </c>
      <c r="N19" s="103" t="s">
        <v>64</v>
      </c>
      <c r="O19" s="89">
        <v>2999999000</v>
      </c>
      <c r="P19" s="104" t="s">
        <v>1666</v>
      </c>
      <c r="Q19" s="105"/>
      <c r="R19" s="105">
        <v>23505.45</v>
      </c>
      <c r="S19" s="106"/>
      <c r="T19" s="84">
        <f t="shared" si="4"/>
        <v>14148211.75</v>
      </c>
      <c r="U19" s="85">
        <v>4</v>
      </c>
      <c r="V19" s="98" t="s">
        <v>1667</v>
      </c>
      <c r="W19" s="107"/>
      <c r="AB19" s="2" t="e">
        <f>SUMIFS('[2]MAIN-101'!AT:AT,'[2]MAIN-101'!AQ:AQ,'[2]2021 CADADR'!A19)+SUMIFS('[2]MAIN-101'!AU:AU,'[2]MAIN-101'!AQ:AQ,'[2]2021 CADADR'!A19)</f>
        <v>#VALUE!</v>
      </c>
      <c r="AC19" s="2" t="e">
        <f t="shared" si="0"/>
        <v>#VALUE!</v>
      </c>
    </row>
    <row r="20" spans="1:29" ht="35.1" customHeight="1" x14ac:dyDescent="0.3">
      <c r="A20" s="72">
        <v>6</v>
      </c>
      <c r="B20" s="57" t="s">
        <v>1656</v>
      </c>
      <c r="C20" s="57" t="s">
        <v>1645</v>
      </c>
      <c r="D20" s="466" t="str">
        <f t="shared" ref="D20:D21" si="5">J20</f>
        <v>9900130603</v>
      </c>
      <c r="E20" s="57" t="s">
        <v>2385</v>
      </c>
      <c r="F20" s="92">
        <f t="shared" si="2"/>
        <v>44211</v>
      </c>
      <c r="G20" s="467">
        <f t="shared" si="3"/>
        <v>8083.33</v>
      </c>
      <c r="H20" s="103"/>
      <c r="I20" s="108"/>
      <c r="J20" s="102" t="s">
        <v>1668</v>
      </c>
      <c r="K20" s="90"/>
      <c r="L20" s="91">
        <v>44211</v>
      </c>
      <c r="M20" s="91">
        <v>44211</v>
      </c>
      <c r="N20" s="109" t="s">
        <v>64</v>
      </c>
      <c r="O20" s="89">
        <v>2999999000</v>
      </c>
      <c r="P20" s="110" t="s">
        <v>1669</v>
      </c>
      <c r="Q20" s="111"/>
      <c r="R20" s="111">
        <v>8083.33</v>
      </c>
      <c r="S20" s="106"/>
      <c r="T20" s="84">
        <f t="shared" si="4"/>
        <v>14140128.42</v>
      </c>
      <c r="U20" s="85">
        <v>5</v>
      </c>
      <c r="V20" s="98" t="s">
        <v>1667</v>
      </c>
      <c r="W20" s="86"/>
      <c r="AB20" s="2" t="e">
        <f>SUMIFS('[2]MAIN-101'!AT:AT,'[2]MAIN-101'!AQ:AQ,'[2]2021 CADADR'!A20)+SUMIFS('[2]MAIN-101'!AU:AU,'[2]MAIN-101'!AQ:AQ,'[2]2021 CADADR'!A20)</f>
        <v>#VALUE!</v>
      </c>
      <c r="AC20" s="2" t="e">
        <f t="shared" si="0"/>
        <v>#VALUE!</v>
      </c>
    </row>
    <row r="21" spans="1:29" ht="35.1" customHeight="1" x14ac:dyDescent="0.4">
      <c r="A21" s="72">
        <v>7</v>
      </c>
      <c r="B21" s="57" t="s">
        <v>1656</v>
      </c>
      <c r="C21" s="57" t="s">
        <v>1645</v>
      </c>
      <c r="D21" s="466" t="str">
        <f t="shared" si="5"/>
        <v>9900130604</v>
      </c>
      <c r="E21" s="57" t="s">
        <v>2385</v>
      </c>
      <c r="F21" s="92">
        <f t="shared" si="2"/>
        <v>44211</v>
      </c>
      <c r="G21" s="467">
        <f t="shared" si="3"/>
        <v>195626.4</v>
      </c>
      <c r="H21" s="103"/>
      <c r="I21" s="103"/>
      <c r="J21" s="102" t="s">
        <v>1670</v>
      </c>
      <c r="K21" s="112"/>
      <c r="L21" s="91">
        <v>44211</v>
      </c>
      <c r="M21" s="91">
        <v>44211</v>
      </c>
      <c r="N21" s="103" t="s">
        <v>64</v>
      </c>
      <c r="O21" s="89">
        <v>2999999000</v>
      </c>
      <c r="P21" s="104" t="s">
        <v>1671</v>
      </c>
      <c r="Q21" s="105"/>
      <c r="R21" s="105">
        <v>195626.4</v>
      </c>
      <c r="S21" s="106"/>
      <c r="T21" s="84">
        <f t="shared" si="4"/>
        <v>13944502.02</v>
      </c>
      <c r="U21" s="85">
        <v>6</v>
      </c>
      <c r="V21" s="98" t="s">
        <v>1667</v>
      </c>
      <c r="W21" s="113">
        <f>SUM(R19:R21)</f>
        <v>227215.18</v>
      </c>
      <c r="X21" s="71">
        <v>13944502.02</v>
      </c>
      <c r="Y21" s="114">
        <f>+X21-T21</f>
        <v>0</v>
      </c>
      <c r="AB21" s="2" t="e">
        <f>SUMIFS('[2]MAIN-101'!AT:AT,'[2]MAIN-101'!AQ:AQ,'[2]2021 CADADR'!A21)+SUMIFS('[2]MAIN-101'!AU:AU,'[2]MAIN-101'!AQ:AQ,'[2]2021 CADADR'!A21)</f>
        <v>#VALUE!</v>
      </c>
      <c r="AC21" s="2" t="e">
        <f t="shared" si="0"/>
        <v>#VALUE!</v>
      </c>
    </row>
    <row r="22" spans="1:29" ht="28.5" customHeight="1" x14ac:dyDescent="0.3">
      <c r="A22" s="72">
        <v>8</v>
      </c>
      <c r="B22" s="57" t="s">
        <v>1656</v>
      </c>
      <c r="C22" s="57" t="s">
        <v>1652</v>
      </c>
      <c r="D22" s="57" t="str">
        <f t="shared" ref="D22:D25" si="6">K22</f>
        <v>101-21-01-002</v>
      </c>
      <c r="E22" s="57" t="s">
        <v>2385</v>
      </c>
      <c r="F22" s="92">
        <f t="shared" si="2"/>
        <v>44214</v>
      </c>
      <c r="G22" s="467">
        <f t="shared" si="3"/>
        <v>5000</v>
      </c>
      <c r="H22" s="115"/>
      <c r="I22" s="115"/>
      <c r="J22" s="89"/>
      <c r="K22" s="90" t="s">
        <v>1672</v>
      </c>
      <c r="L22" s="91">
        <v>44214</v>
      </c>
      <c r="M22" s="92">
        <v>44215</v>
      </c>
      <c r="N22" s="93" t="s">
        <v>1631</v>
      </c>
      <c r="O22" s="94"/>
      <c r="P22" s="95" t="s">
        <v>1673</v>
      </c>
      <c r="Q22" s="96"/>
      <c r="R22" s="106"/>
      <c r="S22" s="96">
        <v>5000</v>
      </c>
      <c r="T22" s="84">
        <f t="shared" si="4"/>
        <v>13939502.02</v>
      </c>
      <c r="U22" s="85">
        <v>7</v>
      </c>
      <c r="V22" s="98" t="s">
        <v>1674</v>
      </c>
      <c r="W22" s="13"/>
      <c r="Y22" s="116"/>
      <c r="AB22" s="2" t="e">
        <f>SUMIFS('[2]MAIN-101'!AT:AT,'[2]MAIN-101'!AQ:AQ,'[2]2021 CADADR'!A22)+SUMIFS('[2]MAIN-101'!AU:AU,'[2]MAIN-101'!AQ:AQ,'[2]2021 CADADR'!A22)</f>
        <v>#VALUE!</v>
      </c>
      <c r="AC22" s="2" t="e">
        <f t="shared" si="0"/>
        <v>#VALUE!</v>
      </c>
    </row>
    <row r="23" spans="1:29" ht="35.1" customHeight="1" x14ac:dyDescent="0.3">
      <c r="A23" s="72">
        <v>9</v>
      </c>
      <c r="B23" s="57" t="s">
        <v>1656</v>
      </c>
      <c r="C23" s="57" t="s">
        <v>1652</v>
      </c>
      <c r="D23" s="57" t="str">
        <f t="shared" si="6"/>
        <v>101-21-01-002</v>
      </c>
      <c r="E23" s="57" t="s">
        <v>2385</v>
      </c>
      <c r="F23" s="92">
        <f t="shared" si="2"/>
        <v>44214</v>
      </c>
      <c r="G23" s="467">
        <f t="shared" si="3"/>
        <v>76343.53</v>
      </c>
      <c r="H23" s="117"/>
      <c r="I23" s="117"/>
      <c r="J23" s="89"/>
      <c r="K23" s="90" t="s">
        <v>1672</v>
      </c>
      <c r="L23" s="91">
        <v>44214</v>
      </c>
      <c r="M23" s="92">
        <v>44215</v>
      </c>
      <c r="N23" s="99" t="s">
        <v>1675</v>
      </c>
      <c r="O23" s="94">
        <v>5010101001</v>
      </c>
      <c r="P23" s="284" t="s">
        <v>1676</v>
      </c>
      <c r="Q23" s="96"/>
      <c r="R23" s="106"/>
      <c r="S23" s="96">
        <v>76343.53</v>
      </c>
      <c r="T23" s="84">
        <f t="shared" si="4"/>
        <v>13863158.49</v>
      </c>
      <c r="U23" s="85">
        <v>8</v>
      </c>
      <c r="V23" s="98" t="s">
        <v>1674</v>
      </c>
      <c r="W23" s="86"/>
      <c r="AB23" s="2" t="e">
        <f>SUMIFS('[2]MAIN-101'!AT:AT,'[2]MAIN-101'!AQ:AQ,'[2]2021 CADADR'!A23)+SUMIFS('[2]MAIN-101'!AU:AU,'[2]MAIN-101'!AQ:AQ,'[2]2021 CADADR'!A23)</f>
        <v>#VALUE!</v>
      </c>
      <c r="AC23" s="2" t="e">
        <f t="shared" si="0"/>
        <v>#VALUE!</v>
      </c>
    </row>
    <row r="24" spans="1:29" ht="30" customHeight="1" x14ac:dyDescent="0.3">
      <c r="A24" s="72">
        <v>10</v>
      </c>
      <c r="B24" s="57" t="s">
        <v>1656</v>
      </c>
      <c r="C24" s="57" t="s">
        <v>1652</v>
      </c>
      <c r="D24" s="57" t="str">
        <f t="shared" si="6"/>
        <v>101-21-01-002</v>
      </c>
      <c r="E24" s="57" t="s">
        <v>2385</v>
      </c>
      <c r="F24" s="92">
        <f t="shared" si="2"/>
        <v>44214</v>
      </c>
      <c r="G24" s="467">
        <f t="shared" si="3"/>
        <v>138638.1</v>
      </c>
      <c r="H24" s="117"/>
      <c r="I24" s="117"/>
      <c r="J24" s="89"/>
      <c r="K24" s="90" t="s">
        <v>1672</v>
      </c>
      <c r="L24" s="91">
        <v>44214</v>
      </c>
      <c r="M24" s="92">
        <v>44215</v>
      </c>
      <c r="N24" s="99" t="s">
        <v>1677</v>
      </c>
      <c r="O24" s="94">
        <v>5010101001</v>
      </c>
      <c r="P24" s="284" t="s">
        <v>1676</v>
      </c>
      <c r="Q24" s="96"/>
      <c r="R24" s="106"/>
      <c r="S24" s="96">
        <v>138638.1</v>
      </c>
      <c r="T24" s="84">
        <f t="shared" si="4"/>
        <v>13724520.390000001</v>
      </c>
      <c r="U24" s="85">
        <v>9</v>
      </c>
      <c r="V24" s="98" t="s">
        <v>1674</v>
      </c>
      <c r="W24" s="86"/>
      <c r="AB24" s="2" t="e">
        <f>SUMIFS('[2]MAIN-101'!AT:AT,'[2]MAIN-101'!AQ:AQ,'[2]2021 CADADR'!A24)+SUMIFS('[2]MAIN-101'!AU:AU,'[2]MAIN-101'!AQ:AQ,'[2]2021 CADADR'!A24)</f>
        <v>#VALUE!</v>
      </c>
      <c r="AC24" s="2" t="e">
        <f t="shared" si="0"/>
        <v>#VALUE!</v>
      </c>
    </row>
    <row r="25" spans="1:29" ht="30.75" customHeight="1" x14ac:dyDescent="0.3">
      <c r="A25" s="72">
        <v>11</v>
      </c>
      <c r="B25" s="57" t="s">
        <v>1656</v>
      </c>
      <c r="C25" s="57" t="s">
        <v>1652</v>
      </c>
      <c r="D25" s="57" t="str">
        <f t="shared" si="6"/>
        <v>101-21-01-002</v>
      </c>
      <c r="E25" s="57" t="s">
        <v>2385</v>
      </c>
      <c r="F25" s="92">
        <f t="shared" si="2"/>
        <v>44214</v>
      </c>
      <c r="G25" s="467">
        <f t="shared" si="3"/>
        <v>81815.520000000004</v>
      </c>
      <c r="H25" s="118"/>
      <c r="I25" s="118"/>
      <c r="J25" s="89"/>
      <c r="K25" s="90" t="s">
        <v>1672</v>
      </c>
      <c r="L25" s="91">
        <v>44214</v>
      </c>
      <c r="M25" s="92">
        <v>44215</v>
      </c>
      <c r="N25" s="99" t="s">
        <v>1678</v>
      </c>
      <c r="O25" s="94">
        <v>5010101001</v>
      </c>
      <c r="P25" s="284" t="s">
        <v>1676</v>
      </c>
      <c r="Q25" s="96"/>
      <c r="R25" s="106"/>
      <c r="S25" s="96">
        <v>81815.520000000004</v>
      </c>
      <c r="T25" s="84">
        <f t="shared" si="4"/>
        <v>13642704.870000001</v>
      </c>
      <c r="U25" s="85">
        <v>10</v>
      </c>
      <c r="V25" s="98" t="s">
        <v>1674</v>
      </c>
      <c r="W25" s="86">
        <f>SUM(S22:S25)</f>
        <v>301797.15000000002</v>
      </c>
      <c r="AB25" s="2" t="e">
        <f>SUMIFS('[2]MAIN-101'!AT:AT,'[2]MAIN-101'!AQ:AQ,'[2]2021 CADADR'!A25)+SUMIFS('[2]MAIN-101'!AU:AU,'[2]MAIN-101'!AQ:AQ,'[2]2021 CADADR'!A25)</f>
        <v>#VALUE!</v>
      </c>
      <c r="AC25" s="2" t="e">
        <f t="shared" si="0"/>
        <v>#VALUE!</v>
      </c>
    </row>
    <row r="26" spans="1:29" ht="33.75" customHeight="1" x14ac:dyDescent="0.3">
      <c r="A26" s="72">
        <v>12</v>
      </c>
      <c r="B26" s="57" t="s">
        <v>1656</v>
      </c>
      <c r="C26" s="57" t="s">
        <v>1645</v>
      </c>
      <c r="D26" s="466" t="str">
        <f t="shared" ref="D26:D29" si="7">J26</f>
        <v>9900130607</v>
      </c>
      <c r="E26" s="57" t="s">
        <v>2385</v>
      </c>
      <c r="F26" s="92">
        <f t="shared" si="2"/>
        <v>44214</v>
      </c>
      <c r="G26" s="467">
        <f t="shared" si="3"/>
        <v>46629.23</v>
      </c>
      <c r="H26" s="103"/>
      <c r="I26" s="119"/>
      <c r="J26" s="102" t="s">
        <v>1679</v>
      </c>
      <c r="K26" s="119"/>
      <c r="L26" s="91">
        <v>44214</v>
      </c>
      <c r="M26" s="92">
        <v>44214</v>
      </c>
      <c r="N26" s="99" t="s">
        <v>64</v>
      </c>
      <c r="O26" s="94">
        <v>2999999000</v>
      </c>
      <c r="P26" s="95" t="s">
        <v>1680</v>
      </c>
      <c r="Q26" s="96"/>
      <c r="R26" s="96">
        <v>46629.23</v>
      </c>
      <c r="S26" s="106"/>
      <c r="T26" s="84">
        <f t="shared" si="4"/>
        <v>13596075.640000001</v>
      </c>
      <c r="U26" s="85">
        <v>11</v>
      </c>
      <c r="V26" s="98" t="s">
        <v>1681</v>
      </c>
      <c r="W26" s="86">
        <f>+R26</f>
        <v>46629.23</v>
      </c>
      <c r="X26" s="71">
        <v>13596075.640000001</v>
      </c>
      <c r="Y26" s="120">
        <f>+X26-T26</f>
        <v>0</v>
      </c>
      <c r="AB26" s="2" t="e">
        <f>SUMIFS('[2]MAIN-101'!AT:AT,'[2]MAIN-101'!AQ:AQ,'[2]2021 CADADR'!A26)+SUMIFS('[2]MAIN-101'!AU:AU,'[2]MAIN-101'!AQ:AQ,'[2]2021 CADADR'!A26)</f>
        <v>#VALUE!</v>
      </c>
      <c r="AC26" s="2" t="e">
        <f t="shared" si="0"/>
        <v>#VALUE!</v>
      </c>
    </row>
    <row r="27" spans="1:29" ht="43.5" customHeight="1" x14ac:dyDescent="0.3">
      <c r="A27" s="72">
        <v>13</v>
      </c>
      <c r="B27" s="57" t="s">
        <v>1656</v>
      </c>
      <c r="C27" s="57" t="s">
        <v>1645</v>
      </c>
      <c r="D27" s="466" t="str">
        <f t="shared" si="7"/>
        <v>9900130608</v>
      </c>
      <c r="E27" s="57" t="s">
        <v>2385</v>
      </c>
      <c r="F27" s="92">
        <f t="shared" si="2"/>
        <v>44215</v>
      </c>
      <c r="G27" s="467">
        <f t="shared" si="3"/>
        <v>2793.75</v>
      </c>
      <c r="H27" s="103"/>
      <c r="I27" s="121"/>
      <c r="J27" s="102" t="s">
        <v>1682</v>
      </c>
      <c r="K27" s="112"/>
      <c r="L27" s="91">
        <v>44215</v>
      </c>
      <c r="M27" s="92">
        <v>44215</v>
      </c>
      <c r="N27" s="99" t="s">
        <v>1683</v>
      </c>
      <c r="O27" s="94">
        <v>50299990999</v>
      </c>
      <c r="P27" s="95" t="s">
        <v>1684</v>
      </c>
      <c r="Q27" s="96"/>
      <c r="R27" s="96">
        <v>2793.75</v>
      </c>
      <c r="S27" s="106"/>
      <c r="T27" s="84">
        <f t="shared" si="4"/>
        <v>13593281.890000001</v>
      </c>
      <c r="U27" s="85">
        <v>12</v>
      </c>
      <c r="V27" s="98" t="s">
        <v>1685</v>
      </c>
      <c r="W27" s="86">
        <f>+R27</f>
        <v>2793.75</v>
      </c>
      <c r="X27" s="71"/>
      <c r="Y27" s="120"/>
      <c r="AB27" s="2" t="e">
        <f>SUMIFS('[2]MAIN-101'!AT:AT,'[2]MAIN-101'!AQ:AQ,'[2]2021 CADADR'!A27)+SUMIFS('[2]MAIN-101'!AU:AU,'[2]MAIN-101'!AQ:AQ,'[2]2021 CADADR'!A27)</f>
        <v>#VALUE!</v>
      </c>
      <c r="AC27" s="2" t="e">
        <f t="shared" si="0"/>
        <v>#VALUE!</v>
      </c>
    </row>
    <row r="28" spans="1:29" ht="33" customHeight="1" x14ac:dyDescent="0.3">
      <c r="A28" s="72">
        <v>14</v>
      </c>
      <c r="B28" s="57" t="s">
        <v>1656</v>
      </c>
      <c r="C28" s="57" t="s">
        <v>1645</v>
      </c>
      <c r="D28" s="466" t="str">
        <f t="shared" si="7"/>
        <v>9900130610</v>
      </c>
      <c r="E28" s="57" t="s">
        <v>2385</v>
      </c>
      <c r="F28" s="92">
        <f t="shared" si="2"/>
        <v>44215</v>
      </c>
      <c r="G28" s="467">
        <f t="shared" si="3"/>
        <v>5229.0200000000004</v>
      </c>
      <c r="H28" s="103"/>
      <c r="I28" s="121"/>
      <c r="J28" s="102" t="s">
        <v>1686</v>
      </c>
      <c r="K28" s="122"/>
      <c r="L28" s="91">
        <v>44215</v>
      </c>
      <c r="M28" s="92">
        <v>44215</v>
      </c>
      <c r="N28" s="123" t="s">
        <v>1687</v>
      </c>
      <c r="O28" s="124">
        <v>5020301000</v>
      </c>
      <c r="P28" s="517" t="s">
        <v>1688</v>
      </c>
      <c r="Q28" s="111"/>
      <c r="R28" s="111">
        <v>5229.0200000000004</v>
      </c>
      <c r="S28" s="106"/>
      <c r="T28" s="84">
        <f t="shared" si="4"/>
        <v>13588052.870000001</v>
      </c>
      <c r="U28" s="85">
        <v>13</v>
      </c>
      <c r="V28" s="98" t="s">
        <v>1689</v>
      </c>
      <c r="W28" s="86"/>
      <c r="AB28" s="2" t="e">
        <f>SUMIFS('[2]MAIN-101'!AT:AT,'[2]MAIN-101'!AQ:AQ,'[2]2021 CADADR'!A28)+SUMIFS('[2]MAIN-101'!AU:AU,'[2]MAIN-101'!AQ:AQ,'[2]2021 CADADR'!A28)</f>
        <v>#VALUE!</v>
      </c>
      <c r="AC28" s="2" t="e">
        <f t="shared" si="0"/>
        <v>#VALUE!</v>
      </c>
    </row>
    <row r="29" spans="1:29" ht="33" customHeight="1" x14ac:dyDescent="0.3">
      <c r="A29" s="72">
        <v>15</v>
      </c>
      <c r="B29" s="57" t="s">
        <v>1656</v>
      </c>
      <c r="C29" s="57" t="s">
        <v>1645</v>
      </c>
      <c r="D29" s="466" t="str">
        <f t="shared" si="7"/>
        <v>9900130611</v>
      </c>
      <c r="E29" s="57" t="s">
        <v>2385</v>
      </c>
      <c r="F29" s="92">
        <f t="shared" si="2"/>
        <v>44215</v>
      </c>
      <c r="G29" s="467">
        <f t="shared" si="3"/>
        <v>2801.43</v>
      </c>
      <c r="H29" s="103"/>
      <c r="I29" s="121"/>
      <c r="J29" s="102" t="s">
        <v>1690</v>
      </c>
      <c r="K29" s="112"/>
      <c r="L29" s="91">
        <v>44215</v>
      </c>
      <c r="M29" s="92">
        <v>44215</v>
      </c>
      <c r="N29" s="99" t="s">
        <v>1691</v>
      </c>
      <c r="O29" s="94">
        <v>5020301000</v>
      </c>
      <c r="P29" s="519"/>
      <c r="Q29" s="105"/>
      <c r="R29" s="105">
        <v>2801.43</v>
      </c>
      <c r="S29" s="106"/>
      <c r="T29" s="84">
        <f t="shared" si="4"/>
        <v>13585251.440000001</v>
      </c>
      <c r="U29" s="85">
        <v>14</v>
      </c>
      <c r="V29" s="98" t="s">
        <v>1689</v>
      </c>
      <c r="W29" s="86">
        <f>+R29+R28</f>
        <v>8030.4500000000007</v>
      </c>
      <c r="AB29" s="2" t="e">
        <f>SUMIFS('[2]MAIN-101'!AT:AT,'[2]MAIN-101'!AQ:AQ,'[2]2021 CADADR'!A29)+SUMIFS('[2]MAIN-101'!AU:AU,'[2]MAIN-101'!AQ:AQ,'[2]2021 CADADR'!A29)</f>
        <v>#VALUE!</v>
      </c>
      <c r="AC29" s="2" t="e">
        <f t="shared" si="0"/>
        <v>#VALUE!</v>
      </c>
    </row>
    <row r="30" spans="1:29" ht="30.9" customHeight="1" x14ac:dyDescent="0.3">
      <c r="A30" s="72">
        <v>16</v>
      </c>
      <c r="B30" s="57" t="s">
        <v>1656</v>
      </c>
      <c r="C30" s="57" t="s">
        <v>1652</v>
      </c>
      <c r="D30" s="57" t="str">
        <f t="shared" ref="D30:D31" si="8">K30</f>
        <v>101-21-01-003</v>
      </c>
      <c r="E30" s="57" t="s">
        <v>2385</v>
      </c>
      <c r="F30" s="92">
        <f t="shared" si="2"/>
        <v>44215</v>
      </c>
      <c r="G30" s="467">
        <f t="shared" si="3"/>
        <v>75692.009999999995</v>
      </c>
      <c r="H30" s="125"/>
      <c r="I30" s="121"/>
      <c r="J30" s="89"/>
      <c r="K30" s="90" t="s">
        <v>1692</v>
      </c>
      <c r="L30" s="91">
        <v>44215</v>
      </c>
      <c r="M30" s="92">
        <v>44217</v>
      </c>
      <c r="N30" s="99" t="s">
        <v>1693</v>
      </c>
      <c r="O30" s="94">
        <v>5010101001</v>
      </c>
      <c r="P30" s="525" t="s">
        <v>1676</v>
      </c>
      <c r="Q30" s="96"/>
      <c r="R30" s="97"/>
      <c r="S30" s="96">
        <v>75692.009999999995</v>
      </c>
      <c r="T30" s="84">
        <f t="shared" si="4"/>
        <v>13509559.430000002</v>
      </c>
      <c r="U30" s="85">
        <v>15</v>
      </c>
      <c r="V30" s="98" t="s">
        <v>1694</v>
      </c>
      <c r="W30" s="126"/>
      <c r="AB30" s="2" t="e">
        <f>SUMIFS('[2]MAIN-101'!AT:AT,'[2]MAIN-101'!AQ:AQ,'[2]2021 CADADR'!A30)+SUMIFS('[2]MAIN-101'!AU:AU,'[2]MAIN-101'!AQ:AQ,'[2]2021 CADADR'!A30)</f>
        <v>#VALUE!</v>
      </c>
      <c r="AC30" s="2" t="e">
        <f t="shared" si="0"/>
        <v>#VALUE!</v>
      </c>
    </row>
    <row r="31" spans="1:29" ht="30.9" customHeight="1" x14ac:dyDescent="0.3">
      <c r="A31" s="72">
        <v>17</v>
      </c>
      <c r="B31" s="57" t="s">
        <v>1656</v>
      </c>
      <c r="C31" s="57" t="s">
        <v>1652</v>
      </c>
      <c r="D31" s="57" t="str">
        <f t="shared" si="8"/>
        <v>101-21-01-003</v>
      </c>
      <c r="E31" s="57" t="s">
        <v>2385</v>
      </c>
      <c r="F31" s="92">
        <f t="shared" si="2"/>
        <v>44215</v>
      </c>
      <c r="G31" s="467">
        <f t="shared" si="3"/>
        <v>104743.53</v>
      </c>
      <c r="H31" s="89"/>
      <c r="I31" s="121"/>
      <c r="J31" s="89"/>
      <c r="K31" s="90" t="s">
        <v>1692</v>
      </c>
      <c r="L31" s="91">
        <v>44215</v>
      </c>
      <c r="M31" s="92">
        <v>44217</v>
      </c>
      <c r="N31" s="99" t="s">
        <v>1695</v>
      </c>
      <c r="O31" s="94">
        <v>5010101001</v>
      </c>
      <c r="P31" s="525"/>
      <c r="Q31" s="96"/>
      <c r="R31" s="97"/>
      <c r="S31" s="96">
        <v>104743.53</v>
      </c>
      <c r="T31" s="84">
        <f t="shared" si="4"/>
        <v>13404815.900000002</v>
      </c>
      <c r="U31" s="85">
        <v>16</v>
      </c>
      <c r="V31" s="98" t="s">
        <v>1694</v>
      </c>
      <c r="W31" s="86">
        <f>+S31+S30</f>
        <v>180435.53999999998</v>
      </c>
      <c r="AB31" s="2" t="e">
        <f>SUMIFS('[2]MAIN-101'!AT:AT,'[2]MAIN-101'!AQ:AQ,'[2]2021 CADADR'!A31)+SUMIFS('[2]MAIN-101'!AU:AU,'[2]MAIN-101'!AQ:AQ,'[2]2021 CADADR'!A31)</f>
        <v>#VALUE!</v>
      </c>
      <c r="AC31" s="2" t="e">
        <f t="shared" si="0"/>
        <v>#VALUE!</v>
      </c>
    </row>
    <row r="32" spans="1:29" ht="42" customHeight="1" x14ac:dyDescent="0.3">
      <c r="A32" s="72">
        <v>18</v>
      </c>
      <c r="B32" s="57" t="s">
        <v>1656</v>
      </c>
      <c r="C32" s="57" t="s">
        <v>1645</v>
      </c>
      <c r="D32" s="466">
        <f t="shared" ref="D32:D43" si="9">J32</f>
        <v>1150379</v>
      </c>
      <c r="E32" s="57" t="s">
        <v>2385</v>
      </c>
      <c r="F32" s="92">
        <f t="shared" si="2"/>
        <v>44215</v>
      </c>
      <c r="G32" s="467">
        <f t="shared" si="3"/>
        <v>22265.62</v>
      </c>
      <c r="H32" s="89"/>
      <c r="I32" s="121"/>
      <c r="J32" s="127">
        <v>1150379</v>
      </c>
      <c r="K32" s="112"/>
      <c r="L32" s="91">
        <v>44215</v>
      </c>
      <c r="M32" s="92">
        <v>44215</v>
      </c>
      <c r="N32" s="128" t="s">
        <v>1696</v>
      </c>
      <c r="O32" s="127">
        <v>5029903000</v>
      </c>
      <c r="P32" s="129" t="s">
        <v>1697</v>
      </c>
      <c r="Q32" s="96"/>
      <c r="R32" s="96">
        <v>22265.62</v>
      </c>
      <c r="S32" s="106"/>
      <c r="T32" s="84">
        <f t="shared" si="4"/>
        <v>13382550.280000003</v>
      </c>
      <c r="U32" s="85">
        <v>17</v>
      </c>
      <c r="V32" s="98" t="s">
        <v>1698</v>
      </c>
      <c r="W32" s="86"/>
      <c r="AB32" s="2" t="e">
        <f>SUMIFS('[2]MAIN-101'!AT:AT,'[2]MAIN-101'!AQ:AQ,'[2]2021 CADADR'!A32)+SUMIFS('[2]MAIN-101'!AU:AU,'[2]MAIN-101'!AQ:AQ,'[2]2021 CADADR'!A32)</f>
        <v>#VALUE!</v>
      </c>
      <c r="AC32" s="2" t="e">
        <f t="shared" si="0"/>
        <v>#VALUE!</v>
      </c>
    </row>
    <row r="33" spans="1:29" ht="42" customHeight="1" x14ac:dyDescent="0.3">
      <c r="A33" s="72">
        <v>19</v>
      </c>
      <c r="B33" s="57" t="s">
        <v>1656</v>
      </c>
      <c r="C33" s="57" t="s">
        <v>1645</v>
      </c>
      <c r="D33" s="466">
        <f t="shared" si="9"/>
        <v>1150380</v>
      </c>
      <c r="E33" s="57" t="s">
        <v>2385</v>
      </c>
      <c r="F33" s="92">
        <f t="shared" si="2"/>
        <v>44215</v>
      </c>
      <c r="G33" s="467">
        <f t="shared" si="3"/>
        <v>11250</v>
      </c>
      <c r="H33" s="89"/>
      <c r="I33" s="121"/>
      <c r="J33" s="127">
        <v>1150380</v>
      </c>
      <c r="K33" s="112"/>
      <c r="L33" s="91">
        <v>44215</v>
      </c>
      <c r="M33" s="92">
        <v>44215</v>
      </c>
      <c r="N33" s="130" t="s">
        <v>1699</v>
      </c>
      <c r="O33" s="89">
        <v>5021502000</v>
      </c>
      <c r="P33" s="131" t="s">
        <v>1700</v>
      </c>
      <c r="Q33" s="105"/>
      <c r="R33" s="105">
        <v>11250</v>
      </c>
      <c r="S33" s="106"/>
      <c r="T33" s="84">
        <f t="shared" si="4"/>
        <v>13371300.280000003</v>
      </c>
      <c r="U33" s="85">
        <v>18</v>
      </c>
      <c r="V33" s="98" t="s">
        <v>1698</v>
      </c>
      <c r="W33" s="86"/>
      <c r="AB33" s="2" t="e">
        <f>SUMIFS('[2]MAIN-101'!AT:AT,'[2]MAIN-101'!AQ:AQ,'[2]2021 CADADR'!A33)+SUMIFS('[2]MAIN-101'!AU:AU,'[2]MAIN-101'!AQ:AQ,'[2]2021 CADADR'!A33)</f>
        <v>#VALUE!</v>
      </c>
      <c r="AC33" s="2" t="e">
        <f t="shared" si="0"/>
        <v>#VALUE!</v>
      </c>
    </row>
    <row r="34" spans="1:29" ht="35.25" customHeight="1" x14ac:dyDescent="0.3">
      <c r="A34" s="72">
        <v>20</v>
      </c>
      <c r="B34" s="57" t="s">
        <v>1656</v>
      </c>
      <c r="C34" s="57" t="s">
        <v>1645</v>
      </c>
      <c r="D34" s="466">
        <f t="shared" si="9"/>
        <v>1150381</v>
      </c>
      <c r="E34" s="57" t="s">
        <v>2385</v>
      </c>
      <c r="F34" s="92">
        <f t="shared" si="2"/>
        <v>44215</v>
      </c>
      <c r="G34" s="467">
        <f t="shared" si="3"/>
        <v>21734.22</v>
      </c>
      <c r="H34" s="89"/>
      <c r="I34" s="121"/>
      <c r="J34" s="127">
        <v>1150381</v>
      </c>
      <c r="K34" s="112"/>
      <c r="L34" s="91">
        <v>44215</v>
      </c>
      <c r="M34" s="92">
        <v>44215</v>
      </c>
      <c r="N34" s="130" t="s">
        <v>1699</v>
      </c>
      <c r="O34" s="89">
        <v>5021199000</v>
      </c>
      <c r="P34" s="131" t="s">
        <v>1701</v>
      </c>
      <c r="Q34" s="105"/>
      <c r="R34" s="105">
        <v>21734.22</v>
      </c>
      <c r="S34" s="106"/>
      <c r="T34" s="84">
        <f t="shared" si="4"/>
        <v>13349566.060000002</v>
      </c>
      <c r="U34" s="85">
        <v>19</v>
      </c>
      <c r="V34" s="98" t="s">
        <v>1698</v>
      </c>
      <c r="W34" s="86"/>
      <c r="AB34" s="2" t="e">
        <f>SUMIFS('[2]MAIN-101'!AT:AT,'[2]MAIN-101'!AQ:AQ,'[2]2021 CADADR'!A34)+SUMIFS('[2]MAIN-101'!AU:AU,'[2]MAIN-101'!AQ:AQ,'[2]2021 CADADR'!A34)</f>
        <v>#VALUE!</v>
      </c>
      <c r="AC34" s="2" t="e">
        <f t="shared" si="0"/>
        <v>#VALUE!</v>
      </c>
    </row>
    <row r="35" spans="1:29" ht="37.5" customHeight="1" x14ac:dyDescent="0.3">
      <c r="A35" s="72">
        <v>21</v>
      </c>
      <c r="B35" s="57" t="s">
        <v>1656</v>
      </c>
      <c r="C35" s="57" t="s">
        <v>1645</v>
      </c>
      <c r="D35" s="466">
        <f t="shared" si="9"/>
        <v>1150382</v>
      </c>
      <c r="E35" s="57" t="s">
        <v>2385</v>
      </c>
      <c r="F35" s="92">
        <f t="shared" si="2"/>
        <v>44215</v>
      </c>
      <c r="G35" s="467">
        <f t="shared" si="3"/>
        <v>506.25</v>
      </c>
      <c r="H35" s="103"/>
      <c r="I35" s="103"/>
      <c r="J35" s="127">
        <v>1150382</v>
      </c>
      <c r="K35" s="90"/>
      <c r="L35" s="91">
        <v>44215</v>
      </c>
      <c r="M35" s="92">
        <v>44215</v>
      </c>
      <c r="N35" s="130" t="s">
        <v>1702</v>
      </c>
      <c r="O35" s="89">
        <v>5020504000</v>
      </c>
      <c r="P35" s="104" t="s">
        <v>1703</v>
      </c>
      <c r="Q35" s="105"/>
      <c r="R35" s="105">
        <v>506.25</v>
      </c>
      <c r="S35" s="106"/>
      <c r="T35" s="84">
        <f t="shared" si="4"/>
        <v>13349059.810000002</v>
      </c>
      <c r="U35" s="85">
        <v>20</v>
      </c>
      <c r="V35" s="98" t="s">
        <v>1698</v>
      </c>
      <c r="W35" s="86">
        <f>SUM(R32:R35)</f>
        <v>55756.09</v>
      </c>
      <c r="AB35" s="2" t="e">
        <f>SUMIFS('[2]MAIN-101'!AT:AT,'[2]MAIN-101'!AQ:AQ,'[2]2021 CADADR'!A35)+SUMIFS('[2]MAIN-101'!AU:AU,'[2]MAIN-101'!AQ:AQ,'[2]2021 CADADR'!A35)</f>
        <v>#VALUE!</v>
      </c>
      <c r="AC35" s="2" t="e">
        <f t="shared" si="0"/>
        <v>#VALUE!</v>
      </c>
    </row>
    <row r="36" spans="1:29" ht="32.25" customHeight="1" x14ac:dyDescent="0.3">
      <c r="A36" s="72">
        <v>22</v>
      </c>
      <c r="B36" s="57" t="s">
        <v>1656</v>
      </c>
      <c r="C36" s="57" t="s">
        <v>1645</v>
      </c>
      <c r="D36" s="466">
        <f t="shared" si="9"/>
        <v>1150383</v>
      </c>
      <c r="E36" s="57" t="s">
        <v>2385</v>
      </c>
      <c r="F36" s="92">
        <f t="shared" si="2"/>
        <v>44215</v>
      </c>
      <c r="G36" s="467">
        <f t="shared" si="3"/>
        <v>4576.93</v>
      </c>
      <c r="H36" s="132"/>
      <c r="I36" s="132"/>
      <c r="J36" s="127">
        <v>1150383</v>
      </c>
      <c r="K36" s="132"/>
      <c r="L36" s="91">
        <v>44215</v>
      </c>
      <c r="M36" s="92">
        <v>44215</v>
      </c>
      <c r="N36" s="130" t="s">
        <v>1704</v>
      </c>
      <c r="O36" s="89">
        <v>5029999099</v>
      </c>
      <c r="P36" s="131" t="s">
        <v>1705</v>
      </c>
      <c r="Q36" s="105"/>
      <c r="R36" s="105">
        <v>4576.93</v>
      </c>
      <c r="S36" s="106"/>
      <c r="T36" s="84">
        <f t="shared" si="4"/>
        <v>13344482.880000003</v>
      </c>
      <c r="U36" s="85">
        <v>21</v>
      </c>
      <c r="V36" s="98" t="s">
        <v>1706</v>
      </c>
      <c r="W36" s="86"/>
      <c r="AB36" s="2" t="e">
        <f>SUMIFS('[2]MAIN-101'!AT:AT,'[2]MAIN-101'!AQ:AQ,'[2]2021 CADADR'!A36)+SUMIFS('[2]MAIN-101'!AU:AU,'[2]MAIN-101'!AQ:AQ,'[2]2021 CADADR'!A36)</f>
        <v>#VALUE!</v>
      </c>
      <c r="AC36" s="2" t="e">
        <f t="shared" si="0"/>
        <v>#VALUE!</v>
      </c>
    </row>
    <row r="37" spans="1:29" ht="38.25" customHeight="1" x14ac:dyDescent="0.3">
      <c r="A37" s="72">
        <v>23</v>
      </c>
      <c r="B37" s="57" t="s">
        <v>1656</v>
      </c>
      <c r="C37" s="57" t="s">
        <v>1645</v>
      </c>
      <c r="D37" s="466">
        <f t="shared" si="9"/>
        <v>1150384</v>
      </c>
      <c r="E37" s="57" t="s">
        <v>2385</v>
      </c>
      <c r="F37" s="92">
        <f t="shared" si="2"/>
        <v>44215</v>
      </c>
      <c r="G37" s="467">
        <f t="shared" si="3"/>
        <v>6067.2</v>
      </c>
      <c r="H37" s="103"/>
      <c r="I37" s="133"/>
      <c r="J37" s="127">
        <v>1150384</v>
      </c>
      <c r="K37" s="134"/>
      <c r="L37" s="91">
        <v>44215</v>
      </c>
      <c r="M37" s="92">
        <v>44215</v>
      </c>
      <c r="N37" s="130" t="s">
        <v>1707</v>
      </c>
      <c r="O37" s="89">
        <v>5020301000</v>
      </c>
      <c r="P37" s="131" t="s">
        <v>1708</v>
      </c>
      <c r="Q37" s="105"/>
      <c r="R37" s="105">
        <v>6067.2</v>
      </c>
      <c r="S37" s="106"/>
      <c r="T37" s="84">
        <f t="shared" si="4"/>
        <v>13338415.680000003</v>
      </c>
      <c r="U37" s="85">
        <v>22</v>
      </c>
      <c r="V37" s="98" t="s">
        <v>1706</v>
      </c>
      <c r="W37" s="13"/>
      <c r="AB37" s="2" t="e">
        <f>SUMIFS('[2]MAIN-101'!AT:AT,'[2]MAIN-101'!AQ:AQ,'[2]2021 CADADR'!A37)+SUMIFS('[2]MAIN-101'!AU:AU,'[2]MAIN-101'!AQ:AQ,'[2]2021 CADADR'!A37)</f>
        <v>#VALUE!</v>
      </c>
      <c r="AC37" s="2" t="e">
        <f t="shared" si="0"/>
        <v>#VALUE!</v>
      </c>
    </row>
    <row r="38" spans="1:29" ht="33.75" customHeight="1" x14ac:dyDescent="0.3">
      <c r="A38" s="72">
        <v>24</v>
      </c>
      <c r="B38" s="57" t="s">
        <v>1656</v>
      </c>
      <c r="C38" s="57" t="s">
        <v>1645</v>
      </c>
      <c r="D38" s="466">
        <f t="shared" si="9"/>
        <v>1150385</v>
      </c>
      <c r="E38" s="57" t="s">
        <v>2385</v>
      </c>
      <c r="F38" s="92">
        <f t="shared" si="2"/>
        <v>44215</v>
      </c>
      <c r="G38" s="467">
        <f t="shared" si="3"/>
        <v>24492.19</v>
      </c>
      <c r="H38" s="103"/>
      <c r="I38" s="133"/>
      <c r="J38" s="127">
        <v>1150385</v>
      </c>
      <c r="K38" s="133"/>
      <c r="L38" s="91">
        <v>44215</v>
      </c>
      <c r="M38" s="92">
        <v>44215</v>
      </c>
      <c r="N38" s="130" t="s">
        <v>1696</v>
      </c>
      <c r="O38" s="89">
        <v>5029903000</v>
      </c>
      <c r="P38" s="131" t="s">
        <v>1709</v>
      </c>
      <c r="Q38" s="105"/>
      <c r="R38" s="105">
        <v>24492.19</v>
      </c>
      <c r="S38" s="106"/>
      <c r="T38" s="84">
        <f t="shared" si="4"/>
        <v>13313923.490000004</v>
      </c>
      <c r="U38" s="85">
        <v>23</v>
      </c>
      <c r="V38" s="98" t="s">
        <v>1706</v>
      </c>
      <c r="W38" s="70"/>
      <c r="X38" s="120"/>
      <c r="Y38" s="120"/>
      <c r="Z38" s="120"/>
      <c r="AB38" s="2" t="e">
        <f>SUMIFS('[2]MAIN-101'!AT:AT,'[2]MAIN-101'!AQ:AQ,'[2]2021 CADADR'!A38)+SUMIFS('[2]MAIN-101'!AU:AU,'[2]MAIN-101'!AQ:AQ,'[2]2021 CADADR'!A38)</f>
        <v>#VALUE!</v>
      </c>
      <c r="AC38" s="2" t="e">
        <f t="shared" si="0"/>
        <v>#VALUE!</v>
      </c>
    </row>
    <row r="39" spans="1:29" ht="33" customHeight="1" x14ac:dyDescent="0.3">
      <c r="A39" s="72">
        <v>25</v>
      </c>
      <c r="B39" s="57" t="s">
        <v>1656</v>
      </c>
      <c r="C39" s="57" t="s">
        <v>1645</v>
      </c>
      <c r="D39" s="466">
        <f t="shared" si="9"/>
        <v>1150386</v>
      </c>
      <c r="E39" s="57" t="s">
        <v>2385</v>
      </c>
      <c r="F39" s="92">
        <f t="shared" si="2"/>
        <v>44215</v>
      </c>
      <c r="G39" s="467">
        <f t="shared" si="3"/>
        <v>3937.5</v>
      </c>
      <c r="H39" s="103"/>
      <c r="I39" s="103"/>
      <c r="J39" s="127">
        <v>1150386</v>
      </c>
      <c r="K39" s="103"/>
      <c r="L39" s="91">
        <v>44215</v>
      </c>
      <c r="M39" s="92">
        <v>44215</v>
      </c>
      <c r="N39" s="130" t="s">
        <v>1696</v>
      </c>
      <c r="O39" s="89">
        <v>5029903000</v>
      </c>
      <c r="P39" s="104" t="s">
        <v>1710</v>
      </c>
      <c r="Q39" s="105"/>
      <c r="R39" s="105">
        <v>3937.5</v>
      </c>
      <c r="S39" s="135"/>
      <c r="T39" s="84">
        <f t="shared" si="4"/>
        <v>13309985.990000004</v>
      </c>
      <c r="U39" s="85">
        <v>24</v>
      </c>
      <c r="V39" s="98" t="s">
        <v>1706</v>
      </c>
      <c r="W39" s="86">
        <f>SUM(R36:R39)</f>
        <v>39073.82</v>
      </c>
      <c r="X39" s="71">
        <v>13490421.529999999</v>
      </c>
      <c r="Y39" s="136">
        <f>+X39-T39</f>
        <v>180435.53999999538</v>
      </c>
      <c r="AB39" s="2" t="e">
        <f>SUMIFS('[2]MAIN-101'!AT:AT,'[2]MAIN-101'!AQ:AQ,'[2]2021 CADADR'!A39)+SUMIFS('[2]MAIN-101'!AU:AU,'[2]MAIN-101'!AQ:AQ,'[2]2021 CADADR'!A39)</f>
        <v>#VALUE!</v>
      </c>
      <c r="AC39" s="2" t="e">
        <f t="shared" si="0"/>
        <v>#VALUE!</v>
      </c>
    </row>
    <row r="40" spans="1:29" ht="39.9" customHeight="1" x14ac:dyDescent="0.3">
      <c r="A40" s="72">
        <v>26</v>
      </c>
      <c r="B40" s="57" t="s">
        <v>1656</v>
      </c>
      <c r="C40" s="57" t="s">
        <v>1645</v>
      </c>
      <c r="D40" s="466">
        <f t="shared" si="9"/>
        <v>1150387</v>
      </c>
      <c r="E40" s="57" t="s">
        <v>2385</v>
      </c>
      <c r="F40" s="92">
        <f t="shared" si="2"/>
        <v>44217</v>
      </c>
      <c r="G40" s="467">
        <f t="shared" si="3"/>
        <v>28500</v>
      </c>
      <c r="H40" s="103"/>
      <c r="I40" s="103"/>
      <c r="J40" s="89">
        <v>1150387</v>
      </c>
      <c r="K40" s="103"/>
      <c r="L40" s="91">
        <v>44217</v>
      </c>
      <c r="M40" s="92">
        <v>44215</v>
      </c>
      <c r="N40" s="130" t="s">
        <v>1711</v>
      </c>
      <c r="O40" s="89">
        <v>5029901000</v>
      </c>
      <c r="P40" s="131" t="s">
        <v>1712</v>
      </c>
      <c r="Q40" s="105"/>
      <c r="R40" s="105">
        <v>28500</v>
      </c>
      <c r="S40" s="135"/>
      <c r="T40" s="84">
        <f t="shared" si="4"/>
        <v>13281485.990000004</v>
      </c>
      <c r="U40" s="85">
        <v>25</v>
      </c>
      <c r="V40" s="98" t="s">
        <v>1713</v>
      </c>
      <c r="W40" s="107">
        <f>+R40</f>
        <v>28500</v>
      </c>
      <c r="Y40" s="137" t="s">
        <v>1714</v>
      </c>
      <c r="AB40" s="2" t="e">
        <f>SUMIFS('[2]MAIN-101'!AT:AT,'[2]MAIN-101'!AQ:AQ,'[2]2021 CADADR'!A40)+SUMIFS('[2]MAIN-101'!AU:AU,'[2]MAIN-101'!AQ:AQ,'[2]2021 CADADR'!A40)</f>
        <v>#VALUE!</v>
      </c>
      <c r="AC40" s="2" t="e">
        <f t="shared" si="0"/>
        <v>#VALUE!</v>
      </c>
    </row>
    <row r="41" spans="1:29" ht="39.9" customHeight="1" x14ac:dyDescent="0.3">
      <c r="A41" s="72">
        <v>27</v>
      </c>
      <c r="B41" s="57" t="s">
        <v>1656</v>
      </c>
      <c r="C41" s="57" t="s">
        <v>1645</v>
      </c>
      <c r="D41" s="466">
        <f t="shared" si="9"/>
        <v>1150388</v>
      </c>
      <c r="E41" s="57" t="s">
        <v>2385</v>
      </c>
      <c r="F41" s="92">
        <f t="shared" si="2"/>
        <v>44218</v>
      </c>
      <c r="G41" s="467">
        <f t="shared" si="3"/>
        <v>2343.75</v>
      </c>
      <c r="H41" s="115"/>
      <c r="I41" s="115"/>
      <c r="J41" s="89">
        <v>1150388</v>
      </c>
      <c r="K41" s="115"/>
      <c r="L41" s="91">
        <v>44218</v>
      </c>
      <c r="M41" s="92">
        <v>44218</v>
      </c>
      <c r="N41" s="130" t="s">
        <v>1715</v>
      </c>
      <c r="O41" s="89">
        <v>5020503000</v>
      </c>
      <c r="P41" s="131" t="s">
        <v>1716</v>
      </c>
      <c r="Q41" s="105"/>
      <c r="R41" s="105">
        <v>2343.75</v>
      </c>
      <c r="S41" s="135"/>
      <c r="T41" s="84">
        <f t="shared" si="4"/>
        <v>13279142.240000004</v>
      </c>
      <c r="U41" s="85">
        <v>26</v>
      </c>
      <c r="V41" s="98" t="s">
        <v>1717</v>
      </c>
      <c r="W41" s="86"/>
      <c r="AB41" s="2" t="e">
        <f>SUMIFS('[2]MAIN-101'!AT:AT,'[2]MAIN-101'!AQ:AQ,'[2]2021 CADADR'!A41)+SUMIFS('[2]MAIN-101'!AU:AU,'[2]MAIN-101'!AQ:AQ,'[2]2021 CADADR'!A41)</f>
        <v>#VALUE!</v>
      </c>
      <c r="AC41" s="2" t="e">
        <f t="shared" si="0"/>
        <v>#VALUE!</v>
      </c>
    </row>
    <row r="42" spans="1:29" ht="50.1" customHeight="1" x14ac:dyDescent="0.3">
      <c r="A42" s="72">
        <v>28</v>
      </c>
      <c r="B42" s="57" t="s">
        <v>1656</v>
      </c>
      <c r="C42" s="57" t="s">
        <v>1645</v>
      </c>
      <c r="D42" s="466">
        <f t="shared" si="9"/>
        <v>1150389</v>
      </c>
      <c r="E42" s="57" t="s">
        <v>2385</v>
      </c>
      <c r="F42" s="92">
        <f t="shared" si="2"/>
        <v>44218</v>
      </c>
      <c r="G42" s="467">
        <f t="shared" si="3"/>
        <v>16862.849999999999</v>
      </c>
      <c r="H42" s="117"/>
      <c r="I42" s="117"/>
      <c r="J42" s="89">
        <v>1150389</v>
      </c>
      <c r="K42" s="117"/>
      <c r="L42" s="91">
        <v>44218</v>
      </c>
      <c r="M42" s="92">
        <v>44218</v>
      </c>
      <c r="N42" s="130" t="s">
        <v>1718</v>
      </c>
      <c r="O42" s="89">
        <v>5021306001</v>
      </c>
      <c r="P42" s="131" t="s">
        <v>1719</v>
      </c>
      <c r="Q42" s="105"/>
      <c r="R42" s="105">
        <v>16862.849999999999</v>
      </c>
      <c r="S42" s="106"/>
      <c r="T42" s="84">
        <f t="shared" si="4"/>
        <v>13262279.390000004</v>
      </c>
      <c r="U42" s="85">
        <v>27</v>
      </c>
      <c r="V42" s="98" t="s">
        <v>1717</v>
      </c>
      <c r="W42" s="86">
        <f>+R42+R41</f>
        <v>19206.599999999999</v>
      </c>
      <c r="X42" s="71"/>
      <c r="Y42" s="71"/>
      <c r="AB42" s="2" t="e">
        <f>SUMIFS('[2]MAIN-101'!AT:AT,'[2]MAIN-101'!AQ:AQ,'[2]2021 CADADR'!A42)+SUMIFS('[2]MAIN-101'!AU:AU,'[2]MAIN-101'!AQ:AQ,'[2]2021 CADADR'!A42)</f>
        <v>#VALUE!</v>
      </c>
      <c r="AC42" s="2" t="e">
        <f t="shared" si="0"/>
        <v>#VALUE!</v>
      </c>
    </row>
    <row r="43" spans="1:29" ht="37.5" customHeight="1" x14ac:dyDescent="0.3">
      <c r="A43" s="72">
        <v>29</v>
      </c>
      <c r="B43" s="57" t="s">
        <v>1656</v>
      </c>
      <c r="C43" s="57" t="s">
        <v>1645</v>
      </c>
      <c r="D43" s="466" t="str">
        <f t="shared" si="9"/>
        <v>9900130612</v>
      </c>
      <c r="E43" s="57" t="s">
        <v>2385</v>
      </c>
      <c r="F43" s="92">
        <f t="shared" si="2"/>
        <v>44218</v>
      </c>
      <c r="G43" s="467">
        <f t="shared" si="3"/>
        <v>8304.91</v>
      </c>
      <c r="H43" s="117"/>
      <c r="I43" s="117"/>
      <c r="J43" s="102" t="s">
        <v>1720</v>
      </c>
      <c r="K43" s="90"/>
      <c r="L43" s="91">
        <v>44218</v>
      </c>
      <c r="M43" s="92">
        <v>44218</v>
      </c>
      <c r="N43" s="123" t="s">
        <v>1687</v>
      </c>
      <c r="O43" s="124">
        <v>5020301000</v>
      </c>
      <c r="P43" s="110" t="s">
        <v>1721</v>
      </c>
      <c r="Q43" s="111"/>
      <c r="R43" s="111">
        <v>8304.91</v>
      </c>
      <c r="S43" s="106"/>
      <c r="T43" s="84">
        <f t="shared" si="4"/>
        <v>13253974.480000004</v>
      </c>
      <c r="U43" s="85">
        <v>28</v>
      </c>
      <c r="V43" s="98" t="s">
        <v>1722</v>
      </c>
      <c r="W43" s="86">
        <f>+R43</f>
        <v>8304.91</v>
      </c>
      <c r="X43" s="71">
        <v>13582984.17</v>
      </c>
      <c r="Y43" s="120">
        <f>+X43-T43</f>
        <v>329009.68999999575</v>
      </c>
      <c r="AB43" s="2" t="e">
        <f>SUMIFS('[2]MAIN-101'!AT:AT,'[2]MAIN-101'!AQ:AQ,'[2]2021 CADADR'!A43)+SUMIFS('[2]MAIN-101'!AU:AU,'[2]MAIN-101'!AQ:AQ,'[2]2021 CADADR'!A43)</f>
        <v>#VALUE!</v>
      </c>
      <c r="AC43" s="2" t="e">
        <f t="shared" si="0"/>
        <v>#VALUE!</v>
      </c>
    </row>
    <row r="44" spans="1:29" ht="35.1" hidden="1" customHeight="1" x14ac:dyDescent="0.3">
      <c r="A44" s="72">
        <v>30</v>
      </c>
      <c r="B44" s="57" t="s">
        <v>1656</v>
      </c>
      <c r="C44" s="57"/>
      <c r="D44" s="57"/>
      <c r="E44" s="57"/>
      <c r="F44" s="92">
        <f t="shared" ref="F44" si="10">M44</f>
        <v>0</v>
      </c>
      <c r="G44" s="467">
        <f t="shared" si="3"/>
        <v>0</v>
      </c>
      <c r="H44" s="103"/>
      <c r="I44" s="73" t="s">
        <v>12</v>
      </c>
      <c r="J44" s="89"/>
      <c r="K44" s="90"/>
      <c r="L44" s="91"/>
      <c r="M44" s="92"/>
      <c r="N44" s="138"/>
      <c r="O44" s="138"/>
      <c r="P44" s="139"/>
      <c r="Q44" s="140">
        <v>329009.69</v>
      </c>
      <c r="R44" s="135"/>
      <c r="S44" s="106"/>
      <c r="T44" s="84">
        <f t="shared" si="4"/>
        <v>13582984.170000004</v>
      </c>
      <c r="U44" s="85"/>
      <c r="V44" s="98"/>
      <c r="W44" s="86"/>
      <c r="X44" s="71">
        <v>13582984.17</v>
      </c>
      <c r="Y44" s="120">
        <f>+X44-T44</f>
        <v>0</v>
      </c>
      <c r="AB44" s="2" t="e">
        <f>SUMIFS('[2]MAIN-101'!AT:AT,'[2]MAIN-101'!AQ:AQ,'[2]2021 CADADR'!A44)+SUMIFS('[2]MAIN-101'!AU:AU,'[2]MAIN-101'!AQ:AQ,'[2]2021 CADADR'!A44)</f>
        <v>#VALUE!</v>
      </c>
      <c r="AC44" s="2" t="e">
        <f t="shared" si="0"/>
        <v>#VALUE!</v>
      </c>
    </row>
    <row r="45" spans="1:29" ht="48.75" customHeight="1" x14ac:dyDescent="0.3">
      <c r="A45" s="72">
        <v>31</v>
      </c>
      <c r="B45" s="57" t="s">
        <v>1656</v>
      </c>
      <c r="C45" s="57" t="s">
        <v>1645</v>
      </c>
      <c r="D45" s="466" t="str">
        <f t="shared" ref="D45:D52" si="11">J45</f>
        <v>9900130613</v>
      </c>
      <c r="E45" s="57" t="s">
        <v>2385</v>
      </c>
      <c r="F45" s="92">
        <f t="shared" ref="F45:F99" si="12">L45</f>
        <v>44222</v>
      </c>
      <c r="G45" s="467">
        <f t="shared" si="3"/>
        <v>1406.25</v>
      </c>
      <c r="H45" s="125"/>
      <c r="I45" s="141"/>
      <c r="J45" s="102" t="s">
        <v>1723</v>
      </c>
      <c r="K45" s="90"/>
      <c r="L45" s="91">
        <v>44222</v>
      </c>
      <c r="M45" s="92">
        <v>44222</v>
      </c>
      <c r="N45" s="123" t="s">
        <v>1687</v>
      </c>
      <c r="O45" s="124">
        <v>5029902000</v>
      </c>
      <c r="P45" s="110" t="s">
        <v>1724</v>
      </c>
      <c r="Q45" s="106"/>
      <c r="R45" s="111">
        <v>1406.25</v>
      </c>
      <c r="S45" s="106"/>
      <c r="T45" s="84">
        <f t="shared" si="4"/>
        <v>13581577.920000004</v>
      </c>
      <c r="U45" s="85">
        <v>29</v>
      </c>
      <c r="V45" s="98" t="s">
        <v>1725</v>
      </c>
      <c r="W45" s="13"/>
      <c r="Y45" s="120"/>
      <c r="AB45" s="2" t="e">
        <f>SUMIFS('[2]MAIN-101'!AT:AT,'[2]MAIN-101'!AQ:AQ,'[2]2021 CADADR'!A45)+SUMIFS('[2]MAIN-101'!AU:AU,'[2]MAIN-101'!AQ:AQ,'[2]2021 CADADR'!A45)</f>
        <v>#VALUE!</v>
      </c>
      <c r="AC45" s="2" t="e">
        <f t="shared" si="0"/>
        <v>#VALUE!</v>
      </c>
    </row>
    <row r="46" spans="1:29" ht="23.1" customHeight="1" x14ac:dyDescent="0.3">
      <c r="A46" s="72">
        <v>32</v>
      </c>
      <c r="B46" s="57" t="s">
        <v>1656</v>
      </c>
      <c r="C46" s="57" t="s">
        <v>1645</v>
      </c>
      <c r="D46" s="466" t="str">
        <f t="shared" si="11"/>
        <v>9900130614</v>
      </c>
      <c r="E46" s="57" t="s">
        <v>2385</v>
      </c>
      <c r="F46" s="92">
        <f t="shared" si="12"/>
        <v>44222</v>
      </c>
      <c r="G46" s="467">
        <f t="shared" si="3"/>
        <v>7800</v>
      </c>
      <c r="H46" s="125"/>
      <c r="I46" s="141"/>
      <c r="J46" s="102" t="s">
        <v>1726</v>
      </c>
      <c r="K46" s="141"/>
      <c r="L46" s="91">
        <v>44222</v>
      </c>
      <c r="M46" s="92">
        <v>44222</v>
      </c>
      <c r="N46" s="142" t="s">
        <v>1727</v>
      </c>
      <c r="O46" s="124">
        <v>502990300</v>
      </c>
      <c r="P46" s="517" t="s">
        <v>1728</v>
      </c>
      <c r="Q46" s="111"/>
      <c r="R46" s="111">
        <v>7800</v>
      </c>
      <c r="S46" s="106"/>
      <c r="T46" s="84">
        <f t="shared" si="4"/>
        <v>13573777.920000004</v>
      </c>
      <c r="U46" s="85">
        <v>30</v>
      </c>
      <c r="V46" s="98" t="s">
        <v>1725</v>
      </c>
      <c r="W46" s="86"/>
      <c r="Y46" s="120"/>
      <c r="Z46" s="120"/>
      <c r="AB46" s="2" t="e">
        <f>SUMIFS('[2]MAIN-101'!AT:AT,'[2]MAIN-101'!AQ:AQ,'[2]2021 CADADR'!A46)+SUMIFS('[2]MAIN-101'!AU:AU,'[2]MAIN-101'!AQ:AQ,'[2]2021 CADADR'!A46)</f>
        <v>#VALUE!</v>
      </c>
      <c r="AC46" s="2" t="e">
        <f t="shared" si="0"/>
        <v>#VALUE!</v>
      </c>
    </row>
    <row r="47" spans="1:29" ht="23.1" customHeight="1" x14ac:dyDescent="0.3">
      <c r="A47" s="72">
        <v>33</v>
      </c>
      <c r="B47" s="57" t="s">
        <v>1656</v>
      </c>
      <c r="C47" s="57" t="s">
        <v>1645</v>
      </c>
      <c r="D47" s="466" t="str">
        <f t="shared" si="11"/>
        <v>9900130615</v>
      </c>
      <c r="E47" s="57" t="s">
        <v>2385</v>
      </c>
      <c r="F47" s="92">
        <f t="shared" si="12"/>
        <v>44222</v>
      </c>
      <c r="G47" s="467">
        <f t="shared" si="3"/>
        <v>7800</v>
      </c>
      <c r="H47" s="89"/>
      <c r="I47" s="141"/>
      <c r="J47" s="102" t="s">
        <v>1729</v>
      </c>
      <c r="K47" s="90"/>
      <c r="L47" s="91">
        <v>44222</v>
      </c>
      <c r="M47" s="92">
        <v>44222</v>
      </c>
      <c r="N47" s="142" t="s">
        <v>195</v>
      </c>
      <c r="O47" s="124">
        <v>502990300</v>
      </c>
      <c r="P47" s="518"/>
      <c r="Q47" s="111"/>
      <c r="R47" s="111">
        <v>7800</v>
      </c>
      <c r="S47" s="106"/>
      <c r="T47" s="84">
        <f t="shared" si="4"/>
        <v>13565977.920000004</v>
      </c>
      <c r="U47" s="85">
        <v>31</v>
      </c>
      <c r="V47" s="98" t="s">
        <v>1725</v>
      </c>
      <c r="W47" s="86"/>
      <c r="AB47" s="2" t="e">
        <f>SUMIFS('[2]MAIN-101'!AT:AT,'[2]MAIN-101'!AQ:AQ,'[2]2021 CADADR'!A47)+SUMIFS('[2]MAIN-101'!AU:AU,'[2]MAIN-101'!AQ:AQ,'[2]2021 CADADR'!A47)</f>
        <v>#VALUE!</v>
      </c>
      <c r="AC47" s="2" t="e">
        <f t="shared" si="0"/>
        <v>#VALUE!</v>
      </c>
    </row>
    <row r="48" spans="1:29" ht="23.1" customHeight="1" x14ac:dyDescent="0.3">
      <c r="A48" s="72">
        <v>34</v>
      </c>
      <c r="B48" s="57" t="s">
        <v>1656</v>
      </c>
      <c r="C48" s="57" t="s">
        <v>1645</v>
      </c>
      <c r="D48" s="466" t="str">
        <f t="shared" si="11"/>
        <v>9900130616</v>
      </c>
      <c r="E48" s="57" t="s">
        <v>2385</v>
      </c>
      <c r="F48" s="92">
        <f t="shared" si="12"/>
        <v>44222</v>
      </c>
      <c r="G48" s="467">
        <f t="shared" si="3"/>
        <v>7800</v>
      </c>
      <c r="H48" s="89"/>
      <c r="I48" s="141"/>
      <c r="J48" s="102" t="s">
        <v>1730</v>
      </c>
      <c r="K48" s="90"/>
      <c r="L48" s="91">
        <v>44222</v>
      </c>
      <c r="M48" s="92">
        <v>44222</v>
      </c>
      <c r="N48" s="142" t="s">
        <v>200</v>
      </c>
      <c r="O48" s="124">
        <v>502990300</v>
      </c>
      <c r="P48" s="518"/>
      <c r="Q48" s="111"/>
      <c r="R48" s="111">
        <v>7800</v>
      </c>
      <c r="S48" s="106"/>
      <c r="T48" s="84">
        <f t="shared" si="4"/>
        <v>13558177.920000004</v>
      </c>
      <c r="U48" s="85">
        <v>32</v>
      </c>
      <c r="V48" s="98" t="s">
        <v>1725</v>
      </c>
      <c r="W48" s="143"/>
      <c r="X48" s="71"/>
      <c r="Y48" s="120"/>
      <c r="AB48" s="2" t="e">
        <f>SUMIFS('[2]MAIN-101'!AT:AT,'[2]MAIN-101'!AQ:AQ,'[2]2021 CADADR'!A48)+SUMIFS('[2]MAIN-101'!AU:AU,'[2]MAIN-101'!AQ:AQ,'[2]2021 CADADR'!A48)</f>
        <v>#VALUE!</v>
      </c>
      <c r="AC48" s="2" t="e">
        <f t="shared" si="0"/>
        <v>#VALUE!</v>
      </c>
    </row>
    <row r="49" spans="1:29" ht="23.1" customHeight="1" x14ac:dyDescent="0.3">
      <c r="A49" s="72">
        <v>35</v>
      </c>
      <c r="B49" s="57" t="s">
        <v>1656</v>
      </c>
      <c r="C49" s="57" t="s">
        <v>1645</v>
      </c>
      <c r="D49" s="466" t="str">
        <f t="shared" si="11"/>
        <v>9900130617</v>
      </c>
      <c r="E49" s="57" t="s">
        <v>2385</v>
      </c>
      <c r="F49" s="92">
        <f t="shared" si="12"/>
        <v>44222</v>
      </c>
      <c r="G49" s="467">
        <f t="shared" si="3"/>
        <v>7800</v>
      </c>
      <c r="H49" s="127"/>
      <c r="I49" s="144"/>
      <c r="J49" s="102" t="s">
        <v>1731</v>
      </c>
      <c r="K49" s="90"/>
      <c r="L49" s="91">
        <v>44222</v>
      </c>
      <c r="M49" s="92">
        <v>44222</v>
      </c>
      <c r="N49" s="142" t="s">
        <v>1732</v>
      </c>
      <c r="O49" s="124">
        <v>502990300</v>
      </c>
      <c r="P49" s="518"/>
      <c r="Q49" s="111"/>
      <c r="R49" s="111">
        <v>7800</v>
      </c>
      <c r="S49" s="106"/>
      <c r="T49" s="84">
        <f t="shared" si="4"/>
        <v>13550377.920000004</v>
      </c>
      <c r="U49" s="85">
        <v>33</v>
      </c>
      <c r="V49" s="98" t="s">
        <v>1725</v>
      </c>
      <c r="W49" s="145"/>
      <c r="X49" s="120"/>
      <c r="Y49" s="120"/>
      <c r="AB49" s="2" t="e">
        <f>SUMIFS('[2]MAIN-101'!AT:AT,'[2]MAIN-101'!AQ:AQ,'[2]2021 CADADR'!A49)+SUMIFS('[2]MAIN-101'!AU:AU,'[2]MAIN-101'!AQ:AQ,'[2]2021 CADADR'!A49)</f>
        <v>#VALUE!</v>
      </c>
      <c r="AC49" s="2" t="e">
        <f t="shared" si="0"/>
        <v>#VALUE!</v>
      </c>
    </row>
    <row r="50" spans="1:29" ht="23.1" customHeight="1" x14ac:dyDescent="0.3">
      <c r="A50" s="72">
        <v>36</v>
      </c>
      <c r="B50" s="57" t="s">
        <v>1656</v>
      </c>
      <c r="C50" s="57" t="s">
        <v>1645</v>
      </c>
      <c r="D50" s="466" t="str">
        <f t="shared" si="11"/>
        <v>9900130618</v>
      </c>
      <c r="E50" s="57" t="s">
        <v>2385</v>
      </c>
      <c r="F50" s="92">
        <f t="shared" si="12"/>
        <v>44222</v>
      </c>
      <c r="G50" s="467">
        <f t="shared" si="3"/>
        <v>7800</v>
      </c>
      <c r="H50" s="146"/>
      <c r="I50" s="147"/>
      <c r="J50" s="148" t="s">
        <v>1733</v>
      </c>
      <c r="K50" s="147"/>
      <c r="L50" s="147">
        <v>44222</v>
      </c>
      <c r="M50" s="149">
        <v>44222</v>
      </c>
      <c r="N50" s="142" t="s">
        <v>1734</v>
      </c>
      <c r="O50" s="150">
        <v>502990300</v>
      </c>
      <c r="P50" s="518"/>
      <c r="Q50" s="111"/>
      <c r="R50" s="151">
        <v>7800</v>
      </c>
      <c r="S50" s="152"/>
      <c r="T50" s="153">
        <f t="shared" si="4"/>
        <v>13542577.920000004</v>
      </c>
      <c r="U50" s="85">
        <v>34</v>
      </c>
      <c r="V50" s="98" t="s">
        <v>1725</v>
      </c>
      <c r="W50" s="145">
        <f>SUM(R45:R50)</f>
        <v>40406.25</v>
      </c>
      <c r="X50" s="120"/>
      <c r="Y50" s="120"/>
      <c r="AB50" s="2" t="e">
        <f>SUMIFS('[2]MAIN-101'!AT:AT,'[2]MAIN-101'!AQ:AQ,'[2]2021 CADADR'!A50)+SUMIFS('[2]MAIN-101'!AU:AU,'[2]MAIN-101'!AQ:AQ,'[2]2021 CADADR'!A50)</f>
        <v>#VALUE!</v>
      </c>
      <c r="AC50" s="2" t="e">
        <f t="shared" si="0"/>
        <v>#VALUE!</v>
      </c>
    </row>
    <row r="51" spans="1:29" ht="42.75" customHeight="1" x14ac:dyDescent="0.3">
      <c r="A51" s="72">
        <v>37</v>
      </c>
      <c r="B51" s="57" t="s">
        <v>1656</v>
      </c>
      <c r="C51" s="57" t="s">
        <v>1645</v>
      </c>
      <c r="D51" s="466">
        <f t="shared" si="11"/>
        <v>1150390</v>
      </c>
      <c r="E51" s="57" t="s">
        <v>2385</v>
      </c>
      <c r="F51" s="92">
        <f t="shared" si="12"/>
        <v>44222</v>
      </c>
      <c r="G51" s="467">
        <f t="shared" si="3"/>
        <v>2250</v>
      </c>
      <c r="H51" s="127"/>
      <c r="I51" s="144"/>
      <c r="J51" s="127">
        <v>1150390</v>
      </c>
      <c r="K51" s="154"/>
      <c r="L51" s="144">
        <v>44222</v>
      </c>
      <c r="M51" s="155">
        <v>44222</v>
      </c>
      <c r="N51" s="128" t="s">
        <v>1715</v>
      </c>
      <c r="O51" s="127">
        <v>5020502001</v>
      </c>
      <c r="P51" s="129" t="s">
        <v>1735</v>
      </c>
      <c r="Q51" s="96"/>
      <c r="R51" s="96">
        <v>2250</v>
      </c>
      <c r="S51" s="83"/>
      <c r="T51" s="156">
        <f t="shared" si="4"/>
        <v>13540327.920000004</v>
      </c>
      <c r="U51" s="85">
        <v>35</v>
      </c>
      <c r="V51" s="98" t="s">
        <v>1736</v>
      </c>
      <c r="W51" s="145"/>
      <c r="X51" s="71"/>
      <c r="Y51" s="71"/>
      <c r="AB51" s="2" t="e">
        <f>SUMIFS('[2]MAIN-101'!AT:AT,'[2]MAIN-101'!AQ:AQ,'[2]2021 CADADR'!A51)+SUMIFS('[2]MAIN-101'!AU:AU,'[2]MAIN-101'!AQ:AQ,'[2]2021 CADADR'!A51)</f>
        <v>#VALUE!</v>
      </c>
      <c r="AC51" s="2" t="e">
        <f t="shared" si="0"/>
        <v>#VALUE!</v>
      </c>
    </row>
    <row r="52" spans="1:29" ht="30.75" customHeight="1" x14ac:dyDescent="0.3">
      <c r="A52" s="72">
        <v>38</v>
      </c>
      <c r="B52" s="57" t="s">
        <v>1656</v>
      </c>
      <c r="C52" s="57" t="s">
        <v>1645</v>
      </c>
      <c r="D52" s="466">
        <f t="shared" si="11"/>
        <v>1150391</v>
      </c>
      <c r="E52" s="57" t="s">
        <v>2385</v>
      </c>
      <c r="F52" s="92">
        <f t="shared" si="12"/>
        <v>44222</v>
      </c>
      <c r="G52" s="467">
        <f t="shared" si="3"/>
        <v>21342.43</v>
      </c>
      <c r="H52" s="157"/>
      <c r="I52" s="158"/>
      <c r="J52" s="89">
        <v>1150391</v>
      </c>
      <c r="K52" s="112"/>
      <c r="L52" s="91">
        <v>44222</v>
      </c>
      <c r="M52" s="92">
        <v>44222</v>
      </c>
      <c r="N52" s="130" t="s">
        <v>1737</v>
      </c>
      <c r="O52" s="89">
        <v>5020309000</v>
      </c>
      <c r="P52" s="131" t="s">
        <v>1738</v>
      </c>
      <c r="Q52" s="105"/>
      <c r="R52" s="105">
        <v>21342.43</v>
      </c>
      <c r="S52" s="106"/>
      <c r="T52" s="84">
        <f t="shared" si="4"/>
        <v>13518985.490000004</v>
      </c>
      <c r="U52" s="85">
        <v>36</v>
      </c>
      <c r="V52" s="98" t="s">
        <v>1736</v>
      </c>
      <c r="W52" s="86">
        <f>+R52+R51</f>
        <v>23592.43</v>
      </c>
      <c r="X52" s="71">
        <v>13518985.49</v>
      </c>
      <c r="Y52" s="120">
        <f>+X52-T52</f>
        <v>0</v>
      </c>
      <c r="AB52" s="2" t="e">
        <f>SUMIFS('[2]MAIN-101'!AT:AT,'[2]MAIN-101'!AQ:AQ,'[2]2021 CADADR'!A52)+SUMIFS('[2]MAIN-101'!AU:AU,'[2]MAIN-101'!AQ:AQ,'[2]2021 CADADR'!A52)</f>
        <v>#VALUE!</v>
      </c>
      <c r="AC52" s="2" t="e">
        <f t="shared" si="0"/>
        <v>#VALUE!</v>
      </c>
    </row>
    <row r="53" spans="1:29" ht="57" customHeight="1" x14ac:dyDescent="0.3">
      <c r="A53" s="72">
        <v>39</v>
      </c>
      <c r="B53" s="57" t="s">
        <v>1656</v>
      </c>
      <c r="C53" s="57" t="s">
        <v>1652</v>
      </c>
      <c r="D53" s="57" t="str">
        <f t="shared" ref="D53:D61" si="13">K53</f>
        <v>101-21-01-004</v>
      </c>
      <c r="E53" s="57" t="s">
        <v>2385</v>
      </c>
      <c r="F53" s="92">
        <f t="shared" si="12"/>
        <v>44223</v>
      </c>
      <c r="G53" s="467">
        <f t="shared" si="3"/>
        <v>2500</v>
      </c>
      <c r="H53" s="159"/>
      <c r="I53" s="158"/>
      <c r="J53" s="159"/>
      <c r="K53" s="90" t="s">
        <v>1739</v>
      </c>
      <c r="L53" s="144">
        <v>44223</v>
      </c>
      <c r="M53" s="160">
        <v>44224</v>
      </c>
      <c r="N53" s="99" t="s">
        <v>1740</v>
      </c>
      <c r="O53" s="94">
        <v>5020502001</v>
      </c>
      <c r="P53" s="104" t="s">
        <v>1741</v>
      </c>
      <c r="Q53" s="96"/>
      <c r="R53" s="106"/>
      <c r="S53" s="96">
        <v>2500</v>
      </c>
      <c r="T53" s="84">
        <f t="shared" si="4"/>
        <v>13516485.490000004</v>
      </c>
      <c r="U53" s="85">
        <v>37</v>
      </c>
      <c r="V53" s="98" t="s">
        <v>1681</v>
      </c>
      <c r="W53" s="86"/>
      <c r="Y53" s="120"/>
      <c r="Z53" s="120"/>
      <c r="AB53" s="2" t="e">
        <f>SUMIFS('[2]MAIN-101'!AT:AT,'[2]MAIN-101'!AQ:AQ,'[2]2021 CADADR'!A53)+SUMIFS('[2]MAIN-101'!AU:AU,'[2]MAIN-101'!AQ:AQ,'[2]2021 CADADR'!A53)</f>
        <v>#VALUE!</v>
      </c>
      <c r="AC53" s="2" t="e">
        <f t="shared" si="0"/>
        <v>#VALUE!</v>
      </c>
    </row>
    <row r="54" spans="1:29" ht="30" customHeight="1" x14ac:dyDescent="0.3">
      <c r="A54" s="72">
        <v>40</v>
      </c>
      <c r="B54" s="57" t="s">
        <v>1656</v>
      </c>
      <c r="C54" s="57" t="s">
        <v>1652</v>
      </c>
      <c r="D54" s="57" t="str">
        <f t="shared" si="13"/>
        <v>101-21-01-004</v>
      </c>
      <c r="E54" s="57" t="s">
        <v>2385</v>
      </c>
      <c r="F54" s="92">
        <f t="shared" si="12"/>
        <v>44223</v>
      </c>
      <c r="G54" s="467">
        <f t="shared" si="3"/>
        <v>520698.79</v>
      </c>
      <c r="H54" s="159"/>
      <c r="I54" s="158"/>
      <c r="J54" s="159"/>
      <c r="K54" s="90" t="s">
        <v>1739</v>
      </c>
      <c r="L54" s="144">
        <v>44223</v>
      </c>
      <c r="M54" s="160">
        <v>44224</v>
      </c>
      <c r="N54" s="99" t="s">
        <v>1742</v>
      </c>
      <c r="O54" s="94">
        <v>5010403001</v>
      </c>
      <c r="P54" s="104" t="s">
        <v>1743</v>
      </c>
      <c r="Q54" s="96"/>
      <c r="R54" s="106"/>
      <c r="S54" s="96">
        <v>520698.79</v>
      </c>
      <c r="T54" s="84">
        <f t="shared" si="4"/>
        <v>12995786.700000005</v>
      </c>
      <c r="U54" s="85">
        <v>38</v>
      </c>
      <c r="V54" s="98" t="s">
        <v>1681</v>
      </c>
      <c r="W54" s="86"/>
      <c r="X54" s="71"/>
      <c r="Y54" s="71"/>
      <c r="Z54" s="120"/>
      <c r="AB54" s="2" t="e">
        <f>SUMIFS('[2]MAIN-101'!AT:AT,'[2]MAIN-101'!AQ:AQ,'[2]2021 CADADR'!A54)+SUMIFS('[2]MAIN-101'!AU:AU,'[2]MAIN-101'!AQ:AQ,'[2]2021 CADADR'!A54)</f>
        <v>#VALUE!</v>
      </c>
      <c r="AC54" s="2" t="e">
        <f t="shared" si="0"/>
        <v>#VALUE!</v>
      </c>
    </row>
    <row r="55" spans="1:29" ht="32.1" customHeight="1" x14ac:dyDescent="0.3">
      <c r="A55" s="72">
        <v>41</v>
      </c>
      <c r="B55" s="57" t="s">
        <v>1656</v>
      </c>
      <c r="C55" s="57" t="s">
        <v>1652</v>
      </c>
      <c r="D55" s="57" t="str">
        <f t="shared" si="13"/>
        <v>101-21-01-004</v>
      </c>
      <c r="E55" s="57" t="s">
        <v>2385</v>
      </c>
      <c r="F55" s="92">
        <f t="shared" si="12"/>
        <v>44223</v>
      </c>
      <c r="G55" s="467">
        <f t="shared" si="3"/>
        <v>331488.05</v>
      </c>
      <c r="H55" s="133"/>
      <c r="I55" s="91"/>
      <c r="J55" s="89"/>
      <c r="K55" s="90" t="s">
        <v>1739</v>
      </c>
      <c r="L55" s="144">
        <v>44223</v>
      </c>
      <c r="M55" s="160">
        <v>44224</v>
      </c>
      <c r="N55" s="99" t="s">
        <v>1744</v>
      </c>
      <c r="O55" s="94">
        <v>5010101001</v>
      </c>
      <c r="P55" s="517" t="s">
        <v>1745</v>
      </c>
      <c r="Q55" s="96"/>
      <c r="R55" s="106"/>
      <c r="S55" s="96">
        <v>331488.05</v>
      </c>
      <c r="T55" s="84">
        <f t="shared" si="4"/>
        <v>12664298.650000004</v>
      </c>
      <c r="U55" s="85">
        <v>39</v>
      </c>
      <c r="V55" s="98" t="s">
        <v>1681</v>
      </c>
      <c r="W55" s="70"/>
      <c r="X55" s="71"/>
      <c r="Y55" s="120"/>
      <c r="AB55" s="2" t="e">
        <f>SUMIFS('[2]MAIN-101'!AT:AT,'[2]MAIN-101'!AQ:AQ,'[2]2021 CADADR'!A55)+SUMIFS('[2]MAIN-101'!AU:AU,'[2]MAIN-101'!AQ:AQ,'[2]2021 CADADR'!A55)</f>
        <v>#VALUE!</v>
      </c>
      <c r="AC55" s="2" t="e">
        <f t="shared" si="0"/>
        <v>#VALUE!</v>
      </c>
    </row>
    <row r="56" spans="1:29" ht="32.1" customHeight="1" x14ac:dyDescent="0.3">
      <c r="A56" s="72">
        <v>42</v>
      </c>
      <c r="B56" s="57" t="s">
        <v>1656</v>
      </c>
      <c r="C56" s="57" t="s">
        <v>1652</v>
      </c>
      <c r="D56" s="57" t="str">
        <f t="shared" si="13"/>
        <v>101-21-01-004</v>
      </c>
      <c r="E56" s="57" t="s">
        <v>2385</v>
      </c>
      <c r="F56" s="92">
        <f t="shared" si="12"/>
        <v>44223</v>
      </c>
      <c r="G56" s="467">
        <f t="shared" si="3"/>
        <v>76343.490000000005</v>
      </c>
      <c r="H56" s="89"/>
      <c r="I56" s="91"/>
      <c r="J56" s="89"/>
      <c r="K56" s="90" t="s">
        <v>1739</v>
      </c>
      <c r="L56" s="144">
        <v>44223</v>
      </c>
      <c r="M56" s="160">
        <v>44224</v>
      </c>
      <c r="N56" s="99" t="s">
        <v>1675</v>
      </c>
      <c r="O56" s="94">
        <v>5010101001</v>
      </c>
      <c r="P56" s="518"/>
      <c r="Q56" s="96"/>
      <c r="R56" s="106"/>
      <c r="S56" s="96">
        <v>76343.490000000005</v>
      </c>
      <c r="T56" s="84">
        <f t="shared" si="4"/>
        <v>12587955.160000004</v>
      </c>
      <c r="U56" s="85">
        <v>40</v>
      </c>
      <c r="V56" s="98" t="s">
        <v>1681</v>
      </c>
      <c r="W56" s="86"/>
      <c r="Y56" s="120"/>
      <c r="AB56" s="2" t="e">
        <f>SUMIFS('[2]MAIN-101'!AT:AT,'[2]MAIN-101'!AQ:AQ,'[2]2021 CADADR'!A56)+SUMIFS('[2]MAIN-101'!AU:AU,'[2]MAIN-101'!AQ:AQ,'[2]2021 CADADR'!A56)</f>
        <v>#VALUE!</v>
      </c>
      <c r="AC56" s="2" t="e">
        <f t="shared" si="0"/>
        <v>#VALUE!</v>
      </c>
    </row>
    <row r="57" spans="1:29" ht="32.1" customHeight="1" x14ac:dyDescent="0.3">
      <c r="A57" s="72">
        <v>43</v>
      </c>
      <c r="B57" s="57" t="s">
        <v>1656</v>
      </c>
      <c r="C57" s="57" t="s">
        <v>1652</v>
      </c>
      <c r="D57" s="57" t="str">
        <f t="shared" si="13"/>
        <v>101-21-01-004</v>
      </c>
      <c r="E57" s="57" t="s">
        <v>2385</v>
      </c>
      <c r="F57" s="92">
        <f t="shared" si="12"/>
        <v>44223</v>
      </c>
      <c r="G57" s="467">
        <f t="shared" si="3"/>
        <v>138575.47</v>
      </c>
      <c r="H57" s="89"/>
      <c r="I57" s="91"/>
      <c r="J57" s="133"/>
      <c r="K57" s="90" t="s">
        <v>1739</v>
      </c>
      <c r="L57" s="144">
        <v>44223</v>
      </c>
      <c r="M57" s="160">
        <v>44224</v>
      </c>
      <c r="N57" s="99" t="s">
        <v>1677</v>
      </c>
      <c r="O57" s="94">
        <v>5010101001</v>
      </c>
      <c r="P57" s="518"/>
      <c r="Q57" s="96"/>
      <c r="R57" s="106"/>
      <c r="S57" s="96">
        <v>138575.47</v>
      </c>
      <c r="T57" s="84">
        <f t="shared" si="4"/>
        <v>12449379.690000003</v>
      </c>
      <c r="U57" s="85">
        <v>41</v>
      </c>
      <c r="V57" s="98" t="s">
        <v>1681</v>
      </c>
      <c r="W57" s="86"/>
      <c r="Y57" s="120"/>
      <c r="AB57" s="2" t="e">
        <f>SUMIFS('[2]MAIN-101'!AT:AT,'[2]MAIN-101'!AQ:AQ,'[2]2021 CADADR'!A57)+SUMIFS('[2]MAIN-101'!AU:AU,'[2]MAIN-101'!AQ:AQ,'[2]2021 CADADR'!A57)</f>
        <v>#VALUE!</v>
      </c>
      <c r="AC57" s="2" t="e">
        <f t="shared" si="0"/>
        <v>#VALUE!</v>
      </c>
    </row>
    <row r="58" spans="1:29" ht="32.1" customHeight="1" x14ac:dyDescent="0.3">
      <c r="A58" s="72">
        <v>44</v>
      </c>
      <c r="B58" s="57" t="s">
        <v>1656</v>
      </c>
      <c r="C58" s="57" t="s">
        <v>1652</v>
      </c>
      <c r="D58" s="57" t="str">
        <f t="shared" si="13"/>
        <v>101-21-01-004</v>
      </c>
      <c r="E58" s="57" t="s">
        <v>2385</v>
      </c>
      <c r="F58" s="92">
        <f t="shared" si="12"/>
        <v>44223</v>
      </c>
      <c r="G58" s="467">
        <f t="shared" si="3"/>
        <v>81815.55</v>
      </c>
      <c r="H58" s="89"/>
      <c r="I58" s="91"/>
      <c r="J58" s="89"/>
      <c r="K58" s="90" t="s">
        <v>1739</v>
      </c>
      <c r="L58" s="144">
        <v>44223</v>
      </c>
      <c r="M58" s="160">
        <v>44224</v>
      </c>
      <c r="N58" s="99" t="s">
        <v>1678</v>
      </c>
      <c r="O58" s="94">
        <v>5010101001</v>
      </c>
      <c r="P58" s="518"/>
      <c r="Q58" s="96"/>
      <c r="R58" s="106"/>
      <c r="S58" s="96">
        <v>81815.55</v>
      </c>
      <c r="T58" s="84">
        <f t="shared" si="4"/>
        <v>12367564.140000002</v>
      </c>
      <c r="U58" s="85">
        <v>42</v>
      </c>
      <c r="V58" s="98" t="s">
        <v>1681</v>
      </c>
      <c r="W58" s="86"/>
      <c r="Y58" s="120"/>
      <c r="AB58" s="2" t="e">
        <f>SUMIFS('[2]MAIN-101'!AT:AT,'[2]MAIN-101'!AQ:AQ,'[2]2021 CADADR'!A58)+SUMIFS('[2]MAIN-101'!AU:AU,'[2]MAIN-101'!AQ:AQ,'[2]2021 CADADR'!A58)</f>
        <v>#VALUE!</v>
      </c>
      <c r="AC58" s="2" t="e">
        <f t="shared" si="0"/>
        <v>#VALUE!</v>
      </c>
    </row>
    <row r="59" spans="1:29" ht="32.1" customHeight="1" x14ac:dyDescent="0.3">
      <c r="A59" s="72">
        <v>45</v>
      </c>
      <c r="B59" s="57" t="s">
        <v>1656</v>
      </c>
      <c r="C59" s="57" t="s">
        <v>1652</v>
      </c>
      <c r="D59" s="57" t="str">
        <f t="shared" si="13"/>
        <v>101-21-01-004</v>
      </c>
      <c r="E59" s="57" t="s">
        <v>2385</v>
      </c>
      <c r="F59" s="92">
        <f t="shared" si="12"/>
        <v>44223</v>
      </c>
      <c r="G59" s="467">
        <f t="shared" si="3"/>
        <v>82918.22</v>
      </c>
      <c r="H59" s="89"/>
      <c r="I59" s="141"/>
      <c r="J59" s="89"/>
      <c r="K59" s="90" t="s">
        <v>1739</v>
      </c>
      <c r="L59" s="144">
        <v>44223</v>
      </c>
      <c r="M59" s="160">
        <v>44224</v>
      </c>
      <c r="N59" s="99" t="s">
        <v>1693</v>
      </c>
      <c r="O59" s="94">
        <v>5010101001</v>
      </c>
      <c r="P59" s="518"/>
      <c r="Q59" s="96"/>
      <c r="R59" s="106"/>
      <c r="S59" s="96">
        <v>82918.22</v>
      </c>
      <c r="T59" s="84">
        <f t="shared" si="4"/>
        <v>12284645.920000002</v>
      </c>
      <c r="U59" s="85">
        <v>43</v>
      </c>
      <c r="V59" s="98" t="s">
        <v>1681</v>
      </c>
      <c r="W59" s="86"/>
      <c r="AB59" s="2" t="e">
        <f>SUMIFS('[2]MAIN-101'!AT:AT,'[2]MAIN-101'!AQ:AQ,'[2]2021 CADADR'!A59)+SUMIFS('[2]MAIN-101'!AU:AU,'[2]MAIN-101'!AQ:AQ,'[2]2021 CADADR'!A59)</f>
        <v>#VALUE!</v>
      </c>
      <c r="AC59" s="2" t="e">
        <f t="shared" si="0"/>
        <v>#VALUE!</v>
      </c>
    </row>
    <row r="60" spans="1:29" ht="32.1" customHeight="1" x14ac:dyDescent="0.3">
      <c r="A60" s="72">
        <v>46</v>
      </c>
      <c r="B60" s="57" t="s">
        <v>1656</v>
      </c>
      <c r="C60" s="57" t="s">
        <v>1652</v>
      </c>
      <c r="D60" s="57" t="str">
        <f t="shared" si="13"/>
        <v>101-21-01-004</v>
      </c>
      <c r="E60" s="57" t="s">
        <v>2385</v>
      </c>
      <c r="F60" s="92">
        <f t="shared" si="12"/>
        <v>44223</v>
      </c>
      <c r="G60" s="467">
        <f t="shared" si="3"/>
        <v>104743.46</v>
      </c>
      <c r="H60" s="103"/>
      <c r="I60" s="133"/>
      <c r="J60" s="89"/>
      <c r="K60" s="90" t="s">
        <v>1739</v>
      </c>
      <c r="L60" s="144">
        <v>44223</v>
      </c>
      <c r="M60" s="160">
        <v>44224</v>
      </c>
      <c r="N60" s="99" t="s">
        <v>1695</v>
      </c>
      <c r="O60" s="94">
        <v>5010101001</v>
      </c>
      <c r="P60" s="519"/>
      <c r="Q60" s="96"/>
      <c r="R60" s="106"/>
      <c r="S60" s="96">
        <v>104743.46</v>
      </c>
      <c r="T60" s="84">
        <f t="shared" si="4"/>
        <v>12179902.460000001</v>
      </c>
      <c r="U60" s="85">
        <v>44</v>
      </c>
      <c r="V60" s="98" t="s">
        <v>1681</v>
      </c>
      <c r="W60" s="113"/>
      <c r="X60" s="71"/>
      <c r="Y60" s="120"/>
      <c r="AB60" s="2" t="e">
        <f>SUMIFS('[2]MAIN-101'!AT:AT,'[2]MAIN-101'!AQ:AQ,'[2]2021 CADADR'!A60)+SUMIFS('[2]MAIN-101'!AU:AU,'[2]MAIN-101'!AQ:AQ,'[2]2021 CADADR'!A60)</f>
        <v>#VALUE!</v>
      </c>
      <c r="AC60" s="2" t="e">
        <f t="shared" si="0"/>
        <v>#VALUE!</v>
      </c>
    </row>
    <row r="61" spans="1:29" ht="48" customHeight="1" x14ac:dyDescent="0.3">
      <c r="A61" s="72">
        <v>47</v>
      </c>
      <c r="B61" s="57" t="s">
        <v>1656</v>
      </c>
      <c r="C61" s="57" t="s">
        <v>1652</v>
      </c>
      <c r="D61" s="57" t="str">
        <f t="shared" si="13"/>
        <v>101-21-01-004</v>
      </c>
      <c r="E61" s="57" t="s">
        <v>2385</v>
      </c>
      <c r="F61" s="92">
        <f t="shared" si="12"/>
        <v>44223</v>
      </c>
      <c r="G61" s="467">
        <f t="shared" si="3"/>
        <v>4313.25</v>
      </c>
      <c r="H61" s="103"/>
      <c r="I61" s="133"/>
      <c r="J61" s="89"/>
      <c r="K61" s="90" t="s">
        <v>1739</v>
      </c>
      <c r="L61" s="144">
        <v>44223</v>
      </c>
      <c r="M61" s="160">
        <v>44224</v>
      </c>
      <c r="N61" s="99" t="s">
        <v>1631</v>
      </c>
      <c r="O61" s="94">
        <v>5020301000</v>
      </c>
      <c r="P61" s="95" t="s">
        <v>1746</v>
      </c>
      <c r="Q61" s="96"/>
      <c r="R61" s="106"/>
      <c r="S61" s="96">
        <v>4313.25</v>
      </c>
      <c r="T61" s="84">
        <f t="shared" si="4"/>
        <v>12175589.210000001</v>
      </c>
      <c r="U61" s="85">
        <v>45</v>
      </c>
      <c r="V61" s="98" t="s">
        <v>1681</v>
      </c>
      <c r="W61" s="86">
        <f>SUM(S53:S61)</f>
        <v>1343396.28</v>
      </c>
      <c r="X61" s="71"/>
      <c r="Y61" s="71"/>
      <c r="AB61" s="2" t="e">
        <f>SUMIFS('[2]MAIN-101'!AT:AT,'[2]MAIN-101'!AQ:AQ,'[2]2021 CADADR'!A61)+SUMIFS('[2]MAIN-101'!AU:AU,'[2]MAIN-101'!AQ:AQ,'[2]2021 CADADR'!A61)</f>
        <v>#VALUE!</v>
      </c>
      <c r="AC61" s="2" t="e">
        <f t="shared" si="0"/>
        <v>#VALUE!</v>
      </c>
    </row>
    <row r="62" spans="1:29" ht="45.75" customHeight="1" x14ac:dyDescent="0.3">
      <c r="A62" s="72">
        <v>48</v>
      </c>
      <c r="B62" s="57" t="s">
        <v>1656</v>
      </c>
      <c r="C62" s="57" t="s">
        <v>1645</v>
      </c>
      <c r="D62" s="466">
        <f t="shared" ref="D62:D74" si="14">J62</f>
        <v>1150392</v>
      </c>
      <c r="E62" s="57" t="s">
        <v>2385</v>
      </c>
      <c r="F62" s="92">
        <f t="shared" si="12"/>
        <v>44223</v>
      </c>
      <c r="G62" s="467">
        <f t="shared" si="3"/>
        <v>16875</v>
      </c>
      <c r="H62" s="161"/>
      <c r="I62" s="162"/>
      <c r="J62" s="89">
        <v>1150392</v>
      </c>
      <c r="K62" s="163"/>
      <c r="L62" s="91">
        <v>44223</v>
      </c>
      <c r="M62" s="160">
        <v>44223</v>
      </c>
      <c r="N62" s="130" t="s">
        <v>1747</v>
      </c>
      <c r="O62" s="89">
        <v>5029903000</v>
      </c>
      <c r="P62" s="131" t="s">
        <v>1748</v>
      </c>
      <c r="Q62" s="105"/>
      <c r="R62" s="164">
        <v>16875</v>
      </c>
      <c r="S62" s="165"/>
      <c r="T62" s="166">
        <f t="shared" si="4"/>
        <v>12158714.210000001</v>
      </c>
      <c r="U62" s="167">
        <v>46</v>
      </c>
      <c r="V62" s="168" t="s">
        <v>1749</v>
      </c>
      <c r="W62" s="169">
        <f>+R62</f>
        <v>16875</v>
      </c>
      <c r="X62" s="71"/>
      <c r="Y62" s="86"/>
      <c r="Z62" s="120"/>
      <c r="AB62" s="2" t="e">
        <f>SUMIFS('[2]MAIN-101'!AT:AT,'[2]MAIN-101'!AQ:AQ,'[2]2021 CADADR'!A62)+SUMIFS('[2]MAIN-101'!AU:AU,'[2]MAIN-101'!AQ:AQ,'[2]2021 CADADR'!A62)</f>
        <v>#VALUE!</v>
      </c>
      <c r="AC62" s="2" t="e">
        <f t="shared" si="0"/>
        <v>#VALUE!</v>
      </c>
    </row>
    <row r="63" spans="1:29" ht="48" customHeight="1" x14ac:dyDescent="0.3">
      <c r="A63" s="72">
        <v>49</v>
      </c>
      <c r="B63" s="57" t="s">
        <v>1656</v>
      </c>
      <c r="C63" s="57" t="s">
        <v>1645</v>
      </c>
      <c r="D63" s="466">
        <f t="shared" si="14"/>
        <v>1150393</v>
      </c>
      <c r="E63" s="57" t="s">
        <v>2385</v>
      </c>
      <c r="F63" s="92">
        <f t="shared" si="12"/>
        <v>44224</v>
      </c>
      <c r="G63" s="467">
        <f t="shared" si="3"/>
        <v>1218.24</v>
      </c>
      <c r="H63" s="161"/>
      <c r="I63" s="170"/>
      <c r="J63" s="89">
        <v>1150393</v>
      </c>
      <c r="K63" s="90"/>
      <c r="L63" s="91">
        <v>44224</v>
      </c>
      <c r="M63" s="160">
        <v>44224</v>
      </c>
      <c r="N63" s="130" t="s">
        <v>1750</v>
      </c>
      <c r="O63" s="89">
        <v>5029907000</v>
      </c>
      <c r="P63" s="131" t="s">
        <v>1751</v>
      </c>
      <c r="Q63" s="105"/>
      <c r="R63" s="105">
        <v>1218.24</v>
      </c>
      <c r="S63" s="106"/>
      <c r="T63" s="84">
        <f t="shared" si="4"/>
        <v>12157495.970000001</v>
      </c>
      <c r="U63" s="85">
        <v>47</v>
      </c>
      <c r="V63" s="98" t="s">
        <v>1752</v>
      </c>
      <c r="W63" s="86"/>
      <c r="X63" s="171"/>
      <c r="Y63" s="172"/>
      <c r="Z63" s="173"/>
      <c r="AB63" s="2" t="e">
        <f>SUMIFS('[2]MAIN-101'!AT:AT,'[2]MAIN-101'!AQ:AQ,'[2]2021 CADADR'!A63)+SUMIFS('[2]MAIN-101'!AU:AU,'[2]MAIN-101'!AQ:AQ,'[2]2021 CADADR'!A63)</f>
        <v>#VALUE!</v>
      </c>
      <c r="AC63" s="2" t="e">
        <f t="shared" si="0"/>
        <v>#VALUE!</v>
      </c>
    </row>
    <row r="64" spans="1:29" ht="39.9" customHeight="1" x14ac:dyDescent="0.3">
      <c r="A64" s="72">
        <v>50</v>
      </c>
      <c r="B64" s="57" t="s">
        <v>1656</v>
      </c>
      <c r="C64" s="57" t="s">
        <v>1645</v>
      </c>
      <c r="D64" s="466">
        <f t="shared" si="14"/>
        <v>1150394</v>
      </c>
      <c r="E64" s="57" t="s">
        <v>2385</v>
      </c>
      <c r="F64" s="92">
        <f t="shared" si="12"/>
        <v>44224</v>
      </c>
      <c r="G64" s="467">
        <f t="shared" si="3"/>
        <v>9230.6299999999992</v>
      </c>
      <c r="H64" s="103"/>
      <c r="I64" s="133"/>
      <c r="J64" s="89">
        <v>1150394</v>
      </c>
      <c r="K64" s="90"/>
      <c r="L64" s="91">
        <v>44224</v>
      </c>
      <c r="M64" s="160">
        <v>44224</v>
      </c>
      <c r="N64" s="130" t="s">
        <v>1753</v>
      </c>
      <c r="O64" s="89">
        <v>5020501000</v>
      </c>
      <c r="P64" s="131" t="s">
        <v>1754</v>
      </c>
      <c r="Q64" s="105"/>
      <c r="R64" s="105">
        <v>9230.6299999999992</v>
      </c>
      <c r="S64" s="106"/>
      <c r="T64" s="84">
        <f t="shared" si="4"/>
        <v>12148265.34</v>
      </c>
      <c r="U64" s="85">
        <v>48</v>
      </c>
      <c r="V64" s="98" t="s">
        <v>1752</v>
      </c>
      <c r="W64" s="86"/>
      <c r="X64" s="136"/>
      <c r="Y64" s="174"/>
      <c r="AB64" s="2" t="e">
        <f>SUMIFS('[2]MAIN-101'!AT:AT,'[2]MAIN-101'!AQ:AQ,'[2]2021 CADADR'!A64)+SUMIFS('[2]MAIN-101'!AU:AU,'[2]MAIN-101'!AQ:AQ,'[2]2021 CADADR'!A64)</f>
        <v>#VALUE!</v>
      </c>
      <c r="AC64" s="2" t="e">
        <f t="shared" si="0"/>
        <v>#VALUE!</v>
      </c>
    </row>
    <row r="65" spans="1:29" ht="33" customHeight="1" x14ac:dyDescent="0.3">
      <c r="A65" s="72">
        <v>51</v>
      </c>
      <c r="B65" s="57" t="s">
        <v>1656</v>
      </c>
      <c r="C65" s="57" t="s">
        <v>1645</v>
      </c>
      <c r="D65" s="466">
        <f t="shared" si="14"/>
        <v>1150395</v>
      </c>
      <c r="E65" s="57" t="s">
        <v>2385</v>
      </c>
      <c r="F65" s="92">
        <f t="shared" si="12"/>
        <v>44224</v>
      </c>
      <c r="G65" s="467">
        <f t="shared" si="3"/>
        <v>73005.710000000006</v>
      </c>
      <c r="H65" s="103"/>
      <c r="I65" s="133"/>
      <c r="J65" s="89">
        <v>1150395</v>
      </c>
      <c r="K65" s="112"/>
      <c r="L65" s="91">
        <v>44224</v>
      </c>
      <c r="M65" s="160">
        <v>44224</v>
      </c>
      <c r="N65" s="130" t="s">
        <v>1755</v>
      </c>
      <c r="O65" s="89">
        <v>5020402000</v>
      </c>
      <c r="P65" s="131" t="s">
        <v>1756</v>
      </c>
      <c r="Q65" s="105"/>
      <c r="R65" s="105">
        <v>73005.710000000006</v>
      </c>
      <c r="S65" s="106"/>
      <c r="T65" s="84">
        <f t="shared" si="4"/>
        <v>12075259.629999999</v>
      </c>
      <c r="U65" s="85">
        <v>49</v>
      </c>
      <c r="V65" s="98" t="s">
        <v>1752</v>
      </c>
      <c r="W65" s="86"/>
      <c r="X65" s="120"/>
      <c r="Y65" s="86"/>
      <c r="Z65" s="120"/>
      <c r="AB65" s="2" t="e">
        <f>SUMIFS('[2]MAIN-101'!AT:AT,'[2]MAIN-101'!AQ:AQ,'[2]2021 CADADR'!A65)+SUMIFS('[2]MAIN-101'!AU:AU,'[2]MAIN-101'!AQ:AQ,'[2]2021 CADADR'!A65)</f>
        <v>#VALUE!</v>
      </c>
      <c r="AC65" s="2" t="e">
        <f t="shared" si="0"/>
        <v>#VALUE!</v>
      </c>
    </row>
    <row r="66" spans="1:29" ht="39.9" customHeight="1" x14ac:dyDescent="0.3">
      <c r="A66" s="72">
        <v>52</v>
      </c>
      <c r="B66" s="57" t="s">
        <v>1656</v>
      </c>
      <c r="C66" s="57" t="s">
        <v>1645</v>
      </c>
      <c r="D66" s="466">
        <f t="shared" si="14"/>
        <v>1150396</v>
      </c>
      <c r="E66" s="57" t="s">
        <v>2385</v>
      </c>
      <c r="F66" s="92">
        <f t="shared" si="12"/>
        <v>44224</v>
      </c>
      <c r="G66" s="467">
        <f t="shared" si="3"/>
        <v>3710</v>
      </c>
      <c r="H66" s="103"/>
      <c r="I66" s="133"/>
      <c r="J66" s="89">
        <v>1150396</v>
      </c>
      <c r="K66" s="112"/>
      <c r="L66" s="91">
        <v>44224</v>
      </c>
      <c r="M66" s="160">
        <v>44224</v>
      </c>
      <c r="N66" s="130" t="s">
        <v>1757</v>
      </c>
      <c r="O66" s="89">
        <v>5029999099</v>
      </c>
      <c r="P66" s="131" t="s">
        <v>1758</v>
      </c>
      <c r="Q66" s="105"/>
      <c r="R66" s="105">
        <v>3710</v>
      </c>
      <c r="S66" s="97"/>
      <c r="T66" s="84">
        <f t="shared" si="4"/>
        <v>12071549.629999999</v>
      </c>
      <c r="U66" s="85">
        <v>50</v>
      </c>
      <c r="V66" s="98" t="s">
        <v>1752</v>
      </c>
      <c r="W66" s="126"/>
      <c r="X66" s="71"/>
      <c r="Y66" s="86"/>
      <c r="Z66" s="120"/>
      <c r="AB66" s="2" t="e">
        <f>SUMIFS('[2]MAIN-101'!AT:AT,'[2]MAIN-101'!AQ:AQ,'[2]2021 CADADR'!A66)+SUMIFS('[2]MAIN-101'!AU:AU,'[2]MAIN-101'!AQ:AQ,'[2]2021 CADADR'!A66)</f>
        <v>#VALUE!</v>
      </c>
      <c r="AC66" s="2" t="e">
        <f t="shared" si="0"/>
        <v>#VALUE!</v>
      </c>
    </row>
    <row r="67" spans="1:29" ht="39.9" customHeight="1" x14ac:dyDescent="0.3">
      <c r="A67" s="72">
        <v>53</v>
      </c>
      <c r="B67" s="57" t="s">
        <v>1656</v>
      </c>
      <c r="C67" s="57" t="s">
        <v>1645</v>
      </c>
      <c r="D67" s="466">
        <f t="shared" si="14"/>
        <v>1150397</v>
      </c>
      <c r="E67" s="57" t="s">
        <v>2385</v>
      </c>
      <c r="F67" s="92">
        <f t="shared" si="12"/>
        <v>44224</v>
      </c>
      <c r="G67" s="467">
        <f t="shared" si="3"/>
        <v>57120</v>
      </c>
      <c r="H67" s="103"/>
      <c r="I67" s="133"/>
      <c r="J67" s="89">
        <v>1150397</v>
      </c>
      <c r="K67" s="112"/>
      <c r="L67" s="91">
        <v>44224</v>
      </c>
      <c r="M67" s="160">
        <v>44224</v>
      </c>
      <c r="N67" s="130" t="s">
        <v>1707</v>
      </c>
      <c r="O67" s="89">
        <v>5060405003</v>
      </c>
      <c r="P67" s="131" t="s">
        <v>1759</v>
      </c>
      <c r="Q67" s="105"/>
      <c r="R67" s="105">
        <v>57120</v>
      </c>
      <c r="S67" s="97"/>
      <c r="T67" s="84">
        <f t="shared" si="4"/>
        <v>12014429.629999999</v>
      </c>
      <c r="U67" s="85">
        <v>51</v>
      </c>
      <c r="V67" s="98" t="s">
        <v>1752</v>
      </c>
      <c r="W67" s="86"/>
      <c r="Y67" s="86"/>
      <c r="Z67" s="120"/>
      <c r="AB67" s="2" t="e">
        <f>SUMIFS('[2]MAIN-101'!AT:AT,'[2]MAIN-101'!AQ:AQ,'[2]2021 CADADR'!A67)+SUMIFS('[2]MAIN-101'!AU:AU,'[2]MAIN-101'!AQ:AQ,'[2]2021 CADADR'!A67)</f>
        <v>#VALUE!</v>
      </c>
      <c r="AC67" s="2" t="e">
        <f t="shared" si="0"/>
        <v>#VALUE!</v>
      </c>
    </row>
    <row r="68" spans="1:29" ht="39.9" customHeight="1" x14ac:dyDescent="0.3">
      <c r="A68" s="72">
        <v>54</v>
      </c>
      <c r="B68" s="57" t="s">
        <v>1656</v>
      </c>
      <c r="C68" s="57" t="s">
        <v>1645</v>
      </c>
      <c r="D68" s="466">
        <f t="shared" si="14"/>
        <v>1150398</v>
      </c>
      <c r="E68" s="57" t="s">
        <v>2385</v>
      </c>
      <c r="F68" s="92">
        <f t="shared" si="12"/>
        <v>44224</v>
      </c>
      <c r="G68" s="467">
        <f t="shared" si="3"/>
        <v>4500</v>
      </c>
      <c r="H68" s="103"/>
      <c r="I68" s="133"/>
      <c r="J68" s="89">
        <v>1150398</v>
      </c>
      <c r="K68" s="112"/>
      <c r="L68" s="91">
        <v>44224</v>
      </c>
      <c r="M68" s="160">
        <v>44224</v>
      </c>
      <c r="N68" s="130" t="s">
        <v>1760</v>
      </c>
      <c r="O68" s="89">
        <v>5029903000</v>
      </c>
      <c r="P68" s="131" t="s">
        <v>1761</v>
      </c>
      <c r="Q68" s="105"/>
      <c r="R68" s="105">
        <v>4500</v>
      </c>
      <c r="S68" s="97"/>
      <c r="T68" s="84">
        <f t="shared" si="4"/>
        <v>12009929.629999999</v>
      </c>
      <c r="U68" s="85">
        <v>52</v>
      </c>
      <c r="V68" s="98" t="s">
        <v>1752</v>
      </c>
      <c r="W68" s="86">
        <f>SUM(R63:R68)</f>
        <v>148784.58000000002</v>
      </c>
      <c r="Y68" s="86"/>
      <c r="AB68" s="2" t="e">
        <f>SUMIFS('[2]MAIN-101'!AT:AT,'[2]MAIN-101'!AQ:AQ,'[2]2021 CADADR'!A68)+SUMIFS('[2]MAIN-101'!AU:AU,'[2]MAIN-101'!AQ:AQ,'[2]2021 CADADR'!A68)</f>
        <v>#VALUE!</v>
      </c>
      <c r="AC68" s="2" t="e">
        <f t="shared" si="0"/>
        <v>#VALUE!</v>
      </c>
    </row>
    <row r="69" spans="1:29" ht="27.75" customHeight="1" x14ac:dyDescent="0.3">
      <c r="A69" s="72">
        <v>55</v>
      </c>
      <c r="B69" s="57" t="s">
        <v>1656</v>
      </c>
      <c r="C69" s="57" t="s">
        <v>1645</v>
      </c>
      <c r="D69" s="466">
        <f t="shared" si="14"/>
        <v>1150399</v>
      </c>
      <c r="E69" s="57" t="s">
        <v>2385</v>
      </c>
      <c r="F69" s="92">
        <f t="shared" si="12"/>
        <v>44224</v>
      </c>
      <c r="G69" s="467">
        <f t="shared" si="3"/>
        <v>13940.25</v>
      </c>
      <c r="H69" s="103"/>
      <c r="I69" s="133"/>
      <c r="J69" s="89">
        <v>1150399</v>
      </c>
      <c r="K69" s="112"/>
      <c r="L69" s="91">
        <v>44224</v>
      </c>
      <c r="M69" s="160">
        <v>44224</v>
      </c>
      <c r="N69" s="130" t="s">
        <v>1762</v>
      </c>
      <c r="O69" s="89">
        <v>5010101001</v>
      </c>
      <c r="P69" s="131" t="s">
        <v>1763</v>
      </c>
      <c r="Q69" s="105"/>
      <c r="R69" s="105">
        <v>13940.25</v>
      </c>
      <c r="S69" s="97"/>
      <c r="T69" s="84">
        <f t="shared" si="4"/>
        <v>11995989.379999999</v>
      </c>
      <c r="U69" s="85">
        <v>53</v>
      </c>
      <c r="V69" s="98" t="s">
        <v>1764</v>
      </c>
      <c r="W69" s="86"/>
      <c r="Y69" s="86"/>
      <c r="AB69" s="2" t="e">
        <f>SUMIFS('[2]MAIN-101'!AT:AT,'[2]MAIN-101'!AQ:AQ,'[2]2021 CADADR'!A69)+SUMIFS('[2]MAIN-101'!AU:AU,'[2]MAIN-101'!AQ:AQ,'[2]2021 CADADR'!A69)</f>
        <v>#VALUE!</v>
      </c>
      <c r="AC69" s="2" t="e">
        <f t="shared" si="0"/>
        <v>#VALUE!</v>
      </c>
    </row>
    <row r="70" spans="1:29" ht="42.9" customHeight="1" x14ac:dyDescent="0.3">
      <c r="A70" s="72">
        <v>56</v>
      </c>
      <c r="B70" s="57" t="s">
        <v>1656</v>
      </c>
      <c r="C70" s="57" t="s">
        <v>1645</v>
      </c>
      <c r="D70" s="466">
        <f t="shared" si="14"/>
        <v>1150400</v>
      </c>
      <c r="E70" s="57" t="s">
        <v>2385</v>
      </c>
      <c r="F70" s="92">
        <f t="shared" si="12"/>
        <v>44224</v>
      </c>
      <c r="G70" s="467">
        <f t="shared" si="3"/>
        <v>44103.57</v>
      </c>
      <c r="H70" s="103"/>
      <c r="I70" s="133"/>
      <c r="J70" s="89">
        <v>1150400</v>
      </c>
      <c r="K70" s="112"/>
      <c r="L70" s="91">
        <v>44224</v>
      </c>
      <c r="M70" s="160">
        <v>44224</v>
      </c>
      <c r="N70" s="130" t="s">
        <v>1765</v>
      </c>
      <c r="O70" s="89">
        <v>5020301000</v>
      </c>
      <c r="P70" s="131" t="s">
        <v>1766</v>
      </c>
      <c r="Q70" s="105"/>
      <c r="R70" s="105">
        <v>44103.57</v>
      </c>
      <c r="S70" s="97"/>
      <c r="T70" s="84">
        <f t="shared" si="4"/>
        <v>11951885.809999999</v>
      </c>
      <c r="U70" s="85">
        <v>54</v>
      </c>
      <c r="V70" s="98" t="s">
        <v>1764</v>
      </c>
      <c r="W70" s="86"/>
      <c r="Y70" s="86"/>
      <c r="AB70" s="2" t="e">
        <f>SUMIFS('[2]MAIN-101'!AT:AT,'[2]MAIN-101'!AQ:AQ,'[2]2021 CADADR'!A70)+SUMIFS('[2]MAIN-101'!AU:AU,'[2]MAIN-101'!AQ:AQ,'[2]2021 CADADR'!A70)</f>
        <v>#VALUE!</v>
      </c>
      <c r="AC70" s="2" t="e">
        <f t="shared" si="0"/>
        <v>#VALUE!</v>
      </c>
    </row>
    <row r="71" spans="1:29" ht="42.9" customHeight="1" x14ac:dyDescent="0.3">
      <c r="A71" s="72">
        <v>57</v>
      </c>
      <c r="B71" s="57" t="s">
        <v>1656</v>
      </c>
      <c r="C71" s="57" t="s">
        <v>1645</v>
      </c>
      <c r="D71" s="466">
        <f t="shared" si="14"/>
        <v>1150401</v>
      </c>
      <c r="E71" s="57" t="s">
        <v>2385</v>
      </c>
      <c r="F71" s="92">
        <f t="shared" si="12"/>
        <v>44224</v>
      </c>
      <c r="G71" s="467">
        <f t="shared" si="3"/>
        <v>8044.65</v>
      </c>
      <c r="H71" s="103"/>
      <c r="I71" s="133"/>
      <c r="J71" s="89">
        <v>1150401</v>
      </c>
      <c r="K71" s="112"/>
      <c r="L71" s="91">
        <v>44224</v>
      </c>
      <c r="M71" s="160">
        <v>44224</v>
      </c>
      <c r="N71" s="130" t="s">
        <v>1765</v>
      </c>
      <c r="O71" s="89">
        <v>5020301000</v>
      </c>
      <c r="P71" s="131" t="s">
        <v>1767</v>
      </c>
      <c r="Q71" s="105"/>
      <c r="R71" s="105">
        <v>8044.65</v>
      </c>
      <c r="S71" s="97"/>
      <c r="T71" s="84">
        <f t="shared" si="4"/>
        <v>11943841.159999998</v>
      </c>
      <c r="U71" s="85">
        <v>55</v>
      </c>
      <c r="V71" s="98" t="s">
        <v>1764</v>
      </c>
      <c r="W71" s="86"/>
      <c r="Y71" s="86"/>
      <c r="AB71" s="2" t="e">
        <f>SUMIFS('[2]MAIN-101'!AT:AT,'[2]MAIN-101'!AQ:AQ,'[2]2021 CADADR'!A71)+SUMIFS('[2]MAIN-101'!AU:AU,'[2]MAIN-101'!AQ:AQ,'[2]2021 CADADR'!A71)</f>
        <v>#VALUE!</v>
      </c>
      <c r="AC71" s="2" t="e">
        <f t="shared" si="0"/>
        <v>#VALUE!</v>
      </c>
    </row>
    <row r="72" spans="1:29" ht="30.75" customHeight="1" x14ac:dyDescent="0.3">
      <c r="A72" s="72">
        <v>58</v>
      </c>
      <c r="B72" s="57" t="s">
        <v>1656</v>
      </c>
      <c r="C72" s="57" t="s">
        <v>1645</v>
      </c>
      <c r="D72" s="466">
        <f t="shared" si="14"/>
        <v>1150402</v>
      </c>
      <c r="E72" s="57" t="s">
        <v>2385</v>
      </c>
      <c r="F72" s="92">
        <f t="shared" si="12"/>
        <v>44224</v>
      </c>
      <c r="G72" s="467">
        <f t="shared" si="3"/>
        <v>7500</v>
      </c>
      <c r="H72" s="103"/>
      <c r="I72" s="133"/>
      <c r="J72" s="89">
        <v>1150402</v>
      </c>
      <c r="K72" s="112"/>
      <c r="L72" s="91">
        <v>44224</v>
      </c>
      <c r="M72" s="160">
        <v>44224</v>
      </c>
      <c r="N72" s="130" t="s">
        <v>1760</v>
      </c>
      <c r="O72" s="89">
        <v>5029903000</v>
      </c>
      <c r="P72" s="131" t="s">
        <v>1768</v>
      </c>
      <c r="Q72" s="105"/>
      <c r="R72" s="105">
        <v>7500</v>
      </c>
      <c r="S72" s="97"/>
      <c r="T72" s="84">
        <f t="shared" si="4"/>
        <v>11936341.159999998</v>
      </c>
      <c r="U72" s="85">
        <v>56</v>
      </c>
      <c r="V72" s="98" t="s">
        <v>1764</v>
      </c>
      <c r="W72" s="86">
        <f>SUM(R69:R72)</f>
        <v>73588.47</v>
      </c>
      <c r="X72" s="120">
        <f>SUM(R63:R72)</f>
        <v>222373.05000000002</v>
      </c>
      <c r="Y72" s="86"/>
      <c r="AB72" s="2" t="e">
        <f>SUMIFS('[2]MAIN-101'!AT:AT,'[2]MAIN-101'!AQ:AQ,'[2]2021 CADADR'!A72)+SUMIFS('[2]MAIN-101'!AU:AU,'[2]MAIN-101'!AQ:AQ,'[2]2021 CADADR'!A72)</f>
        <v>#VALUE!</v>
      </c>
      <c r="AC72" s="2" t="e">
        <f t="shared" si="0"/>
        <v>#VALUE!</v>
      </c>
    </row>
    <row r="73" spans="1:29" ht="26.25" customHeight="1" x14ac:dyDescent="0.3">
      <c r="A73" s="72">
        <v>59</v>
      </c>
      <c r="B73" s="57" t="s">
        <v>1656</v>
      </c>
      <c r="C73" s="57" t="s">
        <v>1645</v>
      </c>
      <c r="D73" s="466" t="str">
        <f t="shared" si="14"/>
        <v>9900130620</v>
      </c>
      <c r="E73" s="57" t="s">
        <v>2385</v>
      </c>
      <c r="F73" s="92">
        <f t="shared" si="12"/>
        <v>44224</v>
      </c>
      <c r="G73" s="467">
        <f t="shared" si="3"/>
        <v>17035.72</v>
      </c>
      <c r="H73" s="103"/>
      <c r="I73" s="133"/>
      <c r="J73" s="148" t="s">
        <v>1769</v>
      </c>
      <c r="K73" s="112"/>
      <c r="L73" s="91">
        <v>44224</v>
      </c>
      <c r="M73" s="91">
        <v>44224</v>
      </c>
      <c r="N73" s="123" t="s">
        <v>1691</v>
      </c>
      <c r="O73" s="124">
        <v>5020301000</v>
      </c>
      <c r="P73" s="110" t="s">
        <v>1770</v>
      </c>
      <c r="Q73" s="111"/>
      <c r="R73" s="111">
        <v>17035.72</v>
      </c>
      <c r="S73" s="97"/>
      <c r="T73" s="84">
        <f t="shared" si="4"/>
        <v>11919305.439999998</v>
      </c>
      <c r="U73" s="85">
        <v>57</v>
      </c>
      <c r="V73" s="175"/>
      <c r="W73" s="86"/>
      <c r="Y73" s="13"/>
      <c r="AB73" s="2" t="e">
        <f>SUMIFS('[2]MAIN-101'!AT:AT,'[2]MAIN-101'!AQ:AQ,'[2]2021 CADADR'!A73)+SUMIFS('[2]MAIN-101'!AU:AU,'[2]MAIN-101'!AQ:AQ,'[2]2021 CADADR'!A73)</f>
        <v>#VALUE!</v>
      </c>
      <c r="AC73" s="2" t="e">
        <f t="shared" si="0"/>
        <v>#VALUE!</v>
      </c>
    </row>
    <row r="74" spans="1:29" ht="25.5" customHeight="1" x14ac:dyDescent="0.3">
      <c r="A74" s="72">
        <v>60</v>
      </c>
      <c r="B74" s="57" t="s">
        <v>1656</v>
      </c>
      <c r="C74" s="57" t="s">
        <v>1645</v>
      </c>
      <c r="D74" s="466" t="str">
        <f t="shared" si="14"/>
        <v>9900130621</v>
      </c>
      <c r="E74" s="57" t="s">
        <v>2385</v>
      </c>
      <c r="F74" s="92">
        <f t="shared" si="12"/>
        <v>44224</v>
      </c>
      <c r="G74" s="467">
        <f t="shared" si="3"/>
        <v>8762.98</v>
      </c>
      <c r="H74" s="103"/>
      <c r="I74" s="133"/>
      <c r="J74" s="102" t="s">
        <v>1771</v>
      </c>
      <c r="K74" s="112"/>
      <c r="L74" s="91">
        <v>44224</v>
      </c>
      <c r="M74" s="91">
        <v>44224</v>
      </c>
      <c r="N74" s="123" t="s">
        <v>1691</v>
      </c>
      <c r="O74" s="124">
        <v>5020301000</v>
      </c>
      <c r="P74" s="104" t="s">
        <v>1772</v>
      </c>
      <c r="Q74" s="105"/>
      <c r="R74" s="105">
        <v>8762.98</v>
      </c>
      <c r="S74" s="97"/>
      <c r="T74" s="84">
        <f t="shared" si="4"/>
        <v>11910542.459999997</v>
      </c>
      <c r="U74" s="85">
        <v>58</v>
      </c>
      <c r="V74" s="175">
        <v>18</v>
      </c>
      <c r="W74" s="86">
        <f>+R74+R73</f>
        <v>25798.7</v>
      </c>
      <c r="X74" s="71">
        <v>12009929.630000001</v>
      </c>
      <c r="Y74" s="86">
        <f>+X74-T74</f>
        <v>99387.170000003651</v>
      </c>
      <c r="Z74" s="71"/>
      <c r="AB74" s="2" t="e">
        <f>SUMIFS('[2]MAIN-101'!AT:AT,'[2]MAIN-101'!AQ:AQ,'[2]2021 CADADR'!A74)+SUMIFS('[2]MAIN-101'!AU:AU,'[2]MAIN-101'!AQ:AQ,'[2]2021 CADADR'!A74)</f>
        <v>#VALUE!</v>
      </c>
      <c r="AC74" s="2" t="e">
        <f t="shared" si="0"/>
        <v>#VALUE!</v>
      </c>
    </row>
    <row r="75" spans="1:29" ht="45.75" customHeight="1" x14ac:dyDescent="0.3">
      <c r="A75" s="72">
        <v>61</v>
      </c>
      <c r="B75" s="57" t="s">
        <v>1656</v>
      </c>
      <c r="C75" s="57" t="s">
        <v>1652</v>
      </c>
      <c r="D75" s="57" t="str">
        <f t="shared" ref="D75:D86" si="15">K75</f>
        <v>101-21-01-005</v>
      </c>
      <c r="E75" s="57" t="s">
        <v>2385</v>
      </c>
      <c r="F75" s="92">
        <f t="shared" si="12"/>
        <v>44225</v>
      </c>
      <c r="G75" s="467">
        <f t="shared" si="3"/>
        <v>3955.36</v>
      </c>
      <c r="H75" s="103"/>
      <c r="I75" s="133"/>
      <c r="J75" s="89"/>
      <c r="K75" s="112" t="s">
        <v>1773</v>
      </c>
      <c r="L75" s="91">
        <v>44225</v>
      </c>
      <c r="M75" s="160"/>
      <c r="N75" s="99" t="s">
        <v>1774</v>
      </c>
      <c r="O75" s="94">
        <v>2999999900</v>
      </c>
      <c r="P75" s="104" t="s">
        <v>1775</v>
      </c>
      <c r="Q75" s="106"/>
      <c r="R75" s="106"/>
      <c r="S75" s="96">
        <v>3955.36</v>
      </c>
      <c r="T75" s="84">
        <f t="shared" si="4"/>
        <v>11906587.099999998</v>
      </c>
      <c r="U75" s="85">
        <v>59</v>
      </c>
      <c r="V75" s="98" t="s">
        <v>1776</v>
      </c>
      <c r="W75" s="86"/>
      <c r="Y75" s="13"/>
      <c r="Z75" s="71"/>
      <c r="AB75" s="2" t="e">
        <f>SUMIFS('[2]MAIN-101'!AT:AT,'[2]MAIN-101'!AQ:AQ,'[2]2021 CADADR'!A75)+SUMIFS('[2]MAIN-101'!AU:AU,'[2]MAIN-101'!AQ:AQ,'[2]2021 CADADR'!A75)</f>
        <v>#VALUE!</v>
      </c>
      <c r="AC75" s="2" t="e">
        <f t="shared" si="0"/>
        <v>#VALUE!</v>
      </c>
    </row>
    <row r="76" spans="1:29" ht="27.9" customHeight="1" x14ac:dyDescent="0.3">
      <c r="A76" s="72">
        <v>62</v>
      </c>
      <c r="B76" s="57" t="s">
        <v>1656</v>
      </c>
      <c r="C76" s="57" t="s">
        <v>1652</v>
      </c>
      <c r="D76" s="57" t="str">
        <f t="shared" si="15"/>
        <v>101-21-01-005</v>
      </c>
      <c r="E76" s="57" t="s">
        <v>2385</v>
      </c>
      <c r="F76" s="92">
        <f t="shared" si="12"/>
        <v>44225</v>
      </c>
      <c r="G76" s="467">
        <f t="shared" si="3"/>
        <v>28194.01</v>
      </c>
      <c r="H76" s="103"/>
      <c r="I76" s="133"/>
      <c r="J76" s="89"/>
      <c r="K76" s="112" t="s">
        <v>1773</v>
      </c>
      <c r="L76" s="91">
        <v>44225</v>
      </c>
      <c r="M76" s="160"/>
      <c r="N76" s="99" t="s">
        <v>1777</v>
      </c>
      <c r="O76" s="94">
        <v>5010101001</v>
      </c>
      <c r="P76" s="517" t="s">
        <v>1778</v>
      </c>
      <c r="Q76" s="106"/>
      <c r="R76" s="106"/>
      <c r="S76" s="96">
        <v>28194.01</v>
      </c>
      <c r="T76" s="84">
        <f t="shared" si="4"/>
        <v>11878393.089999998</v>
      </c>
      <c r="U76" s="85">
        <v>60</v>
      </c>
      <c r="V76" s="98" t="s">
        <v>1776</v>
      </c>
      <c r="W76" s="86"/>
      <c r="Y76" s="13"/>
      <c r="Z76" s="71"/>
      <c r="AB76" s="2" t="e">
        <f>SUMIFS('[2]MAIN-101'!AT:AT,'[2]MAIN-101'!AQ:AQ,'[2]2021 CADADR'!A76)+SUMIFS('[2]MAIN-101'!AU:AU,'[2]MAIN-101'!AQ:AQ,'[2]2021 CADADR'!A76)</f>
        <v>#VALUE!</v>
      </c>
      <c r="AC76" s="2" t="e">
        <f t="shared" si="0"/>
        <v>#VALUE!</v>
      </c>
    </row>
    <row r="77" spans="1:29" ht="27.9" customHeight="1" x14ac:dyDescent="0.3">
      <c r="A77" s="72">
        <v>63</v>
      </c>
      <c r="B77" s="57" t="s">
        <v>1656</v>
      </c>
      <c r="C77" s="57" t="s">
        <v>1652</v>
      </c>
      <c r="D77" s="57" t="str">
        <f t="shared" si="15"/>
        <v>101-21-01-005</v>
      </c>
      <c r="E77" s="57" t="s">
        <v>2385</v>
      </c>
      <c r="F77" s="92">
        <f t="shared" si="12"/>
        <v>44225</v>
      </c>
      <c r="G77" s="467">
        <f t="shared" si="3"/>
        <v>59624.21</v>
      </c>
      <c r="H77" s="103"/>
      <c r="I77" s="133"/>
      <c r="J77" s="89"/>
      <c r="K77" s="112" t="s">
        <v>1773</v>
      </c>
      <c r="L77" s="91">
        <v>44225</v>
      </c>
      <c r="M77" s="160"/>
      <c r="N77" s="99" t="s">
        <v>1693</v>
      </c>
      <c r="O77" s="94">
        <v>5010101001</v>
      </c>
      <c r="P77" s="518"/>
      <c r="Q77" s="106"/>
      <c r="R77" s="106"/>
      <c r="S77" s="96">
        <v>59624.21</v>
      </c>
      <c r="T77" s="84">
        <f t="shared" si="4"/>
        <v>11818768.879999997</v>
      </c>
      <c r="U77" s="85">
        <v>61</v>
      </c>
      <c r="V77" s="98" t="s">
        <v>1776</v>
      </c>
      <c r="W77" s="86"/>
      <c r="Y77" s="13"/>
      <c r="Z77" s="71"/>
      <c r="AB77" s="2" t="e">
        <f>SUMIFS('[2]MAIN-101'!AT:AT,'[2]MAIN-101'!AQ:AQ,'[2]2021 CADADR'!A77)+SUMIFS('[2]MAIN-101'!AU:AU,'[2]MAIN-101'!AQ:AQ,'[2]2021 CADADR'!A77)</f>
        <v>#VALUE!</v>
      </c>
      <c r="AC77" s="2" t="e">
        <f t="shared" si="0"/>
        <v>#VALUE!</v>
      </c>
    </row>
    <row r="78" spans="1:29" ht="27.9" customHeight="1" x14ac:dyDescent="0.3">
      <c r="A78" s="72">
        <v>64</v>
      </c>
      <c r="B78" s="57" t="s">
        <v>1656</v>
      </c>
      <c r="C78" s="57" t="s">
        <v>1652</v>
      </c>
      <c r="D78" s="57" t="str">
        <f t="shared" si="15"/>
        <v>101-21-01-005</v>
      </c>
      <c r="E78" s="57" t="s">
        <v>2385</v>
      </c>
      <c r="F78" s="92">
        <f t="shared" si="12"/>
        <v>44225</v>
      </c>
      <c r="G78" s="467">
        <f t="shared" si="3"/>
        <v>18148.37</v>
      </c>
      <c r="H78" s="103"/>
      <c r="I78" s="133"/>
      <c r="J78" s="89"/>
      <c r="K78" s="112" t="s">
        <v>1773</v>
      </c>
      <c r="L78" s="91">
        <v>44225</v>
      </c>
      <c r="M78" s="160"/>
      <c r="N78" s="99" t="s">
        <v>1779</v>
      </c>
      <c r="O78" s="94">
        <v>5010101001</v>
      </c>
      <c r="P78" s="518"/>
      <c r="Q78" s="106"/>
      <c r="R78" s="106"/>
      <c r="S78" s="96">
        <v>18148.37</v>
      </c>
      <c r="T78" s="84">
        <f t="shared" si="4"/>
        <v>11800620.509999998</v>
      </c>
      <c r="U78" s="85">
        <v>62</v>
      </c>
      <c r="V78" s="98" t="s">
        <v>1776</v>
      </c>
      <c r="W78" s="86"/>
      <c r="Y78" s="13"/>
      <c r="Z78" s="71"/>
      <c r="AB78" s="2" t="e">
        <f>SUMIFS('[2]MAIN-101'!AT:AT,'[2]MAIN-101'!AQ:AQ,'[2]2021 CADADR'!A78)+SUMIFS('[2]MAIN-101'!AU:AU,'[2]MAIN-101'!AQ:AQ,'[2]2021 CADADR'!A78)</f>
        <v>#VALUE!</v>
      </c>
      <c r="AC78" s="2" t="e">
        <f t="shared" si="0"/>
        <v>#VALUE!</v>
      </c>
    </row>
    <row r="79" spans="1:29" ht="27.9" customHeight="1" x14ac:dyDescent="0.3">
      <c r="A79" s="72">
        <v>65</v>
      </c>
      <c r="B79" s="57" t="s">
        <v>1656</v>
      </c>
      <c r="C79" s="57" t="s">
        <v>1652</v>
      </c>
      <c r="D79" s="57" t="str">
        <f t="shared" si="15"/>
        <v>101-21-01-005</v>
      </c>
      <c r="E79" s="57" t="s">
        <v>2385</v>
      </c>
      <c r="F79" s="92">
        <f t="shared" si="12"/>
        <v>44225</v>
      </c>
      <c r="G79" s="467">
        <f t="shared" si="3"/>
        <v>29978.37</v>
      </c>
      <c r="H79" s="103"/>
      <c r="I79" s="133"/>
      <c r="J79" s="89"/>
      <c r="K79" s="112" t="s">
        <v>1773</v>
      </c>
      <c r="L79" s="91">
        <v>44225</v>
      </c>
      <c r="M79" s="160"/>
      <c r="N79" s="99" t="s">
        <v>1780</v>
      </c>
      <c r="O79" s="94">
        <v>5010101001</v>
      </c>
      <c r="P79" s="518"/>
      <c r="Q79" s="106"/>
      <c r="R79" s="106"/>
      <c r="S79" s="96">
        <v>29978.37</v>
      </c>
      <c r="T79" s="84">
        <f t="shared" si="4"/>
        <v>11770642.139999999</v>
      </c>
      <c r="U79" s="85">
        <v>63</v>
      </c>
      <c r="V79" s="98" t="s">
        <v>1776</v>
      </c>
      <c r="W79" s="86"/>
      <c r="Y79" s="13"/>
      <c r="Z79" s="71"/>
      <c r="AB79" s="2" t="e">
        <f>SUMIFS('[2]MAIN-101'!AT:AT,'[2]MAIN-101'!AQ:AQ,'[2]2021 CADADR'!A79)+SUMIFS('[2]MAIN-101'!AU:AU,'[2]MAIN-101'!AQ:AQ,'[2]2021 CADADR'!A79)</f>
        <v>#VALUE!</v>
      </c>
      <c r="AC79" s="2" t="e">
        <f t="shared" ref="AC79:AC100" si="16">R79+S79-AB79</f>
        <v>#VALUE!</v>
      </c>
    </row>
    <row r="80" spans="1:29" ht="27.9" customHeight="1" x14ac:dyDescent="0.3">
      <c r="A80" s="72">
        <v>66</v>
      </c>
      <c r="B80" s="57" t="s">
        <v>1656</v>
      </c>
      <c r="C80" s="57" t="s">
        <v>1652</v>
      </c>
      <c r="D80" s="57" t="str">
        <f t="shared" si="15"/>
        <v>101-21-01-005</v>
      </c>
      <c r="E80" s="57" t="s">
        <v>2385</v>
      </c>
      <c r="F80" s="92">
        <f t="shared" si="12"/>
        <v>44225</v>
      </c>
      <c r="G80" s="467">
        <f t="shared" si="3"/>
        <v>64105.75</v>
      </c>
      <c r="H80" s="103"/>
      <c r="I80" s="133"/>
      <c r="J80" s="89"/>
      <c r="K80" s="112" t="s">
        <v>1773</v>
      </c>
      <c r="L80" s="91">
        <v>44225</v>
      </c>
      <c r="M80" s="160"/>
      <c r="N80" s="99" t="s">
        <v>1677</v>
      </c>
      <c r="O80" s="94">
        <v>5010101001</v>
      </c>
      <c r="P80" s="518"/>
      <c r="Q80" s="106"/>
      <c r="R80" s="106"/>
      <c r="S80" s="96">
        <v>64105.75</v>
      </c>
      <c r="T80" s="84">
        <f t="shared" si="4"/>
        <v>11706536.389999999</v>
      </c>
      <c r="U80" s="85">
        <v>64</v>
      </c>
      <c r="V80" s="98" t="s">
        <v>1776</v>
      </c>
      <c r="W80" s="86"/>
      <c r="Y80" s="13"/>
      <c r="Z80" s="71"/>
      <c r="AB80" s="2" t="e">
        <f>SUMIFS('[2]MAIN-101'!AT:AT,'[2]MAIN-101'!AQ:AQ,'[2]2021 CADADR'!A80)+SUMIFS('[2]MAIN-101'!AU:AU,'[2]MAIN-101'!AQ:AQ,'[2]2021 CADADR'!A80)</f>
        <v>#VALUE!</v>
      </c>
      <c r="AC80" s="2" t="e">
        <f t="shared" si="16"/>
        <v>#VALUE!</v>
      </c>
    </row>
    <row r="81" spans="1:30" ht="27.9" customHeight="1" x14ac:dyDescent="0.3">
      <c r="A81" s="72">
        <v>67</v>
      </c>
      <c r="B81" s="57" t="s">
        <v>1656</v>
      </c>
      <c r="C81" s="57" t="s">
        <v>1652</v>
      </c>
      <c r="D81" s="57" t="str">
        <f t="shared" si="15"/>
        <v>101-21-01-005</v>
      </c>
      <c r="E81" s="57" t="s">
        <v>2385</v>
      </c>
      <c r="F81" s="92">
        <f t="shared" si="12"/>
        <v>44225</v>
      </c>
      <c r="G81" s="467">
        <f t="shared" ref="G81:G144" si="17">R81+S81</f>
        <v>28358.37</v>
      </c>
      <c r="H81" s="103"/>
      <c r="I81" s="133"/>
      <c r="J81" s="89"/>
      <c r="K81" s="112" t="s">
        <v>1773</v>
      </c>
      <c r="L81" s="91">
        <v>44225</v>
      </c>
      <c r="M81" s="160"/>
      <c r="N81" s="99" t="s">
        <v>1781</v>
      </c>
      <c r="O81" s="94">
        <v>5010101001</v>
      </c>
      <c r="P81" s="518"/>
      <c r="Q81" s="106"/>
      <c r="R81" s="106"/>
      <c r="S81" s="96">
        <v>28358.37</v>
      </c>
      <c r="T81" s="84">
        <f t="shared" si="4"/>
        <v>11678178.02</v>
      </c>
      <c r="U81" s="85">
        <v>65</v>
      </c>
      <c r="V81" s="98" t="s">
        <v>1776</v>
      </c>
      <c r="W81" s="86"/>
      <c r="Y81" s="13"/>
      <c r="Z81" s="71"/>
      <c r="AB81" s="2" t="e">
        <f>SUMIFS('[2]MAIN-101'!AT:AT,'[2]MAIN-101'!AQ:AQ,'[2]2021 CADADR'!A81)+SUMIFS('[2]MAIN-101'!AU:AU,'[2]MAIN-101'!AQ:AQ,'[2]2021 CADADR'!A81)</f>
        <v>#VALUE!</v>
      </c>
      <c r="AC81" s="2" t="e">
        <f t="shared" si="16"/>
        <v>#VALUE!</v>
      </c>
    </row>
    <row r="82" spans="1:30" ht="63" customHeight="1" x14ac:dyDescent="0.3">
      <c r="A82" s="72">
        <v>68</v>
      </c>
      <c r="B82" s="57" t="s">
        <v>1656</v>
      </c>
      <c r="C82" s="57" t="s">
        <v>1652</v>
      </c>
      <c r="D82" s="57" t="str">
        <f t="shared" si="15"/>
        <v>101-21-01-005</v>
      </c>
      <c r="E82" s="57" t="s">
        <v>2385</v>
      </c>
      <c r="F82" s="92">
        <f t="shared" si="12"/>
        <v>44225</v>
      </c>
      <c r="G82" s="467">
        <f t="shared" si="17"/>
        <v>1880</v>
      </c>
      <c r="H82" s="103"/>
      <c r="I82" s="133"/>
      <c r="J82" s="89"/>
      <c r="K82" s="112" t="s">
        <v>1773</v>
      </c>
      <c r="L82" s="91">
        <v>44225</v>
      </c>
      <c r="M82" s="160"/>
      <c r="N82" s="99" t="s">
        <v>1782</v>
      </c>
      <c r="O82" s="94">
        <v>5020101000</v>
      </c>
      <c r="P82" s="104" t="s">
        <v>1783</v>
      </c>
      <c r="Q82" s="106"/>
      <c r="R82" s="97"/>
      <c r="S82" s="96">
        <v>1880</v>
      </c>
      <c r="T82" s="84">
        <f t="shared" ref="T82:T141" si="18">+T81+Q82-(R82+S82)</f>
        <v>11676298.02</v>
      </c>
      <c r="U82" s="85">
        <v>66</v>
      </c>
      <c r="V82" s="98" t="s">
        <v>1776</v>
      </c>
      <c r="W82" s="86"/>
      <c r="X82" s="71"/>
      <c r="Y82" s="86"/>
      <c r="Z82" s="71"/>
      <c r="AA82" s="120"/>
      <c r="AB82" s="2" t="e">
        <f>SUMIFS('[2]MAIN-101'!AT:AT,'[2]MAIN-101'!AQ:AQ,'[2]2021 CADADR'!A82)+SUMIFS('[2]MAIN-101'!AU:AU,'[2]MAIN-101'!AQ:AQ,'[2]2021 CADADR'!A82)</f>
        <v>#VALUE!</v>
      </c>
      <c r="AC82" s="2" t="e">
        <f t="shared" si="16"/>
        <v>#VALUE!</v>
      </c>
      <c r="AD82" s="120"/>
    </row>
    <row r="83" spans="1:30" ht="32.1" customHeight="1" x14ac:dyDescent="0.3">
      <c r="A83" s="72">
        <v>69</v>
      </c>
      <c r="B83" s="57" t="s">
        <v>1656</v>
      </c>
      <c r="C83" s="57" t="s">
        <v>1652</v>
      </c>
      <c r="D83" s="57" t="str">
        <f t="shared" si="15"/>
        <v>101-21-01-005</v>
      </c>
      <c r="E83" s="57" t="s">
        <v>2385</v>
      </c>
      <c r="F83" s="92">
        <f t="shared" si="12"/>
        <v>44225</v>
      </c>
      <c r="G83" s="467">
        <f t="shared" si="17"/>
        <v>31974</v>
      </c>
      <c r="H83" s="103"/>
      <c r="I83" s="133"/>
      <c r="J83" s="89"/>
      <c r="K83" s="112" t="s">
        <v>1773</v>
      </c>
      <c r="L83" s="91">
        <v>44225</v>
      </c>
      <c r="M83" s="160"/>
      <c r="N83" s="99" t="s">
        <v>1784</v>
      </c>
      <c r="O83" s="94">
        <v>5021199000</v>
      </c>
      <c r="P83" s="517" t="s">
        <v>1785</v>
      </c>
      <c r="Q83" s="106"/>
      <c r="R83" s="97"/>
      <c r="S83" s="96">
        <v>31974</v>
      </c>
      <c r="T83" s="84">
        <f t="shared" si="18"/>
        <v>11644324.02</v>
      </c>
      <c r="U83" s="85">
        <v>67</v>
      </c>
      <c r="V83" s="98" t="s">
        <v>1776</v>
      </c>
      <c r="W83" s="86"/>
      <c r="X83" s="71"/>
      <c r="Y83" s="86"/>
      <c r="Z83" s="71"/>
      <c r="AA83" s="176"/>
      <c r="AB83" s="2" t="e">
        <f>SUMIFS('[2]MAIN-101'!AT:AT,'[2]MAIN-101'!AQ:AQ,'[2]2021 CADADR'!A83)+SUMIFS('[2]MAIN-101'!AU:AU,'[2]MAIN-101'!AQ:AQ,'[2]2021 CADADR'!A83)</f>
        <v>#VALUE!</v>
      </c>
      <c r="AC83" s="2" t="e">
        <f t="shared" si="16"/>
        <v>#VALUE!</v>
      </c>
    </row>
    <row r="84" spans="1:30" ht="32.1" customHeight="1" x14ac:dyDescent="0.3">
      <c r="A84" s="72">
        <v>70</v>
      </c>
      <c r="B84" s="57" t="s">
        <v>1656</v>
      </c>
      <c r="C84" s="57" t="s">
        <v>1652</v>
      </c>
      <c r="D84" s="57" t="str">
        <f t="shared" si="15"/>
        <v>101-21-01-005</v>
      </c>
      <c r="E84" s="57" t="s">
        <v>2385</v>
      </c>
      <c r="F84" s="92">
        <f t="shared" si="12"/>
        <v>44225</v>
      </c>
      <c r="G84" s="467">
        <f t="shared" si="17"/>
        <v>14080</v>
      </c>
      <c r="H84" s="103"/>
      <c r="I84" s="133"/>
      <c r="J84" s="89"/>
      <c r="K84" s="112" t="s">
        <v>1773</v>
      </c>
      <c r="L84" s="91">
        <v>44225</v>
      </c>
      <c r="M84" s="160"/>
      <c r="N84" s="99" t="s">
        <v>1784</v>
      </c>
      <c r="O84" s="94">
        <v>5021299000</v>
      </c>
      <c r="P84" s="518"/>
      <c r="Q84" s="106"/>
      <c r="R84" s="97"/>
      <c r="S84" s="96">
        <v>14080</v>
      </c>
      <c r="T84" s="84">
        <f t="shared" si="18"/>
        <v>11630244.02</v>
      </c>
      <c r="U84" s="85">
        <v>68</v>
      </c>
      <c r="V84" s="98" t="s">
        <v>1776</v>
      </c>
      <c r="W84" s="86"/>
      <c r="Y84" s="13"/>
      <c r="AB84" s="2" t="e">
        <f>SUMIFS('[2]MAIN-101'!AT:AT,'[2]MAIN-101'!AQ:AQ,'[2]2021 CADADR'!A84)+SUMIFS('[2]MAIN-101'!AU:AU,'[2]MAIN-101'!AQ:AQ,'[2]2021 CADADR'!A84)</f>
        <v>#VALUE!</v>
      </c>
      <c r="AC84" s="2" t="e">
        <f t="shared" si="16"/>
        <v>#VALUE!</v>
      </c>
    </row>
    <row r="85" spans="1:30" ht="32.1" customHeight="1" x14ac:dyDescent="0.3">
      <c r="A85" s="72">
        <v>71</v>
      </c>
      <c r="B85" s="57" t="s">
        <v>1656</v>
      </c>
      <c r="C85" s="57" t="s">
        <v>1652</v>
      </c>
      <c r="D85" s="57" t="str">
        <f t="shared" si="15"/>
        <v>101-21-01-005</v>
      </c>
      <c r="E85" s="57" t="s">
        <v>2385</v>
      </c>
      <c r="F85" s="92">
        <f t="shared" si="12"/>
        <v>44225</v>
      </c>
      <c r="G85" s="467">
        <f t="shared" si="17"/>
        <v>10812.52</v>
      </c>
      <c r="H85" s="177"/>
      <c r="I85" s="93"/>
      <c r="J85" s="127"/>
      <c r="K85" s="112" t="s">
        <v>1773</v>
      </c>
      <c r="L85" s="91">
        <v>44225</v>
      </c>
      <c r="M85" s="160"/>
      <c r="N85" s="99" t="s">
        <v>1784</v>
      </c>
      <c r="O85" s="94">
        <v>5021102000</v>
      </c>
      <c r="P85" s="519"/>
      <c r="Q85" s="106"/>
      <c r="R85" s="178"/>
      <c r="S85" s="96">
        <v>10812.52</v>
      </c>
      <c r="T85" s="84">
        <f t="shared" si="18"/>
        <v>11619431.5</v>
      </c>
      <c r="U85" s="85">
        <v>69</v>
      </c>
      <c r="V85" s="98" t="s">
        <v>1776</v>
      </c>
      <c r="W85" s="86"/>
      <c r="X85" s="120"/>
      <c r="AB85" s="2" t="e">
        <f>SUMIFS('[2]MAIN-101'!AT:AT,'[2]MAIN-101'!AQ:AQ,'[2]2021 CADADR'!A85)+SUMIFS('[2]MAIN-101'!AU:AU,'[2]MAIN-101'!AQ:AQ,'[2]2021 CADADR'!A85)</f>
        <v>#VALUE!</v>
      </c>
      <c r="AC85" s="2" t="e">
        <f t="shared" si="16"/>
        <v>#VALUE!</v>
      </c>
    </row>
    <row r="86" spans="1:30" ht="45" customHeight="1" x14ac:dyDescent="0.3">
      <c r="A86" s="72">
        <v>72</v>
      </c>
      <c r="B86" s="57" t="s">
        <v>1656</v>
      </c>
      <c r="C86" s="57" t="s">
        <v>1652</v>
      </c>
      <c r="D86" s="57" t="str">
        <f t="shared" si="15"/>
        <v>101-21-01-006</v>
      </c>
      <c r="E86" s="57" t="s">
        <v>2385</v>
      </c>
      <c r="F86" s="92">
        <f t="shared" si="12"/>
        <v>44225</v>
      </c>
      <c r="G86" s="467">
        <f t="shared" si="17"/>
        <v>194068.8</v>
      </c>
      <c r="H86" s="103"/>
      <c r="I86" s="133"/>
      <c r="J86" s="89"/>
      <c r="K86" s="112" t="s">
        <v>1786</v>
      </c>
      <c r="L86" s="91">
        <v>44225</v>
      </c>
      <c r="M86" s="160"/>
      <c r="N86" s="99" t="s">
        <v>1787</v>
      </c>
      <c r="O86" s="94">
        <v>2999999900</v>
      </c>
      <c r="P86" s="104" t="s">
        <v>1788</v>
      </c>
      <c r="Q86" s="106"/>
      <c r="R86" s="97"/>
      <c r="S86" s="96">
        <v>194068.8</v>
      </c>
      <c r="T86" s="84">
        <f t="shared" si="18"/>
        <v>11425362.699999999</v>
      </c>
      <c r="U86" s="85">
        <v>70</v>
      </c>
      <c r="V86" s="98" t="s">
        <v>1776</v>
      </c>
      <c r="W86" s="86">
        <f>SUM(S75:S86)</f>
        <v>485179.76</v>
      </c>
      <c r="AB86" s="2" t="e">
        <f>SUMIFS('[2]MAIN-101'!AT:AT,'[2]MAIN-101'!AQ:AQ,'[2]2021 CADADR'!A86)+SUMIFS('[2]MAIN-101'!AU:AU,'[2]MAIN-101'!AQ:AQ,'[2]2021 CADADR'!A86)</f>
        <v>#VALUE!</v>
      </c>
      <c r="AC86" s="2" t="e">
        <f t="shared" si="16"/>
        <v>#VALUE!</v>
      </c>
    </row>
    <row r="87" spans="1:30" ht="54.9" customHeight="1" x14ac:dyDescent="0.3">
      <c r="A87" s="72">
        <v>73</v>
      </c>
      <c r="B87" s="57" t="s">
        <v>1656</v>
      </c>
      <c r="C87" s="57" t="s">
        <v>1645</v>
      </c>
      <c r="D87" s="466">
        <f t="shared" ref="D87:D99" si="19">J87</f>
        <v>1150403</v>
      </c>
      <c r="E87" s="57" t="s">
        <v>2385</v>
      </c>
      <c r="F87" s="92">
        <f t="shared" si="12"/>
        <v>44225</v>
      </c>
      <c r="G87" s="467">
        <f t="shared" si="17"/>
        <v>10895.41</v>
      </c>
      <c r="H87" s="103"/>
      <c r="I87" s="133"/>
      <c r="J87" s="89">
        <v>1150403</v>
      </c>
      <c r="K87" s="90"/>
      <c r="L87" s="91">
        <v>44225</v>
      </c>
      <c r="M87" s="160">
        <v>44225</v>
      </c>
      <c r="N87" s="130" t="s">
        <v>1789</v>
      </c>
      <c r="O87" s="89">
        <v>5020401000</v>
      </c>
      <c r="P87" s="131" t="s">
        <v>1790</v>
      </c>
      <c r="Q87" s="106"/>
      <c r="R87" s="105">
        <v>10895.41</v>
      </c>
      <c r="S87" s="106"/>
      <c r="T87" s="84">
        <f t="shared" si="18"/>
        <v>11414467.289999999</v>
      </c>
      <c r="U87" s="85">
        <v>71</v>
      </c>
      <c r="V87" s="98" t="s">
        <v>1791</v>
      </c>
      <c r="W87" s="86"/>
      <c r="AB87" s="2" t="e">
        <f>SUMIFS('[2]MAIN-101'!AT:AT,'[2]MAIN-101'!AQ:AQ,'[2]2021 CADADR'!A87)+SUMIFS('[2]MAIN-101'!AU:AU,'[2]MAIN-101'!AQ:AQ,'[2]2021 CADADR'!A87)</f>
        <v>#VALUE!</v>
      </c>
      <c r="AC87" s="2" t="e">
        <f t="shared" si="16"/>
        <v>#VALUE!</v>
      </c>
    </row>
    <row r="88" spans="1:30" ht="42.75" customHeight="1" x14ac:dyDescent="0.3">
      <c r="A88" s="72">
        <v>74</v>
      </c>
      <c r="B88" s="57" t="s">
        <v>1656</v>
      </c>
      <c r="C88" s="57" t="s">
        <v>1645</v>
      </c>
      <c r="D88" s="466">
        <f t="shared" si="19"/>
        <v>1150404</v>
      </c>
      <c r="E88" s="57" t="s">
        <v>2385</v>
      </c>
      <c r="F88" s="92">
        <f t="shared" si="12"/>
        <v>44225</v>
      </c>
      <c r="G88" s="467">
        <f t="shared" si="17"/>
        <v>3478.13</v>
      </c>
      <c r="H88" s="103"/>
      <c r="I88" s="133"/>
      <c r="J88" s="89">
        <v>1150404</v>
      </c>
      <c r="K88" s="90"/>
      <c r="L88" s="91">
        <v>44225</v>
      </c>
      <c r="M88" s="160">
        <v>44225</v>
      </c>
      <c r="N88" s="130" t="s">
        <v>1792</v>
      </c>
      <c r="O88" s="89">
        <v>5020401000</v>
      </c>
      <c r="P88" s="131" t="s">
        <v>1793</v>
      </c>
      <c r="Q88" s="106"/>
      <c r="R88" s="105">
        <v>3478.13</v>
      </c>
      <c r="S88" s="106"/>
      <c r="T88" s="84">
        <f t="shared" si="18"/>
        <v>11410989.159999998</v>
      </c>
      <c r="U88" s="85">
        <v>72</v>
      </c>
      <c r="V88" s="98" t="s">
        <v>1791</v>
      </c>
      <c r="W88" s="86">
        <f>+R88+R87</f>
        <v>14373.54</v>
      </c>
      <c r="AB88" s="2" t="e">
        <f>SUMIFS('[2]MAIN-101'!AT:AT,'[2]MAIN-101'!AQ:AQ,'[2]2021 CADADR'!A88)+SUMIFS('[2]MAIN-101'!AU:AU,'[2]MAIN-101'!AQ:AQ,'[2]2021 CADADR'!A88)</f>
        <v>#VALUE!</v>
      </c>
      <c r="AC88" s="2" t="e">
        <f t="shared" si="16"/>
        <v>#VALUE!</v>
      </c>
    </row>
    <row r="89" spans="1:30" ht="54.9" customHeight="1" x14ac:dyDescent="0.3">
      <c r="A89" s="72">
        <v>75</v>
      </c>
      <c r="B89" s="57" t="s">
        <v>1656</v>
      </c>
      <c r="C89" s="57" t="s">
        <v>1645</v>
      </c>
      <c r="D89" s="466">
        <f t="shared" si="19"/>
        <v>1150405</v>
      </c>
      <c r="E89" s="57" t="s">
        <v>2385</v>
      </c>
      <c r="F89" s="92">
        <f t="shared" si="12"/>
        <v>44225</v>
      </c>
      <c r="G89" s="467">
        <f t="shared" si="17"/>
        <v>2674.02</v>
      </c>
      <c r="H89" s="103"/>
      <c r="I89" s="133"/>
      <c r="J89" s="89">
        <v>1150405</v>
      </c>
      <c r="K89" s="133"/>
      <c r="L89" s="91">
        <v>44225</v>
      </c>
      <c r="M89" s="160">
        <v>44225</v>
      </c>
      <c r="N89" s="130" t="s">
        <v>1699</v>
      </c>
      <c r="O89" s="89">
        <v>2999999000</v>
      </c>
      <c r="P89" s="131" t="s">
        <v>1794</v>
      </c>
      <c r="Q89" s="106"/>
      <c r="R89" s="105">
        <v>2674.02</v>
      </c>
      <c r="S89" s="106"/>
      <c r="T89" s="84">
        <f t="shared" si="18"/>
        <v>11408315.139999999</v>
      </c>
      <c r="U89" s="85">
        <v>73</v>
      </c>
      <c r="V89" s="98" t="s">
        <v>1776</v>
      </c>
      <c r="W89" s="86"/>
      <c r="X89" s="71"/>
      <c r="Y89" s="120"/>
      <c r="AB89" s="2" t="e">
        <f>SUMIFS('[2]MAIN-101'!AT:AT,'[2]MAIN-101'!AQ:AQ,'[2]2021 CADADR'!A89)+SUMIFS('[2]MAIN-101'!AU:AU,'[2]MAIN-101'!AQ:AQ,'[2]2021 CADADR'!A89)</f>
        <v>#VALUE!</v>
      </c>
      <c r="AC89" s="2" t="e">
        <f t="shared" si="16"/>
        <v>#VALUE!</v>
      </c>
    </row>
    <row r="90" spans="1:30" ht="45.75" customHeight="1" x14ac:dyDescent="0.3">
      <c r="A90" s="72">
        <v>76</v>
      </c>
      <c r="B90" s="57" t="s">
        <v>1656</v>
      </c>
      <c r="C90" s="57" t="s">
        <v>1645</v>
      </c>
      <c r="D90" s="466">
        <f t="shared" si="19"/>
        <v>1150406</v>
      </c>
      <c r="E90" s="57" t="s">
        <v>2385</v>
      </c>
      <c r="F90" s="92">
        <f t="shared" si="12"/>
        <v>44225</v>
      </c>
      <c r="G90" s="467">
        <f t="shared" si="17"/>
        <v>2000</v>
      </c>
      <c r="H90" s="157"/>
      <c r="I90" s="133"/>
      <c r="J90" s="89">
        <v>1150406</v>
      </c>
      <c r="K90" s="133"/>
      <c r="L90" s="91">
        <v>44225</v>
      </c>
      <c r="M90" s="160">
        <v>44225</v>
      </c>
      <c r="N90" s="130" t="s">
        <v>1699</v>
      </c>
      <c r="O90" s="89">
        <v>2999999000</v>
      </c>
      <c r="P90" s="131" t="s">
        <v>1795</v>
      </c>
      <c r="Q90" s="106"/>
      <c r="R90" s="105">
        <v>2000</v>
      </c>
      <c r="S90" s="106"/>
      <c r="T90" s="84">
        <f t="shared" si="18"/>
        <v>11406315.139999999</v>
      </c>
      <c r="U90" s="85">
        <v>74</v>
      </c>
      <c r="V90" s="98" t="s">
        <v>1776</v>
      </c>
      <c r="W90" s="107"/>
      <c r="X90" s="179"/>
      <c r="Y90" s="120"/>
      <c r="Z90" s="120"/>
      <c r="AA90" s="120"/>
      <c r="AB90" s="2" t="e">
        <f>SUMIFS('[2]MAIN-101'!AT:AT,'[2]MAIN-101'!AQ:AQ,'[2]2021 CADADR'!A90)+SUMIFS('[2]MAIN-101'!AU:AU,'[2]MAIN-101'!AQ:AQ,'[2]2021 CADADR'!A90)</f>
        <v>#VALUE!</v>
      </c>
      <c r="AC90" s="2" t="e">
        <f t="shared" si="16"/>
        <v>#VALUE!</v>
      </c>
    </row>
    <row r="91" spans="1:30" ht="44.25" customHeight="1" x14ac:dyDescent="0.3">
      <c r="A91" s="72">
        <v>77</v>
      </c>
      <c r="B91" s="57" t="s">
        <v>1656</v>
      </c>
      <c r="C91" s="57" t="s">
        <v>1645</v>
      </c>
      <c r="D91" s="466">
        <f t="shared" si="19"/>
        <v>1150407</v>
      </c>
      <c r="E91" s="57" t="s">
        <v>2385</v>
      </c>
      <c r="F91" s="92">
        <f t="shared" si="12"/>
        <v>44225</v>
      </c>
      <c r="G91" s="467">
        <f t="shared" si="17"/>
        <v>903</v>
      </c>
      <c r="H91" s="125"/>
      <c r="I91" s="141"/>
      <c r="J91" s="89">
        <v>1150407</v>
      </c>
      <c r="K91" s="90"/>
      <c r="L91" s="91">
        <v>44225</v>
      </c>
      <c r="M91" s="160">
        <v>44225</v>
      </c>
      <c r="N91" s="130" t="s">
        <v>1796</v>
      </c>
      <c r="O91" s="89">
        <v>2999999000</v>
      </c>
      <c r="P91" s="131" t="s">
        <v>1797</v>
      </c>
      <c r="Q91" s="106"/>
      <c r="R91" s="105">
        <v>903</v>
      </c>
      <c r="S91" s="106"/>
      <c r="T91" s="84">
        <f t="shared" si="18"/>
        <v>11405412.139999999</v>
      </c>
      <c r="U91" s="85">
        <v>75</v>
      </c>
      <c r="V91" s="98" t="s">
        <v>1776</v>
      </c>
      <c r="W91" s="86"/>
      <c r="Z91" s="120"/>
      <c r="AB91" s="2" t="e">
        <f>SUMIFS('[2]MAIN-101'!AT:AT,'[2]MAIN-101'!AQ:AQ,'[2]2021 CADADR'!A91)+SUMIFS('[2]MAIN-101'!AU:AU,'[2]MAIN-101'!AQ:AQ,'[2]2021 CADADR'!A91)</f>
        <v>#VALUE!</v>
      </c>
      <c r="AC91" s="2" t="e">
        <f t="shared" si="16"/>
        <v>#VALUE!</v>
      </c>
    </row>
    <row r="92" spans="1:30" ht="54.9" customHeight="1" x14ac:dyDescent="0.3">
      <c r="A92" s="72">
        <v>78</v>
      </c>
      <c r="B92" s="57" t="s">
        <v>1656</v>
      </c>
      <c r="C92" s="57" t="s">
        <v>1645</v>
      </c>
      <c r="D92" s="466">
        <f t="shared" si="19"/>
        <v>1150408</v>
      </c>
      <c r="E92" s="57" t="s">
        <v>2385</v>
      </c>
      <c r="F92" s="92">
        <f t="shared" si="12"/>
        <v>44225</v>
      </c>
      <c r="G92" s="467">
        <f t="shared" si="17"/>
        <v>58756.68</v>
      </c>
      <c r="H92" s="89"/>
      <c r="I92" s="141"/>
      <c r="J92" s="89">
        <v>1150408</v>
      </c>
      <c r="K92" s="90"/>
      <c r="L92" s="91">
        <v>44225</v>
      </c>
      <c r="M92" s="160">
        <v>44225</v>
      </c>
      <c r="N92" s="130" t="s">
        <v>340</v>
      </c>
      <c r="O92" s="89">
        <v>2999999000</v>
      </c>
      <c r="P92" s="131" t="s">
        <v>1798</v>
      </c>
      <c r="Q92" s="106"/>
      <c r="R92" s="105">
        <v>58756.68</v>
      </c>
      <c r="S92" s="106"/>
      <c r="T92" s="84">
        <f t="shared" si="18"/>
        <v>11346655.459999999</v>
      </c>
      <c r="U92" s="85">
        <v>76</v>
      </c>
      <c r="V92" s="98" t="s">
        <v>1776</v>
      </c>
      <c r="W92" s="70"/>
      <c r="X92" s="71"/>
      <c r="Y92" s="71"/>
      <c r="AB92" s="2" t="e">
        <f>SUMIFS('[2]MAIN-101'!AT:AT,'[2]MAIN-101'!AQ:AQ,'[2]2021 CADADR'!A92)+SUMIFS('[2]MAIN-101'!AU:AU,'[2]MAIN-101'!AQ:AQ,'[2]2021 CADADR'!A92)</f>
        <v>#VALUE!</v>
      </c>
      <c r="AC92" s="2" t="e">
        <f t="shared" si="16"/>
        <v>#VALUE!</v>
      </c>
    </row>
    <row r="93" spans="1:30" ht="43.5" customHeight="1" x14ac:dyDescent="0.3">
      <c r="A93" s="72">
        <v>79</v>
      </c>
      <c r="B93" s="57" t="s">
        <v>1656</v>
      </c>
      <c r="C93" s="57" t="s">
        <v>1645</v>
      </c>
      <c r="D93" s="466">
        <f t="shared" si="19"/>
        <v>1150409</v>
      </c>
      <c r="E93" s="57" t="s">
        <v>2385</v>
      </c>
      <c r="F93" s="92">
        <f t="shared" si="12"/>
        <v>44225</v>
      </c>
      <c r="G93" s="467">
        <f t="shared" si="17"/>
        <v>98027.49</v>
      </c>
      <c r="H93" s="89"/>
      <c r="I93" s="91"/>
      <c r="J93" s="89">
        <v>1150409</v>
      </c>
      <c r="K93" s="90"/>
      <c r="L93" s="91">
        <v>44225</v>
      </c>
      <c r="M93" s="160">
        <v>44225</v>
      </c>
      <c r="N93" s="130" t="s">
        <v>1799</v>
      </c>
      <c r="O93" s="89">
        <v>2999999000</v>
      </c>
      <c r="P93" s="131" t="s">
        <v>1800</v>
      </c>
      <c r="Q93" s="106"/>
      <c r="R93" s="105">
        <v>98027.49</v>
      </c>
      <c r="S93" s="106"/>
      <c r="T93" s="84">
        <f t="shared" si="18"/>
        <v>11248627.969999999</v>
      </c>
      <c r="U93" s="85">
        <v>77</v>
      </c>
      <c r="V93" s="98" t="s">
        <v>1776</v>
      </c>
      <c r="W93" s="86"/>
      <c r="AB93" s="2" t="e">
        <f>SUMIFS('[2]MAIN-101'!AT:AT,'[2]MAIN-101'!AQ:AQ,'[2]2021 CADADR'!A93)+SUMIFS('[2]MAIN-101'!AU:AU,'[2]MAIN-101'!AQ:AQ,'[2]2021 CADADR'!A93)</f>
        <v>#VALUE!</v>
      </c>
      <c r="AC93" s="2" t="e">
        <f t="shared" si="16"/>
        <v>#VALUE!</v>
      </c>
    </row>
    <row r="94" spans="1:30" ht="54.9" customHeight="1" x14ac:dyDescent="0.3">
      <c r="A94" s="72">
        <v>80</v>
      </c>
      <c r="B94" s="57" t="s">
        <v>1656</v>
      </c>
      <c r="C94" s="57" t="s">
        <v>1645</v>
      </c>
      <c r="D94" s="466">
        <f t="shared" si="19"/>
        <v>1150410</v>
      </c>
      <c r="E94" s="57" t="s">
        <v>2385</v>
      </c>
      <c r="F94" s="92">
        <f t="shared" si="12"/>
        <v>44225</v>
      </c>
      <c r="G94" s="467">
        <f t="shared" si="17"/>
        <v>7500</v>
      </c>
      <c r="H94" s="89"/>
      <c r="I94" s="91"/>
      <c r="J94" s="89">
        <v>1150410</v>
      </c>
      <c r="K94" s="90"/>
      <c r="L94" s="91">
        <v>44225</v>
      </c>
      <c r="M94" s="160">
        <v>44225</v>
      </c>
      <c r="N94" s="130" t="s">
        <v>1760</v>
      </c>
      <c r="O94" s="89">
        <v>5029999099</v>
      </c>
      <c r="P94" s="131" t="s">
        <v>1801</v>
      </c>
      <c r="Q94" s="106"/>
      <c r="R94" s="105">
        <v>7500</v>
      </c>
      <c r="S94" s="106"/>
      <c r="T94" s="84">
        <f t="shared" si="18"/>
        <v>11241127.969999999</v>
      </c>
      <c r="U94" s="85">
        <v>78</v>
      </c>
      <c r="V94" s="98" t="s">
        <v>1776</v>
      </c>
      <c r="W94" s="86">
        <f>SUM(R89:R94)</f>
        <v>169861.19</v>
      </c>
      <c r="AB94" s="2" t="e">
        <f>SUMIFS('[2]MAIN-101'!AT:AT,'[2]MAIN-101'!AQ:AQ,'[2]2021 CADADR'!A94)+SUMIFS('[2]MAIN-101'!AU:AU,'[2]MAIN-101'!AQ:AQ,'[2]2021 CADADR'!A94)</f>
        <v>#VALUE!</v>
      </c>
      <c r="AC94" s="2" t="e">
        <f t="shared" si="16"/>
        <v>#VALUE!</v>
      </c>
    </row>
    <row r="95" spans="1:30" ht="41.1" customHeight="1" x14ac:dyDescent="0.3">
      <c r="A95" s="72">
        <v>81</v>
      </c>
      <c r="B95" s="57" t="s">
        <v>1656</v>
      </c>
      <c r="C95" s="57" t="s">
        <v>1645</v>
      </c>
      <c r="D95" s="466">
        <f t="shared" si="19"/>
        <v>9900130624</v>
      </c>
      <c r="E95" s="57" t="s">
        <v>2385</v>
      </c>
      <c r="F95" s="92">
        <f t="shared" si="12"/>
        <v>44225</v>
      </c>
      <c r="G95" s="467">
        <f t="shared" si="17"/>
        <v>98042.33</v>
      </c>
      <c r="H95" s="89"/>
      <c r="I95" s="141"/>
      <c r="J95" s="180">
        <v>9900130624</v>
      </c>
      <c r="K95" s="90"/>
      <c r="L95" s="91">
        <v>44225</v>
      </c>
      <c r="M95" s="160">
        <v>44225</v>
      </c>
      <c r="N95" s="123" t="s">
        <v>64</v>
      </c>
      <c r="O95" s="124">
        <v>2999999000</v>
      </c>
      <c r="P95" s="110" t="s">
        <v>1802</v>
      </c>
      <c r="Q95" s="106"/>
      <c r="R95" s="111">
        <v>98042.33</v>
      </c>
      <c r="S95" s="106"/>
      <c r="T95" s="84">
        <f t="shared" si="18"/>
        <v>11143085.639999999</v>
      </c>
      <c r="U95" s="85">
        <v>79</v>
      </c>
      <c r="V95" s="98" t="s">
        <v>1791</v>
      </c>
      <c r="W95" s="13"/>
      <c r="AB95" s="2" t="e">
        <f>SUMIFS('[2]MAIN-101'!AT:AT,'[2]MAIN-101'!AQ:AQ,'[2]2021 CADADR'!A95)+SUMIFS('[2]MAIN-101'!AU:AU,'[2]MAIN-101'!AQ:AQ,'[2]2021 CADADR'!A95)</f>
        <v>#VALUE!</v>
      </c>
      <c r="AC95" s="2" t="e">
        <f t="shared" si="16"/>
        <v>#VALUE!</v>
      </c>
    </row>
    <row r="96" spans="1:30" ht="41.1" customHeight="1" x14ac:dyDescent="0.3">
      <c r="A96" s="72">
        <v>82</v>
      </c>
      <c r="B96" s="57" t="s">
        <v>1656</v>
      </c>
      <c r="C96" s="57" t="s">
        <v>1645</v>
      </c>
      <c r="D96" s="466">
        <f t="shared" si="19"/>
        <v>9900130625</v>
      </c>
      <c r="E96" s="57" t="s">
        <v>2385</v>
      </c>
      <c r="F96" s="92">
        <f t="shared" si="12"/>
        <v>44225</v>
      </c>
      <c r="G96" s="467">
        <f t="shared" si="17"/>
        <v>9700</v>
      </c>
      <c r="H96" s="89"/>
      <c r="I96" s="89"/>
      <c r="J96" s="180">
        <v>9900130625</v>
      </c>
      <c r="K96" s="89"/>
      <c r="L96" s="91">
        <v>44225</v>
      </c>
      <c r="M96" s="160">
        <v>44225</v>
      </c>
      <c r="N96" s="123" t="s">
        <v>1803</v>
      </c>
      <c r="O96" s="124">
        <v>2999999000</v>
      </c>
      <c r="P96" s="110" t="s">
        <v>1804</v>
      </c>
      <c r="Q96" s="106"/>
      <c r="R96" s="111">
        <v>9700</v>
      </c>
      <c r="S96" s="106"/>
      <c r="T96" s="84">
        <f t="shared" si="18"/>
        <v>11133385.639999999</v>
      </c>
      <c r="U96" s="85">
        <v>80</v>
      </c>
      <c r="V96" s="98" t="s">
        <v>1791</v>
      </c>
      <c r="W96" s="86"/>
      <c r="X96" s="71"/>
      <c r="Y96" s="120"/>
      <c r="AB96" s="2" t="e">
        <f>SUMIFS('[2]MAIN-101'!AT:AT,'[2]MAIN-101'!AQ:AQ,'[2]2021 CADADR'!A96)+SUMIFS('[2]MAIN-101'!AU:AU,'[2]MAIN-101'!AQ:AQ,'[2]2021 CADADR'!A96)</f>
        <v>#VALUE!</v>
      </c>
      <c r="AC96" s="2" t="e">
        <f t="shared" si="16"/>
        <v>#VALUE!</v>
      </c>
    </row>
    <row r="97" spans="1:29" ht="41.1" customHeight="1" x14ac:dyDescent="0.3">
      <c r="A97" s="72">
        <v>83</v>
      </c>
      <c r="B97" s="57" t="s">
        <v>1656</v>
      </c>
      <c r="C97" s="57" t="s">
        <v>1645</v>
      </c>
      <c r="D97" s="466">
        <f t="shared" si="19"/>
        <v>9900130626</v>
      </c>
      <c r="E97" s="57" t="s">
        <v>2385</v>
      </c>
      <c r="F97" s="92">
        <f t="shared" si="12"/>
        <v>44225</v>
      </c>
      <c r="G97" s="467">
        <f t="shared" si="17"/>
        <v>27440</v>
      </c>
      <c r="H97" s="103"/>
      <c r="I97" s="103"/>
      <c r="J97" s="180">
        <v>9900130626</v>
      </c>
      <c r="K97" s="134"/>
      <c r="L97" s="91">
        <v>44225</v>
      </c>
      <c r="M97" s="160">
        <v>44225</v>
      </c>
      <c r="N97" s="123" t="s">
        <v>1805</v>
      </c>
      <c r="O97" s="124">
        <v>2999999000</v>
      </c>
      <c r="P97" s="110" t="s">
        <v>1806</v>
      </c>
      <c r="Q97" s="106"/>
      <c r="R97" s="111">
        <v>27440</v>
      </c>
      <c r="S97" s="106"/>
      <c r="T97" s="84">
        <f t="shared" si="18"/>
        <v>11105945.639999999</v>
      </c>
      <c r="U97" s="85">
        <v>81</v>
      </c>
      <c r="V97" s="98" t="s">
        <v>1791</v>
      </c>
      <c r="W97" s="86"/>
      <c r="AB97" s="2" t="e">
        <f>SUMIFS('[2]MAIN-101'!AT:AT,'[2]MAIN-101'!AQ:AQ,'[2]2021 CADADR'!A97)+SUMIFS('[2]MAIN-101'!AU:AU,'[2]MAIN-101'!AQ:AQ,'[2]2021 CADADR'!A97)</f>
        <v>#VALUE!</v>
      </c>
      <c r="AC97" s="2" t="e">
        <f t="shared" si="16"/>
        <v>#VALUE!</v>
      </c>
    </row>
    <row r="98" spans="1:29" ht="41.1" customHeight="1" x14ac:dyDescent="0.3">
      <c r="A98" s="72">
        <v>84</v>
      </c>
      <c r="B98" s="57" t="s">
        <v>1656</v>
      </c>
      <c r="C98" s="57" t="s">
        <v>1645</v>
      </c>
      <c r="D98" s="466">
        <f t="shared" si="19"/>
        <v>9900130627</v>
      </c>
      <c r="E98" s="57" t="s">
        <v>2385</v>
      </c>
      <c r="F98" s="92">
        <f t="shared" si="12"/>
        <v>44225</v>
      </c>
      <c r="G98" s="467">
        <f t="shared" si="17"/>
        <v>31716.67</v>
      </c>
      <c r="H98" s="103"/>
      <c r="I98" s="133"/>
      <c r="J98" s="180">
        <v>9900130627</v>
      </c>
      <c r="K98" s="90"/>
      <c r="L98" s="91">
        <v>44225</v>
      </c>
      <c r="M98" s="160">
        <v>44225</v>
      </c>
      <c r="N98" s="123" t="s">
        <v>1807</v>
      </c>
      <c r="O98" s="124">
        <v>2999999000</v>
      </c>
      <c r="P98" s="110" t="s">
        <v>1808</v>
      </c>
      <c r="Q98" s="106"/>
      <c r="R98" s="111">
        <v>31716.67</v>
      </c>
      <c r="S98" s="106"/>
      <c r="T98" s="84">
        <f t="shared" si="18"/>
        <v>11074228.969999999</v>
      </c>
      <c r="U98" s="85">
        <v>82</v>
      </c>
      <c r="V98" s="98" t="s">
        <v>1791</v>
      </c>
      <c r="W98" s="107"/>
      <c r="X98" s="71"/>
      <c r="Y98" s="120"/>
      <c r="AB98" s="2" t="e">
        <f>SUMIFS('[2]MAIN-101'!AT:AT,'[2]MAIN-101'!AQ:AQ,'[2]2021 CADADR'!A98)+SUMIFS('[2]MAIN-101'!AU:AU,'[2]MAIN-101'!AQ:AQ,'[2]2021 CADADR'!A98)</f>
        <v>#VALUE!</v>
      </c>
      <c r="AC98" s="2" t="e">
        <f t="shared" si="16"/>
        <v>#VALUE!</v>
      </c>
    </row>
    <row r="99" spans="1:29" ht="41.1" customHeight="1" x14ac:dyDescent="0.3">
      <c r="A99" s="72">
        <v>85</v>
      </c>
      <c r="B99" s="57" t="s">
        <v>1656</v>
      </c>
      <c r="C99" s="57" t="s">
        <v>1645</v>
      </c>
      <c r="D99" s="466">
        <f t="shared" si="19"/>
        <v>9900130628</v>
      </c>
      <c r="E99" s="57" t="s">
        <v>2385</v>
      </c>
      <c r="F99" s="92">
        <f t="shared" si="12"/>
        <v>44225</v>
      </c>
      <c r="G99" s="467">
        <f t="shared" si="17"/>
        <v>44865.51</v>
      </c>
      <c r="H99" s="103"/>
      <c r="I99" s="133"/>
      <c r="J99" s="180">
        <v>9900130628</v>
      </c>
      <c r="K99" s="133"/>
      <c r="L99" s="91">
        <v>44225</v>
      </c>
      <c r="M99" s="160">
        <v>44225</v>
      </c>
      <c r="N99" s="123" t="s">
        <v>1809</v>
      </c>
      <c r="O99" s="124">
        <v>2999999000</v>
      </c>
      <c r="P99" s="110" t="s">
        <v>1810</v>
      </c>
      <c r="Q99" s="106"/>
      <c r="R99" s="111">
        <v>44865.51</v>
      </c>
      <c r="S99" s="106"/>
      <c r="T99" s="84">
        <f t="shared" si="18"/>
        <v>11029363.459999999</v>
      </c>
      <c r="U99" s="85">
        <v>83</v>
      </c>
      <c r="V99" s="98" t="s">
        <v>1791</v>
      </c>
      <c r="W99" s="86">
        <f>SUM(R95:R99)</f>
        <v>211764.51</v>
      </c>
      <c r="X99" s="71">
        <v>11514543.220000001</v>
      </c>
      <c r="Y99" s="71">
        <f>+X99-T99</f>
        <v>485179.76000000164</v>
      </c>
      <c r="Z99" s="120">
        <f>+W86</f>
        <v>485179.76</v>
      </c>
      <c r="AA99" s="120">
        <f>+Z99-Y99</f>
        <v>-1.6298145055770874E-9</v>
      </c>
      <c r="AB99" s="2" t="e">
        <f>SUMIFS('[2]MAIN-101'!AT:AT,'[2]MAIN-101'!AQ:AQ,'[2]2021 CADADR'!A99)+SUMIFS('[2]MAIN-101'!AU:AU,'[2]MAIN-101'!AQ:AQ,'[2]2021 CADADR'!A99)</f>
        <v>#VALUE!</v>
      </c>
      <c r="AC99" s="2" t="e">
        <f t="shared" si="16"/>
        <v>#VALUE!</v>
      </c>
    </row>
    <row r="100" spans="1:29" ht="41.1" hidden="1" customHeight="1" x14ac:dyDescent="0.3">
      <c r="A100" s="72">
        <v>86</v>
      </c>
      <c r="B100" s="57" t="s">
        <v>1656</v>
      </c>
      <c r="C100" s="57"/>
      <c r="D100" s="57"/>
      <c r="E100" s="57"/>
      <c r="F100" s="92">
        <f t="shared" ref="F100" si="20">M100</f>
        <v>0</v>
      </c>
      <c r="G100" s="467">
        <f t="shared" si="17"/>
        <v>0</v>
      </c>
      <c r="H100" s="159"/>
      <c r="I100" s="73" t="s">
        <v>13</v>
      </c>
      <c r="J100" s="181"/>
      <c r="K100" s="182"/>
      <c r="L100" s="76"/>
      <c r="M100" s="183"/>
      <c r="N100" s="184"/>
      <c r="O100" s="74"/>
      <c r="P100" s="184"/>
      <c r="Q100" s="140">
        <v>14367000</v>
      </c>
      <c r="R100" s="111"/>
      <c r="S100" s="106"/>
      <c r="T100" s="185">
        <f t="shared" si="18"/>
        <v>25396363.460000001</v>
      </c>
      <c r="U100" s="85"/>
      <c r="V100" s="98" t="s">
        <v>1811</v>
      </c>
      <c r="W100" s="86"/>
      <c r="X100" s="71"/>
      <c r="Y100" s="71"/>
      <c r="Z100" s="120"/>
      <c r="AA100" s="120"/>
      <c r="AB100" s="2" t="e">
        <f>SUMIFS('[2]MAIN-101'!AT:AT,'[2]MAIN-101'!AQ:AQ,'[2]2021 CADADR'!A100)+SUMIFS('[2]MAIN-101'!AU:AU,'[2]MAIN-101'!AQ:AQ,'[2]2021 CADADR'!A100)</f>
        <v>#VALUE!</v>
      </c>
      <c r="AC100" s="2" t="e">
        <f t="shared" si="16"/>
        <v>#VALUE!</v>
      </c>
    </row>
    <row r="101" spans="1:29" ht="41.1" customHeight="1" x14ac:dyDescent="0.3">
      <c r="A101" s="72">
        <v>87</v>
      </c>
      <c r="B101" s="57" t="s">
        <v>1812</v>
      </c>
      <c r="C101" s="57" t="s">
        <v>1645</v>
      </c>
      <c r="D101" s="466">
        <f t="shared" ref="D101:D110" si="21">J101</f>
        <v>1150411</v>
      </c>
      <c r="E101" s="57" t="s">
        <v>2385</v>
      </c>
      <c r="F101" s="92">
        <f t="shared" ref="F101:F164" si="22">L101</f>
        <v>44228</v>
      </c>
      <c r="G101" s="467">
        <f t="shared" si="17"/>
        <v>16028.58</v>
      </c>
      <c r="H101" s="87"/>
      <c r="I101" s="88"/>
      <c r="J101" s="89">
        <v>1150411</v>
      </c>
      <c r="K101" s="90"/>
      <c r="L101" s="91">
        <v>44228</v>
      </c>
      <c r="M101" s="160">
        <v>44228</v>
      </c>
      <c r="N101" s="130" t="s">
        <v>1813</v>
      </c>
      <c r="O101" s="89">
        <v>5029905001</v>
      </c>
      <c r="P101" s="131" t="s">
        <v>1814</v>
      </c>
      <c r="Q101" s="105"/>
      <c r="R101" s="105">
        <v>16028.58</v>
      </c>
      <c r="S101" s="96"/>
      <c r="T101" s="84">
        <f t="shared" si="18"/>
        <v>25380334.880000003</v>
      </c>
      <c r="U101" s="85">
        <v>1</v>
      </c>
      <c r="V101" s="98" t="s">
        <v>1811</v>
      </c>
      <c r="W101" s="86"/>
      <c r="X101" s="71"/>
      <c r="Y101" s="71"/>
      <c r="Z101" s="120"/>
      <c r="AA101" s="120"/>
      <c r="AB101" s="120" t="e">
        <f>SUMIFS('[2]MAIN-101'!AT:AT,'[2]MAIN-101'!AQ:AQ,'[2]2021 CADADR'!A101)+SUMIFS('[2]MAIN-101'!AU:AU,'[2]MAIN-101'!AQ:AQ,'[2]2021 CADADR'!A101)-R101-S101</f>
        <v>#VALUE!</v>
      </c>
    </row>
    <row r="102" spans="1:29" ht="41.1" customHeight="1" x14ac:dyDescent="0.3">
      <c r="A102" s="72">
        <v>88</v>
      </c>
      <c r="B102" s="57" t="s">
        <v>1812</v>
      </c>
      <c r="C102" s="57" t="s">
        <v>1645</v>
      </c>
      <c r="D102" s="466">
        <f t="shared" si="21"/>
        <v>1150412</v>
      </c>
      <c r="E102" s="57" t="s">
        <v>2385</v>
      </c>
      <c r="F102" s="92">
        <f t="shared" si="22"/>
        <v>44228</v>
      </c>
      <c r="G102" s="467">
        <f t="shared" si="17"/>
        <v>1623829.3</v>
      </c>
      <c r="H102" s="87"/>
      <c r="I102" s="88"/>
      <c r="J102" s="89">
        <v>1150412</v>
      </c>
      <c r="K102" s="88"/>
      <c r="L102" s="91">
        <v>44228</v>
      </c>
      <c r="M102" s="160">
        <v>44228</v>
      </c>
      <c r="N102" s="130" t="s">
        <v>1815</v>
      </c>
      <c r="O102" s="89">
        <v>5029905001</v>
      </c>
      <c r="P102" s="131" t="s">
        <v>1816</v>
      </c>
      <c r="Q102" s="105"/>
      <c r="R102" s="105">
        <v>1623829.3</v>
      </c>
      <c r="S102" s="96"/>
      <c r="T102" s="84">
        <f t="shared" si="18"/>
        <v>23756505.580000002</v>
      </c>
      <c r="U102" s="85">
        <v>2</v>
      </c>
      <c r="V102" s="98" t="s">
        <v>1811</v>
      </c>
      <c r="W102" s="86"/>
      <c r="X102" s="71"/>
      <c r="Y102" s="71"/>
      <c r="Z102" s="120"/>
      <c r="AA102" s="120"/>
      <c r="AB102" s="120" t="e">
        <f>SUMIFS('[2]MAIN-101'!AT:AT,'[2]MAIN-101'!AQ:AQ,'[2]2021 CADADR'!A102)+SUMIFS('[2]MAIN-101'!AU:AU,'[2]MAIN-101'!AQ:AQ,'[2]2021 CADADR'!A102)-R102-S102</f>
        <v>#VALUE!</v>
      </c>
    </row>
    <row r="103" spans="1:29" ht="41.1" customHeight="1" x14ac:dyDescent="0.3">
      <c r="A103" s="72">
        <v>89</v>
      </c>
      <c r="B103" s="57" t="s">
        <v>1812</v>
      </c>
      <c r="C103" s="57" t="s">
        <v>1645</v>
      </c>
      <c r="D103" s="466">
        <f t="shared" si="21"/>
        <v>1150413</v>
      </c>
      <c r="E103" s="57" t="s">
        <v>2385</v>
      </c>
      <c r="F103" s="92">
        <f t="shared" si="22"/>
        <v>44228</v>
      </c>
      <c r="G103" s="467">
        <f t="shared" si="17"/>
        <v>950</v>
      </c>
      <c r="H103" s="87"/>
      <c r="I103" s="88"/>
      <c r="J103" s="89">
        <v>1150413</v>
      </c>
      <c r="K103" s="90"/>
      <c r="L103" s="91">
        <v>44228</v>
      </c>
      <c r="M103" s="160">
        <v>44228</v>
      </c>
      <c r="N103" s="130" t="s">
        <v>1817</v>
      </c>
      <c r="O103" s="89">
        <v>5021199000</v>
      </c>
      <c r="P103" s="463" t="s">
        <v>1818</v>
      </c>
      <c r="Q103" s="105"/>
      <c r="R103" s="105">
        <v>950</v>
      </c>
      <c r="S103" s="105"/>
      <c r="T103" s="84">
        <f t="shared" si="18"/>
        <v>23755555.580000002</v>
      </c>
      <c r="U103" s="85">
        <v>3</v>
      </c>
      <c r="V103" s="98" t="s">
        <v>1811</v>
      </c>
      <c r="W103" s="86"/>
      <c r="X103" s="71"/>
      <c r="Y103" s="71"/>
      <c r="Z103" s="120"/>
      <c r="AA103" s="120"/>
      <c r="AB103" s="120" t="e">
        <f>SUMIFS('[2]MAIN-101'!AT:AT,'[2]MAIN-101'!AQ:AQ,'[2]2021 CADADR'!A103)+SUMIFS('[2]MAIN-101'!AU:AU,'[2]MAIN-101'!AQ:AQ,'[2]2021 CADADR'!A103)-R103-S103</f>
        <v>#VALUE!</v>
      </c>
    </row>
    <row r="104" spans="1:29" ht="41.1" customHeight="1" x14ac:dyDescent="0.3">
      <c r="A104" s="72">
        <v>90</v>
      </c>
      <c r="B104" s="57" t="s">
        <v>1812</v>
      </c>
      <c r="C104" s="57" t="s">
        <v>1645</v>
      </c>
      <c r="D104" s="466">
        <f t="shared" si="21"/>
        <v>1150414</v>
      </c>
      <c r="E104" s="57" t="s">
        <v>2385</v>
      </c>
      <c r="F104" s="92">
        <f t="shared" si="22"/>
        <v>44228</v>
      </c>
      <c r="G104" s="467">
        <f t="shared" si="17"/>
        <v>1900</v>
      </c>
      <c r="H104" s="100"/>
      <c r="I104" s="101"/>
      <c r="J104" s="89">
        <v>1150414</v>
      </c>
      <c r="K104" s="90"/>
      <c r="L104" s="91">
        <v>44228</v>
      </c>
      <c r="M104" s="160">
        <v>44228</v>
      </c>
      <c r="N104" s="130" t="s">
        <v>1819</v>
      </c>
      <c r="O104" s="89">
        <v>5021199000</v>
      </c>
      <c r="P104" s="463" t="s">
        <v>1818</v>
      </c>
      <c r="Q104" s="105"/>
      <c r="R104" s="105">
        <v>1900</v>
      </c>
      <c r="S104" s="106"/>
      <c r="T104" s="84">
        <f t="shared" si="18"/>
        <v>23753655.580000002</v>
      </c>
      <c r="U104" s="85">
        <v>4</v>
      </c>
      <c r="V104" s="98" t="s">
        <v>1811</v>
      </c>
      <c r="W104" s="86"/>
      <c r="X104" s="71"/>
      <c r="Y104" s="71"/>
      <c r="Z104" s="120"/>
      <c r="AA104" s="120"/>
      <c r="AB104" s="120" t="e">
        <f>SUMIFS('[2]MAIN-101'!AT:AT,'[2]MAIN-101'!AQ:AQ,'[2]2021 CADADR'!A104)+SUMIFS('[2]MAIN-101'!AU:AU,'[2]MAIN-101'!AQ:AQ,'[2]2021 CADADR'!A104)-R104-S104</f>
        <v>#VALUE!</v>
      </c>
    </row>
    <row r="105" spans="1:29" ht="41.1" customHeight="1" x14ac:dyDescent="0.3">
      <c r="A105" s="72">
        <v>91</v>
      </c>
      <c r="B105" s="57" t="s">
        <v>1812</v>
      </c>
      <c r="C105" s="57" t="s">
        <v>1645</v>
      </c>
      <c r="D105" s="466">
        <f t="shared" si="21"/>
        <v>1150415</v>
      </c>
      <c r="E105" s="57" t="s">
        <v>2385</v>
      </c>
      <c r="F105" s="92">
        <f t="shared" si="22"/>
        <v>44228</v>
      </c>
      <c r="G105" s="467">
        <f t="shared" si="17"/>
        <v>950</v>
      </c>
      <c r="H105" s="103"/>
      <c r="I105" s="108"/>
      <c r="J105" s="89">
        <v>1150415</v>
      </c>
      <c r="K105" s="90"/>
      <c r="L105" s="91">
        <v>44228</v>
      </c>
      <c r="M105" s="160">
        <v>44228</v>
      </c>
      <c r="N105" s="130" t="s">
        <v>1820</v>
      </c>
      <c r="O105" s="89">
        <v>5021199000</v>
      </c>
      <c r="P105" s="463" t="s">
        <v>1818</v>
      </c>
      <c r="Q105" s="105"/>
      <c r="R105" s="105">
        <v>950</v>
      </c>
      <c r="S105" s="106"/>
      <c r="T105" s="84">
        <f t="shared" si="18"/>
        <v>23752705.580000002</v>
      </c>
      <c r="U105" s="85">
        <v>5</v>
      </c>
      <c r="V105" s="98" t="s">
        <v>1811</v>
      </c>
      <c r="W105" s="86"/>
      <c r="X105" s="71"/>
      <c r="Y105" s="71"/>
      <c r="Z105" s="120"/>
      <c r="AA105" s="120"/>
      <c r="AB105" s="120" t="e">
        <f>SUMIFS('[2]MAIN-101'!AT:AT,'[2]MAIN-101'!AQ:AQ,'[2]2021 CADADR'!A105)+SUMIFS('[2]MAIN-101'!AU:AU,'[2]MAIN-101'!AQ:AQ,'[2]2021 CADADR'!A105)-R105-S105</f>
        <v>#VALUE!</v>
      </c>
    </row>
    <row r="106" spans="1:29" ht="41.1" customHeight="1" x14ac:dyDescent="0.3">
      <c r="A106" s="72">
        <v>92</v>
      </c>
      <c r="B106" s="57" t="s">
        <v>1812</v>
      </c>
      <c r="C106" s="57" t="s">
        <v>1645</v>
      </c>
      <c r="D106" s="466">
        <f t="shared" si="21"/>
        <v>1150416</v>
      </c>
      <c r="E106" s="57" t="s">
        <v>2385</v>
      </c>
      <c r="F106" s="92">
        <f t="shared" si="22"/>
        <v>44228</v>
      </c>
      <c r="G106" s="467">
        <f t="shared" si="17"/>
        <v>950</v>
      </c>
      <c r="H106" s="103"/>
      <c r="I106" s="103"/>
      <c r="J106" s="89">
        <v>1150416</v>
      </c>
      <c r="K106" s="112"/>
      <c r="L106" s="91">
        <v>44228</v>
      </c>
      <c r="M106" s="160">
        <v>44228</v>
      </c>
      <c r="N106" s="130" t="s">
        <v>1821</v>
      </c>
      <c r="O106" s="89">
        <v>5021199000</v>
      </c>
      <c r="P106" s="463" t="s">
        <v>1818</v>
      </c>
      <c r="Q106" s="105"/>
      <c r="R106" s="105">
        <v>950</v>
      </c>
      <c r="S106" s="106"/>
      <c r="T106" s="84">
        <f t="shared" si="18"/>
        <v>23751755.580000002</v>
      </c>
      <c r="U106" s="85">
        <v>6</v>
      </c>
      <c r="V106" s="98" t="s">
        <v>1811</v>
      </c>
      <c r="W106" s="86"/>
      <c r="X106" s="71"/>
      <c r="Y106" s="71"/>
      <c r="Z106" s="120"/>
      <c r="AA106" s="120"/>
      <c r="AB106" s="120" t="e">
        <f>SUMIFS('[2]MAIN-101'!AT:AT,'[2]MAIN-101'!AQ:AQ,'[2]2021 CADADR'!A106)+SUMIFS('[2]MAIN-101'!AU:AU,'[2]MAIN-101'!AQ:AQ,'[2]2021 CADADR'!A106)-R106-S106</f>
        <v>#VALUE!</v>
      </c>
    </row>
    <row r="107" spans="1:29" ht="41.1" customHeight="1" x14ac:dyDescent="0.3">
      <c r="A107" s="72">
        <v>93</v>
      </c>
      <c r="B107" s="57" t="s">
        <v>1812</v>
      </c>
      <c r="C107" s="57" t="s">
        <v>1645</v>
      </c>
      <c r="D107" s="466">
        <f t="shared" si="21"/>
        <v>1150417</v>
      </c>
      <c r="E107" s="57" t="s">
        <v>2385</v>
      </c>
      <c r="F107" s="92">
        <f t="shared" si="22"/>
        <v>44228</v>
      </c>
      <c r="G107" s="467">
        <f t="shared" si="17"/>
        <v>2850</v>
      </c>
      <c r="H107" s="115"/>
      <c r="I107" s="115"/>
      <c r="J107" s="89">
        <v>1150417</v>
      </c>
      <c r="K107" s="90"/>
      <c r="L107" s="91">
        <v>44228</v>
      </c>
      <c r="M107" s="160">
        <v>44228</v>
      </c>
      <c r="N107" s="130" t="s">
        <v>1822</v>
      </c>
      <c r="O107" s="89">
        <v>5021199000</v>
      </c>
      <c r="P107" s="463" t="s">
        <v>1818</v>
      </c>
      <c r="Q107" s="105"/>
      <c r="R107" s="105">
        <v>2850</v>
      </c>
      <c r="S107" s="96"/>
      <c r="T107" s="84">
        <f t="shared" si="18"/>
        <v>23748905.580000002</v>
      </c>
      <c r="U107" s="85">
        <v>7</v>
      </c>
      <c r="V107" s="98" t="s">
        <v>1811</v>
      </c>
      <c r="W107" s="86"/>
      <c r="X107" s="71"/>
      <c r="Y107" s="71"/>
      <c r="Z107" s="120"/>
      <c r="AA107" s="120"/>
      <c r="AB107" s="120" t="e">
        <f>SUMIFS('[2]MAIN-101'!AT:AT,'[2]MAIN-101'!AQ:AQ,'[2]2021 CADADR'!A107)+SUMIFS('[2]MAIN-101'!AU:AU,'[2]MAIN-101'!AQ:AQ,'[2]2021 CADADR'!A107)-R107-S107</f>
        <v>#VALUE!</v>
      </c>
    </row>
    <row r="108" spans="1:29" ht="41.1" customHeight="1" x14ac:dyDescent="0.3">
      <c r="A108" s="197">
        <v>94</v>
      </c>
      <c r="B108" s="267" t="s">
        <v>1812</v>
      </c>
      <c r="C108" s="57" t="s">
        <v>1645</v>
      </c>
      <c r="D108" s="466">
        <f t="shared" si="21"/>
        <v>1150418</v>
      </c>
      <c r="E108" s="57" t="s">
        <v>2386</v>
      </c>
      <c r="F108" s="92">
        <f t="shared" si="22"/>
        <v>44228</v>
      </c>
      <c r="G108" s="467">
        <f t="shared" si="17"/>
        <v>0</v>
      </c>
      <c r="H108" s="117"/>
      <c r="I108" s="117"/>
      <c r="J108" s="89">
        <v>1150418</v>
      </c>
      <c r="K108" s="117"/>
      <c r="L108" s="91">
        <v>44228</v>
      </c>
      <c r="M108" s="160"/>
      <c r="N108" s="463" t="s">
        <v>1915</v>
      </c>
      <c r="O108" s="89"/>
      <c r="P108" s="463" t="s">
        <v>1915</v>
      </c>
      <c r="Q108" s="105"/>
      <c r="R108" s="111">
        <v>0</v>
      </c>
      <c r="S108" s="96"/>
      <c r="T108" s="84">
        <f t="shared" si="18"/>
        <v>23748905.580000002</v>
      </c>
      <c r="U108" s="85">
        <v>8</v>
      </c>
      <c r="V108" s="98" t="s">
        <v>1811</v>
      </c>
      <c r="W108" s="86"/>
      <c r="X108" s="71"/>
      <c r="Y108" s="71"/>
      <c r="Z108" s="120"/>
      <c r="AA108" s="120"/>
      <c r="AB108" s="120" t="e">
        <f>SUMIFS('[2]MAIN-101'!AT:AT,'[2]MAIN-101'!AQ:AQ,'[2]2021 CADADR'!A108)+SUMIFS('[2]MAIN-101'!AU:AU,'[2]MAIN-101'!AQ:AQ,'[2]2021 CADADR'!A108)-R108-S108</f>
        <v>#VALUE!</v>
      </c>
    </row>
    <row r="109" spans="1:29" ht="41.1" customHeight="1" x14ac:dyDescent="0.3">
      <c r="A109" s="72">
        <v>95</v>
      </c>
      <c r="B109" s="57" t="s">
        <v>1812</v>
      </c>
      <c r="C109" s="57" t="s">
        <v>1645</v>
      </c>
      <c r="D109" s="466">
        <f t="shared" si="21"/>
        <v>1150419</v>
      </c>
      <c r="E109" s="57" t="s">
        <v>2385</v>
      </c>
      <c r="F109" s="92">
        <f t="shared" si="22"/>
        <v>44228</v>
      </c>
      <c r="G109" s="467">
        <f t="shared" si="17"/>
        <v>2850</v>
      </c>
      <c r="H109" s="117"/>
      <c r="I109" s="117"/>
      <c r="J109" s="89">
        <v>1150419</v>
      </c>
      <c r="K109" s="117"/>
      <c r="L109" s="91">
        <v>44228</v>
      </c>
      <c r="M109" s="160">
        <v>44228</v>
      </c>
      <c r="N109" s="186" t="s">
        <v>1823</v>
      </c>
      <c r="O109" s="89">
        <v>5021199000</v>
      </c>
      <c r="P109" s="463" t="s">
        <v>1818</v>
      </c>
      <c r="Q109" s="111"/>
      <c r="R109" s="111">
        <v>2850</v>
      </c>
      <c r="S109" s="96"/>
      <c r="T109" s="84">
        <f t="shared" si="18"/>
        <v>23746055.580000002</v>
      </c>
      <c r="U109" s="85">
        <v>9</v>
      </c>
      <c r="V109" s="98" t="s">
        <v>1811</v>
      </c>
      <c r="W109" s="86"/>
      <c r="X109" s="71"/>
      <c r="Y109" s="71"/>
      <c r="Z109" s="120"/>
      <c r="AA109" s="120"/>
      <c r="AB109" s="120" t="e">
        <f>SUMIFS('[2]MAIN-101'!AT:AT,'[2]MAIN-101'!AQ:AQ,'[2]2021 CADADR'!A109)+SUMIFS('[2]MAIN-101'!AU:AU,'[2]MAIN-101'!AQ:AQ,'[2]2021 CADADR'!A109)-R109-S109</f>
        <v>#VALUE!</v>
      </c>
    </row>
    <row r="110" spans="1:29" ht="41.1" customHeight="1" x14ac:dyDescent="0.3">
      <c r="A110" s="72">
        <v>96</v>
      </c>
      <c r="B110" s="57" t="s">
        <v>1812</v>
      </c>
      <c r="C110" s="57" t="s">
        <v>1645</v>
      </c>
      <c r="D110" s="466">
        <f t="shared" si="21"/>
        <v>1150420</v>
      </c>
      <c r="E110" s="57" t="s">
        <v>2385</v>
      </c>
      <c r="F110" s="92">
        <f t="shared" si="22"/>
        <v>44228</v>
      </c>
      <c r="G110" s="467">
        <f t="shared" si="17"/>
        <v>1900</v>
      </c>
      <c r="H110" s="118"/>
      <c r="I110" s="118"/>
      <c r="J110" s="89">
        <v>1150420</v>
      </c>
      <c r="K110" s="90"/>
      <c r="L110" s="91">
        <v>44228</v>
      </c>
      <c r="M110" s="160">
        <v>44228</v>
      </c>
      <c r="N110" s="130" t="s">
        <v>1824</v>
      </c>
      <c r="O110" s="89">
        <v>5021199000</v>
      </c>
      <c r="P110" s="463" t="s">
        <v>1818</v>
      </c>
      <c r="Q110" s="105"/>
      <c r="R110" s="105">
        <v>1900</v>
      </c>
      <c r="S110" s="96"/>
      <c r="T110" s="84">
        <f t="shared" si="18"/>
        <v>23744155.580000002</v>
      </c>
      <c r="U110" s="85">
        <v>10</v>
      </c>
      <c r="V110" s="98" t="s">
        <v>1811</v>
      </c>
      <c r="W110" s="86">
        <v>1653157.8800000001</v>
      </c>
      <c r="X110" s="71"/>
      <c r="Y110" s="71"/>
      <c r="Z110" s="120"/>
      <c r="AA110" s="120"/>
      <c r="AB110" s="120" t="e">
        <f>SUMIFS('[2]MAIN-101'!AT:AT,'[2]MAIN-101'!AQ:AQ,'[2]2021 CADADR'!A110)+SUMIFS('[2]MAIN-101'!AU:AU,'[2]MAIN-101'!AQ:AQ,'[2]2021 CADADR'!A110)-R110-S110</f>
        <v>#VALUE!</v>
      </c>
    </row>
    <row r="111" spans="1:29" ht="41.1" customHeight="1" x14ac:dyDescent="0.3">
      <c r="A111" s="72">
        <v>97</v>
      </c>
      <c r="B111" s="57" t="s">
        <v>1812</v>
      </c>
      <c r="C111" s="57" t="s">
        <v>1652</v>
      </c>
      <c r="D111" s="57" t="str">
        <f t="shared" ref="D111:D113" si="23">K111</f>
        <v>101-02-007</v>
      </c>
      <c r="E111" s="57" t="s">
        <v>2385</v>
      </c>
      <c r="F111" s="92">
        <f t="shared" si="22"/>
        <v>44231</v>
      </c>
      <c r="G111" s="467">
        <f t="shared" si="17"/>
        <v>39000</v>
      </c>
      <c r="H111" s="103"/>
      <c r="I111" s="133"/>
      <c r="J111" s="187"/>
      <c r="K111" s="133" t="s">
        <v>1825</v>
      </c>
      <c r="L111" s="91">
        <v>44231</v>
      </c>
      <c r="M111" s="188">
        <v>44235</v>
      </c>
      <c r="N111" s="123" t="s">
        <v>1826</v>
      </c>
      <c r="O111" s="124">
        <v>5021199000</v>
      </c>
      <c r="P111" s="110" t="s">
        <v>1827</v>
      </c>
      <c r="Q111" s="106"/>
      <c r="R111" s="111"/>
      <c r="S111" s="106">
        <v>39000</v>
      </c>
      <c r="T111" s="84">
        <f t="shared" si="18"/>
        <v>23705155.580000002</v>
      </c>
      <c r="U111" s="85">
        <v>11</v>
      </c>
      <c r="V111" s="98" t="s">
        <v>1828</v>
      </c>
      <c r="W111" s="86">
        <v>39000</v>
      </c>
      <c r="X111" s="71"/>
      <c r="Y111" s="71"/>
      <c r="Z111" s="120"/>
      <c r="AA111" s="120"/>
      <c r="AB111" s="120" t="e">
        <f>SUMIFS('[2]MAIN-101'!AT:AT,'[2]MAIN-101'!AQ:AQ,'[2]2021 CADADR'!A111)+SUMIFS('[2]MAIN-101'!AU:AU,'[2]MAIN-101'!AQ:AQ,'[2]2021 CADADR'!A111)-R111-S111</f>
        <v>#VALUE!</v>
      </c>
    </row>
    <row r="112" spans="1:29" ht="41.1" customHeight="1" x14ac:dyDescent="0.3">
      <c r="A112" s="72">
        <v>98</v>
      </c>
      <c r="B112" s="57" t="s">
        <v>1812</v>
      </c>
      <c r="C112" s="57" t="s">
        <v>1652</v>
      </c>
      <c r="D112" s="57" t="str">
        <f t="shared" si="23"/>
        <v>101-02-008</v>
      </c>
      <c r="E112" s="57" t="s">
        <v>2385</v>
      </c>
      <c r="F112" s="92">
        <f t="shared" si="22"/>
        <v>44231</v>
      </c>
      <c r="G112" s="467">
        <f t="shared" si="17"/>
        <v>200</v>
      </c>
      <c r="H112" s="103"/>
      <c r="I112" s="133"/>
      <c r="J112" s="187"/>
      <c r="K112" s="133" t="s">
        <v>1829</v>
      </c>
      <c r="L112" s="91">
        <v>44231</v>
      </c>
      <c r="M112" s="188">
        <v>44235</v>
      </c>
      <c r="N112" s="123" t="s">
        <v>1830</v>
      </c>
      <c r="O112" s="124">
        <v>29999999000</v>
      </c>
      <c r="P112" s="110" t="s">
        <v>1831</v>
      </c>
      <c r="Q112" s="106"/>
      <c r="R112" s="111"/>
      <c r="S112" s="106">
        <v>200</v>
      </c>
      <c r="T112" s="84">
        <f t="shared" si="18"/>
        <v>23704955.580000002</v>
      </c>
      <c r="U112" s="85">
        <v>12</v>
      </c>
      <c r="V112" s="98" t="s">
        <v>1828</v>
      </c>
      <c r="W112" s="86"/>
      <c r="X112" s="71"/>
      <c r="Y112" s="71"/>
      <c r="Z112" s="120"/>
      <c r="AA112" s="120"/>
      <c r="AB112" s="120" t="e">
        <f>SUMIFS('[2]MAIN-101'!AT:AT,'[2]MAIN-101'!AQ:AQ,'[2]2021 CADADR'!A112)+SUMIFS('[2]MAIN-101'!AU:AU,'[2]MAIN-101'!AQ:AQ,'[2]2021 CADADR'!A112)-R112-S112</f>
        <v>#VALUE!</v>
      </c>
    </row>
    <row r="113" spans="1:28" ht="41.1" customHeight="1" x14ac:dyDescent="0.3">
      <c r="A113" s="72">
        <v>99</v>
      </c>
      <c r="B113" s="57" t="s">
        <v>1812</v>
      </c>
      <c r="C113" s="57" t="s">
        <v>1652</v>
      </c>
      <c r="D113" s="57" t="str">
        <f t="shared" si="23"/>
        <v>101-02-008</v>
      </c>
      <c r="E113" s="57" t="s">
        <v>2385</v>
      </c>
      <c r="F113" s="92">
        <f t="shared" si="22"/>
        <v>44231</v>
      </c>
      <c r="G113" s="467">
        <f t="shared" si="17"/>
        <v>4845.12</v>
      </c>
      <c r="H113" s="103"/>
      <c r="I113" s="133"/>
      <c r="J113" s="187"/>
      <c r="K113" s="133" t="s">
        <v>1829</v>
      </c>
      <c r="L113" s="91">
        <v>44231</v>
      </c>
      <c r="M113" s="188">
        <v>44235</v>
      </c>
      <c r="N113" s="123" t="s">
        <v>1830</v>
      </c>
      <c r="O113" s="124">
        <v>29999999000</v>
      </c>
      <c r="P113" s="110" t="s">
        <v>1832</v>
      </c>
      <c r="Q113" s="106"/>
      <c r="R113" s="111"/>
      <c r="S113" s="106">
        <v>4845.12</v>
      </c>
      <c r="T113" s="84">
        <f t="shared" si="18"/>
        <v>23700110.460000001</v>
      </c>
      <c r="U113" s="85">
        <v>13</v>
      </c>
      <c r="V113" s="98" t="s">
        <v>1828</v>
      </c>
      <c r="W113" s="86">
        <v>5045.12</v>
      </c>
      <c r="X113" s="71"/>
      <c r="Y113" s="71"/>
      <c r="Z113" s="120"/>
      <c r="AA113" s="120"/>
      <c r="AB113" s="120" t="e">
        <f>SUMIFS('[2]MAIN-101'!AT:AT,'[2]MAIN-101'!AQ:AQ,'[2]2021 CADADR'!A113)+SUMIFS('[2]MAIN-101'!AU:AU,'[2]MAIN-101'!AQ:AQ,'[2]2021 CADADR'!A113)-R113-S113</f>
        <v>#VALUE!</v>
      </c>
    </row>
    <row r="114" spans="1:28" ht="41.1" customHeight="1" x14ac:dyDescent="0.3">
      <c r="A114" s="72">
        <v>100</v>
      </c>
      <c r="B114" s="57" t="s">
        <v>1812</v>
      </c>
      <c r="C114" s="57" t="s">
        <v>1645</v>
      </c>
      <c r="D114" s="466">
        <f t="shared" ref="D114:D125" si="24">J114</f>
        <v>9900130631</v>
      </c>
      <c r="E114" s="57" t="s">
        <v>2385</v>
      </c>
      <c r="F114" s="92">
        <f t="shared" si="22"/>
        <v>44231</v>
      </c>
      <c r="G114" s="467">
        <f t="shared" si="17"/>
        <v>1566.1</v>
      </c>
      <c r="H114" s="103"/>
      <c r="I114" s="133"/>
      <c r="J114" s="187">
        <v>9900130631</v>
      </c>
      <c r="K114" s="133"/>
      <c r="L114" s="91">
        <v>44231</v>
      </c>
      <c r="M114" s="188">
        <v>44231</v>
      </c>
      <c r="N114" s="123" t="s">
        <v>64</v>
      </c>
      <c r="O114" s="124">
        <v>2999999000</v>
      </c>
      <c r="P114" s="110" t="s">
        <v>1833</v>
      </c>
      <c r="Q114" s="106"/>
      <c r="R114" s="111">
        <v>1566.1</v>
      </c>
      <c r="S114" s="106"/>
      <c r="T114" s="84">
        <f t="shared" si="18"/>
        <v>23698544.359999999</v>
      </c>
      <c r="U114" s="85">
        <v>14</v>
      </c>
      <c r="V114" s="98" t="s">
        <v>1834</v>
      </c>
      <c r="W114" s="86"/>
      <c r="X114" s="71"/>
      <c r="Y114" s="71"/>
      <c r="Z114" s="120"/>
      <c r="AA114" s="120"/>
      <c r="AB114" s="120" t="e">
        <f>SUMIFS('[2]MAIN-101'!AT:AT,'[2]MAIN-101'!AQ:AQ,'[2]2021 CADADR'!A114)+SUMIFS('[2]MAIN-101'!AU:AU,'[2]MAIN-101'!AQ:AQ,'[2]2021 CADADR'!A114)-R114-S114</f>
        <v>#VALUE!</v>
      </c>
    </row>
    <row r="115" spans="1:28" ht="41.1" customHeight="1" x14ac:dyDescent="0.3">
      <c r="A115" s="72">
        <v>101</v>
      </c>
      <c r="B115" s="57" t="s">
        <v>1812</v>
      </c>
      <c r="C115" s="57" t="s">
        <v>1645</v>
      </c>
      <c r="D115" s="466">
        <f t="shared" si="24"/>
        <v>9900130632</v>
      </c>
      <c r="E115" s="57" t="s">
        <v>2385</v>
      </c>
      <c r="F115" s="92">
        <f t="shared" si="22"/>
        <v>44231</v>
      </c>
      <c r="G115" s="467">
        <f t="shared" si="17"/>
        <v>200</v>
      </c>
      <c r="H115" s="103"/>
      <c r="I115" s="133"/>
      <c r="J115" s="187">
        <v>9900130632</v>
      </c>
      <c r="K115" s="133"/>
      <c r="L115" s="91">
        <v>44231</v>
      </c>
      <c r="M115" s="188">
        <v>44231</v>
      </c>
      <c r="N115" s="123" t="s">
        <v>1809</v>
      </c>
      <c r="O115" s="124">
        <v>2999999000</v>
      </c>
      <c r="P115" s="110" t="s">
        <v>1835</v>
      </c>
      <c r="Q115" s="106"/>
      <c r="R115" s="111">
        <v>200</v>
      </c>
      <c r="S115" s="106"/>
      <c r="T115" s="84">
        <f t="shared" si="18"/>
        <v>23698344.359999999</v>
      </c>
      <c r="U115" s="85">
        <v>15</v>
      </c>
      <c r="V115" s="98" t="s">
        <v>1834</v>
      </c>
      <c r="W115" s="86"/>
      <c r="X115" s="71"/>
      <c r="Y115" s="71"/>
      <c r="Z115" s="120"/>
      <c r="AA115" s="120"/>
      <c r="AB115" s="120" t="e">
        <f>SUMIFS('[2]MAIN-101'!AT:AT,'[2]MAIN-101'!AQ:AQ,'[2]2021 CADADR'!A115)+SUMIFS('[2]MAIN-101'!AU:AU,'[2]MAIN-101'!AQ:AQ,'[2]2021 CADADR'!A115)-R115-S115</f>
        <v>#VALUE!</v>
      </c>
    </row>
    <row r="116" spans="1:28" ht="41.1" customHeight="1" x14ac:dyDescent="0.3">
      <c r="A116" s="72">
        <v>102</v>
      </c>
      <c r="B116" s="57" t="s">
        <v>1812</v>
      </c>
      <c r="C116" s="57" t="s">
        <v>1645</v>
      </c>
      <c r="D116" s="466">
        <f t="shared" si="24"/>
        <v>9900130633</v>
      </c>
      <c r="E116" s="57" t="s">
        <v>2385</v>
      </c>
      <c r="F116" s="92">
        <f t="shared" si="22"/>
        <v>44231</v>
      </c>
      <c r="G116" s="467">
        <f t="shared" si="17"/>
        <v>170</v>
      </c>
      <c r="H116" s="103"/>
      <c r="I116" s="133"/>
      <c r="J116" s="187">
        <v>9900130633</v>
      </c>
      <c r="K116" s="133"/>
      <c r="L116" s="91">
        <v>44231</v>
      </c>
      <c r="M116" s="188">
        <v>44231</v>
      </c>
      <c r="N116" s="123" t="s">
        <v>1805</v>
      </c>
      <c r="O116" s="124">
        <v>2999999000</v>
      </c>
      <c r="P116" s="110" t="s">
        <v>1836</v>
      </c>
      <c r="Q116" s="106"/>
      <c r="R116" s="111">
        <v>170</v>
      </c>
      <c r="S116" s="106"/>
      <c r="T116" s="84">
        <f t="shared" si="18"/>
        <v>23698174.359999999</v>
      </c>
      <c r="U116" s="85">
        <v>16</v>
      </c>
      <c r="V116" s="98" t="s">
        <v>1834</v>
      </c>
      <c r="W116" s="86"/>
      <c r="X116" s="71"/>
      <c r="Y116" s="71"/>
      <c r="Z116" s="120"/>
      <c r="AA116" s="120"/>
      <c r="AB116" s="120" t="e">
        <f>SUMIFS('[2]MAIN-101'!AT:AT,'[2]MAIN-101'!AQ:AQ,'[2]2021 CADADR'!A116)+SUMIFS('[2]MAIN-101'!AU:AU,'[2]MAIN-101'!AQ:AQ,'[2]2021 CADADR'!A116)-R116-S116</f>
        <v>#VALUE!</v>
      </c>
    </row>
    <row r="117" spans="1:28" ht="41.1" customHeight="1" x14ac:dyDescent="0.3">
      <c r="A117" s="72">
        <v>103</v>
      </c>
      <c r="B117" s="57" t="s">
        <v>1812</v>
      </c>
      <c r="C117" s="57" t="s">
        <v>1645</v>
      </c>
      <c r="D117" s="466">
        <f t="shared" si="24"/>
        <v>9900130634</v>
      </c>
      <c r="E117" s="57" t="s">
        <v>2385</v>
      </c>
      <c r="F117" s="92">
        <f t="shared" si="22"/>
        <v>44231</v>
      </c>
      <c r="G117" s="467">
        <f t="shared" si="17"/>
        <v>50</v>
      </c>
      <c r="H117" s="103"/>
      <c r="I117" s="133"/>
      <c r="J117" s="187">
        <v>9900130634</v>
      </c>
      <c r="K117" s="133"/>
      <c r="L117" s="91">
        <v>44231</v>
      </c>
      <c r="M117" s="188">
        <v>44231</v>
      </c>
      <c r="N117" s="123" t="s">
        <v>1803</v>
      </c>
      <c r="O117" s="124">
        <v>2999999000</v>
      </c>
      <c r="P117" s="110" t="s">
        <v>1837</v>
      </c>
      <c r="Q117" s="106"/>
      <c r="R117" s="111">
        <v>50</v>
      </c>
      <c r="S117" s="106"/>
      <c r="T117" s="84">
        <f t="shared" si="18"/>
        <v>23698124.359999999</v>
      </c>
      <c r="U117" s="85">
        <v>17</v>
      </c>
      <c r="V117" s="98" t="s">
        <v>1834</v>
      </c>
      <c r="W117" s="86">
        <v>1986.1</v>
      </c>
      <c r="X117" s="71"/>
      <c r="Y117" s="71"/>
      <c r="Z117" s="120"/>
      <c r="AA117" s="120"/>
      <c r="AB117" s="120" t="e">
        <f>SUMIFS('[2]MAIN-101'!AT:AT,'[2]MAIN-101'!AQ:AQ,'[2]2021 CADADR'!A117)+SUMIFS('[2]MAIN-101'!AU:AU,'[2]MAIN-101'!AQ:AQ,'[2]2021 CADADR'!A117)-R117-S117</f>
        <v>#VALUE!</v>
      </c>
    </row>
    <row r="118" spans="1:28" ht="41.1" customHeight="1" x14ac:dyDescent="0.3">
      <c r="A118" s="72">
        <v>104</v>
      </c>
      <c r="B118" s="57" t="s">
        <v>1812</v>
      </c>
      <c r="C118" s="57" t="s">
        <v>1645</v>
      </c>
      <c r="D118" s="466">
        <f t="shared" si="24"/>
        <v>1150421</v>
      </c>
      <c r="E118" s="57" t="s">
        <v>2385</v>
      </c>
      <c r="F118" s="92">
        <f t="shared" si="22"/>
        <v>44231</v>
      </c>
      <c r="G118" s="467">
        <f t="shared" si="17"/>
        <v>3044.55</v>
      </c>
      <c r="H118" s="103"/>
      <c r="I118" s="133"/>
      <c r="J118" s="187">
        <v>1150421</v>
      </c>
      <c r="K118" s="133"/>
      <c r="L118" s="91">
        <v>44231</v>
      </c>
      <c r="M118" s="188">
        <v>44231</v>
      </c>
      <c r="N118" s="123" t="s">
        <v>1815</v>
      </c>
      <c r="O118" s="124">
        <v>5029905001</v>
      </c>
      <c r="P118" s="110" t="s">
        <v>1838</v>
      </c>
      <c r="Q118" s="106"/>
      <c r="R118" s="111">
        <v>3044.55</v>
      </c>
      <c r="S118" s="106"/>
      <c r="T118" s="84">
        <f t="shared" si="18"/>
        <v>23695079.809999999</v>
      </c>
      <c r="U118" s="85">
        <v>18</v>
      </c>
      <c r="V118" s="98" t="s">
        <v>1839</v>
      </c>
      <c r="W118" s="86"/>
      <c r="X118" s="71"/>
      <c r="Y118" s="71"/>
      <c r="Z118" s="120"/>
      <c r="AA118" s="120"/>
      <c r="AB118" s="120" t="e">
        <f>SUMIFS('[2]MAIN-101'!AT:AT,'[2]MAIN-101'!AQ:AQ,'[2]2021 CADADR'!A118)+SUMIFS('[2]MAIN-101'!AU:AU,'[2]MAIN-101'!AQ:AQ,'[2]2021 CADADR'!A118)-R118-S118</f>
        <v>#VALUE!</v>
      </c>
    </row>
    <row r="119" spans="1:28" ht="41.1" customHeight="1" x14ac:dyDescent="0.3">
      <c r="A119" s="72">
        <v>105</v>
      </c>
      <c r="B119" s="57" t="s">
        <v>1812</v>
      </c>
      <c r="C119" s="57" t="s">
        <v>1645</v>
      </c>
      <c r="D119" s="466">
        <f t="shared" si="24"/>
        <v>1150422</v>
      </c>
      <c r="E119" s="57" t="s">
        <v>2385</v>
      </c>
      <c r="F119" s="92">
        <f t="shared" si="22"/>
        <v>44231</v>
      </c>
      <c r="G119" s="467">
        <f t="shared" si="17"/>
        <v>79011.27</v>
      </c>
      <c r="H119" s="103"/>
      <c r="I119" s="133"/>
      <c r="J119" s="187">
        <v>1150422</v>
      </c>
      <c r="K119" s="133"/>
      <c r="L119" s="91">
        <v>44231</v>
      </c>
      <c r="M119" s="188">
        <v>44231</v>
      </c>
      <c r="N119" s="123" t="s">
        <v>1815</v>
      </c>
      <c r="O119" s="124">
        <v>5029905001</v>
      </c>
      <c r="P119" s="110" t="s">
        <v>1840</v>
      </c>
      <c r="Q119" s="106"/>
      <c r="R119" s="111">
        <v>79011.27</v>
      </c>
      <c r="S119" s="106"/>
      <c r="T119" s="84">
        <f t="shared" si="18"/>
        <v>23616068.539999999</v>
      </c>
      <c r="U119" s="85">
        <v>19</v>
      </c>
      <c r="V119" s="98" t="s">
        <v>1839</v>
      </c>
      <c r="W119" s="86"/>
      <c r="X119" s="71"/>
      <c r="Y119" s="71"/>
      <c r="Z119" s="120"/>
      <c r="AA119" s="120"/>
      <c r="AB119" s="120" t="e">
        <f>SUMIFS('[2]MAIN-101'!AT:AT,'[2]MAIN-101'!AQ:AQ,'[2]2021 CADADR'!A119)+SUMIFS('[2]MAIN-101'!AU:AU,'[2]MAIN-101'!AQ:AQ,'[2]2021 CADADR'!A119)-R119-S119</f>
        <v>#VALUE!</v>
      </c>
    </row>
    <row r="120" spans="1:28" ht="41.1" customHeight="1" x14ac:dyDescent="0.3">
      <c r="A120" s="72">
        <v>106</v>
      </c>
      <c r="B120" s="57" t="s">
        <v>1812</v>
      </c>
      <c r="C120" s="57" t="s">
        <v>1645</v>
      </c>
      <c r="D120" s="466">
        <f t="shared" si="24"/>
        <v>1150423</v>
      </c>
      <c r="E120" s="57" t="s">
        <v>2385</v>
      </c>
      <c r="F120" s="92">
        <f t="shared" si="22"/>
        <v>44231</v>
      </c>
      <c r="G120" s="467">
        <f t="shared" si="17"/>
        <v>465.72</v>
      </c>
      <c r="H120" s="103"/>
      <c r="I120" s="133"/>
      <c r="J120" s="187">
        <v>1150423</v>
      </c>
      <c r="K120" s="133"/>
      <c r="L120" s="91">
        <v>44231</v>
      </c>
      <c r="M120" s="188">
        <v>44231</v>
      </c>
      <c r="N120" s="123" t="s">
        <v>1799</v>
      </c>
      <c r="O120" s="124">
        <v>2999999000</v>
      </c>
      <c r="P120" s="110" t="s">
        <v>1841</v>
      </c>
      <c r="Q120" s="106"/>
      <c r="R120" s="111">
        <v>465.72</v>
      </c>
      <c r="S120" s="106"/>
      <c r="T120" s="84">
        <f t="shared" si="18"/>
        <v>23615602.82</v>
      </c>
      <c r="U120" s="85">
        <v>20</v>
      </c>
      <c r="V120" s="98" t="s">
        <v>1839</v>
      </c>
      <c r="W120" s="86"/>
      <c r="X120" s="71"/>
      <c r="Y120" s="71"/>
      <c r="Z120" s="120"/>
      <c r="AA120" s="120"/>
      <c r="AB120" s="120" t="e">
        <f>SUMIFS('[2]MAIN-101'!AT:AT,'[2]MAIN-101'!AQ:AQ,'[2]2021 CADADR'!A120)+SUMIFS('[2]MAIN-101'!AU:AU,'[2]MAIN-101'!AQ:AQ,'[2]2021 CADADR'!A120)-R120-S120</f>
        <v>#VALUE!</v>
      </c>
    </row>
    <row r="121" spans="1:28" ht="41.1" customHeight="1" x14ac:dyDescent="0.3">
      <c r="A121" s="72">
        <v>107</v>
      </c>
      <c r="B121" s="57" t="s">
        <v>1812</v>
      </c>
      <c r="C121" s="57" t="s">
        <v>1645</v>
      </c>
      <c r="D121" s="466">
        <f t="shared" si="24"/>
        <v>1150424</v>
      </c>
      <c r="E121" s="57" t="s">
        <v>2385</v>
      </c>
      <c r="F121" s="92">
        <f t="shared" si="22"/>
        <v>44231</v>
      </c>
      <c r="G121" s="467">
        <f t="shared" si="17"/>
        <v>8967.5400000000009</v>
      </c>
      <c r="H121" s="103"/>
      <c r="I121" s="133"/>
      <c r="J121" s="187">
        <v>1150424</v>
      </c>
      <c r="K121" s="133"/>
      <c r="L121" s="91">
        <v>44231</v>
      </c>
      <c r="M121" s="188">
        <v>44231</v>
      </c>
      <c r="N121" s="123" t="s">
        <v>1799</v>
      </c>
      <c r="O121" s="124">
        <v>2999999000</v>
      </c>
      <c r="P121" s="110" t="s">
        <v>1840</v>
      </c>
      <c r="Q121" s="106"/>
      <c r="R121" s="111">
        <v>8967.5400000000009</v>
      </c>
      <c r="S121" s="106"/>
      <c r="T121" s="84">
        <f t="shared" si="18"/>
        <v>23606635.280000001</v>
      </c>
      <c r="U121" s="85">
        <v>21</v>
      </c>
      <c r="V121" s="98" t="s">
        <v>1839</v>
      </c>
      <c r="W121" s="86"/>
      <c r="X121" s="71"/>
      <c r="Y121" s="71"/>
      <c r="Z121" s="120"/>
      <c r="AA121" s="120"/>
      <c r="AB121" s="120" t="e">
        <f>SUMIFS('[2]MAIN-101'!AT:AT,'[2]MAIN-101'!AQ:AQ,'[2]2021 CADADR'!A121)+SUMIFS('[2]MAIN-101'!AU:AU,'[2]MAIN-101'!AQ:AQ,'[2]2021 CADADR'!A121)-R121-S121</f>
        <v>#VALUE!</v>
      </c>
    </row>
    <row r="122" spans="1:28" ht="41.1" customHeight="1" x14ac:dyDescent="0.3">
      <c r="A122" s="197">
        <v>108</v>
      </c>
      <c r="B122" s="267" t="s">
        <v>1812</v>
      </c>
      <c r="C122" s="57" t="s">
        <v>1645</v>
      </c>
      <c r="D122" s="466">
        <f t="shared" si="24"/>
        <v>1150425</v>
      </c>
      <c r="E122" s="57" t="s">
        <v>2386</v>
      </c>
      <c r="F122" s="92">
        <f t="shared" si="22"/>
        <v>44231</v>
      </c>
      <c r="G122" s="467">
        <f t="shared" si="17"/>
        <v>0</v>
      </c>
      <c r="H122" s="103"/>
      <c r="I122" s="133"/>
      <c r="J122" s="187">
        <v>1150425</v>
      </c>
      <c r="K122" s="133"/>
      <c r="L122" s="91">
        <v>44231</v>
      </c>
      <c r="M122" s="188"/>
      <c r="N122" s="110" t="s">
        <v>1915</v>
      </c>
      <c r="O122" s="124"/>
      <c r="P122" s="110" t="s">
        <v>1915</v>
      </c>
      <c r="Q122" s="106"/>
      <c r="R122" s="111">
        <v>0</v>
      </c>
      <c r="S122" s="106"/>
      <c r="T122" s="84">
        <f t="shared" si="18"/>
        <v>23606635.280000001</v>
      </c>
      <c r="U122" s="85">
        <v>22</v>
      </c>
      <c r="V122" s="98" t="s">
        <v>1839</v>
      </c>
      <c r="W122" s="86"/>
      <c r="X122" s="71"/>
      <c r="Y122" s="71"/>
      <c r="Z122" s="120"/>
      <c r="AA122" s="120"/>
      <c r="AB122" s="120" t="e">
        <f>SUMIFS('[2]MAIN-101'!AT:AT,'[2]MAIN-101'!AQ:AQ,'[2]2021 CADADR'!A122)+SUMIFS('[2]MAIN-101'!AU:AU,'[2]MAIN-101'!AQ:AQ,'[2]2021 CADADR'!A122)-R122-S122</f>
        <v>#VALUE!</v>
      </c>
    </row>
    <row r="123" spans="1:28" ht="41.1" customHeight="1" x14ac:dyDescent="0.3">
      <c r="A123" s="72">
        <v>109</v>
      </c>
      <c r="B123" s="57" t="s">
        <v>1812</v>
      </c>
      <c r="C123" s="57" t="s">
        <v>1645</v>
      </c>
      <c r="D123" s="466">
        <f t="shared" si="24"/>
        <v>1150426</v>
      </c>
      <c r="E123" s="57" t="s">
        <v>2385</v>
      </c>
      <c r="F123" s="92">
        <f t="shared" si="22"/>
        <v>44231</v>
      </c>
      <c r="G123" s="467">
        <f t="shared" si="17"/>
        <v>6175</v>
      </c>
      <c r="H123" s="103"/>
      <c r="I123" s="133"/>
      <c r="J123" s="187">
        <v>1150426</v>
      </c>
      <c r="K123" s="133"/>
      <c r="L123" s="91">
        <v>44231</v>
      </c>
      <c r="M123" s="188">
        <v>44231</v>
      </c>
      <c r="N123" s="123" t="s">
        <v>1843</v>
      </c>
      <c r="O123" s="124">
        <v>5029902000</v>
      </c>
      <c r="P123" s="110" t="s">
        <v>1844</v>
      </c>
      <c r="Q123" s="106"/>
      <c r="R123" s="111">
        <v>6175</v>
      </c>
      <c r="S123" s="106"/>
      <c r="T123" s="84">
        <f t="shared" si="18"/>
        <v>23600460.280000001</v>
      </c>
      <c r="U123" s="85">
        <v>23</v>
      </c>
      <c r="V123" s="98" t="s">
        <v>1839</v>
      </c>
      <c r="W123" s="86"/>
      <c r="X123" s="71"/>
      <c r="Y123" s="71"/>
      <c r="Z123" s="120"/>
      <c r="AA123" s="120"/>
      <c r="AB123" s="120" t="e">
        <f>SUMIFS('[2]MAIN-101'!AT:AT,'[2]MAIN-101'!AQ:AQ,'[2]2021 CADADR'!A123)+SUMIFS('[2]MAIN-101'!AU:AU,'[2]MAIN-101'!AQ:AQ,'[2]2021 CADADR'!A123)-R123-S123</f>
        <v>#VALUE!</v>
      </c>
    </row>
    <row r="124" spans="1:28" ht="41.1" customHeight="1" x14ac:dyDescent="0.3">
      <c r="A124" s="72">
        <v>110</v>
      </c>
      <c r="B124" s="57" t="s">
        <v>1812</v>
      </c>
      <c r="C124" s="57" t="s">
        <v>1645</v>
      </c>
      <c r="D124" s="466">
        <f t="shared" si="24"/>
        <v>1150427</v>
      </c>
      <c r="E124" s="57" t="s">
        <v>2385</v>
      </c>
      <c r="F124" s="92">
        <f t="shared" si="22"/>
        <v>44231</v>
      </c>
      <c r="G124" s="467">
        <f t="shared" si="17"/>
        <v>7125</v>
      </c>
      <c r="H124" s="103"/>
      <c r="I124" s="133"/>
      <c r="J124" s="187">
        <v>1150427</v>
      </c>
      <c r="K124" s="133"/>
      <c r="L124" s="91">
        <v>44231</v>
      </c>
      <c r="M124" s="188">
        <v>44231</v>
      </c>
      <c r="N124" s="123" t="s">
        <v>1845</v>
      </c>
      <c r="O124" s="124">
        <v>5029999099</v>
      </c>
      <c r="P124" s="110" t="s">
        <v>1846</v>
      </c>
      <c r="Q124" s="106"/>
      <c r="R124" s="111">
        <v>7125</v>
      </c>
      <c r="S124" s="106"/>
      <c r="T124" s="84">
        <f>+T123+Q124-(R124+S124)</f>
        <v>23593335.280000001</v>
      </c>
      <c r="U124" s="85">
        <v>24</v>
      </c>
      <c r="V124" s="98" t="s">
        <v>1839</v>
      </c>
      <c r="W124" s="86"/>
      <c r="X124" s="71"/>
      <c r="Y124" s="71"/>
      <c r="Z124" s="120"/>
      <c r="AA124" s="120"/>
      <c r="AB124" s="120" t="e">
        <f>SUMIFS('[2]MAIN-101'!AT:AT,'[2]MAIN-101'!AQ:AQ,'[2]2021 CADADR'!A124)+SUMIFS('[2]MAIN-101'!AU:AU,'[2]MAIN-101'!AQ:AQ,'[2]2021 CADADR'!A124)-R124-S124</f>
        <v>#VALUE!</v>
      </c>
    </row>
    <row r="125" spans="1:28" ht="41.1" customHeight="1" x14ac:dyDescent="0.3">
      <c r="A125" s="72">
        <v>111</v>
      </c>
      <c r="B125" s="57" t="s">
        <v>1812</v>
      </c>
      <c r="C125" s="57" t="s">
        <v>1645</v>
      </c>
      <c r="D125" s="466">
        <f t="shared" si="24"/>
        <v>1150428</v>
      </c>
      <c r="E125" s="57" t="s">
        <v>2385</v>
      </c>
      <c r="F125" s="92">
        <f t="shared" si="22"/>
        <v>44231</v>
      </c>
      <c r="G125" s="467">
        <f t="shared" si="17"/>
        <v>16406.25</v>
      </c>
      <c r="H125" s="103"/>
      <c r="I125" s="133"/>
      <c r="J125" s="187">
        <v>1150428</v>
      </c>
      <c r="K125" s="133"/>
      <c r="L125" s="91">
        <v>44231</v>
      </c>
      <c r="M125" s="188">
        <v>44231</v>
      </c>
      <c r="N125" s="123" t="s">
        <v>1847</v>
      </c>
      <c r="O125" s="124">
        <v>5029903000</v>
      </c>
      <c r="P125" s="110" t="s">
        <v>1848</v>
      </c>
      <c r="Q125" s="106"/>
      <c r="R125" s="111">
        <v>16406.25</v>
      </c>
      <c r="S125" s="106"/>
      <c r="T125" s="84">
        <f t="shared" si="18"/>
        <v>23576929.030000001</v>
      </c>
      <c r="U125" s="85">
        <v>25</v>
      </c>
      <c r="V125" s="98" t="s">
        <v>1839</v>
      </c>
      <c r="W125" s="86">
        <v>127070.33000000002</v>
      </c>
      <c r="X125" s="71">
        <v>24162629.739999998</v>
      </c>
      <c r="Y125" s="71">
        <v>592525.70999999717</v>
      </c>
      <c r="Z125" s="120"/>
      <c r="AA125" s="120"/>
      <c r="AB125" s="120" t="e">
        <f>SUMIFS('[2]MAIN-101'!AT:AT,'[2]MAIN-101'!AQ:AQ,'[2]2021 CADADR'!A125)+SUMIFS('[2]MAIN-101'!AU:AU,'[2]MAIN-101'!AQ:AQ,'[2]2021 CADADR'!A125)-R125-S125</f>
        <v>#VALUE!</v>
      </c>
    </row>
    <row r="126" spans="1:28" ht="41.1" customHeight="1" x14ac:dyDescent="0.3">
      <c r="A126" s="72">
        <v>116</v>
      </c>
      <c r="B126" s="57" t="s">
        <v>1812</v>
      </c>
      <c r="C126" s="57" t="s">
        <v>1652</v>
      </c>
      <c r="D126" s="57" t="str">
        <f t="shared" ref="D126:D131" si="25">K126</f>
        <v>101-21-02-009</v>
      </c>
      <c r="E126" s="57" t="s">
        <v>2385</v>
      </c>
      <c r="F126" s="92">
        <f t="shared" si="22"/>
        <v>44232</v>
      </c>
      <c r="G126" s="467">
        <f t="shared" si="17"/>
        <v>655.56</v>
      </c>
      <c r="H126" s="103"/>
      <c r="I126" s="133"/>
      <c r="J126" s="187"/>
      <c r="K126" s="133" t="s">
        <v>1850</v>
      </c>
      <c r="L126" s="91">
        <v>44232</v>
      </c>
      <c r="M126" s="188"/>
      <c r="N126" s="123" t="s">
        <v>1851</v>
      </c>
      <c r="O126" s="124">
        <v>29999999000</v>
      </c>
      <c r="P126" s="110" t="s">
        <v>1852</v>
      </c>
      <c r="Q126" s="106"/>
      <c r="R126" s="111"/>
      <c r="S126" s="106">
        <v>655.56</v>
      </c>
      <c r="T126" s="84">
        <f>T125+Q126-(R126+S126)</f>
        <v>23576273.470000003</v>
      </c>
      <c r="U126" s="85">
        <v>30</v>
      </c>
      <c r="V126" s="98" t="s">
        <v>1853</v>
      </c>
      <c r="W126" s="86"/>
      <c r="X126" s="71"/>
      <c r="Y126" s="71"/>
      <c r="Z126" s="120"/>
      <c r="AA126" s="120"/>
      <c r="AB126" s="120" t="e">
        <f>SUMIFS('[2]MAIN-101'!AT:AT,'[2]MAIN-101'!AQ:AQ,'[2]2021 CADADR'!A130)+SUMIFS('[2]MAIN-101'!AU:AU,'[2]MAIN-101'!AQ:AQ,'[2]2021 CADADR'!A130)-R126-S126</f>
        <v>#VALUE!</v>
      </c>
    </row>
    <row r="127" spans="1:28" ht="41.1" customHeight="1" x14ac:dyDescent="0.3">
      <c r="A127" s="72">
        <v>117</v>
      </c>
      <c r="B127" s="57" t="s">
        <v>1812</v>
      </c>
      <c r="C127" s="57" t="s">
        <v>1652</v>
      </c>
      <c r="D127" s="57" t="str">
        <f t="shared" si="25"/>
        <v>101-21-02-009</v>
      </c>
      <c r="E127" s="57" t="s">
        <v>2385</v>
      </c>
      <c r="F127" s="92">
        <f t="shared" si="22"/>
        <v>44232</v>
      </c>
      <c r="G127" s="467">
        <f t="shared" si="17"/>
        <v>10000</v>
      </c>
      <c r="H127" s="103"/>
      <c r="I127" s="133"/>
      <c r="J127" s="187"/>
      <c r="K127" s="133" t="s">
        <v>1850</v>
      </c>
      <c r="L127" s="91">
        <v>44232</v>
      </c>
      <c r="M127" s="188"/>
      <c r="N127" s="123" t="s">
        <v>1659</v>
      </c>
      <c r="O127" s="124">
        <v>5021003000</v>
      </c>
      <c r="P127" s="110" t="s">
        <v>1854</v>
      </c>
      <c r="Q127" s="106"/>
      <c r="R127" s="111"/>
      <c r="S127" s="106">
        <v>10000</v>
      </c>
      <c r="T127" s="84">
        <f t="shared" si="18"/>
        <v>23566273.470000003</v>
      </c>
      <c r="U127" s="85">
        <v>31</v>
      </c>
      <c r="V127" s="98" t="s">
        <v>1853</v>
      </c>
      <c r="W127" s="86"/>
      <c r="X127" s="71"/>
      <c r="Y127" s="71"/>
      <c r="Z127" s="120"/>
      <c r="AA127" s="120"/>
      <c r="AB127" s="120" t="e">
        <f>SUMIFS('[2]MAIN-101'!AT:AT,'[2]MAIN-101'!AQ:AQ,'[2]2021 CADADR'!A131)+SUMIFS('[2]MAIN-101'!AU:AU,'[2]MAIN-101'!AQ:AQ,'[2]2021 CADADR'!A131)-R127-S127</f>
        <v>#VALUE!</v>
      </c>
    </row>
    <row r="128" spans="1:28" ht="41.1" customHeight="1" x14ac:dyDescent="0.3">
      <c r="A128" s="72">
        <v>118</v>
      </c>
      <c r="B128" s="57" t="s">
        <v>1812</v>
      </c>
      <c r="C128" s="57" t="s">
        <v>1652</v>
      </c>
      <c r="D128" s="57" t="str">
        <f t="shared" si="25"/>
        <v>101-21-02-009</v>
      </c>
      <c r="E128" s="57" t="s">
        <v>2385</v>
      </c>
      <c r="F128" s="92">
        <f t="shared" si="22"/>
        <v>44232</v>
      </c>
      <c r="G128" s="467">
        <f t="shared" si="17"/>
        <v>28636.36</v>
      </c>
      <c r="H128" s="103"/>
      <c r="I128" s="133"/>
      <c r="J128" s="187"/>
      <c r="K128" s="133" t="s">
        <v>1850</v>
      </c>
      <c r="L128" s="91">
        <v>44232</v>
      </c>
      <c r="M128" s="188"/>
      <c r="N128" s="123" t="s">
        <v>1662</v>
      </c>
      <c r="O128" s="124">
        <v>5010202000</v>
      </c>
      <c r="P128" s="110" t="s">
        <v>1855</v>
      </c>
      <c r="Q128" s="106"/>
      <c r="R128" s="111"/>
      <c r="S128" s="106">
        <v>28636.36</v>
      </c>
      <c r="T128" s="84">
        <f t="shared" si="18"/>
        <v>23537637.110000003</v>
      </c>
      <c r="U128" s="85">
        <v>32</v>
      </c>
      <c r="V128" s="98" t="s">
        <v>1853</v>
      </c>
      <c r="W128" s="86"/>
      <c r="X128" s="71"/>
      <c r="Y128" s="71"/>
      <c r="Z128" s="120"/>
      <c r="AA128" s="120"/>
      <c r="AB128" s="120" t="e">
        <f>SUMIFS('[2]MAIN-101'!AT:AT,'[2]MAIN-101'!AQ:AQ,'[2]2021 CADADR'!A132)+SUMIFS('[2]MAIN-101'!AU:AU,'[2]MAIN-101'!AQ:AQ,'[2]2021 CADADR'!A132)-R128-S128</f>
        <v>#VALUE!</v>
      </c>
    </row>
    <row r="129" spans="1:28" ht="41.1" customHeight="1" x14ac:dyDescent="0.3">
      <c r="A129" s="72">
        <v>119</v>
      </c>
      <c r="B129" s="57" t="s">
        <v>1812</v>
      </c>
      <c r="C129" s="57" t="s">
        <v>1652</v>
      </c>
      <c r="D129" s="57" t="str">
        <f t="shared" si="25"/>
        <v>101-21-02-009</v>
      </c>
      <c r="E129" s="57" t="s">
        <v>2385</v>
      </c>
      <c r="F129" s="92">
        <f t="shared" si="22"/>
        <v>44232</v>
      </c>
      <c r="G129" s="467">
        <f t="shared" si="17"/>
        <v>127518.05</v>
      </c>
      <c r="H129" s="103"/>
      <c r="I129" s="133"/>
      <c r="J129" s="187"/>
      <c r="K129" s="133" t="s">
        <v>1850</v>
      </c>
      <c r="L129" s="91">
        <v>44232</v>
      </c>
      <c r="M129" s="188"/>
      <c r="N129" s="123" t="s">
        <v>1662</v>
      </c>
      <c r="O129" s="124">
        <v>5010202000</v>
      </c>
      <c r="P129" s="110" t="s">
        <v>1856</v>
      </c>
      <c r="Q129" s="106"/>
      <c r="R129" s="111"/>
      <c r="S129" s="106">
        <v>127518.05</v>
      </c>
      <c r="T129" s="84">
        <f t="shared" si="18"/>
        <v>23410119.060000002</v>
      </c>
      <c r="U129" s="85">
        <v>33</v>
      </c>
      <c r="V129" s="98" t="s">
        <v>1853</v>
      </c>
      <c r="W129" s="86"/>
      <c r="X129" s="71"/>
      <c r="Y129" s="71"/>
      <c r="Z129" s="120"/>
      <c r="AA129" s="120"/>
      <c r="AB129" s="120" t="e">
        <f>SUMIFS('[2]MAIN-101'!AT:AT,'[2]MAIN-101'!AQ:AQ,'[2]2021 CADADR'!A133)+SUMIFS('[2]MAIN-101'!AU:AU,'[2]MAIN-101'!AQ:AQ,'[2]2021 CADADR'!A133)-R129-S129</f>
        <v>#VALUE!</v>
      </c>
    </row>
    <row r="130" spans="1:28" ht="41.1" customHeight="1" x14ac:dyDescent="0.3">
      <c r="A130" s="72">
        <v>120</v>
      </c>
      <c r="B130" s="57" t="s">
        <v>1812</v>
      </c>
      <c r="C130" s="57" t="s">
        <v>1652</v>
      </c>
      <c r="D130" s="57" t="str">
        <f t="shared" si="25"/>
        <v>101-21-02-009</v>
      </c>
      <c r="E130" s="57" t="s">
        <v>2385</v>
      </c>
      <c r="F130" s="92">
        <f t="shared" si="22"/>
        <v>44232</v>
      </c>
      <c r="G130" s="467">
        <f t="shared" si="17"/>
        <v>16881.330000000002</v>
      </c>
      <c r="H130" s="103"/>
      <c r="I130" s="133"/>
      <c r="J130" s="187"/>
      <c r="K130" s="133" t="s">
        <v>1850</v>
      </c>
      <c r="L130" s="91">
        <v>44232</v>
      </c>
      <c r="M130" s="188"/>
      <c r="N130" s="123" t="s">
        <v>1662</v>
      </c>
      <c r="O130" s="124">
        <v>5021199000</v>
      </c>
      <c r="P130" s="110" t="s">
        <v>1857</v>
      </c>
      <c r="Q130" s="106"/>
      <c r="R130" s="111"/>
      <c r="S130" s="106">
        <v>16881.330000000002</v>
      </c>
      <c r="T130" s="84">
        <f t="shared" si="18"/>
        <v>23393237.730000004</v>
      </c>
      <c r="U130" s="85">
        <v>34</v>
      </c>
      <c r="V130" s="98" t="s">
        <v>1853</v>
      </c>
      <c r="W130" s="86"/>
      <c r="X130" s="71"/>
      <c r="Y130" s="71"/>
      <c r="Z130" s="120"/>
      <c r="AA130" s="120"/>
      <c r="AB130" s="120" t="e">
        <f>SUMIFS('[2]MAIN-101'!AT:AT,'[2]MAIN-101'!AQ:AQ,'[2]2021 CADADR'!A134)+SUMIFS('[2]MAIN-101'!AU:AU,'[2]MAIN-101'!AQ:AQ,'[2]2021 CADADR'!A134)-R130-S130</f>
        <v>#VALUE!</v>
      </c>
    </row>
    <row r="131" spans="1:28" ht="41.1" customHeight="1" x14ac:dyDescent="0.3">
      <c r="A131" s="72">
        <v>121</v>
      </c>
      <c r="B131" s="57" t="s">
        <v>1812</v>
      </c>
      <c r="C131" s="57" t="s">
        <v>1652</v>
      </c>
      <c r="D131" s="57" t="str">
        <f t="shared" si="25"/>
        <v>101-21-02-009</v>
      </c>
      <c r="E131" s="57" t="s">
        <v>2385</v>
      </c>
      <c r="F131" s="92">
        <f t="shared" si="22"/>
        <v>44232</v>
      </c>
      <c r="G131" s="467">
        <f t="shared" si="17"/>
        <v>59233.58</v>
      </c>
      <c r="H131" s="103"/>
      <c r="I131" s="133"/>
      <c r="J131" s="187"/>
      <c r="K131" s="133" t="s">
        <v>1850</v>
      </c>
      <c r="L131" s="91">
        <v>44232</v>
      </c>
      <c r="M131" s="188"/>
      <c r="N131" s="123" t="s">
        <v>1662</v>
      </c>
      <c r="O131" s="124">
        <v>5021199000</v>
      </c>
      <c r="P131" s="110" t="s">
        <v>1858</v>
      </c>
      <c r="Q131" s="106"/>
      <c r="R131" s="111"/>
      <c r="S131" s="106">
        <v>59233.58</v>
      </c>
      <c r="T131" s="84">
        <f t="shared" si="18"/>
        <v>23334004.150000006</v>
      </c>
      <c r="U131" s="85">
        <v>35</v>
      </c>
      <c r="V131" s="98" t="s">
        <v>1853</v>
      </c>
      <c r="W131" s="86">
        <v>242924.88</v>
      </c>
      <c r="X131" s="71"/>
      <c r="Y131" s="71"/>
      <c r="Z131" s="120"/>
      <c r="AA131" s="120"/>
      <c r="AB131" s="120" t="e">
        <f>SUMIFS('[2]MAIN-101'!AT:AT,'[2]MAIN-101'!AQ:AQ,'[2]2021 CADADR'!A135)+SUMIFS('[2]MAIN-101'!AU:AU,'[2]MAIN-101'!AQ:AQ,'[2]2021 CADADR'!A135)-R131-S131</f>
        <v>#VALUE!</v>
      </c>
    </row>
    <row r="132" spans="1:28" ht="41.1" customHeight="1" x14ac:dyDescent="0.3">
      <c r="A132" s="72">
        <v>122</v>
      </c>
      <c r="B132" s="57" t="s">
        <v>1812</v>
      </c>
      <c r="C132" s="57" t="s">
        <v>1645</v>
      </c>
      <c r="D132" s="466">
        <f t="shared" ref="D132:D162" si="26">J132</f>
        <v>9900130636</v>
      </c>
      <c r="E132" s="57" t="s">
        <v>2385</v>
      </c>
      <c r="F132" s="92">
        <f t="shared" si="22"/>
        <v>44232</v>
      </c>
      <c r="G132" s="467">
        <f t="shared" si="17"/>
        <v>22481.95</v>
      </c>
      <c r="H132" s="103"/>
      <c r="I132" s="133"/>
      <c r="J132" s="187">
        <v>9900130636</v>
      </c>
      <c r="K132" s="133"/>
      <c r="L132" s="91">
        <v>44232</v>
      </c>
      <c r="M132" s="188">
        <v>44232</v>
      </c>
      <c r="N132" s="123" t="s">
        <v>64</v>
      </c>
      <c r="O132" s="124">
        <v>29999999000</v>
      </c>
      <c r="P132" s="110" t="s">
        <v>1859</v>
      </c>
      <c r="Q132" s="106"/>
      <c r="R132" s="111">
        <v>22481.95</v>
      </c>
      <c r="S132" s="106"/>
      <c r="T132" s="84">
        <f t="shared" si="18"/>
        <v>23311522.200000007</v>
      </c>
      <c r="U132" s="85">
        <v>36</v>
      </c>
      <c r="V132" s="98" t="s">
        <v>1849</v>
      </c>
      <c r="W132" s="86"/>
      <c r="X132" s="71"/>
      <c r="Y132" s="71"/>
      <c r="Z132" s="120"/>
      <c r="AA132" s="120"/>
      <c r="AB132" s="120" t="e">
        <f>SUMIFS('[2]MAIN-101'!AT:AT,'[2]MAIN-101'!AQ:AQ,'[2]2021 CADADR'!A136)+SUMIFS('[2]MAIN-101'!AU:AU,'[2]MAIN-101'!AQ:AQ,'[2]2021 CADADR'!A136)-R132-S132</f>
        <v>#VALUE!</v>
      </c>
    </row>
    <row r="133" spans="1:28" ht="41.1" customHeight="1" x14ac:dyDescent="0.3">
      <c r="A133" s="72">
        <v>123</v>
      </c>
      <c r="B133" s="57" t="s">
        <v>1812</v>
      </c>
      <c r="C133" s="57" t="s">
        <v>1645</v>
      </c>
      <c r="D133" s="466">
        <f t="shared" si="26"/>
        <v>9900130637</v>
      </c>
      <c r="E133" s="57" t="s">
        <v>2385</v>
      </c>
      <c r="F133" s="92">
        <f t="shared" si="22"/>
        <v>44232</v>
      </c>
      <c r="G133" s="467">
        <f t="shared" si="17"/>
        <v>4440</v>
      </c>
      <c r="H133" s="103"/>
      <c r="I133" s="133"/>
      <c r="J133" s="187">
        <v>9900130637</v>
      </c>
      <c r="K133" s="133"/>
      <c r="L133" s="91">
        <v>44232</v>
      </c>
      <c r="M133" s="188">
        <v>44232</v>
      </c>
      <c r="N133" s="123" t="s">
        <v>64</v>
      </c>
      <c r="O133" s="124">
        <v>29999999000</v>
      </c>
      <c r="P133" s="110" t="s">
        <v>1860</v>
      </c>
      <c r="Q133" s="106"/>
      <c r="R133" s="111">
        <v>4440</v>
      </c>
      <c r="S133" s="106"/>
      <c r="T133" s="84">
        <f t="shared" si="18"/>
        <v>23307082.200000007</v>
      </c>
      <c r="U133" s="85">
        <v>37</v>
      </c>
      <c r="V133" s="98" t="s">
        <v>1849</v>
      </c>
      <c r="W133" s="86"/>
      <c r="X133" s="71"/>
      <c r="Y133" s="71"/>
      <c r="Z133" s="120"/>
      <c r="AA133" s="120"/>
      <c r="AB133" s="120" t="e">
        <f>SUMIFS('[2]MAIN-101'!AT:AT,'[2]MAIN-101'!AQ:AQ,'[2]2021 CADADR'!A137)+SUMIFS('[2]MAIN-101'!AU:AU,'[2]MAIN-101'!AQ:AQ,'[2]2021 CADADR'!A137)-R133-S133</f>
        <v>#VALUE!</v>
      </c>
    </row>
    <row r="134" spans="1:28" ht="41.1" customHeight="1" x14ac:dyDescent="0.3">
      <c r="A134" s="72">
        <v>124</v>
      </c>
      <c r="B134" s="57" t="s">
        <v>1812</v>
      </c>
      <c r="C134" s="57" t="s">
        <v>1645</v>
      </c>
      <c r="D134" s="466">
        <f t="shared" si="26"/>
        <v>9900130638</v>
      </c>
      <c r="E134" s="57" t="s">
        <v>2385</v>
      </c>
      <c r="F134" s="92">
        <f t="shared" si="22"/>
        <v>44232</v>
      </c>
      <c r="G134" s="467">
        <f t="shared" si="17"/>
        <v>1500</v>
      </c>
      <c r="H134" s="103"/>
      <c r="I134" s="133"/>
      <c r="J134" s="187">
        <v>9900130638</v>
      </c>
      <c r="K134" s="133"/>
      <c r="L134" s="91">
        <v>44232</v>
      </c>
      <c r="M134" s="188">
        <v>44232</v>
      </c>
      <c r="N134" s="123" t="s">
        <v>1803</v>
      </c>
      <c r="O134" s="124">
        <v>29999999000</v>
      </c>
      <c r="P134" s="110" t="s">
        <v>1861</v>
      </c>
      <c r="Q134" s="106"/>
      <c r="R134" s="111">
        <v>1500</v>
      </c>
      <c r="S134" s="106"/>
      <c r="T134" s="84">
        <f t="shared" si="18"/>
        <v>23305582.200000007</v>
      </c>
      <c r="U134" s="85">
        <v>38</v>
      </c>
      <c r="V134" s="98" t="s">
        <v>1849</v>
      </c>
      <c r="W134" s="86"/>
      <c r="X134" s="71"/>
      <c r="Y134" s="71"/>
      <c r="Z134" s="120"/>
      <c r="AA134" s="120"/>
      <c r="AB134" s="120" t="e">
        <f>SUMIFS('[2]MAIN-101'!AT:AT,'[2]MAIN-101'!AQ:AQ,'[2]2021 CADADR'!A138)+SUMIFS('[2]MAIN-101'!AU:AU,'[2]MAIN-101'!AQ:AQ,'[2]2021 CADADR'!A138)-R134-S134</f>
        <v>#VALUE!</v>
      </c>
    </row>
    <row r="135" spans="1:28" ht="41.1" customHeight="1" x14ac:dyDescent="0.3">
      <c r="A135" s="72">
        <v>125</v>
      </c>
      <c r="B135" s="57" t="s">
        <v>1812</v>
      </c>
      <c r="C135" s="57" t="s">
        <v>1645</v>
      </c>
      <c r="D135" s="466">
        <f t="shared" si="26"/>
        <v>9900130639</v>
      </c>
      <c r="E135" s="57" t="s">
        <v>2385</v>
      </c>
      <c r="F135" s="92">
        <f t="shared" si="22"/>
        <v>44232</v>
      </c>
      <c r="G135" s="467">
        <f t="shared" si="17"/>
        <v>840</v>
      </c>
      <c r="H135" s="103"/>
      <c r="I135" s="133"/>
      <c r="J135" s="187">
        <v>9900130639</v>
      </c>
      <c r="K135" s="133"/>
      <c r="L135" s="91">
        <v>44232</v>
      </c>
      <c r="M135" s="188">
        <v>44232</v>
      </c>
      <c r="N135" s="123" t="s">
        <v>1862</v>
      </c>
      <c r="O135" s="124">
        <v>29999999000</v>
      </c>
      <c r="P135" s="110"/>
      <c r="Q135" s="106"/>
      <c r="R135" s="111">
        <v>840</v>
      </c>
      <c r="S135" s="106"/>
      <c r="T135" s="84">
        <f t="shared" si="18"/>
        <v>23304742.200000007</v>
      </c>
      <c r="U135" s="85">
        <v>39</v>
      </c>
      <c r="V135" s="98" t="s">
        <v>1849</v>
      </c>
      <c r="W135" s="86"/>
      <c r="X135" s="71"/>
      <c r="Y135" s="71"/>
      <c r="Z135" s="120"/>
      <c r="AA135" s="120"/>
      <c r="AB135" s="120" t="e">
        <f>SUMIFS('[2]MAIN-101'!AT:AT,'[2]MAIN-101'!AQ:AQ,'[2]2021 CADADR'!A139)+SUMIFS('[2]MAIN-101'!AU:AU,'[2]MAIN-101'!AQ:AQ,'[2]2021 CADADR'!A139)-R135-S135</f>
        <v>#VALUE!</v>
      </c>
    </row>
    <row r="136" spans="1:28" ht="41.1" customHeight="1" x14ac:dyDescent="0.3">
      <c r="A136" s="72">
        <v>126</v>
      </c>
      <c r="B136" s="57" t="s">
        <v>1812</v>
      </c>
      <c r="C136" s="57" t="s">
        <v>1645</v>
      </c>
      <c r="D136" s="466">
        <f t="shared" si="26"/>
        <v>9900130640</v>
      </c>
      <c r="E136" s="57" t="s">
        <v>2385</v>
      </c>
      <c r="F136" s="92">
        <f t="shared" si="22"/>
        <v>44232</v>
      </c>
      <c r="G136" s="467">
        <f t="shared" si="17"/>
        <v>80000</v>
      </c>
      <c r="H136" s="103"/>
      <c r="I136" s="133"/>
      <c r="J136" s="187">
        <v>9900130640</v>
      </c>
      <c r="K136" s="133"/>
      <c r="L136" s="91">
        <v>44232</v>
      </c>
      <c r="M136" s="188">
        <v>44232</v>
      </c>
      <c r="N136" s="123" t="s">
        <v>1109</v>
      </c>
      <c r="O136" s="124">
        <v>5021305099</v>
      </c>
      <c r="P136" s="110" t="s">
        <v>1863</v>
      </c>
      <c r="Q136" s="106"/>
      <c r="R136" s="111">
        <v>80000</v>
      </c>
      <c r="S136" s="106"/>
      <c r="T136" s="84">
        <f t="shared" si="18"/>
        <v>23224742.200000007</v>
      </c>
      <c r="U136" s="85">
        <v>40</v>
      </c>
      <c r="V136" s="98" t="s">
        <v>1849</v>
      </c>
      <c r="W136" s="86"/>
      <c r="X136" s="71"/>
      <c r="Y136" s="71"/>
      <c r="Z136" s="120"/>
      <c r="AA136" s="120"/>
      <c r="AB136" s="120" t="e">
        <f>SUMIFS('[2]MAIN-101'!AT:AT,'[2]MAIN-101'!AQ:AQ,'[2]2021 CADADR'!A140)+SUMIFS('[2]MAIN-101'!AU:AU,'[2]MAIN-101'!AQ:AQ,'[2]2021 CADADR'!A140)-R136-S136</f>
        <v>#VALUE!</v>
      </c>
    </row>
    <row r="137" spans="1:28" ht="41.1" customHeight="1" x14ac:dyDescent="0.3">
      <c r="A137" s="72">
        <v>127</v>
      </c>
      <c r="B137" s="57" t="s">
        <v>1812</v>
      </c>
      <c r="C137" s="57" t="s">
        <v>1645</v>
      </c>
      <c r="D137" s="466">
        <f t="shared" si="26"/>
        <v>9900130641</v>
      </c>
      <c r="E137" s="57" t="s">
        <v>2385</v>
      </c>
      <c r="F137" s="92">
        <f t="shared" si="22"/>
        <v>44232</v>
      </c>
      <c r="G137" s="467">
        <f t="shared" si="17"/>
        <v>528841.48</v>
      </c>
      <c r="H137" s="103"/>
      <c r="I137" s="133"/>
      <c r="J137" s="187">
        <v>9900130641</v>
      </c>
      <c r="K137" s="133"/>
      <c r="L137" s="91">
        <v>44232</v>
      </c>
      <c r="M137" s="188">
        <v>44232</v>
      </c>
      <c r="N137" s="123" t="s">
        <v>1109</v>
      </c>
      <c r="O137" s="124">
        <v>5021299000</v>
      </c>
      <c r="P137" s="110" t="s">
        <v>1864</v>
      </c>
      <c r="Q137" s="106"/>
      <c r="R137" s="111">
        <v>528841.48</v>
      </c>
      <c r="S137" s="106"/>
      <c r="T137" s="84">
        <f t="shared" si="18"/>
        <v>22695900.720000006</v>
      </c>
      <c r="U137" s="85">
        <v>41</v>
      </c>
      <c r="V137" s="98" t="s">
        <v>1849</v>
      </c>
      <c r="W137" s="86"/>
      <c r="X137" s="71"/>
      <c r="Y137" s="71"/>
      <c r="Z137" s="120"/>
      <c r="AA137" s="120"/>
      <c r="AB137" s="120" t="e">
        <f>SUMIFS('[2]MAIN-101'!AT:AT,'[2]MAIN-101'!AQ:AQ,'[2]2021 CADADR'!A141)+SUMIFS('[2]MAIN-101'!AU:AU,'[2]MAIN-101'!AQ:AQ,'[2]2021 CADADR'!A141)-R137-S137</f>
        <v>#VALUE!</v>
      </c>
    </row>
    <row r="138" spans="1:28" ht="41.1" customHeight="1" x14ac:dyDescent="0.3">
      <c r="A138" s="72">
        <v>128</v>
      </c>
      <c r="B138" s="57" t="s">
        <v>1812</v>
      </c>
      <c r="C138" s="57" t="s">
        <v>1645</v>
      </c>
      <c r="D138" s="466">
        <f t="shared" si="26"/>
        <v>9900130642</v>
      </c>
      <c r="E138" s="57" t="s">
        <v>2385</v>
      </c>
      <c r="F138" s="92">
        <f t="shared" si="22"/>
        <v>44232</v>
      </c>
      <c r="G138" s="467">
        <f t="shared" si="17"/>
        <v>241528.69</v>
      </c>
      <c r="H138" s="103"/>
      <c r="I138" s="133"/>
      <c r="J138" s="187">
        <v>9900130642</v>
      </c>
      <c r="K138" s="133"/>
      <c r="L138" s="91">
        <v>44232</v>
      </c>
      <c r="M138" s="188">
        <v>44232</v>
      </c>
      <c r="N138" s="123" t="s">
        <v>1865</v>
      </c>
      <c r="O138" s="124">
        <v>5021299000</v>
      </c>
      <c r="P138" s="110"/>
      <c r="Q138" s="106"/>
      <c r="R138" s="111">
        <v>241528.69</v>
      </c>
      <c r="S138" s="106"/>
      <c r="T138" s="84">
        <f t="shared" si="18"/>
        <v>22454372.030000005</v>
      </c>
      <c r="U138" s="85">
        <v>42</v>
      </c>
      <c r="V138" s="98" t="s">
        <v>1849</v>
      </c>
      <c r="W138" s="86"/>
      <c r="X138" s="71"/>
      <c r="Y138" s="71"/>
      <c r="Z138" s="120"/>
      <c r="AA138" s="120"/>
      <c r="AB138" s="120" t="e">
        <f>SUMIFS('[2]MAIN-101'!AT:AT,'[2]MAIN-101'!AQ:AQ,'[2]2021 CADADR'!A142)+SUMIFS('[2]MAIN-101'!AU:AU,'[2]MAIN-101'!AQ:AQ,'[2]2021 CADADR'!A142)-R138-S138</f>
        <v>#VALUE!</v>
      </c>
    </row>
    <row r="139" spans="1:28" ht="41.1" customHeight="1" x14ac:dyDescent="0.3">
      <c r="A139" s="72">
        <v>129</v>
      </c>
      <c r="B139" s="57" t="s">
        <v>1812</v>
      </c>
      <c r="C139" s="57" t="s">
        <v>1645</v>
      </c>
      <c r="D139" s="466">
        <f t="shared" si="26"/>
        <v>9900130643</v>
      </c>
      <c r="E139" s="57" t="s">
        <v>2385</v>
      </c>
      <c r="F139" s="92">
        <f t="shared" si="22"/>
        <v>44232</v>
      </c>
      <c r="G139" s="467">
        <f t="shared" si="17"/>
        <v>337586.4</v>
      </c>
      <c r="H139" s="103"/>
      <c r="I139" s="133"/>
      <c r="J139" s="187">
        <v>9900130643</v>
      </c>
      <c r="K139" s="133"/>
      <c r="L139" s="91">
        <v>44232</v>
      </c>
      <c r="M139" s="188">
        <v>44232</v>
      </c>
      <c r="N139" s="123" t="s">
        <v>439</v>
      </c>
      <c r="O139" s="124">
        <v>5021299000</v>
      </c>
      <c r="P139" s="110"/>
      <c r="Q139" s="106"/>
      <c r="R139" s="111">
        <v>337586.4</v>
      </c>
      <c r="S139" s="106"/>
      <c r="T139" s="84">
        <f t="shared" si="18"/>
        <v>22116785.630000006</v>
      </c>
      <c r="U139" s="85">
        <v>43</v>
      </c>
      <c r="V139" s="98" t="s">
        <v>1849</v>
      </c>
      <c r="W139" s="86"/>
      <c r="X139" s="71"/>
      <c r="Y139" s="71"/>
      <c r="Z139" s="120"/>
      <c r="AA139" s="120"/>
      <c r="AB139" s="120" t="e">
        <f>SUMIFS('[2]MAIN-101'!AT:AT,'[2]MAIN-101'!AQ:AQ,'[2]2021 CADADR'!A143)+SUMIFS('[2]MAIN-101'!AU:AU,'[2]MAIN-101'!AQ:AQ,'[2]2021 CADADR'!A143)-R139-S139</f>
        <v>#VALUE!</v>
      </c>
    </row>
    <row r="140" spans="1:28" ht="41.1" customHeight="1" x14ac:dyDescent="0.3">
      <c r="A140" s="72">
        <v>130</v>
      </c>
      <c r="B140" s="57" t="s">
        <v>1812</v>
      </c>
      <c r="C140" s="57" t="s">
        <v>1645</v>
      </c>
      <c r="D140" s="466">
        <f t="shared" si="26"/>
        <v>9900130644</v>
      </c>
      <c r="E140" s="57" t="s">
        <v>2385</v>
      </c>
      <c r="F140" s="92">
        <f t="shared" si="22"/>
        <v>44232</v>
      </c>
      <c r="G140" s="467">
        <f t="shared" si="17"/>
        <v>355426.36</v>
      </c>
      <c r="H140" s="103"/>
      <c r="I140" s="133"/>
      <c r="J140" s="187">
        <v>9900130644</v>
      </c>
      <c r="K140" s="133"/>
      <c r="L140" s="91">
        <v>44232</v>
      </c>
      <c r="M140" s="188">
        <v>44232</v>
      </c>
      <c r="N140" s="123" t="s">
        <v>442</v>
      </c>
      <c r="O140" s="124">
        <v>5021299000</v>
      </c>
      <c r="P140" s="110"/>
      <c r="Q140" s="106"/>
      <c r="R140" s="111">
        <v>355426.36</v>
      </c>
      <c r="S140" s="106"/>
      <c r="T140" s="84">
        <f t="shared" si="18"/>
        <v>21761359.270000007</v>
      </c>
      <c r="U140" s="85">
        <v>44</v>
      </c>
      <c r="V140" s="98" t="s">
        <v>1849</v>
      </c>
      <c r="W140" s="86"/>
      <c r="X140" s="71"/>
      <c r="Y140" s="71"/>
      <c r="Z140" s="120"/>
      <c r="AA140" s="120"/>
      <c r="AB140" s="120" t="e">
        <f>SUMIFS('[2]MAIN-101'!AT:AT,'[2]MAIN-101'!AQ:AQ,'[2]2021 CADADR'!A144)+SUMIFS('[2]MAIN-101'!AU:AU,'[2]MAIN-101'!AQ:AQ,'[2]2021 CADADR'!A144)-R140-S140</f>
        <v>#VALUE!</v>
      </c>
    </row>
    <row r="141" spans="1:28" ht="41.1" customHeight="1" x14ac:dyDescent="0.3">
      <c r="A141" s="72">
        <v>131</v>
      </c>
      <c r="B141" s="57" t="s">
        <v>1812</v>
      </c>
      <c r="C141" s="57" t="s">
        <v>1645</v>
      </c>
      <c r="D141" s="466">
        <f t="shared" si="26"/>
        <v>9900130645</v>
      </c>
      <c r="E141" s="57" t="s">
        <v>2385</v>
      </c>
      <c r="F141" s="92">
        <f t="shared" si="22"/>
        <v>44232</v>
      </c>
      <c r="G141" s="467">
        <f t="shared" si="17"/>
        <v>230967.52</v>
      </c>
      <c r="H141" s="103"/>
      <c r="I141" s="133"/>
      <c r="J141" s="187">
        <v>9900130645</v>
      </c>
      <c r="K141" s="133"/>
      <c r="L141" s="91">
        <v>44232</v>
      </c>
      <c r="M141" s="188">
        <v>44232</v>
      </c>
      <c r="N141" s="123" t="s">
        <v>445</v>
      </c>
      <c r="O141" s="124">
        <v>5021299000</v>
      </c>
      <c r="P141" s="110"/>
      <c r="Q141" s="106"/>
      <c r="R141" s="111">
        <v>230967.52</v>
      </c>
      <c r="S141" s="106"/>
      <c r="T141" s="84">
        <f t="shared" si="18"/>
        <v>21530391.750000007</v>
      </c>
      <c r="U141" s="85">
        <v>45</v>
      </c>
      <c r="V141" s="98" t="s">
        <v>1849</v>
      </c>
      <c r="W141" s="86"/>
      <c r="X141" s="71"/>
      <c r="Y141" s="71"/>
      <c r="Z141" s="120"/>
      <c r="AA141" s="120"/>
      <c r="AB141" s="120" t="e">
        <f>SUMIFS('[2]MAIN-101'!AT:AT,'[2]MAIN-101'!AQ:AQ,'[2]2021 CADADR'!A145)+SUMIFS('[2]MAIN-101'!AU:AU,'[2]MAIN-101'!AQ:AQ,'[2]2021 CADADR'!A145)-R141-S141</f>
        <v>#VALUE!</v>
      </c>
    </row>
    <row r="142" spans="1:28" ht="41.1" customHeight="1" x14ac:dyDescent="0.3">
      <c r="A142" s="72">
        <v>132</v>
      </c>
      <c r="B142" s="57" t="s">
        <v>1812</v>
      </c>
      <c r="C142" s="57" t="s">
        <v>1645</v>
      </c>
      <c r="D142" s="466">
        <f t="shared" si="26"/>
        <v>9900130646</v>
      </c>
      <c r="E142" s="57" t="s">
        <v>2385</v>
      </c>
      <c r="F142" s="92">
        <f t="shared" si="22"/>
        <v>44232</v>
      </c>
      <c r="G142" s="467">
        <f t="shared" si="17"/>
        <v>97200</v>
      </c>
      <c r="H142" s="103"/>
      <c r="I142" s="133"/>
      <c r="J142" s="187">
        <v>9900130646</v>
      </c>
      <c r="K142" s="133"/>
      <c r="L142" s="91">
        <v>44232</v>
      </c>
      <c r="M142" s="188">
        <v>44232</v>
      </c>
      <c r="N142" s="123" t="s">
        <v>1109</v>
      </c>
      <c r="O142" s="124">
        <v>5020101000</v>
      </c>
      <c r="P142" s="110" t="s">
        <v>1866</v>
      </c>
      <c r="Q142" s="106"/>
      <c r="R142" s="111">
        <v>97200</v>
      </c>
      <c r="S142" s="106"/>
      <c r="T142" s="84">
        <f t="shared" ref="T142:T204" si="27">+T141+Q142-(R142+S142)</f>
        <v>21433191.750000007</v>
      </c>
      <c r="U142" s="85">
        <v>46</v>
      </c>
      <c r="V142" s="98" t="s">
        <v>1849</v>
      </c>
      <c r="W142" s="86"/>
      <c r="X142" s="71"/>
      <c r="Y142" s="71"/>
      <c r="Z142" s="120"/>
      <c r="AA142" s="120"/>
      <c r="AB142" s="120" t="e">
        <f>SUMIFS('[2]MAIN-101'!AT:AT,'[2]MAIN-101'!AQ:AQ,'[2]2021 CADADR'!A146)+SUMIFS('[2]MAIN-101'!AU:AU,'[2]MAIN-101'!AQ:AQ,'[2]2021 CADADR'!A146)-R142-S142</f>
        <v>#VALUE!</v>
      </c>
    </row>
    <row r="143" spans="1:28" ht="41.1" customHeight="1" x14ac:dyDescent="0.3">
      <c r="A143" s="72">
        <v>133</v>
      </c>
      <c r="B143" s="57" t="s">
        <v>1812</v>
      </c>
      <c r="C143" s="57" t="s">
        <v>1645</v>
      </c>
      <c r="D143" s="466">
        <f t="shared" si="26"/>
        <v>9900130647</v>
      </c>
      <c r="E143" s="57" t="s">
        <v>2385</v>
      </c>
      <c r="F143" s="92">
        <f t="shared" si="22"/>
        <v>44232</v>
      </c>
      <c r="G143" s="467">
        <f t="shared" si="17"/>
        <v>97200</v>
      </c>
      <c r="H143" s="103"/>
      <c r="I143" s="133"/>
      <c r="J143" s="187">
        <v>9900130647</v>
      </c>
      <c r="K143" s="133"/>
      <c r="L143" s="91">
        <v>44232</v>
      </c>
      <c r="M143" s="188">
        <v>44232</v>
      </c>
      <c r="N143" s="123" t="s">
        <v>1865</v>
      </c>
      <c r="O143" s="124">
        <v>5020101000</v>
      </c>
      <c r="P143" s="110"/>
      <c r="Q143" s="106"/>
      <c r="R143" s="111">
        <v>97200</v>
      </c>
      <c r="S143" s="106"/>
      <c r="T143" s="84">
        <f t="shared" si="27"/>
        <v>21335991.750000007</v>
      </c>
      <c r="U143" s="85">
        <v>47</v>
      </c>
      <c r="V143" s="98" t="s">
        <v>1849</v>
      </c>
      <c r="W143" s="86"/>
      <c r="X143" s="71"/>
      <c r="Y143" s="71"/>
      <c r="Z143" s="120"/>
      <c r="AA143" s="120"/>
      <c r="AB143" s="120" t="e">
        <f>SUMIFS('[2]MAIN-101'!AT:AT,'[2]MAIN-101'!AQ:AQ,'[2]2021 CADADR'!A147)+SUMIFS('[2]MAIN-101'!AU:AU,'[2]MAIN-101'!AQ:AQ,'[2]2021 CADADR'!A147)-R143-S143</f>
        <v>#VALUE!</v>
      </c>
    </row>
    <row r="144" spans="1:28" ht="41.1" customHeight="1" x14ac:dyDescent="0.3">
      <c r="A144" s="72">
        <v>134</v>
      </c>
      <c r="B144" s="57" t="s">
        <v>1812</v>
      </c>
      <c r="C144" s="57" t="s">
        <v>1645</v>
      </c>
      <c r="D144" s="466">
        <f t="shared" si="26"/>
        <v>9900130648</v>
      </c>
      <c r="E144" s="57" t="s">
        <v>2385</v>
      </c>
      <c r="F144" s="92">
        <f t="shared" si="22"/>
        <v>44232</v>
      </c>
      <c r="G144" s="467">
        <f t="shared" si="17"/>
        <v>97200</v>
      </c>
      <c r="H144" s="103"/>
      <c r="I144" s="133"/>
      <c r="J144" s="187">
        <v>9900130648</v>
      </c>
      <c r="K144" s="133"/>
      <c r="L144" s="91">
        <v>44232</v>
      </c>
      <c r="M144" s="188">
        <v>44232</v>
      </c>
      <c r="N144" s="123" t="s">
        <v>439</v>
      </c>
      <c r="O144" s="124">
        <v>5020101000</v>
      </c>
      <c r="P144" s="110"/>
      <c r="Q144" s="106"/>
      <c r="R144" s="111">
        <v>97200</v>
      </c>
      <c r="S144" s="106"/>
      <c r="T144" s="84">
        <f t="shared" si="27"/>
        <v>21238791.750000007</v>
      </c>
      <c r="U144" s="85">
        <v>48</v>
      </c>
      <c r="V144" s="98" t="s">
        <v>1849</v>
      </c>
      <c r="W144" s="86"/>
      <c r="X144" s="71"/>
      <c r="Y144" s="71"/>
      <c r="Z144" s="120"/>
      <c r="AA144" s="120"/>
      <c r="AB144" s="120" t="e">
        <f>SUMIFS('[2]MAIN-101'!AT:AT,'[2]MAIN-101'!AQ:AQ,'[2]2021 CADADR'!A148)+SUMIFS('[2]MAIN-101'!AU:AU,'[2]MAIN-101'!AQ:AQ,'[2]2021 CADADR'!A148)-R144-S144</f>
        <v>#VALUE!</v>
      </c>
    </row>
    <row r="145" spans="1:28" ht="41.1" customHeight="1" x14ac:dyDescent="0.3">
      <c r="A145" s="72">
        <v>135</v>
      </c>
      <c r="B145" s="57" t="s">
        <v>1812</v>
      </c>
      <c r="C145" s="57" t="s">
        <v>1645</v>
      </c>
      <c r="D145" s="466">
        <f t="shared" si="26"/>
        <v>9900130649</v>
      </c>
      <c r="E145" s="57" t="s">
        <v>2385</v>
      </c>
      <c r="F145" s="92">
        <f t="shared" si="22"/>
        <v>44232</v>
      </c>
      <c r="G145" s="467">
        <f t="shared" ref="G145:G208" si="28">R145+S145</f>
        <v>97200</v>
      </c>
      <c r="H145" s="103"/>
      <c r="I145" s="133"/>
      <c r="J145" s="187">
        <v>9900130649</v>
      </c>
      <c r="K145" s="133"/>
      <c r="L145" s="91">
        <v>44232</v>
      </c>
      <c r="M145" s="188">
        <v>44232</v>
      </c>
      <c r="N145" s="123" t="s">
        <v>442</v>
      </c>
      <c r="O145" s="124">
        <v>5020101000</v>
      </c>
      <c r="P145" s="110"/>
      <c r="Q145" s="106"/>
      <c r="R145" s="111">
        <v>97200</v>
      </c>
      <c r="S145" s="106"/>
      <c r="T145" s="84">
        <f t="shared" si="27"/>
        <v>21141591.750000007</v>
      </c>
      <c r="U145" s="85">
        <v>49</v>
      </c>
      <c r="V145" s="98" t="s">
        <v>1849</v>
      </c>
      <c r="W145" s="86"/>
      <c r="X145" s="71"/>
      <c r="Y145" s="71"/>
      <c r="Z145" s="120"/>
      <c r="AA145" s="120"/>
      <c r="AB145" s="120" t="e">
        <f>SUMIFS('[2]MAIN-101'!AT:AT,'[2]MAIN-101'!AQ:AQ,'[2]2021 CADADR'!A149)+SUMIFS('[2]MAIN-101'!AU:AU,'[2]MAIN-101'!AQ:AQ,'[2]2021 CADADR'!A149)-R145-S145</f>
        <v>#VALUE!</v>
      </c>
    </row>
    <row r="146" spans="1:28" ht="41.1" customHeight="1" x14ac:dyDescent="0.3">
      <c r="A146" s="72">
        <v>136</v>
      </c>
      <c r="B146" s="57" t="s">
        <v>1812</v>
      </c>
      <c r="C146" s="57" t="s">
        <v>1645</v>
      </c>
      <c r="D146" s="466">
        <f t="shared" si="26"/>
        <v>9900130650</v>
      </c>
      <c r="E146" s="57" t="s">
        <v>2385</v>
      </c>
      <c r="F146" s="92">
        <f t="shared" si="22"/>
        <v>44232</v>
      </c>
      <c r="G146" s="467">
        <f t="shared" si="28"/>
        <v>97200</v>
      </c>
      <c r="H146" s="103"/>
      <c r="I146" s="133"/>
      <c r="J146" s="187">
        <v>9900130650</v>
      </c>
      <c r="K146" s="133"/>
      <c r="L146" s="91">
        <v>44232</v>
      </c>
      <c r="M146" s="188">
        <v>44232</v>
      </c>
      <c r="N146" s="123" t="s">
        <v>445</v>
      </c>
      <c r="O146" s="124">
        <v>5020101000</v>
      </c>
      <c r="P146" s="110"/>
      <c r="Q146" s="106"/>
      <c r="R146" s="111">
        <v>97200</v>
      </c>
      <c r="S146" s="106"/>
      <c r="T146" s="84">
        <f t="shared" si="27"/>
        <v>21044391.750000007</v>
      </c>
      <c r="U146" s="85">
        <v>50</v>
      </c>
      <c r="V146" s="98" t="s">
        <v>1849</v>
      </c>
      <c r="W146" s="86"/>
      <c r="X146" s="71"/>
      <c r="Y146" s="71"/>
      <c r="Z146" s="120"/>
      <c r="AA146" s="120"/>
      <c r="AB146" s="120" t="e">
        <f>SUMIFS('[2]MAIN-101'!AT:AT,'[2]MAIN-101'!AQ:AQ,'[2]2021 CADADR'!A150)+SUMIFS('[2]MAIN-101'!AU:AU,'[2]MAIN-101'!AQ:AQ,'[2]2021 CADADR'!A150)-R146-S146</f>
        <v>#VALUE!</v>
      </c>
    </row>
    <row r="147" spans="1:28" ht="41.1" customHeight="1" x14ac:dyDescent="0.3">
      <c r="A147" s="72">
        <v>137</v>
      </c>
      <c r="B147" s="57" t="s">
        <v>1812</v>
      </c>
      <c r="C147" s="57" t="s">
        <v>1645</v>
      </c>
      <c r="D147" s="466">
        <f t="shared" si="26"/>
        <v>9900130651</v>
      </c>
      <c r="E147" s="57" t="s">
        <v>2385</v>
      </c>
      <c r="F147" s="92">
        <f t="shared" si="22"/>
        <v>44232</v>
      </c>
      <c r="G147" s="467">
        <f t="shared" si="28"/>
        <v>62500</v>
      </c>
      <c r="H147" s="103"/>
      <c r="I147" s="133"/>
      <c r="J147" s="187">
        <v>9900130651</v>
      </c>
      <c r="K147" s="133"/>
      <c r="L147" s="91">
        <v>44232</v>
      </c>
      <c r="M147" s="188">
        <v>44232</v>
      </c>
      <c r="N147" s="123" t="s">
        <v>1109</v>
      </c>
      <c r="O147" s="124">
        <v>5020101000</v>
      </c>
      <c r="P147" s="110" t="s">
        <v>1867</v>
      </c>
      <c r="Q147" s="106"/>
      <c r="R147" s="111">
        <v>62500</v>
      </c>
      <c r="S147" s="106"/>
      <c r="T147" s="84">
        <f t="shared" si="27"/>
        <v>20981891.750000007</v>
      </c>
      <c r="U147" s="85">
        <v>51</v>
      </c>
      <c r="V147" s="98" t="s">
        <v>1849</v>
      </c>
      <c r="W147" s="86"/>
      <c r="X147" s="71"/>
      <c r="Y147" s="71"/>
      <c r="Z147" s="120"/>
      <c r="AA147" s="120"/>
      <c r="AB147" s="120" t="e">
        <f>SUMIFS('[2]MAIN-101'!AT:AT,'[2]MAIN-101'!AQ:AQ,'[2]2021 CADADR'!A151)+SUMIFS('[2]MAIN-101'!AU:AU,'[2]MAIN-101'!AQ:AQ,'[2]2021 CADADR'!A151)-R147-S147</f>
        <v>#VALUE!</v>
      </c>
    </row>
    <row r="148" spans="1:28" ht="41.1" customHeight="1" x14ac:dyDescent="0.3">
      <c r="A148" s="72">
        <v>138</v>
      </c>
      <c r="B148" s="57" t="s">
        <v>1812</v>
      </c>
      <c r="C148" s="57" t="s">
        <v>1645</v>
      </c>
      <c r="D148" s="466">
        <f t="shared" si="26"/>
        <v>9900130652</v>
      </c>
      <c r="E148" s="57" t="s">
        <v>2385</v>
      </c>
      <c r="F148" s="92">
        <f t="shared" si="22"/>
        <v>44232</v>
      </c>
      <c r="G148" s="467">
        <f t="shared" si="28"/>
        <v>50000</v>
      </c>
      <c r="H148" s="103"/>
      <c r="I148" s="133"/>
      <c r="J148" s="187">
        <v>9900130652</v>
      </c>
      <c r="K148" s="133"/>
      <c r="L148" s="91">
        <v>44232</v>
      </c>
      <c r="M148" s="188">
        <v>44232</v>
      </c>
      <c r="N148" s="123" t="s">
        <v>1865</v>
      </c>
      <c r="O148" s="124">
        <v>5020101000</v>
      </c>
      <c r="P148" s="110"/>
      <c r="Q148" s="106"/>
      <c r="R148" s="111">
        <v>50000</v>
      </c>
      <c r="S148" s="106"/>
      <c r="T148" s="84">
        <f t="shared" si="27"/>
        <v>20931891.750000007</v>
      </c>
      <c r="U148" s="85">
        <v>52</v>
      </c>
      <c r="V148" s="98" t="s">
        <v>1849</v>
      </c>
      <c r="W148" s="86"/>
      <c r="X148" s="71"/>
      <c r="Y148" s="71"/>
      <c r="Z148" s="120"/>
      <c r="AA148" s="120"/>
      <c r="AB148" s="120" t="e">
        <f>SUMIFS('[2]MAIN-101'!AT:AT,'[2]MAIN-101'!AQ:AQ,'[2]2021 CADADR'!A152)+SUMIFS('[2]MAIN-101'!AU:AU,'[2]MAIN-101'!AQ:AQ,'[2]2021 CADADR'!A152)-R148-S148</f>
        <v>#VALUE!</v>
      </c>
    </row>
    <row r="149" spans="1:28" ht="41.1" customHeight="1" x14ac:dyDescent="0.3">
      <c r="A149" s="72">
        <v>139</v>
      </c>
      <c r="B149" s="57" t="s">
        <v>1812</v>
      </c>
      <c r="C149" s="57" t="s">
        <v>1645</v>
      </c>
      <c r="D149" s="466">
        <f t="shared" si="26"/>
        <v>9900130653</v>
      </c>
      <c r="E149" s="57" t="s">
        <v>2385</v>
      </c>
      <c r="F149" s="92">
        <f t="shared" si="22"/>
        <v>44232</v>
      </c>
      <c r="G149" s="467">
        <f t="shared" si="28"/>
        <v>50000</v>
      </c>
      <c r="H149" s="103"/>
      <c r="I149" s="133"/>
      <c r="J149" s="187">
        <v>9900130653</v>
      </c>
      <c r="K149" s="133"/>
      <c r="L149" s="91">
        <v>44232</v>
      </c>
      <c r="M149" s="188">
        <v>44232</v>
      </c>
      <c r="N149" s="123" t="s">
        <v>439</v>
      </c>
      <c r="O149" s="124">
        <v>5020101000</v>
      </c>
      <c r="P149" s="110"/>
      <c r="Q149" s="106"/>
      <c r="R149" s="111">
        <v>50000</v>
      </c>
      <c r="S149" s="106"/>
      <c r="T149" s="84">
        <f t="shared" si="27"/>
        <v>20881891.750000007</v>
      </c>
      <c r="U149" s="85">
        <v>53</v>
      </c>
      <c r="V149" s="98" t="s">
        <v>1849</v>
      </c>
      <c r="W149" s="86"/>
      <c r="X149" s="71"/>
      <c r="Y149" s="71"/>
      <c r="Z149" s="120"/>
      <c r="AA149" s="120"/>
      <c r="AB149" s="120" t="e">
        <f>SUMIFS('[2]MAIN-101'!AT:AT,'[2]MAIN-101'!AQ:AQ,'[2]2021 CADADR'!A153)+SUMIFS('[2]MAIN-101'!AU:AU,'[2]MAIN-101'!AQ:AQ,'[2]2021 CADADR'!A153)-R149-S149</f>
        <v>#VALUE!</v>
      </c>
    </row>
    <row r="150" spans="1:28" ht="41.1" customHeight="1" x14ac:dyDescent="0.3">
      <c r="A150" s="72">
        <v>140</v>
      </c>
      <c r="B150" s="57" t="s">
        <v>1812</v>
      </c>
      <c r="C150" s="57" t="s">
        <v>1645</v>
      </c>
      <c r="D150" s="466">
        <f t="shared" si="26"/>
        <v>9900130654</v>
      </c>
      <c r="E150" s="57" t="s">
        <v>2385</v>
      </c>
      <c r="F150" s="92">
        <f t="shared" si="22"/>
        <v>44232</v>
      </c>
      <c r="G150" s="467">
        <f t="shared" si="28"/>
        <v>50000</v>
      </c>
      <c r="H150" s="103"/>
      <c r="I150" s="133"/>
      <c r="J150" s="187">
        <v>9900130654</v>
      </c>
      <c r="K150" s="133"/>
      <c r="L150" s="91">
        <v>44232</v>
      </c>
      <c r="M150" s="188">
        <v>44232</v>
      </c>
      <c r="N150" s="123" t="s">
        <v>442</v>
      </c>
      <c r="O150" s="124">
        <v>5020101000</v>
      </c>
      <c r="P150" s="110"/>
      <c r="Q150" s="106"/>
      <c r="R150" s="111">
        <v>50000</v>
      </c>
      <c r="S150" s="106"/>
      <c r="T150" s="84">
        <f t="shared" si="27"/>
        <v>20831891.750000007</v>
      </c>
      <c r="U150" s="85">
        <v>54</v>
      </c>
      <c r="V150" s="98" t="s">
        <v>1849</v>
      </c>
      <c r="W150" s="86"/>
      <c r="X150" s="71"/>
      <c r="Y150" s="71"/>
      <c r="Z150" s="120"/>
      <c r="AA150" s="120"/>
      <c r="AB150" s="120" t="e">
        <f>SUMIFS('[2]MAIN-101'!AT:AT,'[2]MAIN-101'!AQ:AQ,'[2]2021 CADADR'!A154)+SUMIFS('[2]MAIN-101'!AU:AU,'[2]MAIN-101'!AQ:AQ,'[2]2021 CADADR'!A154)-R150-S150</f>
        <v>#VALUE!</v>
      </c>
    </row>
    <row r="151" spans="1:28" ht="41.1" customHeight="1" x14ac:dyDescent="0.3">
      <c r="A151" s="72">
        <v>141</v>
      </c>
      <c r="B151" s="57" t="s">
        <v>1812</v>
      </c>
      <c r="C151" s="57" t="s">
        <v>1645</v>
      </c>
      <c r="D151" s="466">
        <f t="shared" si="26"/>
        <v>9900130655</v>
      </c>
      <c r="E151" s="57" t="s">
        <v>2385</v>
      </c>
      <c r="F151" s="92">
        <f t="shared" si="22"/>
        <v>44232</v>
      </c>
      <c r="G151" s="467">
        <f t="shared" si="28"/>
        <v>50000</v>
      </c>
      <c r="H151" s="103"/>
      <c r="I151" s="133"/>
      <c r="J151" s="187">
        <v>9900130655</v>
      </c>
      <c r="K151" s="133"/>
      <c r="L151" s="91">
        <v>44232</v>
      </c>
      <c r="M151" s="188">
        <v>44232</v>
      </c>
      <c r="N151" s="123" t="s">
        <v>445</v>
      </c>
      <c r="O151" s="124">
        <v>5020101000</v>
      </c>
      <c r="P151" s="110"/>
      <c r="Q151" s="106"/>
      <c r="R151" s="111">
        <v>50000</v>
      </c>
      <c r="S151" s="106"/>
      <c r="T151" s="84">
        <f t="shared" si="27"/>
        <v>20781891.750000007</v>
      </c>
      <c r="U151" s="85">
        <v>55</v>
      </c>
      <c r="V151" s="98" t="s">
        <v>1849</v>
      </c>
      <c r="W151" s="86"/>
      <c r="X151" s="71"/>
      <c r="Y151" s="71"/>
      <c r="Z151" s="120"/>
      <c r="AA151" s="120"/>
      <c r="AB151" s="120" t="e">
        <f>SUMIFS('[2]MAIN-101'!AT:AT,'[2]MAIN-101'!AQ:AQ,'[2]2021 CADADR'!A155)+SUMIFS('[2]MAIN-101'!AU:AU,'[2]MAIN-101'!AQ:AQ,'[2]2021 CADADR'!A155)-R151-S151</f>
        <v>#VALUE!</v>
      </c>
    </row>
    <row r="152" spans="1:28" ht="41.1" customHeight="1" x14ac:dyDescent="0.3">
      <c r="A152" s="72">
        <v>142</v>
      </c>
      <c r="B152" s="57" t="s">
        <v>1812</v>
      </c>
      <c r="C152" s="57" t="s">
        <v>1645</v>
      </c>
      <c r="D152" s="466">
        <f t="shared" si="26"/>
        <v>9900130656</v>
      </c>
      <c r="E152" s="57" t="s">
        <v>2385</v>
      </c>
      <c r="F152" s="92">
        <f t="shared" si="22"/>
        <v>44232</v>
      </c>
      <c r="G152" s="467">
        <f t="shared" si="28"/>
        <v>1046300</v>
      </c>
      <c r="H152" s="103"/>
      <c r="I152" s="133"/>
      <c r="J152" s="187">
        <v>9900130656</v>
      </c>
      <c r="K152" s="133"/>
      <c r="L152" s="91">
        <v>44232</v>
      </c>
      <c r="M152" s="188">
        <v>44232</v>
      </c>
      <c r="N152" s="123" t="s">
        <v>1109</v>
      </c>
      <c r="O152" s="124">
        <v>5021199000</v>
      </c>
      <c r="P152" s="110" t="s">
        <v>1868</v>
      </c>
      <c r="Q152" s="106"/>
      <c r="R152" s="111">
        <v>1046300</v>
      </c>
      <c r="S152" s="106"/>
      <c r="T152" s="84">
        <f t="shared" si="27"/>
        <v>19735591.750000007</v>
      </c>
      <c r="U152" s="85">
        <v>56</v>
      </c>
      <c r="V152" s="98" t="s">
        <v>1849</v>
      </c>
      <c r="W152" s="86"/>
      <c r="X152" s="71"/>
      <c r="Y152" s="71"/>
      <c r="Z152" s="120"/>
      <c r="AA152" s="120"/>
      <c r="AB152" s="120" t="e">
        <f>SUMIFS('[2]MAIN-101'!AT:AT,'[2]MAIN-101'!AQ:AQ,'[2]2021 CADADR'!A156)+SUMIFS('[2]MAIN-101'!AU:AU,'[2]MAIN-101'!AQ:AQ,'[2]2021 CADADR'!A156)-R152-S152</f>
        <v>#VALUE!</v>
      </c>
    </row>
    <row r="153" spans="1:28" ht="41.1" customHeight="1" x14ac:dyDescent="0.3">
      <c r="A153" s="72">
        <v>143</v>
      </c>
      <c r="B153" s="57" t="s">
        <v>1812</v>
      </c>
      <c r="C153" s="57" t="s">
        <v>1645</v>
      </c>
      <c r="D153" s="466">
        <f t="shared" si="26"/>
        <v>9900130657</v>
      </c>
      <c r="E153" s="57" t="s">
        <v>2385</v>
      </c>
      <c r="F153" s="92">
        <f t="shared" si="22"/>
        <v>44232</v>
      </c>
      <c r="G153" s="467">
        <f t="shared" si="28"/>
        <v>535050</v>
      </c>
      <c r="H153" s="103"/>
      <c r="I153" s="133"/>
      <c r="J153" s="187">
        <v>9900130657</v>
      </c>
      <c r="K153" s="133"/>
      <c r="L153" s="91">
        <v>44232</v>
      </c>
      <c r="M153" s="188">
        <v>44232</v>
      </c>
      <c r="N153" s="123" t="s">
        <v>1865</v>
      </c>
      <c r="O153" s="124">
        <v>5021199000</v>
      </c>
      <c r="P153" s="110"/>
      <c r="Q153" s="106"/>
      <c r="R153" s="111">
        <v>535050</v>
      </c>
      <c r="S153" s="106"/>
      <c r="T153" s="84">
        <f t="shared" si="27"/>
        <v>19200541.750000007</v>
      </c>
      <c r="U153" s="85">
        <v>57</v>
      </c>
      <c r="V153" s="98" t="s">
        <v>1849</v>
      </c>
      <c r="W153" s="86"/>
      <c r="X153" s="71"/>
      <c r="Y153" s="71"/>
      <c r="Z153" s="120"/>
      <c r="AA153" s="120"/>
      <c r="AB153" s="120" t="e">
        <f>SUMIFS('[2]MAIN-101'!AT:AT,'[2]MAIN-101'!AQ:AQ,'[2]2021 CADADR'!A157)+SUMIFS('[2]MAIN-101'!AU:AU,'[2]MAIN-101'!AQ:AQ,'[2]2021 CADADR'!A157)-R153-S153</f>
        <v>#VALUE!</v>
      </c>
    </row>
    <row r="154" spans="1:28" ht="41.1" customHeight="1" x14ac:dyDescent="0.3">
      <c r="A154" s="72">
        <v>144</v>
      </c>
      <c r="B154" s="57" t="s">
        <v>1812</v>
      </c>
      <c r="C154" s="57" t="s">
        <v>1645</v>
      </c>
      <c r="D154" s="466">
        <f t="shared" si="26"/>
        <v>9900130658</v>
      </c>
      <c r="E154" s="57" t="s">
        <v>2385</v>
      </c>
      <c r="F154" s="92">
        <f t="shared" si="22"/>
        <v>44232</v>
      </c>
      <c r="G154" s="467">
        <f t="shared" si="28"/>
        <v>963500</v>
      </c>
      <c r="H154" s="103"/>
      <c r="I154" s="133"/>
      <c r="J154" s="187">
        <v>9900130658</v>
      </c>
      <c r="K154" s="133"/>
      <c r="L154" s="91">
        <v>44232</v>
      </c>
      <c r="M154" s="188">
        <v>44232</v>
      </c>
      <c r="N154" s="123" t="s">
        <v>439</v>
      </c>
      <c r="O154" s="124">
        <v>5020101000</v>
      </c>
      <c r="P154" s="110"/>
      <c r="Q154" s="106"/>
      <c r="R154" s="111">
        <v>963500</v>
      </c>
      <c r="S154" s="106"/>
      <c r="T154" s="84">
        <f t="shared" si="27"/>
        <v>18237041.750000007</v>
      </c>
      <c r="U154" s="85">
        <v>58</v>
      </c>
      <c r="V154" s="98" t="s">
        <v>1849</v>
      </c>
      <c r="W154" s="86"/>
      <c r="X154" s="71"/>
      <c r="Y154" s="71"/>
      <c r="Z154" s="120"/>
      <c r="AA154" s="120"/>
      <c r="AB154" s="120" t="e">
        <f>SUMIFS('[2]MAIN-101'!AT:AT,'[2]MAIN-101'!AQ:AQ,'[2]2021 CADADR'!A158)+SUMIFS('[2]MAIN-101'!AU:AU,'[2]MAIN-101'!AQ:AQ,'[2]2021 CADADR'!A158)-R154-S154</f>
        <v>#VALUE!</v>
      </c>
    </row>
    <row r="155" spans="1:28" ht="41.1" customHeight="1" x14ac:dyDescent="0.3">
      <c r="A155" s="72">
        <v>145</v>
      </c>
      <c r="B155" s="57" t="s">
        <v>1812</v>
      </c>
      <c r="C155" s="57" t="s">
        <v>1645</v>
      </c>
      <c r="D155" s="466">
        <f t="shared" si="26"/>
        <v>9900130659</v>
      </c>
      <c r="E155" s="57" t="s">
        <v>2385</v>
      </c>
      <c r="F155" s="92">
        <f t="shared" si="22"/>
        <v>44232</v>
      </c>
      <c r="G155" s="467">
        <f t="shared" si="28"/>
        <v>870350</v>
      </c>
      <c r="H155" s="103"/>
      <c r="I155" s="133"/>
      <c r="J155" s="187">
        <v>9900130659</v>
      </c>
      <c r="K155" s="133"/>
      <c r="L155" s="91">
        <v>44232</v>
      </c>
      <c r="M155" s="188">
        <v>44232</v>
      </c>
      <c r="N155" s="123" t="s">
        <v>442</v>
      </c>
      <c r="O155" s="124">
        <v>5020101000</v>
      </c>
      <c r="P155" s="110"/>
      <c r="Q155" s="106"/>
      <c r="R155" s="111">
        <v>870350</v>
      </c>
      <c r="S155" s="106"/>
      <c r="T155" s="84">
        <f t="shared" si="27"/>
        <v>17366691.750000007</v>
      </c>
      <c r="U155" s="85">
        <v>59</v>
      </c>
      <c r="V155" s="98" t="s">
        <v>1849</v>
      </c>
      <c r="W155" s="86"/>
      <c r="X155" s="71"/>
      <c r="Y155" s="71"/>
      <c r="Z155" s="120"/>
      <c r="AA155" s="120"/>
      <c r="AB155" s="120" t="e">
        <f>SUMIFS('[2]MAIN-101'!AT:AT,'[2]MAIN-101'!AQ:AQ,'[2]2021 CADADR'!A159)+SUMIFS('[2]MAIN-101'!AU:AU,'[2]MAIN-101'!AQ:AQ,'[2]2021 CADADR'!A159)-R155-S155</f>
        <v>#VALUE!</v>
      </c>
    </row>
    <row r="156" spans="1:28" ht="41.1" customHeight="1" x14ac:dyDescent="0.3">
      <c r="A156" s="72">
        <v>146</v>
      </c>
      <c r="B156" s="57" t="s">
        <v>1812</v>
      </c>
      <c r="C156" s="57" t="s">
        <v>1645</v>
      </c>
      <c r="D156" s="466">
        <f t="shared" si="26"/>
        <v>9900130660</v>
      </c>
      <c r="E156" s="57" t="s">
        <v>2385</v>
      </c>
      <c r="F156" s="92">
        <f t="shared" si="22"/>
        <v>44232</v>
      </c>
      <c r="G156" s="467">
        <f t="shared" si="28"/>
        <v>815900</v>
      </c>
      <c r="H156" s="103"/>
      <c r="I156" s="133"/>
      <c r="J156" s="187">
        <v>9900130660</v>
      </c>
      <c r="K156" s="133"/>
      <c r="L156" s="91">
        <v>44232</v>
      </c>
      <c r="M156" s="188">
        <v>44232</v>
      </c>
      <c r="N156" s="123" t="s">
        <v>445</v>
      </c>
      <c r="O156" s="124">
        <v>5020101000</v>
      </c>
      <c r="P156" s="110"/>
      <c r="Q156" s="106"/>
      <c r="R156" s="111">
        <v>815900</v>
      </c>
      <c r="S156" s="106"/>
      <c r="T156" s="84">
        <f t="shared" si="27"/>
        <v>16550791.750000007</v>
      </c>
      <c r="U156" s="85">
        <v>60</v>
      </c>
      <c r="V156" s="98" t="s">
        <v>1849</v>
      </c>
      <c r="W156" s="86">
        <v>6783212.4000000004</v>
      </c>
      <c r="X156" s="71"/>
      <c r="Y156" s="71"/>
      <c r="Z156" s="120"/>
      <c r="AA156" s="120"/>
      <c r="AB156" s="120" t="e">
        <f>SUMIFS('[2]MAIN-101'!AT:AT,'[2]MAIN-101'!AQ:AQ,'[2]2021 CADADR'!A160)+SUMIFS('[2]MAIN-101'!AU:AU,'[2]MAIN-101'!AQ:AQ,'[2]2021 CADADR'!A160)-R156-S156</f>
        <v>#VALUE!</v>
      </c>
    </row>
    <row r="157" spans="1:28" ht="41.1" customHeight="1" x14ac:dyDescent="0.3">
      <c r="A157" s="72">
        <v>147</v>
      </c>
      <c r="B157" s="57" t="s">
        <v>1812</v>
      </c>
      <c r="C157" s="57" t="s">
        <v>1645</v>
      </c>
      <c r="D157" s="466">
        <f t="shared" si="26"/>
        <v>1150429</v>
      </c>
      <c r="E157" s="57" t="s">
        <v>2385</v>
      </c>
      <c r="F157" s="92">
        <f t="shared" si="22"/>
        <v>44232</v>
      </c>
      <c r="G157" s="467">
        <f t="shared" si="28"/>
        <v>1296</v>
      </c>
      <c r="H157" s="103"/>
      <c r="I157" s="133"/>
      <c r="J157" s="187">
        <v>1150429</v>
      </c>
      <c r="K157" s="133"/>
      <c r="L157" s="91">
        <v>44232</v>
      </c>
      <c r="M157" s="188">
        <v>44232</v>
      </c>
      <c r="N157" s="123" t="s">
        <v>1750</v>
      </c>
      <c r="O157" s="124">
        <v>5029907000</v>
      </c>
      <c r="P157" s="110" t="s">
        <v>1869</v>
      </c>
      <c r="Q157" s="106"/>
      <c r="R157" s="111">
        <v>1296</v>
      </c>
      <c r="S157" s="106"/>
      <c r="T157" s="84">
        <f t="shared" si="27"/>
        <v>16549495.750000007</v>
      </c>
      <c r="U157" s="85">
        <v>61</v>
      </c>
      <c r="V157" s="98" t="s">
        <v>1870</v>
      </c>
      <c r="W157" s="86"/>
      <c r="X157" s="71"/>
      <c r="Y157" s="71"/>
      <c r="Z157" s="120"/>
      <c r="AA157" s="120"/>
      <c r="AB157" s="120" t="e">
        <f>SUMIFS('[2]MAIN-101'!AT:AT,'[2]MAIN-101'!AQ:AQ,'[2]2021 CADADR'!A161)+SUMIFS('[2]MAIN-101'!AU:AU,'[2]MAIN-101'!AQ:AQ,'[2]2021 CADADR'!A161)-R157-S157</f>
        <v>#VALUE!</v>
      </c>
    </row>
    <row r="158" spans="1:28" ht="41.1" customHeight="1" x14ac:dyDescent="0.3">
      <c r="A158" s="72">
        <v>148</v>
      </c>
      <c r="B158" s="57" t="s">
        <v>1812</v>
      </c>
      <c r="C158" s="57" t="s">
        <v>1645</v>
      </c>
      <c r="D158" s="466">
        <f t="shared" si="26"/>
        <v>1150430</v>
      </c>
      <c r="E158" s="57" t="s">
        <v>2385</v>
      </c>
      <c r="F158" s="92">
        <f t="shared" si="22"/>
        <v>44232</v>
      </c>
      <c r="G158" s="467">
        <f t="shared" si="28"/>
        <v>2073.09</v>
      </c>
      <c r="H158" s="103"/>
      <c r="I158" s="133"/>
      <c r="J158" s="187">
        <v>1150430</v>
      </c>
      <c r="K158" s="133"/>
      <c r="L158" s="91">
        <v>44232</v>
      </c>
      <c r="M158" s="188">
        <v>44232</v>
      </c>
      <c r="N158" s="123" t="s">
        <v>1871</v>
      </c>
      <c r="O158" s="124">
        <v>5020301000</v>
      </c>
      <c r="P158" s="110" t="s">
        <v>1872</v>
      </c>
      <c r="Q158" s="106"/>
      <c r="R158" s="111">
        <v>2073.09</v>
      </c>
      <c r="S158" s="106"/>
      <c r="T158" s="84">
        <f t="shared" si="27"/>
        <v>16547422.660000008</v>
      </c>
      <c r="U158" s="85">
        <v>62</v>
      </c>
      <c r="V158" s="98" t="s">
        <v>1870</v>
      </c>
      <c r="W158" s="86"/>
      <c r="X158" s="71"/>
      <c r="Y158" s="71"/>
      <c r="Z158" s="120"/>
      <c r="AA158" s="120"/>
      <c r="AB158" s="120" t="e">
        <f>SUMIFS('[2]MAIN-101'!AT:AT,'[2]MAIN-101'!AQ:AQ,'[2]2021 CADADR'!A162)+SUMIFS('[2]MAIN-101'!AU:AU,'[2]MAIN-101'!AQ:AQ,'[2]2021 CADADR'!A162)-R158-S158</f>
        <v>#VALUE!</v>
      </c>
    </row>
    <row r="159" spans="1:28" ht="41.1" customHeight="1" x14ac:dyDescent="0.3">
      <c r="A159" s="72">
        <v>149</v>
      </c>
      <c r="B159" s="57" t="s">
        <v>1812</v>
      </c>
      <c r="C159" s="57" t="s">
        <v>1645</v>
      </c>
      <c r="D159" s="466">
        <f t="shared" si="26"/>
        <v>1150431</v>
      </c>
      <c r="E159" s="57" t="s">
        <v>2385</v>
      </c>
      <c r="F159" s="92">
        <f t="shared" si="22"/>
        <v>44232</v>
      </c>
      <c r="G159" s="467">
        <f t="shared" si="28"/>
        <v>7041.43</v>
      </c>
      <c r="H159" s="103"/>
      <c r="I159" s="133"/>
      <c r="J159" s="187">
        <v>1150431</v>
      </c>
      <c r="K159" s="133"/>
      <c r="L159" s="91">
        <v>44232</v>
      </c>
      <c r="M159" s="188">
        <v>44232</v>
      </c>
      <c r="N159" s="123" t="s">
        <v>1873</v>
      </c>
      <c r="O159" s="124">
        <v>5020301000</v>
      </c>
      <c r="P159" s="110" t="s">
        <v>1874</v>
      </c>
      <c r="Q159" s="106"/>
      <c r="R159" s="111">
        <v>7041.43</v>
      </c>
      <c r="S159" s="106"/>
      <c r="T159" s="84">
        <f t="shared" si="27"/>
        <v>16540381.230000008</v>
      </c>
      <c r="U159" s="85">
        <v>63</v>
      </c>
      <c r="V159" s="98" t="s">
        <v>1870</v>
      </c>
      <c r="W159" s="86"/>
      <c r="X159" s="71"/>
      <c r="Y159" s="71"/>
      <c r="Z159" s="120"/>
      <c r="AA159" s="120"/>
      <c r="AB159" s="120" t="e">
        <f>SUMIFS('[2]MAIN-101'!AT:AT,'[2]MAIN-101'!AQ:AQ,'[2]2021 CADADR'!A163)+SUMIFS('[2]MAIN-101'!AU:AU,'[2]MAIN-101'!AQ:AQ,'[2]2021 CADADR'!A163)-R159-S159</f>
        <v>#VALUE!</v>
      </c>
    </row>
    <row r="160" spans="1:28" ht="41.1" customHeight="1" x14ac:dyDescent="0.3">
      <c r="A160" s="72">
        <v>150</v>
      </c>
      <c r="B160" s="57" t="s">
        <v>1812</v>
      </c>
      <c r="C160" s="57" t="s">
        <v>1645</v>
      </c>
      <c r="D160" s="466">
        <f t="shared" si="26"/>
        <v>1150432</v>
      </c>
      <c r="E160" s="57" t="s">
        <v>2385</v>
      </c>
      <c r="F160" s="92">
        <f t="shared" si="22"/>
        <v>44232</v>
      </c>
      <c r="G160" s="467">
        <f t="shared" si="28"/>
        <v>19268.16</v>
      </c>
      <c r="H160" s="103"/>
      <c r="I160" s="133"/>
      <c r="J160" s="187">
        <v>1150432</v>
      </c>
      <c r="K160" s="133"/>
      <c r="L160" s="91">
        <v>44232</v>
      </c>
      <c r="M160" s="188">
        <v>44232</v>
      </c>
      <c r="N160" s="123" t="s">
        <v>1875</v>
      </c>
      <c r="O160" s="124">
        <v>5020301000</v>
      </c>
      <c r="P160" s="110" t="s">
        <v>1876</v>
      </c>
      <c r="Q160" s="106"/>
      <c r="R160" s="111">
        <v>19268.16</v>
      </c>
      <c r="S160" s="106"/>
      <c r="T160" s="84">
        <f t="shared" si="27"/>
        <v>16521113.070000008</v>
      </c>
      <c r="U160" s="85">
        <v>64</v>
      </c>
      <c r="V160" s="98" t="s">
        <v>1870</v>
      </c>
      <c r="W160" s="86"/>
      <c r="X160" s="71"/>
      <c r="Y160" s="71"/>
      <c r="Z160" s="120"/>
      <c r="AA160" s="120"/>
      <c r="AB160" s="120" t="e">
        <f>SUMIFS('[2]MAIN-101'!AT:AT,'[2]MAIN-101'!AQ:AQ,'[2]2021 CADADR'!A164)+SUMIFS('[2]MAIN-101'!AU:AU,'[2]MAIN-101'!AQ:AQ,'[2]2021 CADADR'!A164)-R160-S160</f>
        <v>#VALUE!</v>
      </c>
    </row>
    <row r="161" spans="1:28" ht="41.1" customHeight="1" x14ac:dyDescent="0.3">
      <c r="A161" s="189">
        <v>151</v>
      </c>
      <c r="B161" s="57" t="s">
        <v>1812</v>
      </c>
      <c r="C161" s="57" t="s">
        <v>1645</v>
      </c>
      <c r="D161" s="466">
        <f t="shared" si="26"/>
        <v>1150433</v>
      </c>
      <c r="E161" s="57" t="s">
        <v>2385</v>
      </c>
      <c r="F161" s="92">
        <f t="shared" si="22"/>
        <v>44232</v>
      </c>
      <c r="G161" s="467">
        <f t="shared" si="28"/>
        <v>17100</v>
      </c>
      <c r="H161" s="103"/>
      <c r="I161" s="133"/>
      <c r="J161" s="187">
        <v>1150433</v>
      </c>
      <c r="K161" s="133"/>
      <c r="L161" s="91">
        <v>44232</v>
      </c>
      <c r="M161" s="188">
        <v>44232</v>
      </c>
      <c r="N161" s="123" t="s">
        <v>1877</v>
      </c>
      <c r="O161" s="124">
        <v>5029903000</v>
      </c>
      <c r="P161" s="110" t="s">
        <v>1878</v>
      </c>
      <c r="Q161" s="106"/>
      <c r="R161" s="111">
        <v>17100</v>
      </c>
      <c r="S161" s="106"/>
      <c r="T161" s="84">
        <f t="shared" si="27"/>
        <v>16504013.070000008</v>
      </c>
      <c r="U161" s="85">
        <v>65</v>
      </c>
      <c r="V161" s="98" t="s">
        <v>1870</v>
      </c>
      <c r="W161" s="86"/>
      <c r="X161" s="71"/>
      <c r="Y161" s="71"/>
      <c r="Z161" s="120"/>
      <c r="AA161" s="120"/>
      <c r="AB161" s="120" t="e">
        <f>SUMIFS('[2]MAIN-101'!AT:AT,'[2]MAIN-101'!AQ:AQ,'[2]2021 CADADR'!A165)+SUMIFS('[2]MAIN-101'!AU:AU,'[2]MAIN-101'!AQ:AQ,'[2]2021 CADADR'!A165)-R161-S161</f>
        <v>#VALUE!</v>
      </c>
    </row>
    <row r="162" spans="1:28" ht="41.1" customHeight="1" x14ac:dyDescent="0.3">
      <c r="A162" s="72">
        <v>152</v>
      </c>
      <c r="B162" s="57" t="s">
        <v>1812</v>
      </c>
      <c r="C162" s="57" t="s">
        <v>1645</v>
      </c>
      <c r="D162" s="466">
        <f t="shared" si="26"/>
        <v>1150434</v>
      </c>
      <c r="E162" s="57" t="s">
        <v>2385</v>
      </c>
      <c r="F162" s="92">
        <f t="shared" si="22"/>
        <v>44232</v>
      </c>
      <c r="G162" s="467">
        <f t="shared" si="28"/>
        <v>34320</v>
      </c>
      <c r="H162" s="103"/>
      <c r="I162" s="133"/>
      <c r="J162" s="187">
        <v>1150434</v>
      </c>
      <c r="K162" s="133"/>
      <c r="L162" s="91">
        <v>44232</v>
      </c>
      <c r="M162" s="188">
        <v>44232</v>
      </c>
      <c r="N162" s="123" t="s">
        <v>1879</v>
      </c>
      <c r="O162" s="124">
        <v>5029903000</v>
      </c>
      <c r="P162" s="110" t="s">
        <v>1880</v>
      </c>
      <c r="Q162" s="106"/>
      <c r="R162" s="111">
        <v>34320</v>
      </c>
      <c r="S162" s="106"/>
      <c r="T162" s="84">
        <f t="shared" si="27"/>
        <v>16469693.070000008</v>
      </c>
      <c r="U162" s="85">
        <v>66</v>
      </c>
      <c r="V162" s="98" t="s">
        <v>1870</v>
      </c>
      <c r="W162" s="86">
        <v>81098.679999999993</v>
      </c>
      <c r="X162" s="71"/>
      <c r="Y162" s="71"/>
      <c r="Z162" s="120"/>
      <c r="AA162" s="120"/>
      <c r="AB162" s="120" t="e">
        <f>SUMIFS('[2]MAIN-101'!AT:AT,'[2]MAIN-101'!AQ:AQ,'[2]2021 CADADR'!A166)+SUMIFS('[2]MAIN-101'!AU:AU,'[2]MAIN-101'!AQ:AQ,'[2]2021 CADADR'!A166)-R162-S162</f>
        <v>#VALUE!</v>
      </c>
    </row>
    <row r="163" spans="1:28" ht="41.1" customHeight="1" x14ac:dyDescent="0.3">
      <c r="A163" s="72">
        <v>153</v>
      </c>
      <c r="B163" s="57" t="s">
        <v>1812</v>
      </c>
      <c r="C163" s="57" t="s">
        <v>1652</v>
      </c>
      <c r="D163" s="57" t="str">
        <f t="shared" ref="D163:D168" si="29">K163</f>
        <v>101-21-02-010</v>
      </c>
      <c r="E163" s="57" t="s">
        <v>2385</v>
      </c>
      <c r="F163" s="92">
        <f t="shared" si="22"/>
        <v>44232</v>
      </c>
      <c r="G163" s="467">
        <f t="shared" si="28"/>
        <v>1295</v>
      </c>
      <c r="H163" s="103"/>
      <c r="I163" s="133"/>
      <c r="J163" s="187"/>
      <c r="K163" s="133" t="s">
        <v>1881</v>
      </c>
      <c r="L163" s="91">
        <v>44232</v>
      </c>
      <c r="M163" s="188">
        <v>44236</v>
      </c>
      <c r="N163" s="123" t="s">
        <v>1882</v>
      </c>
      <c r="O163" s="124">
        <v>5020301000</v>
      </c>
      <c r="P163" s="110" t="s">
        <v>1883</v>
      </c>
      <c r="Q163" s="106"/>
      <c r="R163" s="111"/>
      <c r="S163" s="106">
        <v>1295</v>
      </c>
      <c r="T163" s="84">
        <f t="shared" si="27"/>
        <v>16468398.070000008</v>
      </c>
      <c r="U163" s="85">
        <v>67</v>
      </c>
      <c r="V163" s="98" t="s">
        <v>1884</v>
      </c>
      <c r="W163" s="86"/>
      <c r="X163" s="71"/>
      <c r="Y163" s="71"/>
      <c r="Z163" s="120"/>
      <c r="AA163" s="120"/>
      <c r="AB163" s="120" t="e">
        <f>SUMIFS('[2]MAIN-101'!AT:AT,'[2]MAIN-101'!AQ:AQ,'[2]2021 CADADR'!A167)+SUMIFS('[2]MAIN-101'!AU:AU,'[2]MAIN-101'!AQ:AQ,'[2]2021 CADADR'!A167)-R163-S163</f>
        <v>#VALUE!</v>
      </c>
    </row>
    <row r="164" spans="1:28" ht="41.1" customHeight="1" x14ac:dyDescent="0.3">
      <c r="A164" s="72">
        <v>154</v>
      </c>
      <c r="B164" s="57" t="s">
        <v>1812</v>
      </c>
      <c r="C164" s="57" t="s">
        <v>1652</v>
      </c>
      <c r="D164" s="57" t="str">
        <f t="shared" si="29"/>
        <v>101-21-02-010</v>
      </c>
      <c r="E164" s="57" t="s">
        <v>2385</v>
      </c>
      <c r="F164" s="92">
        <f t="shared" si="22"/>
        <v>44232</v>
      </c>
      <c r="G164" s="467">
        <f t="shared" si="28"/>
        <v>750</v>
      </c>
      <c r="H164" s="103"/>
      <c r="I164" s="133"/>
      <c r="J164" s="187"/>
      <c r="K164" s="133" t="s">
        <v>1881</v>
      </c>
      <c r="L164" s="91">
        <v>44232</v>
      </c>
      <c r="M164" s="188">
        <v>44236</v>
      </c>
      <c r="N164" s="123" t="s">
        <v>1885</v>
      </c>
      <c r="O164" s="124">
        <v>5020101000</v>
      </c>
      <c r="P164" s="110" t="s">
        <v>1886</v>
      </c>
      <c r="Q164" s="106"/>
      <c r="R164" s="111"/>
      <c r="S164" s="106">
        <v>750</v>
      </c>
      <c r="T164" s="84">
        <f t="shared" si="27"/>
        <v>16467648.070000008</v>
      </c>
      <c r="U164" s="85">
        <v>68</v>
      </c>
      <c r="V164" s="98" t="s">
        <v>1884</v>
      </c>
      <c r="W164" s="86"/>
      <c r="X164" s="71"/>
      <c r="Y164" s="71"/>
      <c r="Z164" s="120"/>
      <c r="AA164" s="120"/>
      <c r="AB164" s="120" t="e">
        <f>SUMIFS('[2]MAIN-101'!AT:AT,'[2]MAIN-101'!AQ:AQ,'[2]2021 CADADR'!A168)+SUMIFS('[2]MAIN-101'!AU:AU,'[2]MAIN-101'!AQ:AQ,'[2]2021 CADADR'!A168)-R164-S164</f>
        <v>#VALUE!</v>
      </c>
    </row>
    <row r="165" spans="1:28" ht="41.1" customHeight="1" x14ac:dyDescent="0.3">
      <c r="A165" s="72">
        <v>155</v>
      </c>
      <c r="B165" s="57" t="s">
        <v>1812</v>
      </c>
      <c r="C165" s="57" t="s">
        <v>1652</v>
      </c>
      <c r="D165" s="57" t="str">
        <f t="shared" si="29"/>
        <v>101-21-02-010</v>
      </c>
      <c r="E165" s="57" t="s">
        <v>2385</v>
      </c>
      <c r="F165" s="92">
        <f t="shared" ref="F165:F168" si="30">L165</f>
        <v>44232</v>
      </c>
      <c r="G165" s="467">
        <f t="shared" si="28"/>
        <v>750</v>
      </c>
      <c r="H165" s="103"/>
      <c r="I165" s="133"/>
      <c r="J165" s="187"/>
      <c r="K165" s="133" t="s">
        <v>1881</v>
      </c>
      <c r="L165" s="91">
        <v>44232</v>
      </c>
      <c r="M165" s="188">
        <v>44236</v>
      </c>
      <c r="N165" s="123" t="s">
        <v>1887</v>
      </c>
      <c r="O165" s="124">
        <v>5020101000</v>
      </c>
      <c r="P165" s="110"/>
      <c r="Q165" s="106"/>
      <c r="R165" s="111"/>
      <c r="S165" s="106">
        <v>750</v>
      </c>
      <c r="T165" s="84">
        <f t="shared" si="27"/>
        <v>16466898.070000008</v>
      </c>
      <c r="U165" s="85">
        <v>69</v>
      </c>
      <c r="V165" s="98" t="s">
        <v>1884</v>
      </c>
      <c r="W165" s="86"/>
      <c r="X165" s="71"/>
      <c r="Y165" s="71"/>
      <c r="Z165" s="120"/>
      <c r="AA165" s="120"/>
      <c r="AB165" s="120" t="e">
        <f>SUMIFS('[2]MAIN-101'!AT:AT,'[2]MAIN-101'!AQ:AQ,'[2]2021 CADADR'!A169)+SUMIFS('[2]MAIN-101'!AU:AU,'[2]MAIN-101'!AQ:AQ,'[2]2021 CADADR'!A169)-R165-S165</f>
        <v>#VALUE!</v>
      </c>
    </row>
    <row r="166" spans="1:28" ht="41.1" customHeight="1" x14ac:dyDescent="0.3">
      <c r="A166" s="72">
        <v>156</v>
      </c>
      <c r="B166" s="57" t="s">
        <v>1812</v>
      </c>
      <c r="C166" s="57" t="s">
        <v>1652</v>
      </c>
      <c r="D166" s="57" t="str">
        <f t="shared" si="29"/>
        <v>101-21-02-010</v>
      </c>
      <c r="E166" s="57" t="s">
        <v>2385</v>
      </c>
      <c r="F166" s="92">
        <f t="shared" si="30"/>
        <v>44232</v>
      </c>
      <c r="G166" s="467">
        <f t="shared" si="28"/>
        <v>750</v>
      </c>
      <c r="H166" s="103"/>
      <c r="I166" s="133"/>
      <c r="J166" s="187"/>
      <c r="K166" s="133" t="s">
        <v>1881</v>
      </c>
      <c r="L166" s="91">
        <v>44232</v>
      </c>
      <c r="M166" s="188">
        <v>44236</v>
      </c>
      <c r="N166" s="123" t="s">
        <v>1888</v>
      </c>
      <c r="O166" s="124">
        <v>5020101000</v>
      </c>
      <c r="P166" s="110"/>
      <c r="Q166" s="106"/>
      <c r="R166" s="111"/>
      <c r="S166" s="106">
        <v>750</v>
      </c>
      <c r="T166" s="84">
        <f t="shared" si="27"/>
        <v>16466148.070000008</v>
      </c>
      <c r="U166" s="85">
        <v>70</v>
      </c>
      <c r="V166" s="98" t="s">
        <v>1884</v>
      </c>
      <c r="W166" s="86"/>
      <c r="X166" s="71"/>
      <c r="Y166" s="71"/>
      <c r="Z166" s="120"/>
      <c r="AA166" s="120"/>
      <c r="AB166" s="120" t="e">
        <f>SUMIFS('[2]MAIN-101'!AT:AT,'[2]MAIN-101'!AQ:AQ,'[2]2021 CADADR'!A170)+SUMIFS('[2]MAIN-101'!AU:AU,'[2]MAIN-101'!AQ:AQ,'[2]2021 CADADR'!A170)-R166-S166</f>
        <v>#VALUE!</v>
      </c>
    </row>
    <row r="167" spans="1:28" ht="41.1" customHeight="1" x14ac:dyDescent="0.3">
      <c r="A167" s="72">
        <v>157</v>
      </c>
      <c r="B167" s="57" t="s">
        <v>1812</v>
      </c>
      <c r="C167" s="57" t="s">
        <v>1652</v>
      </c>
      <c r="D167" s="57" t="str">
        <f t="shared" si="29"/>
        <v>101-21-02-010</v>
      </c>
      <c r="E167" s="57" t="s">
        <v>2385</v>
      </c>
      <c r="F167" s="92">
        <f t="shared" si="30"/>
        <v>44232</v>
      </c>
      <c r="G167" s="467">
        <f t="shared" si="28"/>
        <v>9500</v>
      </c>
      <c r="H167" s="103"/>
      <c r="I167" s="133"/>
      <c r="J167" s="187"/>
      <c r="K167" s="133" t="s">
        <v>1881</v>
      </c>
      <c r="L167" s="91">
        <v>44232</v>
      </c>
      <c r="M167" s="188">
        <v>44236</v>
      </c>
      <c r="N167" s="123" t="s">
        <v>1889</v>
      </c>
      <c r="O167" s="124">
        <v>5029999099</v>
      </c>
      <c r="P167" s="110" t="s">
        <v>1890</v>
      </c>
      <c r="Q167" s="106"/>
      <c r="R167" s="111"/>
      <c r="S167" s="106">
        <v>9500</v>
      </c>
      <c r="T167" s="84">
        <f t="shared" si="27"/>
        <v>16456648.070000008</v>
      </c>
      <c r="U167" s="85">
        <v>71</v>
      </c>
      <c r="V167" s="98" t="s">
        <v>1884</v>
      </c>
      <c r="W167" s="86"/>
      <c r="X167" s="71"/>
      <c r="Y167" s="71"/>
      <c r="Z167" s="120"/>
      <c r="AA167" s="120"/>
      <c r="AB167" s="120" t="e">
        <f>SUMIFS('[2]MAIN-101'!AT:AT,'[2]MAIN-101'!AQ:AQ,'[2]2021 CADADR'!A171)+SUMIFS('[2]MAIN-101'!AU:AU,'[2]MAIN-101'!AQ:AQ,'[2]2021 CADADR'!A171)-R167-S167</f>
        <v>#VALUE!</v>
      </c>
    </row>
    <row r="168" spans="1:28" ht="41.1" customHeight="1" x14ac:dyDescent="0.3">
      <c r="A168" s="72">
        <v>158</v>
      </c>
      <c r="B168" s="57" t="s">
        <v>1812</v>
      </c>
      <c r="C168" s="57" t="s">
        <v>1652</v>
      </c>
      <c r="D168" s="57" t="str">
        <f t="shared" si="29"/>
        <v>101-21-02-010</v>
      </c>
      <c r="E168" s="57" t="s">
        <v>2385</v>
      </c>
      <c r="F168" s="92">
        <f t="shared" si="30"/>
        <v>44232</v>
      </c>
      <c r="G168" s="467">
        <f t="shared" si="28"/>
        <v>4734.25</v>
      </c>
      <c r="H168" s="103"/>
      <c r="I168" s="133"/>
      <c r="J168" s="187"/>
      <c r="K168" s="133" t="s">
        <v>1881</v>
      </c>
      <c r="L168" s="91">
        <v>44232</v>
      </c>
      <c r="M168" s="188">
        <v>44236</v>
      </c>
      <c r="N168" s="123" t="s">
        <v>1631</v>
      </c>
      <c r="O168" s="124">
        <v>5020301000</v>
      </c>
      <c r="P168" s="110" t="s">
        <v>1891</v>
      </c>
      <c r="Q168" s="106"/>
      <c r="R168" s="111"/>
      <c r="S168" s="106">
        <v>4734.25</v>
      </c>
      <c r="T168" s="84">
        <f t="shared" si="27"/>
        <v>16451913.820000008</v>
      </c>
      <c r="U168" s="85">
        <v>72</v>
      </c>
      <c r="V168" s="98" t="s">
        <v>1884</v>
      </c>
      <c r="W168" s="86">
        <v>17779.25</v>
      </c>
      <c r="X168" s="71"/>
      <c r="Y168" s="71"/>
      <c r="Z168" s="120"/>
      <c r="AA168" s="120"/>
      <c r="AB168" s="120" t="e">
        <f>SUMIFS('[2]MAIN-101'!AT:AT,'[2]MAIN-101'!AQ:AQ,'[2]2021 CADADR'!A172)+SUMIFS('[2]MAIN-101'!AU:AU,'[2]MAIN-101'!AQ:AQ,'[2]2021 CADADR'!A172)-R168-S168</f>
        <v>#VALUE!</v>
      </c>
    </row>
    <row r="169" spans="1:28" ht="41.1" hidden="1" customHeight="1" x14ac:dyDescent="0.3">
      <c r="A169" s="72">
        <v>159</v>
      </c>
      <c r="B169" s="57" t="s">
        <v>1812</v>
      </c>
      <c r="C169" s="57"/>
      <c r="D169" s="57"/>
      <c r="E169" s="57"/>
      <c r="F169" s="92">
        <f t="shared" ref="F169" si="31">M169</f>
        <v>0</v>
      </c>
      <c r="G169" s="467">
        <f t="shared" si="28"/>
        <v>0</v>
      </c>
      <c r="H169" s="103"/>
      <c r="I169" s="133"/>
      <c r="J169" s="187" t="s">
        <v>1892</v>
      </c>
      <c r="K169" s="133"/>
      <c r="L169" s="91"/>
      <c r="M169" s="188"/>
      <c r="N169" s="123"/>
      <c r="O169" s="124"/>
      <c r="P169" s="110"/>
      <c r="Q169" s="106">
        <v>548480.59</v>
      </c>
      <c r="R169" s="111"/>
      <c r="S169" s="106"/>
      <c r="T169" s="84">
        <f t="shared" si="27"/>
        <v>17000394.410000008</v>
      </c>
      <c r="V169" s="98"/>
      <c r="W169" s="86"/>
      <c r="X169" s="71">
        <v>17298318.09</v>
      </c>
      <c r="Y169" s="71">
        <v>306734.77999999374</v>
      </c>
      <c r="Z169" s="120"/>
      <c r="AA169" s="120"/>
      <c r="AB169" s="120" t="e">
        <f>SUMIFS('[2]MAIN-101'!AT:AT,'[2]MAIN-101'!AQ:AQ,'[2]2021 CADADR'!A173)+SUMIFS('[2]MAIN-101'!AU:AU,'[2]MAIN-101'!AQ:AQ,'[2]2021 CADADR'!A173)-R169-S169</f>
        <v>#VALUE!</v>
      </c>
    </row>
    <row r="170" spans="1:28" ht="41.1" customHeight="1" x14ac:dyDescent="0.3">
      <c r="A170" s="72">
        <v>160</v>
      </c>
      <c r="B170" s="57" t="s">
        <v>1812</v>
      </c>
      <c r="C170" s="57" t="s">
        <v>1652</v>
      </c>
      <c r="D170" s="57" t="str">
        <f t="shared" ref="D170:D171" si="32">K170</f>
        <v>101-21-02-011</v>
      </c>
      <c r="E170" s="57" t="s">
        <v>2385</v>
      </c>
      <c r="F170" s="92">
        <f t="shared" ref="F170:F233" si="33">L170</f>
        <v>44235</v>
      </c>
      <c r="G170" s="467">
        <f t="shared" si="28"/>
        <v>3599.87</v>
      </c>
      <c r="H170" s="103"/>
      <c r="I170" s="133"/>
      <c r="J170" s="187"/>
      <c r="K170" s="133" t="s">
        <v>1893</v>
      </c>
      <c r="L170" s="91">
        <v>44235</v>
      </c>
      <c r="M170" s="188">
        <v>44237</v>
      </c>
      <c r="N170" s="123" t="s">
        <v>1740</v>
      </c>
      <c r="O170" s="124">
        <v>5010101001</v>
      </c>
      <c r="P170" s="110" t="s">
        <v>1894</v>
      </c>
      <c r="Q170" s="106"/>
      <c r="R170" s="111"/>
      <c r="S170" s="106">
        <v>3599.87</v>
      </c>
      <c r="T170" s="84">
        <f t="shared" si="27"/>
        <v>16996794.540000007</v>
      </c>
      <c r="U170" s="85">
        <v>73</v>
      </c>
      <c r="V170" s="98" t="s">
        <v>1895</v>
      </c>
      <c r="W170" s="86"/>
      <c r="X170" s="71"/>
      <c r="Y170" s="71"/>
      <c r="Z170" s="120" t="s">
        <v>1896</v>
      </c>
      <c r="AA170" s="120" t="s">
        <v>1897</v>
      </c>
      <c r="AB170" s="120" t="e">
        <f>SUMIFS('[2]MAIN-101'!AT:AT,'[2]MAIN-101'!AQ:AQ,'[2]2021 CADADR'!A174)+SUMIFS('[2]MAIN-101'!AU:AU,'[2]MAIN-101'!AQ:AQ,'[2]2021 CADADR'!A174)-R170-S170</f>
        <v>#VALUE!</v>
      </c>
    </row>
    <row r="171" spans="1:28" ht="41.1" customHeight="1" x14ac:dyDescent="0.3">
      <c r="A171" s="72">
        <v>161</v>
      </c>
      <c r="B171" s="57" t="s">
        <v>1812</v>
      </c>
      <c r="C171" s="57" t="s">
        <v>1652</v>
      </c>
      <c r="D171" s="57" t="str">
        <f t="shared" si="32"/>
        <v>101-21-02-011</v>
      </c>
      <c r="E171" s="57" t="s">
        <v>2385</v>
      </c>
      <c r="F171" s="92">
        <f t="shared" si="33"/>
        <v>44235</v>
      </c>
      <c r="G171" s="467">
        <f t="shared" si="28"/>
        <v>35658</v>
      </c>
      <c r="H171" s="103"/>
      <c r="I171" s="133"/>
      <c r="J171" s="187"/>
      <c r="K171" s="133" t="s">
        <v>1893</v>
      </c>
      <c r="L171" s="91">
        <v>44235</v>
      </c>
      <c r="M171" s="188">
        <v>44237</v>
      </c>
      <c r="N171" s="123" t="s">
        <v>1898</v>
      </c>
      <c r="O171" s="124">
        <v>5021199000</v>
      </c>
      <c r="P171" s="110" t="s">
        <v>1899</v>
      </c>
      <c r="Q171" s="106"/>
      <c r="R171" s="111"/>
      <c r="S171" s="106">
        <v>35658</v>
      </c>
      <c r="T171" s="84">
        <f t="shared" si="27"/>
        <v>16961136.540000007</v>
      </c>
      <c r="U171" s="85">
        <v>74</v>
      </c>
      <c r="V171" s="98" t="s">
        <v>1895</v>
      </c>
      <c r="W171" s="86">
        <v>39257.870000000003</v>
      </c>
      <c r="X171" s="71"/>
      <c r="Y171" s="71"/>
      <c r="Z171" s="120"/>
      <c r="AA171" s="120"/>
      <c r="AB171" s="120" t="e">
        <f>SUMIFS('[2]MAIN-101'!AT:AT,'[2]MAIN-101'!AQ:AQ,'[2]2021 CADADR'!A175)+SUMIFS('[2]MAIN-101'!AU:AU,'[2]MAIN-101'!AQ:AQ,'[2]2021 CADADR'!A175)-R171-S171</f>
        <v>#VALUE!</v>
      </c>
    </row>
    <row r="172" spans="1:28" ht="41.1" customHeight="1" x14ac:dyDescent="0.3">
      <c r="A172" s="72">
        <v>162</v>
      </c>
      <c r="B172" s="57" t="s">
        <v>1812</v>
      </c>
      <c r="C172" s="57" t="s">
        <v>1645</v>
      </c>
      <c r="D172" s="466">
        <f t="shared" ref="D172:D183" si="34">J172</f>
        <v>1150435</v>
      </c>
      <c r="E172" s="57" t="s">
        <v>2385</v>
      </c>
      <c r="F172" s="92">
        <f t="shared" si="33"/>
        <v>44235</v>
      </c>
      <c r="G172" s="467">
        <f t="shared" si="28"/>
        <v>424.62</v>
      </c>
      <c r="H172" s="103"/>
      <c r="I172" s="133"/>
      <c r="J172" s="187">
        <v>1150435</v>
      </c>
      <c r="K172" s="133"/>
      <c r="L172" s="91">
        <v>44235</v>
      </c>
      <c r="M172" s="188">
        <v>44235</v>
      </c>
      <c r="N172" s="123" t="s">
        <v>1815</v>
      </c>
      <c r="O172" s="124">
        <v>5010301000</v>
      </c>
      <c r="P172" s="110" t="s">
        <v>1900</v>
      </c>
      <c r="Q172" s="106"/>
      <c r="R172" s="111">
        <v>424.62</v>
      </c>
      <c r="S172" s="106"/>
      <c r="T172" s="84">
        <f t="shared" si="27"/>
        <v>16960711.920000006</v>
      </c>
      <c r="U172" s="85">
        <v>75</v>
      </c>
      <c r="V172" s="98" t="s">
        <v>1901</v>
      </c>
      <c r="W172" s="86"/>
      <c r="X172" s="71"/>
      <c r="Y172" s="71"/>
      <c r="Z172" s="120"/>
      <c r="AA172" s="120"/>
      <c r="AB172" s="120" t="e">
        <f>SUMIFS('[2]MAIN-101'!AT:AT,'[2]MAIN-101'!AQ:AQ,'[2]2021 CADADR'!A176)+SUMIFS('[2]MAIN-101'!AU:AU,'[2]MAIN-101'!AQ:AQ,'[2]2021 CADADR'!A176)-R172-S172</f>
        <v>#VALUE!</v>
      </c>
    </row>
    <row r="173" spans="1:28" ht="41.1" customHeight="1" x14ac:dyDescent="0.3">
      <c r="A173" s="72">
        <v>163</v>
      </c>
      <c r="B173" s="57" t="s">
        <v>1812</v>
      </c>
      <c r="C173" s="57" t="s">
        <v>1645</v>
      </c>
      <c r="D173" s="466">
        <f t="shared" si="34"/>
        <v>1150436</v>
      </c>
      <c r="E173" s="57" t="s">
        <v>2385</v>
      </c>
      <c r="F173" s="92">
        <f t="shared" si="33"/>
        <v>44235</v>
      </c>
      <c r="G173" s="467">
        <f t="shared" si="28"/>
        <v>170.24</v>
      </c>
      <c r="H173" s="103"/>
      <c r="I173" s="133"/>
      <c r="J173" s="187">
        <v>1150436</v>
      </c>
      <c r="K173" s="133"/>
      <c r="L173" s="91">
        <v>44235</v>
      </c>
      <c r="M173" s="188">
        <v>44235</v>
      </c>
      <c r="N173" s="123" t="s">
        <v>1815</v>
      </c>
      <c r="O173" s="124">
        <v>5010301000</v>
      </c>
      <c r="P173" s="110" t="s">
        <v>1902</v>
      </c>
      <c r="Q173" s="106"/>
      <c r="R173" s="111">
        <v>170.24</v>
      </c>
      <c r="S173" s="106"/>
      <c r="T173" s="84">
        <f t="shared" si="27"/>
        <v>16960541.680000007</v>
      </c>
      <c r="U173" s="85">
        <v>76</v>
      </c>
      <c r="V173" s="98" t="s">
        <v>1901</v>
      </c>
      <c r="W173" s="86"/>
      <c r="X173" s="71"/>
      <c r="Y173" s="71"/>
      <c r="Z173" s="120"/>
      <c r="AA173" s="120"/>
      <c r="AB173" s="120" t="e">
        <f>SUMIFS('[2]MAIN-101'!AT:AT,'[2]MAIN-101'!AQ:AQ,'[2]2021 CADADR'!A177)+SUMIFS('[2]MAIN-101'!AU:AU,'[2]MAIN-101'!AQ:AQ,'[2]2021 CADADR'!A177)-R173-S173</f>
        <v>#VALUE!</v>
      </c>
    </row>
    <row r="174" spans="1:28" ht="41.1" customHeight="1" x14ac:dyDescent="0.3">
      <c r="A174" s="72">
        <v>164</v>
      </c>
      <c r="B174" s="57" t="s">
        <v>1812</v>
      </c>
      <c r="C174" s="57" t="s">
        <v>1645</v>
      </c>
      <c r="D174" s="466">
        <f t="shared" si="34"/>
        <v>1150437</v>
      </c>
      <c r="E174" s="57" t="s">
        <v>2385</v>
      </c>
      <c r="F174" s="92">
        <f t="shared" si="33"/>
        <v>44235</v>
      </c>
      <c r="G174" s="467">
        <f t="shared" si="28"/>
        <v>5606.65</v>
      </c>
      <c r="H174" s="103"/>
      <c r="I174" s="133"/>
      <c r="J174" s="187">
        <v>1150437</v>
      </c>
      <c r="K174" s="133"/>
      <c r="L174" s="91">
        <v>44235</v>
      </c>
      <c r="M174" s="188">
        <v>44235</v>
      </c>
      <c r="N174" s="123" t="s">
        <v>1903</v>
      </c>
      <c r="O174" s="124">
        <v>5020301000</v>
      </c>
      <c r="P174" s="110" t="s">
        <v>1904</v>
      </c>
      <c r="Q174" s="106"/>
      <c r="R174" s="111">
        <v>5606.65</v>
      </c>
      <c r="S174" s="106"/>
      <c r="T174" s="84">
        <f t="shared" si="27"/>
        <v>16954935.030000009</v>
      </c>
      <c r="U174" s="85">
        <v>77</v>
      </c>
      <c r="V174" s="98" t="s">
        <v>1901</v>
      </c>
      <c r="W174" s="86"/>
      <c r="X174" s="71"/>
      <c r="Y174" s="71"/>
      <c r="Z174" s="120"/>
      <c r="AA174" s="120"/>
      <c r="AB174" s="120" t="e">
        <f>SUMIFS('[2]MAIN-101'!AT:AT,'[2]MAIN-101'!AQ:AQ,'[2]2021 CADADR'!A178)+SUMIFS('[2]MAIN-101'!AU:AU,'[2]MAIN-101'!AQ:AQ,'[2]2021 CADADR'!A178)-R174-S174</f>
        <v>#VALUE!</v>
      </c>
    </row>
    <row r="175" spans="1:28" ht="41.1" customHeight="1" x14ac:dyDescent="0.3">
      <c r="A175" s="72">
        <v>165</v>
      </c>
      <c r="B175" s="57" t="s">
        <v>1812</v>
      </c>
      <c r="C175" s="57" t="s">
        <v>1645</v>
      </c>
      <c r="D175" s="466">
        <f t="shared" si="34"/>
        <v>1150438</v>
      </c>
      <c r="E175" s="57" t="s">
        <v>2385</v>
      </c>
      <c r="F175" s="92">
        <f t="shared" si="33"/>
        <v>44235</v>
      </c>
      <c r="G175" s="467">
        <f t="shared" si="28"/>
        <v>14250</v>
      </c>
      <c r="H175" s="103"/>
      <c r="I175" s="133"/>
      <c r="J175" s="187">
        <v>1150438</v>
      </c>
      <c r="K175" s="133"/>
      <c r="L175" s="91">
        <v>44235</v>
      </c>
      <c r="M175" s="188">
        <v>44235</v>
      </c>
      <c r="N175" s="123" t="s">
        <v>1905</v>
      </c>
      <c r="O175" s="124">
        <v>5020301000</v>
      </c>
      <c r="P175" s="110" t="s">
        <v>1906</v>
      </c>
      <c r="Q175" s="106"/>
      <c r="R175" s="111">
        <v>14250</v>
      </c>
      <c r="S175" s="106"/>
      <c r="T175" s="84">
        <f t="shared" si="27"/>
        <v>16940685.030000009</v>
      </c>
      <c r="U175" s="85">
        <v>78</v>
      </c>
      <c r="V175" s="98" t="s">
        <v>1901</v>
      </c>
      <c r="W175" s="86">
        <v>20451.509999999998</v>
      </c>
      <c r="X175" s="71"/>
      <c r="Y175" s="71"/>
      <c r="Z175" s="120"/>
      <c r="AA175" s="120"/>
      <c r="AB175" s="120" t="e">
        <f>SUMIFS('[2]MAIN-101'!AT:AT,'[2]MAIN-101'!AQ:AQ,'[2]2021 CADADR'!A179)+SUMIFS('[2]MAIN-101'!AU:AU,'[2]MAIN-101'!AQ:AQ,'[2]2021 CADADR'!A179)-R175-S175</f>
        <v>#VALUE!</v>
      </c>
    </row>
    <row r="176" spans="1:28" ht="41.1" customHeight="1" x14ac:dyDescent="0.3">
      <c r="A176" s="72">
        <v>166</v>
      </c>
      <c r="B176" s="57" t="s">
        <v>1812</v>
      </c>
      <c r="C176" s="57" t="s">
        <v>1645</v>
      </c>
      <c r="D176" s="466">
        <f t="shared" si="34"/>
        <v>1150439</v>
      </c>
      <c r="E176" s="57" t="s">
        <v>2385</v>
      </c>
      <c r="F176" s="92">
        <f t="shared" si="33"/>
        <v>44236</v>
      </c>
      <c r="G176" s="467">
        <f t="shared" si="28"/>
        <v>8885.08</v>
      </c>
      <c r="H176" s="103"/>
      <c r="I176" s="133"/>
      <c r="J176" s="187">
        <v>1150439</v>
      </c>
      <c r="K176" s="133"/>
      <c r="L176" s="91">
        <v>44236</v>
      </c>
      <c r="M176" s="188">
        <v>44236</v>
      </c>
      <c r="N176" s="123" t="s">
        <v>1815</v>
      </c>
      <c r="O176" s="124">
        <v>5021503000</v>
      </c>
      <c r="P176" s="110" t="s">
        <v>1907</v>
      </c>
      <c r="Q176" s="106"/>
      <c r="R176" s="111">
        <v>8885.08</v>
      </c>
      <c r="S176" s="106"/>
      <c r="T176" s="84">
        <f t="shared" si="27"/>
        <v>16931799.95000001</v>
      </c>
      <c r="U176" s="85">
        <v>79</v>
      </c>
      <c r="V176" s="98" t="s">
        <v>1908</v>
      </c>
      <c r="W176" s="86"/>
      <c r="X176" s="71"/>
      <c r="Y176" s="71"/>
      <c r="Z176" s="120"/>
      <c r="AA176" s="120"/>
      <c r="AB176" s="120" t="e">
        <f>SUMIFS('[2]MAIN-101'!AT:AT,'[2]MAIN-101'!AQ:AQ,'[2]2021 CADADR'!A180)+SUMIFS('[2]MAIN-101'!AU:AU,'[2]MAIN-101'!AQ:AQ,'[2]2021 CADADR'!A180)-R176-S176</f>
        <v>#VALUE!</v>
      </c>
    </row>
    <row r="177" spans="1:28" ht="41.1" customHeight="1" x14ac:dyDescent="0.3">
      <c r="A177" s="72">
        <v>167</v>
      </c>
      <c r="B177" s="57" t="s">
        <v>1812</v>
      </c>
      <c r="C177" s="57" t="s">
        <v>1645</v>
      </c>
      <c r="D177" s="466">
        <f t="shared" si="34"/>
        <v>1150440</v>
      </c>
      <c r="E177" s="57" t="s">
        <v>2385</v>
      </c>
      <c r="F177" s="92">
        <f t="shared" si="33"/>
        <v>44236</v>
      </c>
      <c r="G177" s="467">
        <f t="shared" si="28"/>
        <v>1125</v>
      </c>
      <c r="H177" s="103"/>
      <c r="I177" s="133"/>
      <c r="J177" s="187">
        <v>1150440</v>
      </c>
      <c r="K177" s="133"/>
      <c r="L177" s="91">
        <v>44236</v>
      </c>
      <c r="M177" s="188">
        <v>44236</v>
      </c>
      <c r="N177" s="123" t="s">
        <v>1715</v>
      </c>
      <c r="O177" s="124">
        <v>5020502001</v>
      </c>
      <c r="P177" s="110" t="s">
        <v>1909</v>
      </c>
      <c r="Q177" s="106"/>
      <c r="R177" s="111">
        <v>1125</v>
      </c>
      <c r="S177" s="106"/>
      <c r="T177" s="84">
        <f t="shared" si="27"/>
        <v>16930674.95000001</v>
      </c>
      <c r="U177" s="85">
        <v>80</v>
      </c>
      <c r="V177" s="98" t="s">
        <v>1908</v>
      </c>
      <c r="W177" s="86"/>
      <c r="X177" s="71"/>
      <c r="Y177" s="71"/>
      <c r="Z177" s="120"/>
      <c r="AA177" s="120"/>
      <c r="AB177" s="120" t="e">
        <f>SUMIFS('[2]MAIN-101'!AT:AT,'[2]MAIN-101'!AQ:AQ,'[2]2021 CADADR'!A181)+SUMIFS('[2]MAIN-101'!AU:AU,'[2]MAIN-101'!AQ:AQ,'[2]2021 CADADR'!A181)-R177-S177</f>
        <v>#VALUE!</v>
      </c>
    </row>
    <row r="178" spans="1:28" ht="41.1" customHeight="1" x14ac:dyDescent="0.3">
      <c r="A178" s="72">
        <v>168</v>
      </c>
      <c r="B178" s="57" t="s">
        <v>1812</v>
      </c>
      <c r="C178" s="57" t="s">
        <v>1645</v>
      </c>
      <c r="D178" s="466">
        <f t="shared" si="34"/>
        <v>1150441</v>
      </c>
      <c r="E178" s="57" t="s">
        <v>2385</v>
      </c>
      <c r="F178" s="92">
        <f t="shared" si="33"/>
        <v>44236</v>
      </c>
      <c r="G178" s="467">
        <f t="shared" si="28"/>
        <v>2250</v>
      </c>
      <c r="H178" s="103"/>
      <c r="I178" s="133"/>
      <c r="J178" s="187">
        <v>1150441</v>
      </c>
      <c r="K178" s="133"/>
      <c r="L178" s="91">
        <v>44236</v>
      </c>
      <c r="M178" s="188">
        <v>44236</v>
      </c>
      <c r="N178" s="123" t="s">
        <v>1715</v>
      </c>
      <c r="O178" s="124">
        <v>5020502001</v>
      </c>
      <c r="P178" s="110" t="s">
        <v>1910</v>
      </c>
      <c r="Q178" s="106"/>
      <c r="R178" s="111">
        <v>2250</v>
      </c>
      <c r="S178" s="106"/>
      <c r="T178" s="84">
        <f t="shared" si="27"/>
        <v>16928424.95000001</v>
      </c>
      <c r="U178" s="85">
        <v>81</v>
      </c>
      <c r="V178" s="98" t="s">
        <v>1908</v>
      </c>
      <c r="W178" s="86"/>
      <c r="X178" s="71"/>
      <c r="Y178" s="71"/>
      <c r="Z178" s="120"/>
      <c r="AA178" s="120"/>
      <c r="AB178" s="120" t="e">
        <f>SUMIFS('[2]MAIN-101'!AT:AT,'[2]MAIN-101'!AQ:AQ,'[2]2021 CADADR'!A182)+SUMIFS('[2]MAIN-101'!AU:AU,'[2]MAIN-101'!AQ:AQ,'[2]2021 CADADR'!A182)-R178-S178</f>
        <v>#VALUE!</v>
      </c>
    </row>
    <row r="179" spans="1:28" ht="41.1" customHeight="1" x14ac:dyDescent="0.3">
      <c r="A179" s="72">
        <v>169</v>
      </c>
      <c r="B179" s="57" t="s">
        <v>1812</v>
      </c>
      <c r="C179" s="57" t="s">
        <v>1645</v>
      </c>
      <c r="D179" s="466">
        <f t="shared" si="34"/>
        <v>1150442</v>
      </c>
      <c r="E179" s="57" t="s">
        <v>2385</v>
      </c>
      <c r="F179" s="92">
        <f t="shared" si="33"/>
        <v>44236</v>
      </c>
      <c r="G179" s="467">
        <f t="shared" si="28"/>
        <v>11313.6</v>
      </c>
      <c r="H179" s="103"/>
      <c r="I179" s="133"/>
      <c r="J179" s="187">
        <v>1150442</v>
      </c>
      <c r="K179" s="133"/>
      <c r="L179" s="91">
        <v>44236</v>
      </c>
      <c r="M179" s="188">
        <v>44236</v>
      </c>
      <c r="N179" s="123" t="s">
        <v>1911</v>
      </c>
      <c r="O179" s="124">
        <v>5029903000</v>
      </c>
      <c r="P179" s="110" t="s">
        <v>1912</v>
      </c>
      <c r="Q179" s="106"/>
      <c r="R179" s="111">
        <v>11313.6</v>
      </c>
      <c r="S179" s="106"/>
      <c r="T179" s="84">
        <f t="shared" si="27"/>
        <v>16917111.350000009</v>
      </c>
      <c r="U179" s="85">
        <v>82</v>
      </c>
      <c r="V179" s="98" t="s">
        <v>1908</v>
      </c>
      <c r="W179" s="86"/>
      <c r="X179" s="71"/>
      <c r="Y179" s="71"/>
      <c r="Z179" s="120"/>
      <c r="AA179" s="120"/>
      <c r="AB179" s="120" t="e">
        <f>SUMIFS('[2]MAIN-101'!AT:AT,'[2]MAIN-101'!AQ:AQ,'[2]2021 CADADR'!A183)+SUMIFS('[2]MAIN-101'!AU:AU,'[2]MAIN-101'!AQ:AQ,'[2]2021 CADADR'!A183)-R179-S179</f>
        <v>#VALUE!</v>
      </c>
    </row>
    <row r="180" spans="1:28" ht="41.1" customHeight="1" x14ac:dyDescent="0.3">
      <c r="A180" s="72">
        <v>170</v>
      </c>
      <c r="B180" s="57" t="s">
        <v>1812</v>
      </c>
      <c r="C180" s="57" t="s">
        <v>1645</v>
      </c>
      <c r="D180" s="466">
        <f t="shared" si="34"/>
        <v>1150443</v>
      </c>
      <c r="E180" s="57" t="s">
        <v>2385</v>
      </c>
      <c r="F180" s="92">
        <f t="shared" si="33"/>
        <v>44236</v>
      </c>
      <c r="G180" s="467">
        <f t="shared" si="28"/>
        <v>7680</v>
      </c>
      <c r="H180" s="103"/>
      <c r="I180" s="133"/>
      <c r="J180" s="187">
        <v>1150443</v>
      </c>
      <c r="K180" s="133"/>
      <c r="L180" s="91">
        <v>44236</v>
      </c>
      <c r="M180" s="188">
        <v>44236</v>
      </c>
      <c r="N180" s="123" t="s">
        <v>1913</v>
      </c>
      <c r="O180" s="124">
        <v>5029903000</v>
      </c>
      <c r="P180" s="110" t="s">
        <v>1914</v>
      </c>
      <c r="Q180" s="106"/>
      <c r="R180" s="111">
        <v>7680</v>
      </c>
      <c r="S180" s="106"/>
      <c r="T180" s="84">
        <f t="shared" si="27"/>
        <v>16909431.350000009</v>
      </c>
      <c r="U180" s="85">
        <v>83</v>
      </c>
      <c r="V180" s="98" t="s">
        <v>1908</v>
      </c>
      <c r="W180" s="86"/>
      <c r="X180" s="71"/>
      <c r="Y180" s="71"/>
      <c r="Z180" s="120"/>
      <c r="AA180" s="120"/>
      <c r="AB180" s="120" t="e">
        <f>SUMIFS('[2]MAIN-101'!AT:AT,'[2]MAIN-101'!AQ:AQ,'[2]2021 CADADR'!A184)+SUMIFS('[2]MAIN-101'!AU:AU,'[2]MAIN-101'!AQ:AQ,'[2]2021 CADADR'!A184)-R180-S180</f>
        <v>#VALUE!</v>
      </c>
    </row>
    <row r="181" spans="1:28" ht="41.1" customHeight="1" x14ac:dyDescent="0.3">
      <c r="A181" s="72">
        <v>171</v>
      </c>
      <c r="B181" s="57" t="s">
        <v>1812</v>
      </c>
      <c r="C181" s="57" t="s">
        <v>1645</v>
      </c>
      <c r="D181" s="466">
        <f t="shared" si="34"/>
        <v>1150444</v>
      </c>
      <c r="E181" s="57" t="s">
        <v>2386</v>
      </c>
      <c r="F181" s="92">
        <f t="shared" si="33"/>
        <v>44236</v>
      </c>
      <c r="G181" s="467">
        <f t="shared" si="28"/>
        <v>0</v>
      </c>
      <c r="H181" s="103"/>
      <c r="I181" s="133"/>
      <c r="J181" s="187">
        <v>1150444</v>
      </c>
      <c r="K181" s="133"/>
      <c r="L181" s="91">
        <v>44236</v>
      </c>
      <c r="M181" s="188">
        <v>44236</v>
      </c>
      <c r="N181" s="123" t="s">
        <v>1915</v>
      </c>
      <c r="O181" s="124"/>
      <c r="P181" s="110" t="s">
        <v>1915</v>
      </c>
      <c r="Q181" s="106"/>
      <c r="R181" s="111">
        <v>0</v>
      </c>
      <c r="S181" s="106"/>
      <c r="T181" s="84">
        <f t="shared" si="27"/>
        <v>16909431.350000009</v>
      </c>
      <c r="U181" s="85"/>
      <c r="V181" s="98" t="s">
        <v>1908</v>
      </c>
      <c r="W181" s="86"/>
      <c r="X181" s="71"/>
      <c r="Y181" s="71"/>
      <c r="Z181" s="120"/>
      <c r="AA181" s="120"/>
      <c r="AB181" s="120" t="e">
        <f>SUMIFS('[2]MAIN-101'!AT:AT,'[2]MAIN-101'!AQ:AQ,'[2]2021 CADADR'!A185)+SUMIFS('[2]MAIN-101'!AU:AU,'[2]MAIN-101'!AQ:AQ,'[2]2021 CADADR'!A185)-R181-S181</f>
        <v>#VALUE!</v>
      </c>
    </row>
    <row r="182" spans="1:28" ht="41.1" customHeight="1" x14ac:dyDescent="0.3">
      <c r="A182" s="72">
        <v>172</v>
      </c>
      <c r="B182" s="57" t="s">
        <v>1812</v>
      </c>
      <c r="C182" s="57" t="s">
        <v>1645</v>
      </c>
      <c r="D182" s="466">
        <f t="shared" si="34"/>
        <v>1150445</v>
      </c>
      <c r="E182" s="57" t="s">
        <v>2385</v>
      </c>
      <c r="F182" s="92">
        <f t="shared" si="33"/>
        <v>44236</v>
      </c>
      <c r="G182" s="467">
        <f t="shared" si="28"/>
        <v>42750</v>
      </c>
      <c r="H182" s="103"/>
      <c r="I182" s="133"/>
      <c r="J182" s="187">
        <v>1150445</v>
      </c>
      <c r="K182" s="133"/>
      <c r="L182" s="91">
        <v>44236</v>
      </c>
      <c r="M182" s="188">
        <v>44236</v>
      </c>
      <c r="N182" s="123" t="s">
        <v>1916</v>
      </c>
      <c r="O182" s="124">
        <v>5021199000</v>
      </c>
      <c r="P182" s="110" t="s">
        <v>1917</v>
      </c>
      <c r="Q182" s="106"/>
      <c r="R182" s="111">
        <v>42750</v>
      </c>
      <c r="S182" s="106"/>
      <c r="T182" s="84">
        <f t="shared" si="27"/>
        <v>16866681.350000009</v>
      </c>
      <c r="U182" s="85">
        <v>84</v>
      </c>
      <c r="V182" s="98" t="s">
        <v>1908</v>
      </c>
      <c r="W182" s="86"/>
      <c r="X182" s="71"/>
      <c r="Y182" s="71"/>
      <c r="Z182" s="120"/>
      <c r="AA182" s="120"/>
      <c r="AB182" s="120" t="e">
        <f>SUMIFS('[2]MAIN-101'!AT:AT,'[2]MAIN-101'!AQ:AQ,'[2]2021 CADADR'!A186)+SUMIFS('[2]MAIN-101'!AU:AU,'[2]MAIN-101'!AQ:AQ,'[2]2021 CADADR'!A186)-R182-S182</f>
        <v>#VALUE!</v>
      </c>
    </row>
    <row r="183" spans="1:28" ht="41.1" customHeight="1" x14ac:dyDescent="0.3">
      <c r="A183" s="72">
        <v>173</v>
      </c>
      <c r="B183" s="57" t="s">
        <v>1812</v>
      </c>
      <c r="C183" s="57" t="s">
        <v>1645</v>
      </c>
      <c r="D183" s="466">
        <f t="shared" si="34"/>
        <v>1150446</v>
      </c>
      <c r="E183" s="57" t="s">
        <v>2385</v>
      </c>
      <c r="F183" s="92">
        <f t="shared" si="33"/>
        <v>44236</v>
      </c>
      <c r="G183" s="467">
        <f t="shared" si="28"/>
        <v>6000</v>
      </c>
      <c r="H183" s="103"/>
      <c r="I183" s="133"/>
      <c r="J183" s="187">
        <v>1150446</v>
      </c>
      <c r="K183" s="133"/>
      <c r="L183" s="91">
        <v>44236</v>
      </c>
      <c r="M183" s="188">
        <v>44236</v>
      </c>
      <c r="N183" s="123" t="s">
        <v>1842</v>
      </c>
      <c r="O183" s="124">
        <v>5029903000</v>
      </c>
      <c r="P183" s="110" t="s">
        <v>1918</v>
      </c>
      <c r="Q183" s="106"/>
      <c r="R183" s="111">
        <v>6000</v>
      </c>
      <c r="S183" s="106"/>
      <c r="T183" s="84">
        <f t="shared" si="27"/>
        <v>16860681.350000009</v>
      </c>
      <c r="U183" s="85">
        <v>85</v>
      </c>
      <c r="V183" s="98" t="s">
        <v>1908</v>
      </c>
      <c r="W183" s="86">
        <v>80003.679999999993</v>
      </c>
      <c r="X183" s="71"/>
      <c r="Y183" s="71"/>
      <c r="Z183" s="120"/>
      <c r="AA183" s="120"/>
      <c r="AB183" s="120" t="e">
        <f>SUMIFS('[2]MAIN-101'!AT:AT,'[2]MAIN-101'!AQ:AQ,'[2]2021 CADADR'!A187)+SUMIFS('[2]MAIN-101'!AU:AU,'[2]MAIN-101'!AQ:AQ,'[2]2021 CADADR'!A187)-R183-S183</f>
        <v>#VALUE!</v>
      </c>
    </row>
    <row r="184" spans="1:28" ht="41.1" customHeight="1" x14ac:dyDescent="0.3">
      <c r="A184" s="72">
        <v>175</v>
      </c>
      <c r="B184" s="57" t="s">
        <v>1812</v>
      </c>
      <c r="C184" s="57" t="s">
        <v>1652</v>
      </c>
      <c r="D184" s="57" t="str">
        <f t="shared" ref="D184:D189" si="35">K184</f>
        <v>101-21-02-012</v>
      </c>
      <c r="E184" s="57" t="s">
        <v>2385</v>
      </c>
      <c r="F184" s="92">
        <f t="shared" si="33"/>
        <v>44236</v>
      </c>
      <c r="G184" s="467">
        <f t="shared" si="28"/>
        <v>49219.63</v>
      </c>
      <c r="H184" s="103"/>
      <c r="I184" s="133"/>
      <c r="J184" s="187"/>
      <c r="K184" s="133" t="s">
        <v>1919</v>
      </c>
      <c r="L184" s="91">
        <v>44236</v>
      </c>
      <c r="M184" s="188">
        <v>44237</v>
      </c>
      <c r="N184" s="123" t="s">
        <v>1744</v>
      </c>
      <c r="O184" s="124">
        <v>5010212001</v>
      </c>
      <c r="P184" s="110" t="s">
        <v>1920</v>
      </c>
      <c r="Q184" s="106"/>
      <c r="R184" s="111"/>
      <c r="S184" s="106">
        <v>49219.63</v>
      </c>
      <c r="T184" s="84">
        <f>T183+Q184-(R184+S184)</f>
        <v>16811461.72000001</v>
      </c>
      <c r="U184" s="85">
        <v>87</v>
      </c>
      <c r="V184" s="98" t="s">
        <v>1921</v>
      </c>
      <c r="W184" s="86"/>
      <c r="X184" s="71"/>
      <c r="Y184" s="71"/>
      <c r="Z184" s="120"/>
      <c r="AA184" s="120"/>
      <c r="AB184" s="120" t="e">
        <f>SUMIFS('[2]MAIN-101'!AT:AT,'[2]MAIN-101'!AQ:AQ,'[2]2021 CADADR'!A189)+SUMIFS('[2]MAIN-101'!AU:AU,'[2]MAIN-101'!AQ:AQ,'[2]2021 CADADR'!A189)-R184-S184</f>
        <v>#VALUE!</v>
      </c>
    </row>
    <row r="185" spans="1:28" ht="41.1" customHeight="1" x14ac:dyDescent="0.3">
      <c r="A185" s="72">
        <v>176</v>
      </c>
      <c r="B185" s="57" t="s">
        <v>1812</v>
      </c>
      <c r="C185" s="57" t="s">
        <v>1652</v>
      </c>
      <c r="D185" s="57" t="str">
        <f t="shared" si="35"/>
        <v>101-21-02-012</v>
      </c>
      <c r="E185" s="57" t="s">
        <v>2385</v>
      </c>
      <c r="F185" s="92">
        <f t="shared" si="33"/>
        <v>44236</v>
      </c>
      <c r="G185" s="467">
        <f t="shared" si="28"/>
        <v>13654.27</v>
      </c>
      <c r="H185" s="103"/>
      <c r="I185" s="133"/>
      <c r="J185" s="187"/>
      <c r="K185" s="133" t="s">
        <v>1919</v>
      </c>
      <c r="L185" s="91">
        <v>44236</v>
      </c>
      <c r="M185" s="188">
        <v>44237</v>
      </c>
      <c r="N185" s="123" t="s">
        <v>1693</v>
      </c>
      <c r="O185" s="124">
        <v>5010212001</v>
      </c>
      <c r="P185" s="110"/>
      <c r="Q185" s="106"/>
      <c r="R185" s="111"/>
      <c r="S185" s="106">
        <v>13654.27</v>
      </c>
      <c r="T185" s="84">
        <f t="shared" si="27"/>
        <v>16797807.45000001</v>
      </c>
      <c r="U185" s="85">
        <v>88</v>
      </c>
      <c r="V185" s="98" t="s">
        <v>1921</v>
      </c>
      <c r="W185" s="86"/>
      <c r="X185" s="71"/>
      <c r="Y185" s="71"/>
      <c r="Z185" s="120"/>
      <c r="AA185" s="120"/>
      <c r="AB185" s="120" t="e">
        <f>SUMIFS('[2]MAIN-101'!AT:AT,'[2]MAIN-101'!AQ:AQ,'[2]2021 CADADR'!A190)+SUMIFS('[2]MAIN-101'!AU:AU,'[2]MAIN-101'!AQ:AQ,'[2]2021 CADADR'!A190)-R185-S185</f>
        <v>#VALUE!</v>
      </c>
    </row>
    <row r="186" spans="1:28" ht="41.1" customHeight="1" x14ac:dyDescent="0.3">
      <c r="A186" s="72">
        <v>177</v>
      </c>
      <c r="B186" s="57" t="s">
        <v>1812</v>
      </c>
      <c r="C186" s="57" t="s">
        <v>1652</v>
      </c>
      <c r="D186" s="57" t="str">
        <f t="shared" si="35"/>
        <v>101-21-02-012</v>
      </c>
      <c r="E186" s="57" t="s">
        <v>2385</v>
      </c>
      <c r="F186" s="92">
        <f t="shared" si="33"/>
        <v>44236</v>
      </c>
      <c r="G186" s="467">
        <f t="shared" si="28"/>
        <v>13997.75</v>
      </c>
      <c r="H186" s="103"/>
      <c r="I186" s="133"/>
      <c r="J186" s="187"/>
      <c r="K186" s="133" t="s">
        <v>1919</v>
      </c>
      <c r="L186" s="91">
        <v>44236</v>
      </c>
      <c r="M186" s="188">
        <v>44237</v>
      </c>
      <c r="N186" s="123" t="s">
        <v>1695</v>
      </c>
      <c r="O186" s="124">
        <v>5010212001</v>
      </c>
      <c r="P186" s="110"/>
      <c r="Q186" s="106"/>
      <c r="R186" s="111"/>
      <c r="S186" s="106">
        <v>13997.75</v>
      </c>
      <c r="T186" s="84">
        <f t="shared" si="27"/>
        <v>16783809.70000001</v>
      </c>
      <c r="U186" s="85">
        <v>89</v>
      </c>
      <c r="V186" s="98" t="s">
        <v>1921</v>
      </c>
      <c r="W186" s="86"/>
      <c r="X186" s="71"/>
      <c r="Y186" s="71"/>
      <c r="Z186" s="120"/>
      <c r="AA186" s="120"/>
      <c r="AB186" s="120" t="e">
        <f>SUMIFS('[2]MAIN-101'!AT:AT,'[2]MAIN-101'!AQ:AQ,'[2]2021 CADADR'!A191)+SUMIFS('[2]MAIN-101'!AU:AU,'[2]MAIN-101'!AQ:AQ,'[2]2021 CADADR'!A191)-R186-S186</f>
        <v>#VALUE!</v>
      </c>
    </row>
    <row r="187" spans="1:28" ht="41.1" customHeight="1" x14ac:dyDescent="0.3">
      <c r="A187" s="72">
        <v>178</v>
      </c>
      <c r="B187" s="57" t="s">
        <v>1812</v>
      </c>
      <c r="C187" s="57" t="s">
        <v>1652</v>
      </c>
      <c r="D187" s="57" t="str">
        <f t="shared" si="35"/>
        <v>101-21-02-012</v>
      </c>
      <c r="E187" s="57" t="s">
        <v>2385</v>
      </c>
      <c r="F187" s="92">
        <f t="shared" si="33"/>
        <v>44236</v>
      </c>
      <c r="G187" s="467">
        <f t="shared" si="28"/>
        <v>14367.37</v>
      </c>
      <c r="H187" s="103"/>
      <c r="I187" s="133"/>
      <c r="J187" s="187"/>
      <c r="K187" s="133" t="s">
        <v>1919</v>
      </c>
      <c r="L187" s="91">
        <v>44236</v>
      </c>
      <c r="M187" s="188">
        <v>44237</v>
      </c>
      <c r="N187" s="123" t="s">
        <v>1675</v>
      </c>
      <c r="O187" s="124">
        <v>5010212001</v>
      </c>
      <c r="P187" s="110"/>
      <c r="Q187" s="106"/>
      <c r="R187" s="111"/>
      <c r="S187" s="106">
        <v>14367.37</v>
      </c>
      <c r="T187" s="84">
        <f t="shared" si="27"/>
        <v>16769442.330000011</v>
      </c>
      <c r="U187" s="85">
        <v>90</v>
      </c>
      <c r="V187" s="98" t="s">
        <v>1921</v>
      </c>
      <c r="W187" s="86"/>
      <c r="X187" s="71"/>
      <c r="Y187" s="71"/>
      <c r="Z187" s="120"/>
      <c r="AA187" s="120"/>
      <c r="AB187" s="120" t="e">
        <f>SUMIFS('[2]MAIN-101'!AT:AT,'[2]MAIN-101'!AQ:AQ,'[2]2021 CADADR'!A192)+SUMIFS('[2]MAIN-101'!AU:AU,'[2]MAIN-101'!AQ:AQ,'[2]2021 CADADR'!A192)-R187-S187</f>
        <v>#VALUE!</v>
      </c>
    </row>
    <row r="188" spans="1:28" ht="41.1" customHeight="1" x14ac:dyDescent="0.3">
      <c r="A188" s="72">
        <v>179</v>
      </c>
      <c r="B188" s="57" t="s">
        <v>1812</v>
      </c>
      <c r="C188" s="57" t="s">
        <v>1652</v>
      </c>
      <c r="D188" s="57" t="str">
        <f t="shared" si="35"/>
        <v>101-21-02-012</v>
      </c>
      <c r="E188" s="57" t="s">
        <v>2385</v>
      </c>
      <c r="F188" s="92">
        <f t="shared" si="33"/>
        <v>44236</v>
      </c>
      <c r="G188" s="467">
        <f t="shared" si="28"/>
        <v>17130.28</v>
      </c>
      <c r="H188" s="103"/>
      <c r="I188" s="133"/>
      <c r="J188" s="187"/>
      <c r="K188" s="133" t="s">
        <v>1919</v>
      </c>
      <c r="L188" s="91">
        <v>44236</v>
      </c>
      <c r="M188" s="188">
        <v>44237</v>
      </c>
      <c r="N188" s="123" t="s">
        <v>1677</v>
      </c>
      <c r="O188" s="124">
        <v>5010212001</v>
      </c>
      <c r="P188" s="110"/>
      <c r="Q188" s="106"/>
      <c r="R188" s="111"/>
      <c r="S188" s="106">
        <v>17130.28</v>
      </c>
      <c r="T188" s="84">
        <f t="shared" si="27"/>
        <v>16752312.050000012</v>
      </c>
      <c r="U188" s="85">
        <v>91</v>
      </c>
      <c r="V188" s="98" t="s">
        <v>1921</v>
      </c>
      <c r="W188" s="86"/>
      <c r="X188" s="71"/>
      <c r="Y188" s="71"/>
      <c r="Z188" s="120"/>
      <c r="AA188" s="120"/>
      <c r="AB188" s="120" t="e">
        <f>SUMIFS('[2]MAIN-101'!AT:AT,'[2]MAIN-101'!AQ:AQ,'[2]2021 CADADR'!A193)+SUMIFS('[2]MAIN-101'!AU:AU,'[2]MAIN-101'!AQ:AQ,'[2]2021 CADADR'!A193)-R188-S188</f>
        <v>#VALUE!</v>
      </c>
    </row>
    <row r="189" spans="1:28" ht="41.1" customHeight="1" x14ac:dyDescent="0.3">
      <c r="A189" s="72">
        <v>180</v>
      </c>
      <c r="B189" s="57" t="s">
        <v>1812</v>
      </c>
      <c r="C189" s="57" t="s">
        <v>1652</v>
      </c>
      <c r="D189" s="57" t="str">
        <f t="shared" si="35"/>
        <v>101-21-02-012</v>
      </c>
      <c r="E189" s="57" t="s">
        <v>2385</v>
      </c>
      <c r="F189" s="92">
        <f t="shared" si="33"/>
        <v>44236</v>
      </c>
      <c r="G189" s="467">
        <f t="shared" si="28"/>
        <v>10233.43</v>
      </c>
      <c r="H189" s="103"/>
      <c r="I189" s="133"/>
      <c r="J189" s="187"/>
      <c r="K189" s="133" t="s">
        <v>1919</v>
      </c>
      <c r="L189" s="91">
        <v>44236</v>
      </c>
      <c r="M189" s="188">
        <v>44237</v>
      </c>
      <c r="N189" s="123" t="s">
        <v>1678</v>
      </c>
      <c r="O189" s="124">
        <v>5010212001</v>
      </c>
      <c r="P189" s="110"/>
      <c r="Q189" s="106"/>
      <c r="R189" s="111"/>
      <c r="S189" s="106">
        <v>10233.43</v>
      </c>
      <c r="T189" s="84">
        <f t="shared" si="27"/>
        <v>16742078.620000012</v>
      </c>
      <c r="U189" s="85">
        <v>92</v>
      </c>
      <c r="V189" s="98" t="s">
        <v>1921</v>
      </c>
      <c r="W189" s="86">
        <v>118602.72999999998</v>
      </c>
      <c r="X189" s="71"/>
      <c r="Y189" s="71"/>
      <c r="Z189" s="120"/>
      <c r="AA189" s="120"/>
      <c r="AB189" s="120" t="e">
        <f>SUMIFS('[2]MAIN-101'!AT:AT,'[2]MAIN-101'!AQ:AQ,'[2]2021 CADADR'!A194)+SUMIFS('[2]MAIN-101'!AU:AU,'[2]MAIN-101'!AQ:AQ,'[2]2021 CADADR'!A194)-R189-S189</f>
        <v>#VALUE!</v>
      </c>
    </row>
    <row r="190" spans="1:28" ht="41.1" customHeight="1" x14ac:dyDescent="0.3">
      <c r="A190" s="72">
        <v>181</v>
      </c>
      <c r="B190" s="57" t="s">
        <v>1812</v>
      </c>
      <c r="C190" s="57" t="s">
        <v>1645</v>
      </c>
      <c r="D190" s="466">
        <f>J190</f>
        <v>9900130665</v>
      </c>
      <c r="E190" s="57" t="s">
        <v>2385</v>
      </c>
      <c r="F190" s="92">
        <f t="shared" si="33"/>
        <v>44236</v>
      </c>
      <c r="G190" s="467">
        <f t="shared" si="28"/>
        <v>1125</v>
      </c>
      <c r="H190" s="103"/>
      <c r="I190" s="133"/>
      <c r="J190" s="187">
        <v>9900130665</v>
      </c>
      <c r="K190" s="133"/>
      <c r="L190" s="91">
        <v>44236</v>
      </c>
      <c r="M190" s="188">
        <v>44236</v>
      </c>
      <c r="N190" s="123" t="s">
        <v>1683</v>
      </c>
      <c r="O190" s="124">
        <v>5029999099</v>
      </c>
      <c r="P190" s="110" t="s">
        <v>1922</v>
      </c>
      <c r="Q190" s="106"/>
      <c r="R190" s="111">
        <v>1125</v>
      </c>
      <c r="S190" s="106"/>
      <c r="T190" s="84">
        <f t="shared" si="27"/>
        <v>16740953.620000012</v>
      </c>
      <c r="U190" s="85">
        <v>93</v>
      </c>
      <c r="V190" s="98" t="s">
        <v>1923</v>
      </c>
      <c r="W190" s="86">
        <v>1125</v>
      </c>
      <c r="X190" s="71"/>
      <c r="Y190" s="71"/>
      <c r="Z190" s="120"/>
      <c r="AA190" s="120"/>
      <c r="AB190" s="120" t="e">
        <f>SUMIFS('[2]MAIN-101'!AT:AT,'[2]MAIN-101'!AQ:AQ,'[2]2021 CADADR'!A195)+SUMIFS('[2]MAIN-101'!AU:AU,'[2]MAIN-101'!AQ:AQ,'[2]2021 CADADR'!A195)-R190-S190</f>
        <v>#VALUE!</v>
      </c>
    </row>
    <row r="191" spans="1:28" ht="41.1" customHeight="1" x14ac:dyDescent="0.3">
      <c r="A191" s="72">
        <v>182</v>
      </c>
      <c r="B191" s="57" t="s">
        <v>1812</v>
      </c>
      <c r="C191" s="57" t="s">
        <v>1652</v>
      </c>
      <c r="D191" s="57" t="str">
        <f t="shared" ref="D191:D207" si="36">K191</f>
        <v>101-21-02-013</v>
      </c>
      <c r="E191" s="57" t="s">
        <v>2385</v>
      </c>
      <c r="F191" s="92">
        <f t="shared" si="33"/>
        <v>44236</v>
      </c>
      <c r="G191" s="467">
        <f t="shared" si="28"/>
        <v>31350</v>
      </c>
      <c r="H191" s="103"/>
      <c r="I191" s="133"/>
      <c r="J191" s="187"/>
      <c r="K191" s="133" t="s">
        <v>1924</v>
      </c>
      <c r="L191" s="91">
        <v>44236</v>
      </c>
      <c r="M191" s="188">
        <v>44238</v>
      </c>
      <c r="N191" s="123" t="s">
        <v>1662</v>
      </c>
      <c r="O191" s="124">
        <v>5021199000</v>
      </c>
      <c r="P191" s="110" t="s">
        <v>1925</v>
      </c>
      <c r="Q191" s="106"/>
      <c r="R191" s="111"/>
      <c r="S191" s="106">
        <v>31350</v>
      </c>
      <c r="T191" s="84">
        <f t="shared" si="27"/>
        <v>16709603.620000012</v>
      </c>
      <c r="U191" s="85">
        <v>94</v>
      </c>
      <c r="V191" s="98" t="s">
        <v>1926</v>
      </c>
      <c r="W191" s="86">
        <v>31350</v>
      </c>
      <c r="X191" s="71"/>
      <c r="Y191" s="71"/>
      <c r="Z191" s="120"/>
      <c r="AA191" s="120"/>
      <c r="AB191" s="120" t="e">
        <f>SUMIFS('[2]MAIN-101'!AT:AT,'[2]MAIN-101'!AQ:AQ,'[2]2021 CADADR'!A196)+SUMIFS('[2]MAIN-101'!AU:AU,'[2]MAIN-101'!AQ:AQ,'[2]2021 CADADR'!A196)-R191-S191</f>
        <v>#VALUE!</v>
      </c>
    </row>
    <row r="192" spans="1:28" ht="41.1" customHeight="1" x14ac:dyDescent="0.3">
      <c r="A192" s="72">
        <v>183</v>
      </c>
      <c r="B192" s="57" t="s">
        <v>1812</v>
      </c>
      <c r="C192" s="57" t="s">
        <v>1652</v>
      </c>
      <c r="D192" s="57" t="str">
        <f t="shared" si="36"/>
        <v>101-21-02-014</v>
      </c>
      <c r="E192" s="57" t="s">
        <v>2385</v>
      </c>
      <c r="F192" s="92">
        <f t="shared" si="33"/>
        <v>44237</v>
      </c>
      <c r="G192" s="467">
        <f t="shared" si="28"/>
        <v>380927.66</v>
      </c>
      <c r="H192" s="103"/>
      <c r="I192" s="133"/>
      <c r="J192" s="187"/>
      <c r="K192" s="133" t="s">
        <v>1927</v>
      </c>
      <c r="L192" s="91">
        <v>44237</v>
      </c>
      <c r="M192" s="188">
        <v>44238</v>
      </c>
      <c r="N192" s="123" t="s">
        <v>1744</v>
      </c>
      <c r="O192" s="124">
        <v>5010101001</v>
      </c>
      <c r="P192" s="110" t="s">
        <v>1928</v>
      </c>
      <c r="Q192" s="106"/>
      <c r="R192" s="111"/>
      <c r="S192" s="106">
        <v>380927.66</v>
      </c>
      <c r="T192" s="84">
        <f t="shared" si="27"/>
        <v>16328675.960000012</v>
      </c>
      <c r="U192" s="85">
        <v>95</v>
      </c>
      <c r="V192" s="98" t="s">
        <v>1929</v>
      </c>
      <c r="W192" s="86">
        <v>380927.66</v>
      </c>
      <c r="X192" s="71">
        <v>16327725.960000001</v>
      </c>
      <c r="Y192" s="71">
        <v>1986.0999999903142</v>
      </c>
      <c r="Z192" s="120"/>
      <c r="AA192" s="120"/>
      <c r="AB192" s="120" t="e">
        <f>SUMIFS('[2]MAIN-101'!AT:AT,'[2]MAIN-101'!AQ:AQ,'[2]2021 CADADR'!A197)+SUMIFS('[2]MAIN-101'!AU:AU,'[2]MAIN-101'!AQ:AQ,'[2]2021 CADADR'!A197)-R192-S192</f>
        <v>#VALUE!</v>
      </c>
    </row>
    <row r="193" spans="1:28" ht="41.1" customHeight="1" x14ac:dyDescent="0.3">
      <c r="A193" s="72">
        <v>184</v>
      </c>
      <c r="B193" s="57" t="s">
        <v>1812</v>
      </c>
      <c r="C193" s="57" t="s">
        <v>1652</v>
      </c>
      <c r="D193" s="57" t="str">
        <f t="shared" si="36"/>
        <v>101-21-02-015</v>
      </c>
      <c r="E193" s="57" t="s">
        <v>2385</v>
      </c>
      <c r="F193" s="92">
        <f t="shared" si="33"/>
        <v>44238</v>
      </c>
      <c r="G193" s="467">
        <f t="shared" si="28"/>
        <v>84139.95</v>
      </c>
      <c r="H193" s="103"/>
      <c r="I193" s="133"/>
      <c r="J193" s="187"/>
      <c r="K193" s="133" t="s">
        <v>1930</v>
      </c>
      <c r="L193" s="91">
        <v>44238</v>
      </c>
      <c r="M193" s="188">
        <v>44243</v>
      </c>
      <c r="N193" s="123" t="s">
        <v>1662</v>
      </c>
      <c r="O193" s="124">
        <v>5010101001</v>
      </c>
      <c r="P193" s="110" t="s">
        <v>1931</v>
      </c>
      <c r="Q193" s="106"/>
      <c r="R193" s="111"/>
      <c r="S193" s="106">
        <v>84139.95</v>
      </c>
      <c r="T193" s="84">
        <f t="shared" si="27"/>
        <v>16244536.010000013</v>
      </c>
      <c r="U193" s="85">
        <v>96</v>
      </c>
      <c r="V193" s="98" t="s">
        <v>1932</v>
      </c>
      <c r="W193" s="86"/>
      <c r="X193" s="71"/>
      <c r="Y193" s="71"/>
      <c r="Z193" s="120"/>
      <c r="AA193" s="120"/>
      <c r="AB193" s="120" t="e">
        <f>SUMIFS('[2]MAIN-101'!AT:AT,'[2]MAIN-101'!AQ:AQ,'[2]2021 CADADR'!A198)+SUMIFS('[2]MAIN-101'!AU:AU,'[2]MAIN-101'!AQ:AQ,'[2]2021 CADADR'!A198)-R193-S193</f>
        <v>#VALUE!</v>
      </c>
    </row>
    <row r="194" spans="1:28" ht="41.1" customHeight="1" x14ac:dyDescent="0.3">
      <c r="A194" s="72">
        <v>185</v>
      </c>
      <c r="B194" s="57" t="s">
        <v>1812</v>
      </c>
      <c r="C194" s="57" t="s">
        <v>1652</v>
      </c>
      <c r="D194" s="57" t="str">
        <f t="shared" si="36"/>
        <v>101-21-02-015</v>
      </c>
      <c r="E194" s="57" t="s">
        <v>2385</v>
      </c>
      <c r="F194" s="92">
        <f t="shared" si="33"/>
        <v>44238</v>
      </c>
      <c r="G194" s="467">
        <f t="shared" si="28"/>
        <v>559.6</v>
      </c>
      <c r="H194" s="103"/>
      <c r="I194" s="133"/>
      <c r="J194" s="187"/>
      <c r="K194" s="133" t="s">
        <v>1930</v>
      </c>
      <c r="L194" s="91">
        <v>44238</v>
      </c>
      <c r="M194" s="188">
        <v>44243</v>
      </c>
      <c r="N194" s="123" t="s">
        <v>1762</v>
      </c>
      <c r="O194" s="124">
        <v>5010212001</v>
      </c>
      <c r="P194" s="110" t="s">
        <v>1933</v>
      </c>
      <c r="Q194" s="106"/>
      <c r="R194" s="111"/>
      <c r="S194" s="106">
        <v>559.6</v>
      </c>
      <c r="T194" s="84">
        <f t="shared" si="27"/>
        <v>16243976.410000013</v>
      </c>
      <c r="U194" s="85">
        <v>97</v>
      </c>
      <c r="V194" s="98" t="s">
        <v>1932</v>
      </c>
      <c r="W194" s="86"/>
      <c r="X194" s="71"/>
      <c r="Y194" s="71"/>
      <c r="Z194" s="120"/>
      <c r="AA194" s="120"/>
      <c r="AB194" s="120" t="e">
        <f>SUMIFS('[2]MAIN-101'!AT:AT,'[2]MAIN-101'!AQ:AQ,'[2]2021 CADADR'!A199)+SUMIFS('[2]MAIN-101'!AU:AU,'[2]MAIN-101'!AQ:AQ,'[2]2021 CADADR'!A199)-R194-S194</f>
        <v>#VALUE!</v>
      </c>
    </row>
    <row r="195" spans="1:28" ht="41.1" customHeight="1" x14ac:dyDescent="0.3">
      <c r="A195" s="72">
        <v>186</v>
      </c>
      <c r="B195" s="57" t="s">
        <v>1812</v>
      </c>
      <c r="C195" s="57" t="s">
        <v>1652</v>
      </c>
      <c r="D195" s="57" t="str">
        <f t="shared" si="36"/>
        <v>101-21-02-015</v>
      </c>
      <c r="E195" s="57" t="s">
        <v>2385</v>
      </c>
      <c r="F195" s="92">
        <f t="shared" si="33"/>
        <v>44238</v>
      </c>
      <c r="G195" s="467">
        <f t="shared" si="28"/>
        <v>235.09</v>
      </c>
      <c r="H195" s="103"/>
      <c r="I195" s="133"/>
      <c r="J195" s="187"/>
      <c r="K195" s="133" t="s">
        <v>1930</v>
      </c>
      <c r="L195" s="91">
        <v>44238</v>
      </c>
      <c r="M195" s="188">
        <v>44243</v>
      </c>
      <c r="N195" s="123" t="s">
        <v>1934</v>
      </c>
      <c r="O195" s="124">
        <v>5010212001</v>
      </c>
      <c r="P195" s="110" t="s">
        <v>1935</v>
      </c>
      <c r="Q195" s="106"/>
      <c r="R195" s="111"/>
      <c r="S195" s="106">
        <v>235.09</v>
      </c>
      <c r="T195" s="84">
        <f t="shared" si="27"/>
        <v>16243741.320000013</v>
      </c>
      <c r="U195" s="85">
        <v>98</v>
      </c>
      <c r="V195" s="98" t="s">
        <v>1932</v>
      </c>
      <c r="W195" s="86"/>
      <c r="X195" s="71"/>
      <c r="Y195" s="71"/>
      <c r="Z195" s="120"/>
      <c r="AA195" s="120"/>
      <c r="AB195" s="120" t="e">
        <f>SUMIFS('[2]MAIN-101'!AT:AT,'[2]MAIN-101'!AQ:AQ,'[2]2021 CADADR'!A200)+SUMIFS('[2]MAIN-101'!AU:AU,'[2]MAIN-101'!AQ:AQ,'[2]2021 CADADR'!A200)-R195-S195</f>
        <v>#VALUE!</v>
      </c>
    </row>
    <row r="196" spans="1:28" ht="41.1" customHeight="1" x14ac:dyDescent="0.3">
      <c r="A196" s="72">
        <v>187</v>
      </c>
      <c r="B196" s="57" t="s">
        <v>1812</v>
      </c>
      <c r="C196" s="57" t="s">
        <v>1652</v>
      </c>
      <c r="D196" s="57" t="str">
        <f t="shared" si="36"/>
        <v>101-21-02-015</v>
      </c>
      <c r="E196" s="57" t="s">
        <v>2385</v>
      </c>
      <c r="F196" s="92">
        <f t="shared" si="33"/>
        <v>44238</v>
      </c>
      <c r="G196" s="467">
        <f t="shared" si="28"/>
        <v>416.38</v>
      </c>
      <c r="H196" s="103"/>
      <c r="I196" s="133"/>
      <c r="J196" s="187"/>
      <c r="K196" s="133" t="s">
        <v>1930</v>
      </c>
      <c r="L196" s="91">
        <v>44238</v>
      </c>
      <c r="M196" s="188">
        <v>44243</v>
      </c>
      <c r="N196" s="123" t="s">
        <v>1782</v>
      </c>
      <c r="O196" s="124">
        <v>5010212001</v>
      </c>
      <c r="P196" s="110"/>
      <c r="Q196" s="106"/>
      <c r="R196" s="111"/>
      <c r="S196" s="106">
        <v>416.38</v>
      </c>
      <c r="T196" s="84">
        <f t="shared" si="27"/>
        <v>16243324.940000013</v>
      </c>
      <c r="U196" s="85">
        <v>99</v>
      </c>
      <c r="V196" s="98" t="s">
        <v>1932</v>
      </c>
      <c r="W196" s="86"/>
      <c r="X196" s="71"/>
      <c r="Y196" s="71"/>
      <c r="Z196" s="120"/>
      <c r="AA196" s="120"/>
      <c r="AB196" s="120" t="e">
        <f>SUMIFS('[2]MAIN-101'!AT:AT,'[2]MAIN-101'!AQ:AQ,'[2]2021 CADADR'!A201)+SUMIFS('[2]MAIN-101'!AU:AU,'[2]MAIN-101'!AQ:AQ,'[2]2021 CADADR'!A201)-R196-S196</f>
        <v>#VALUE!</v>
      </c>
    </row>
    <row r="197" spans="1:28" ht="41.1" customHeight="1" x14ac:dyDescent="0.3">
      <c r="A197" s="189">
        <v>188</v>
      </c>
      <c r="B197" s="57" t="s">
        <v>1812</v>
      </c>
      <c r="C197" s="57" t="s">
        <v>1652</v>
      </c>
      <c r="D197" s="57" t="str">
        <f t="shared" si="36"/>
        <v>101-21-02-015</v>
      </c>
      <c r="E197" s="57" t="s">
        <v>2385</v>
      </c>
      <c r="F197" s="92">
        <f t="shared" si="33"/>
        <v>44238</v>
      </c>
      <c r="G197" s="467">
        <f t="shared" si="28"/>
        <v>99408.34</v>
      </c>
      <c r="H197" s="103"/>
      <c r="I197" s="133"/>
      <c r="J197" s="187"/>
      <c r="K197" s="133" t="s">
        <v>1930</v>
      </c>
      <c r="L197" s="91">
        <v>44238</v>
      </c>
      <c r="M197" s="188">
        <v>44243</v>
      </c>
      <c r="N197" s="123" t="s">
        <v>1693</v>
      </c>
      <c r="O197" s="124">
        <v>5010101001</v>
      </c>
      <c r="P197" s="110" t="s">
        <v>1936</v>
      </c>
      <c r="Q197" s="106"/>
      <c r="R197" s="111"/>
      <c r="S197" s="106">
        <v>99408.34</v>
      </c>
      <c r="T197" s="84">
        <f t="shared" si="27"/>
        <v>16143916.600000013</v>
      </c>
      <c r="U197" s="85">
        <v>100</v>
      </c>
      <c r="V197" s="98" t="s">
        <v>1932</v>
      </c>
      <c r="W197" s="86"/>
      <c r="X197" s="71"/>
      <c r="Y197" s="71"/>
      <c r="Z197" s="120"/>
      <c r="AA197" s="120"/>
      <c r="AB197" s="120" t="e">
        <f>SUMIFS('[2]MAIN-101'!AT:AT,'[2]MAIN-101'!AQ:AQ,'[2]2021 CADADR'!A202)+SUMIFS('[2]MAIN-101'!AU:AU,'[2]MAIN-101'!AQ:AQ,'[2]2021 CADADR'!A202)-R197-S197</f>
        <v>#VALUE!</v>
      </c>
    </row>
    <row r="198" spans="1:28" ht="41.1" customHeight="1" x14ac:dyDescent="0.3">
      <c r="A198" s="72">
        <v>189</v>
      </c>
      <c r="B198" s="57" t="s">
        <v>1812</v>
      </c>
      <c r="C198" s="57" t="s">
        <v>1652</v>
      </c>
      <c r="D198" s="57" t="str">
        <f t="shared" si="36"/>
        <v>101-21-02-015</v>
      </c>
      <c r="E198" s="57" t="s">
        <v>2385</v>
      </c>
      <c r="F198" s="92">
        <f t="shared" si="33"/>
        <v>44238</v>
      </c>
      <c r="G198" s="467">
        <f t="shared" si="28"/>
        <v>102762.6</v>
      </c>
      <c r="H198" s="103"/>
      <c r="I198" s="133"/>
      <c r="J198" s="187"/>
      <c r="K198" s="133" t="s">
        <v>1930</v>
      </c>
      <c r="L198" s="91">
        <v>44238</v>
      </c>
      <c r="M198" s="188">
        <v>44243</v>
      </c>
      <c r="N198" s="123" t="s">
        <v>1695</v>
      </c>
      <c r="O198" s="124">
        <v>5010101001</v>
      </c>
      <c r="P198" s="110"/>
      <c r="Q198" s="106"/>
      <c r="R198" s="111"/>
      <c r="S198" s="106">
        <v>102762.6</v>
      </c>
      <c r="T198" s="84">
        <f t="shared" si="27"/>
        <v>16041154.000000013</v>
      </c>
      <c r="U198" s="85">
        <v>101</v>
      </c>
      <c r="V198" s="98" t="s">
        <v>1932</v>
      </c>
      <c r="W198" s="86"/>
      <c r="X198" s="71"/>
      <c r="Y198" s="71"/>
      <c r="Z198" s="120"/>
      <c r="AA198" s="120"/>
      <c r="AB198" s="120" t="e">
        <f>SUMIFS('[2]MAIN-101'!AT:AT,'[2]MAIN-101'!AQ:AQ,'[2]2021 CADADR'!A203)+SUMIFS('[2]MAIN-101'!AU:AU,'[2]MAIN-101'!AQ:AQ,'[2]2021 CADADR'!A203)-R198-S198</f>
        <v>#VALUE!</v>
      </c>
    </row>
    <row r="199" spans="1:28" ht="41.1" customHeight="1" x14ac:dyDescent="0.3">
      <c r="A199" s="72">
        <v>190</v>
      </c>
      <c r="B199" s="57" t="s">
        <v>1812</v>
      </c>
      <c r="C199" s="57" t="s">
        <v>1652</v>
      </c>
      <c r="D199" s="57" t="str">
        <f t="shared" si="36"/>
        <v>101-21-02-015</v>
      </c>
      <c r="E199" s="57" t="s">
        <v>2385</v>
      </c>
      <c r="F199" s="92">
        <f t="shared" si="33"/>
        <v>44238</v>
      </c>
      <c r="G199" s="467">
        <f t="shared" si="28"/>
        <v>83314.61</v>
      </c>
      <c r="H199" s="103"/>
      <c r="I199" s="133"/>
      <c r="J199" s="187"/>
      <c r="K199" s="133" t="s">
        <v>1930</v>
      </c>
      <c r="L199" s="91">
        <v>44238</v>
      </c>
      <c r="M199" s="188">
        <v>44243</v>
      </c>
      <c r="N199" s="123" t="s">
        <v>1675</v>
      </c>
      <c r="O199" s="124">
        <v>5010101001</v>
      </c>
      <c r="P199" s="110"/>
      <c r="Q199" s="106"/>
      <c r="R199" s="111"/>
      <c r="S199" s="106">
        <v>83314.61</v>
      </c>
      <c r="T199" s="84">
        <f t="shared" si="27"/>
        <v>15957839.390000014</v>
      </c>
      <c r="U199" s="85">
        <v>102</v>
      </c>
      <c r="V199" s="98" t="s">
        <v>1932</v>
      </c>
      <c r="W199" s="86"/>
      <c r="X199" s="71"/>
      <c r="Y199" s="71"/>
      <c r="Z199" s="120"/>
      <c r="AA199" s="120"/>
      <c r="AB199" s="120" t="e">
        <f>SUMIFS('[2]MAIN-101'!AT:AT,'[2]MAIN-101'!AQ:AQ,'[2]2021 CADADR'!A204)+SUMIFS('[2]MAIN-101'!AU:AU,'[2]MAIN-101'!AQ:AQ,'[2]2021 CADADR'!A204)-R199-S199</f>
        <v>#VALUE!</v>
      </c>
    </row>
    <row r="200" spans="1:28" ht="41.1" customHeight="1" x14ac:dyDescent="0.3">
      <c r="A200" s="72">
        <v>191</v>
      </c>
      <c r="B200" s="57" t="s">
        <v>1812</v>
      </c>
      <c r="C200" s="57" t="s">
        <v>1652</v>
      </c>
      <c r="D200" s="57" t="str">
        <f t="shared" si="36"/>
        <v>101-21-02-015</v>
      </c>
      <c r="E200" s="57" t="s">
        <v>2385</v>
      </c>
      <c r="F200" s="92">
        <f t="shared" si="33"/>
        <v>44238</v>
      </c>
      <c r="G200" s="467">
        <f t="shared" si="28"/>
        <v>145801.79</v>
      </c>
      <c r="H200" s="103"/>
      <c r="I200" s="133"/>
      <c r="J200" s="187"/>
      <c r="K200" s="133" t="s">
        <v>1930</v>
      </c>
      <c r="L200" s="91">
        <v>44238</v>
      </c>
      <c r="M200" s="188">
        <v>44243</v>
      </c>
      <c r="N200" s="123" t="s">
        <v>1677</v>
      </c>
      <c r="O200" s="124">
        <v>5010101001</v>
      </c>
      <c r="P200" s="110"/>
      <c r="Q200" s="106"/>
      <c r="R200" s="111"/>
      <c r="S200" s="106">
        <v>145801.79</v>
      </c>
      <c r="T200" s="84">
        <f t="shared" si="27"/>
        <v>15812037.600000015</v>
      </c>
      <c r="U200" s="85">
        <v>103</v>
      </c>
      <c r="V200" s="98" t="s">
        <v>1932</v>
      </c>
      <c r="W200" s="86"/>
      <c r="X200" s="71"/>
      <c r="Y200" s="71"/>
      <c r="Z200" s="120"/>
      <c r="AA200" s="120"/>
      <c r="AB200" s="120" t="e">
        <f>SUMIFS('[2]MAIN-101'!AT:AT,'[2]MAIN-101'!AQ:AQ,'[2]2021 CADADR'!A205)+SUMIFS('[2]MAIN-101'!AU:AU,'[2]MAIN-101'!AQ:AQ,'[2]2021 CADADR'!A205)-R200-S200</f>
        <v>#VALUE!</v>
      </c>
    </row>
    <row r="201" spans="1:28" ht="41.1" customHeight="1" x14ac:dyDescent="0.3">
      <c r="A201" s="72">
        <v>192</v>
      </c>
      <c r="B201" s="57" t="s">
        <v>1812</v>
      </c>
      <c r="C201" s="57" t="s">
        <v>1652</v>
      </c>
      <c r="D201" s="57" t="str">
        <f t="shared" si="36"/>
        <v>101-21-02-015</v>
      </c>
      <c r="E201" s="57" t="s">
        <v>2385</v>
      </c>
      <c r="F201" s="92">
        <f t="shared" si="33"/>
        <v>44238</v>
      </c>
      <c r="G201" s="467">
        <f t="shared" si="28"/>
        <v>95341.3</v>
      </c>
      <c r="H201" s="103"/>
      <c r="I201" s="133"/>
      <c r="J201" s="187"/>
      <c r="K201" s="133" t="s">
        <v>1930</v>
      </c>
      <c r="L201" s="91">
        <v>44238</v>
      </c>
      <c r="M201" s="188">
        <v>44243</v>
      </c>
      <c r="N201" s="123" t="s">
        <v>1678</v>
      </c>
      <c r="O201" s="124">
        <v>5010101001</v>
      </c>
      <c r="P201" s="110"/>
      <c r="Q201" s="106"/>
      <c r="R201" s="111"/>
      <c r="S201" s="106">
        <v>95341.3</v>
      </c>
      <c r="T201" s="84">
        <f t="shared" si="27"/>
        <v>15716696.300000014</v>
      </c>
      <c r="U201" s="85">
        <v>104</v>
      </c>
      <c r="V201" s="98" t="s">
        <v>1932</v>
      </c>
      <c r="W201" s="86"/>
      <c r="X201" s="71"/>
      <c r="Y201" s="71"/>
      <c r="Z201" s="120"/>
      <c r="AA201" s="120"/>
      <c r="AB201" s="120" t="e">
        <f>SUMIFS('[2]MAIN-101'!AT:AT,'[2]MAIN-101'!AQ:AQ,'[2]2021 CADADR'!A206)+SUMIFS('[2]MAIN-101'!AU:AU,'[2]MAIN-101'!AQ:AQ,'[2]2021 CADADR'!A206)-R201-S201</f>
        <v>#VALUE!</v>
      </c>
    </row>
    <row r="202" spans="1:28" ht="41.1" customHeight="1" x14ac:dyDescent="0.3">
      <c r="A202" s="72">
        <v>193</v>
      </c>
      <c r="B202" s="57" t="s">
        <v>1812</v>
      </c>
      <c r="C202" s="57" t="s">
        <v>1652</v>
      </c>
      <c r="D202" s="57" t="str">
        <f t="shared" si="36"/>
        <v>101-21-02-015</v>
      </c>
      <c r="E202" s="57" t="s">
        <v>2385</v>
      </c>
      <c r="F202" s="92">
        <f t="shared" si="33"/>
        <v>44238</v>
      </c>
      <c r="G202" s="467">
        <f t="shared" si="28"/>
        <v>13134.87</v>
      </c>
      <c r="H202" s="103"/>
      <c r="I202" s="133"/>
      <c r="J202" s="187"/>
      <c r="K202" s="133" t="s">
        <v>1930</v>
      </c>
      <c r="L202" s="91">
        <v>44238</v>
      </c>
      <c r="M202" s="188">
        <v>44243</v>
      </c>
      <c r="N202" s="123" t="s">
        <v>1777</v>
      </c>
      <c r="O202" s="124">
        <v>5010101001</v>
      </c>
      <c r="P202" s="110" t="s">
        <v>1937</v>
      </c>
      <c r="Q202" s="106"/>
      <c r="R202" s="111"/>
      <c r="S202" s="106">
        <v>13134.87</v>
      </c>
      <c r="T202" s="84">
        <f t="shared" si="27"/>
        <v>15703561.430000015</v>
      </c>
      <c r="U202" s="85">
        <v>105</v>
      </c>
      <c r="V202" s="98" t="s">
        <v>1932</v>
      </c>
      <c r="W202" s="86"/>
      <c r="X202" s="71"/>
      <c r="Y202" s="71"/>
      <c r="Z202" s="120"/>
      <c r="AA202" s="120"/>
      <c r="AB202" s="120" t="e">
        <f>SUMIFS('[2]MAIN-101'!AT:AT,'[2]MAIN-101'!AQ:AQ,'[2]2021 CADADR'!A207)+SUMIFS('[2]MAIN-101'!AU:AU,'[2]MAIN-101'!AQ:AQ,'[2]2021 CADADR'!A207)-R202-S202</f>
        <v>#VALUE!</v>
      </c>
    </row>
    <row r="203" spans="1:28" ht="41.1" customHeight="1" x14ac:dyDescent="0.3">
      <c r="A203" s="72">
        <v>194</v>
      </c>
      <c r="B203" s="57" t="s">
        <v>1812</v>
      </c>
      <c r="C203" s="57" t="s">
        <v>1652</v>
      </c>
      <c r="D203" s="57" t="str">
        <f t="shared" si="36"/>
        <v>101-21-02-015</v>
      </c>
      <c r="E203" s="57" t="s">
        <v>2385</v>
      </c>
      <c r="F203" s="92">
        <f t="shared" si="33"/>
        <v>44238</v>
      </c>
      <c r="G203" s="467">
        <f t="shared" si="28"/>
        <v>26940.43</v>
      </c>
      <c r="H203" s="103"/>
      <c r="I203" s="133"/>
      <c r="J203" s="187"/>
      <c r="K203" s="133" t="s">
        <v>1930</v>
      </c>
      <c r="L203" s="91">
        <v>44238</v>
      </c>
      <c r="M203" s="188">
        <v>44243</v>
      </c>
      <c r="N203" s="123" t="s">
        <v>1693</v>
      </c>
      <c r="O203" s="124">
        <v>5010101001</v>
      </c>
      <c r="P203" s="110"/>
      <c r="Q203" s="106"/>
      <c r="R203" s="111"/>
      <c r="S203" s="106">
        <v>26940.43</v>
      </c>
      <c r="T203" s="84">
        <f t="shared" si="27"/>
        <v>15676621.000000015</v>
      </c>
      <c r="U203" s="85">
        <v>106</v>
      </c>
      <c r="V203" s="98" t="s">
        <v>1932</v>
      </c>
      <c r="W203" s="86"/>
      <c r="X203" s="71"/>
      <c r="Y203" s="71"/>
      <c r="Z203" s="120"/>
      <c r="AA203" s="120"/>
      <c r="AB203" s="120" t="e">
        <f>SUMIFS('[2]MAIN-101'!AT:AT,'[2]MAIN-101'!AQ:AQ,'[2]2021 CADADR'!A208)+SUMIFS('[2]MAIN-101'!AU:AU,'[2]MAIN-101'!AQ:AQ,'[2]2021 CADADR'!A208)-R203-S203</f>
        <v>#VALUE!</v>
      </c>
    </row>
    <row r="204" spans="1:28" ht="41.1" customHeight="1" x14ac:dyDescent="0.3">
      <c r="A204" s="72">
        <v>195</v>
      </c>
      <c r="B204" s="57" t="s">
        <v>1812</v>
      </c>
      <c r="C204" s="57" t="s">
        <v>1652</v>
      </c>
      <c r="D204" s="57" t="str">
        <f t="shared" si="36"/>
        <v>101-21-02-015</v>
      </c>
      <c r="E204" s="57" t="s">
        <v>2385</v>
      </c>
      <c r="F204" s="92">
        <f t="shared" si="33"/>
        <v>44238</v>
      </c>
      <c r="G204" s="467">
        <f t="shared" si="28"/>
        <v>14989.19</v>
      </c>
      <c r="H204" s="103"/>
      <c r="I204" s="133"/>
      <c r="J204" s="187"/>
      <c r="K204" s="133" t="s">
        <v>1930</v>
      </c>
      <c r="L204" s="91">
        <v>44238</v>
      </c>
      <c r="M204" s="188">
        <v>44243</v>
      </c>
      <c r="N204" s="123" t="s">
        <v>1780</v>
      </c>
      <c r="O204" s="124">
        <v>5010101001</v>
      </c>
      <c r="P204" s="110"/>
      <c r="Q204" s="106"/>
      <c r="R204" s="111"/>
      <c r="S204" s="106">
        <v>14989.19</v>
      </c>
      <c r="T204" s="84">
        <f t="shared" si="27"/>
        <v>15661631.810000015</v>
      </c>
      <c r="U204" s="85">
        <v>107</v>
      </c>
      <c r="V204" s="98" t="s">
        <v>1932</v>
      </c>
      <c r="W204" s="86"/>
      <c r="X204" s="71"/>
      <c r="Y204" s="71"/>
      <c r="Z204" s="120"/>
      <c r="AA204" s="120"/>
      <c r="AB204" s="120" t="e">
        <f>SUMIFS('[2]MAIN-101'!AT:AT,'[2]MAIN-101'!AQ:AQ,'[2]2021 CADADR'!A209)+SUMIFS('[2]MAIN-101'!AU:AU,'[2]MAIN-101'!AQ:AQ,'[2]2021 CADADR'!A209)-R204-S204</f>
        <v>#VALUE!</v>
      </c>
    </row>
    <row r="205" spans="1:28" ht="41.1" customHeight="1" x14ac:dyDescent="0.3">
      <c r="A205" s="72">
        <v>196</v>
      </c>
      <c r="B205" s="57" t="s">
        <v>1812</v>
      </c>
      <c r="C205" s="57" t="s">
        <v>1652</v>
      </c>
      <c r="D205" s="57" t="str">
        <f t="shared" si="36"/>
        <v>101-21-02-015</v>
      </c>
      <c r="E205" s="57" t="s">
        <v>2385</v>
      </c>
      <c r="F205" s="92">
        <f t="shared" si="33"/>
        <v>44238</v>
      </c>
      <c r="G205" s="467">
        <f t="shared" si="28"/>
        <v>9184.18</v>
      </c>
      <c r="H205" s="103"/>
      <c r="I205" s="133"/>
      <c r="J205" s="187"/>
      <c r="K205" s="133" t="s">
        <v>1930</v>
      </c>
      <c r="L205" s="91">
        <v>44238</v>
      </c>
      <c r="M205" s="188">
        <v>44243</v>
      </c>
      <c r="N205" s="123" t="s">
        <v>1779</v>
      </c>
      <c r="O205" s="124">
        <v>5010101001</v>
      </c>
      <c r="P205" s="110"/>
      <c r="Q205" s="106"/>
      <c r="R205" s="111"/>
      <c r="S205" s="106">
        <v>9184.18</v>
      </c>
      <c r="T205" s="84">
        <f t="shared" ref="T205:T267" si="37">+T204+Q205-(R205+S205)</f>
        <v>15652447.630000016</v>
      </c>
      <c r="U205" s="85">
        <v>108</v>
      </c>
      <c r="V205" s="98" t="s">
        <v>1932</v>
      </c>
      <c r="W205" s="86"/>
      <c r="X205" s="71"/>
      <c r="Y205" s="71"/>
      <c r="Z205" s="120"/>
      <c r="AA205" s="120"/>
      <c r="AB205" s="120" t="e">
        <f>SUMIFS('[2]MAIN-101'!AT:AT,'[2]MAIN-101'!AQ:AQ,'[2]2021 CADADR'!A210)+SUMIFS('[2]MAIN-101'!AU:AU,'[2]MAIN-101'!AQ:AQ,'[2]2021 CADADR'!A210)-R205-S205</f>
        <v>#VALUE!</v>
      </c>
    </row>
    <row r="206" spans="1:28" ht="41.1" customHeight="1" x14ac:dyDescent="0.3">
      <c r="A206" s="72">
        <v>197</v>
      </c>
      <c r="B206" s="57" t="s">
        <v>1812</v>
      </c>
      <c r="C206" s="57" t="s">
        <v>1652</v>
      </c>
      <c r="D206" s="57" t="str">
        <f t="shared" si="36"/>
        <v>101-21-02-015</v>
      </c>
      <c r="E206" s="57" t="s">
        <v>2385</v>
      </c>
      <c r="F206" s="92">
        <f t="shared" si="33"/>
        <v>44238</v>
      </c>
      <c r="G206" s="467">
        <f t="shared" si="28"/>
        <v>30522.880000000001</v>
      </c>
      <c r="H206" s="103"/>
      <c r="I206" s="133"/>
      <c r="J206" s="187"/>
      <c r="K206" s="133" t="s">
        <v>1930</v>
      </c>
      <c r="L206" s="91">
        <v>44238</v>
      </c>
      <c r="M206" s="188">
        <v>44243</v>
      </c>
      <c r="N206" s="123" t="s">
        <v>1677</v>
      </c>
      <c r="O206" s="124">
        <v>5010101001</v>
      </c>
      <c r="P206" s="110"/>
      <c r="Q206" s="106"/>
      <c r="R206" s="111"/>
      <c r="S206" s="106">
        <v>30522.880000000001</v>
      </c>
      <c r="T206" s="84">
        <f t="shared" si="37"/>
        <v>15621924.750000015</v>
      </c>
      <c r="U206" s="85">
        <v>109</v>
      </c>
      <c r="V206" s="98" t="s">
        <v>1932</v>
      </c>
      <c r="W206" s="86"/>
      <c r="X206" s="71"/>
      <c r="Y206" s="71"/>
      <c r="Z206" s="120"/>
      <c r="AA206" s="120"/>
      <c r="AB206" s="120" t="e">
        <f>SUMIFS('[2]MAIN-101'!AT:AT,'[2]MAIN-101'!AQ:AQ,'[2]2021 CADADR'!A211)+SUMIFS('[2]MAIN-101'!AU:AU,'[2]MAIN-101'!AQ:AQ,'[2]2021 CADADR'!A211)-R206-S206</f>
        <v>#VALUE!</v>
      </c>
    </row>
    <row r="207" spans="1:28" ht="41.1" customHeight="1" x14ac:dyDescent="0.3">
      <c r="A207" s="72">
        <v>198</v>
      </c>
      <c r="B207" s="57" t="s">
        <v>1812</v>
      </c>
      <c r="C207" s="57" t="s">
        <v>1652</v>
      </c>
      <c r="D207" s="57" t="str">
        <f t="shared" si="36"/>
        <v>101-21-02-015</v>
      </c>
      <c r="E207" s="57" t="s">
        <v>2385</v>
      </c>
      <c r="F207" s="92">
        <f t="shared" si="33"/>
        <v>44238</v>
      </c>
      <c r="G207" s="467">
        <f t="shared" si="28"/>
        <v>14179.18</v>
      </c>
      <c r="H207" s="103"/>
      <c r="I207" s="133"/>
      <c r="J207" s="187"/>
      <c r="K207" s="133" t="s">
        <v>1930</v>
      </c>
      <c r="L207" s="91">
        <v>44238</v>
      </c>
      <c r="M207" s="188">
        <v>44243</v>
      </c>
      <c r="N207" s="123" t="s">
        <v>1781</v>
      </c>
      <c r="O207" s="124">
        <v>5010101001</v>
      </c>
      <c r="P207" s="110"/>
      <c r="Q207" s="106"/>
      <c r="R207" s="111"/>
      <c r="S207" s="106">
        <v>14179.18</v>
      </c>
      <c r="T207" s="84">
        <f t="shared" si="37"/>
        <v>15607745.570000015</v>
      </c>
      <c r="U207" s="85">
        <v>110</v>
      </c>
      <c r="V207" s="98" t="s">
        <v>1932</v>
      </c>
      <c r="W207" s="86">
        <v>720930.39000000013</v>
      </c>
      <c r="X207" s="71"/>
      <c r="Y207" s="71"/>
      <c r="Z207" s="120"/>
      <c r="AA207" s="120"/>
      <c r="AB207" s="120" t="e">
        <f>SUMIFS('[2]MAIN-101'!AT:AT,'[2]MAIN-101'!AQ:AQ,'[2]2021 CADADR'!A212)+SUMIFS('[2]MAIN-101'!AU:AU,'[2]MAIN-101'!AQ:AQ,'[2]2021 CADADR'!A212)-R207-S207</f>
        <v>#VALUE!</v>
      </c>
    </row>
    <row r="208" spans="1:28" ht="41.1" customHeight="1" x14ac:dyDescent="0.3">
      <c r="A208" s="72">
        <v>199</v>
      </c>
      <c r="B208" s="57" t="s">
        <v>1812</v>
      </c>
      <c r="C208" s="57" t="s">
        <v>1645</v>
      </c>
      <c r="D208" s="466">
        <f t="shared" ref="D208:D209" si="38">J208</f>
        <v>1150447</v>
      </c>
      <c r="E208" s="57" t="s">
        <v>2385</v>
      </c>
      <c r="F208" s="92">
        <f t="shared" si="33"/>
        <v>44238</v>
      </c>
      <c r="G208" s="467">
        <f t="shared" si="28"/>
        <v>950</v>
      </c>
      <c r="H208" s="103"/>
      <c r="I208" s="133"/>
      <c r="J208" s="187">
        <v>1150447</v>
      </c>
      <c r="K208" s="133"/>
      <c r="L208" s="91">
        <v>44238</v>
      </c>
      <c r="M208" s="188">
        <v>44238</v>
      </c>
      <c r="N208" s="123" t="s">
        <v>1938</v>
      </c>
      <c r="O208" s="124">
        <v>5021199000</v>
      </c>
      <c r="P208" s="110" t="s">
        <v>1939</v>
      </c>
      <c r="Q208" s="106"/>
      <c r="R208" s="111">
        <v>950</v>
      </c>
      <c r="S208" s="106"/>
      <c r="T208" s="84">
        <f t="shared" si="37"/>
        <v>15606795.570000015</v>
      </c>
      <c r="U208" s="85">
        <v>111</v>
      </c>
      <c r="V208" s="98" t="s">
        <v>1940</v>
      </c>
      <c r="W208" s="86">
        <v>950</v>
      </c>
      <c r="X208" s="71"/>
      <c r="Y208" s="71"/>
      <c r="Z208" s="120"/>
      <c r="AA208" s="120"/>
      <c r="AB208" s="120" t="e">
        <f>SUMIFS('[2]MAIN-101'!AT:AT,'[2]MAIN-101'!AQ:AQ,'[2]2021 CADADR'!A213)+SUMIFS('[2]MAIN-101'!AU:AU,'[2]MAIN-101'!AQ:AQ,'[2]2021 CADADR'!A213)-R208-S208</f>
        <v>#VALUE!</v>
      </c>
    </row>
    <row r="209" spans="1:28" ht="41.1" customHeight="1" x14ac:dyDescent="0.3">
      <c r="A209" s="72">
        <v>200</v>
      </c>
      <c r="B209" s="57" t="s">
        <v>1812</v>
      </c>
      <c r="C209" s="57" t="s">
        <v>1645</v>
      </c>
      <c r="D209" s="466">
        <f t="shared" si="38"/>
        <v>1150448</v>
      </c>
      <c r="E209" s="57" t="s">
        <v>2385</v>
      </c>
      <c r="F209" s="92">
        <f t="shared" si="33"/>
        <v>44238</v>
      </c>
      <c r="G209" s="467">
        <f t="shared" ref="G209:G272" si="39">R209+S209</f>
        <v>9937.5</v>
      </c>
      <c r="H209" s="103"/>
      <c r="I209" s="133"/>
      <c r="J209" s="187">
        <v>1150448</v>
      </c>
      <c r="K209" s="133"/>
      <c r="L209" s="91">
        <v>44238</v>
      </c>
      <c r="M209" s="188">
        <v>44238</v>
      </c>
      <c r="N209" s="123" t="s">
        <v>1760</v>
      </c>
      <c r="O209" s="124">
        <v>5029903000</v>
      </c>
      <c r="P209" s="110" t="s">
        <v>1941</v>
      </c>
      <c r="Q209" s="106"/>
      <c r="R209" s="111">
        <v>9937.5</v>
      </c>
      <c r="S209" s="106"/>
      <c r="T209" s="84">
        <f t="shared" si="37"/>
        <v>15596858.070000015</v>
      </c>
      <c r="U209" s="85">
        <v>112</v>
      </c>
      <c r="V209" s="98" t="s">
        <v>1942</v>
      </c>
      <c r="W209" s="86">
        <v>9937.5</v>
      </c>
      <c r="X209" s="71">
        <v>15579825.439999999</v>
      </c>
      <c r="Y209" s="71">
        <v>14096.530000014231</v>
      </c>
      <c r="Z209" s="120" t="s">
        <v>1943</v>
      </c>
      <c r="AA209" s="120"/>
      <c r="AB209" s="120" t="e">
        <f>SUMIFS('[2]MAIN-101'!AT:AT,'[2]MAIN-101'!AQ:AQ,'[2]2021 CADADR'!A214)+SUMIFS('[2]MAIN-101'!AU:AU,'[2]MAIN-101'!AQ:AQ,'[2]2021 CADADR'!A214)-R209-S209</f>
        <v>#VALUE!</v>
      </c>
    </row>
    <row r="210" spans="1:28" ht="41.1" customHeight="1" x14ac:dyDescent="0.3">
      <c r="A210" s="72">
        <v>201</v>
      </c>
      <c r="B210" s="57" t="s">
        <v>1812</v>
      </c>
      <c r="C210" s="57" t="s">
        <v>1652</v>
      </c>
      <c r="D210" s="57" t="str">
        <f t="shared" ref="D210:D220" si="40">K210</f>
        <v>101-21-02-016</v>
      </c>
      <c r="E210" s="57" t="s">
        <v>2385</v>
      </c>
      <c r="F210" s="92">
        <f t="shared" si="33"/>
        <v>44243</v>
      </c>
      <c r="G210" s="467">
        <f t="shared" si="39"/>
        <v>9913.64</v>
      </c>
      <c r="H210" s="103"/>
      <c r="I210" s="133"/>
      <c r="J210" s="187"/>
      <c r="K210" s="133" t="s">
        <v>1944</v>
      </c>
      <c r="L210" s="91">
        <v>44243</v>
      </c>
      <c r="M210" s="188">
        <v>44244</v>
      </c>
      <c r="N210" s="123" t="s">
        <v>1945</v>
      </c>
      <c r="O210" s="124">
        <v>5010101001</v>
      </c>
      <c r="P210" s="110" t="s">
        <v>1946</v>
      </c>
      <c r="Q210" s="106"/>
      <c r="R210" s="111"/>
      <c r="S210" s="106">
        <v>9913.64</v>
      </c>
      <c r="T210" s="84">
        <f t="shared" si="37"/>
        <v>15586944.430000015</v>
      </c>
      <c r="U210" s="85">
        <v>113</v>
      </c>
      <c r="V210" s="98"/>
      <c r="W210" s="86"/>
      <c r="X210" s="71"/>
      <c r="Y210" s="71"/>
      <c r="Z210" s="120"/>
      <c r="AA210" s="120"/>
      <c r="AB210" s="120" t="e">
        <f>SUMIFS('[2]MAIN-101'!AT:AT,'[2]MAIN-101'!AQ:AQ,'[2]2021 CADADR'!A215)+SUMIFS('[2]MAIN-101'!AU:AU,'[2]MAIN-101'!AQ:AQ,'[2]2021 CADADR'!A215)-R210-S210</f>
        <v>#VALUE!</v>
      </c>
    </row>
    <row r="211" spans="1:28" ht="41.1" customHeight="1" x14ac:dyDescent="0.3">
      <c r="A211" s="72">
        <v>202</v>
      </c>
      <c r="B211" s="57" t="s">
        <v>1812</v>
      </c>
      <c r="C211" s="57" t="s">
        <v>1652</v>
      </c>
      <c r="D211" s="57" t="str">
        <f t="shared" si="40"/>
        <v>101-21-02-016</v>
      </c>
      <c r="E211" s="57" t="s">
        <v>2385</v>
      </c>
      <c r="F211" s="92">
        <f t="shared" si="33"/>
        <v>44243</v>
      </c>
      <c r="G211" s="467">
        <f t="shared" si="39"/>
        <v>9913.64</v>
      </c>
      <c r="H211" s="103"/>
      <c r="I211" s="133"/>
      <c r="J211" s="187"/>
      <c r="K211" s="133" t="s">
        <v>1944</v>
      </c>
      <c r="L211" s="91">
        <v>44243</v>
      </c>
      <c r="M211" s="188">
        <v>44244</v>
      </c>
      <c r="N211" s="123" t="s">
        <v>1947</v>
      </c>
      <c r="O211" s="124">
        <v>5010101001</v>
      </c>
      <c r="P211" s="110"/>
      <c r="Q211" s="106"/>
      <c r="R211" s="111"/>
      <c r="S211" s="106">
        <v>9913.64</v>
      </c>
      <c r="T211" s="84">
        <f t="shared" si="37"/>
        <v>15577030.790000014</v>
      </c>
      <c r="U211" s="85">
        <v>114</v>
      </c>
      <c r="V211" s="98"/>
      <c r="W211" s="86"/>
      <c r="X211" s="71"/>
      <c r="Y211" s="71"/>
      <c r="Z211" s="120"/>
      <c r="AA211" s="120"/>
      <c r="AB211" s="120" t="e">
        <f>SUMIFS('[2]MAIN-101'!AT:AT,'[2]MAIN-101'!AQ:AQ,'[2]2021 CADADR'!A216)+SUMIFS('[2]MAIN-101'!AU:AU,'[2]MAIN-101'!AQ:AQ,'[2]2021 CADADR'!A216)-R211-S211</f>
        <v>#VALUE!</v>
      </c>
    </row>
    <row r="212" spans="1:28" ht="41.1" customHeight="1" x14ac:dyDescent="0.3">
      <c r="A212" s="72">
        <v>203</v>
      </c>
      <c r="B212" s="57" t="s">
        <v>1812</v>
      </c>
      <c r="C212" s="57" t="s">
        <v>1652</v>
      </c>
      <c r="D212" s="57" t="str">
        <f t="shared" si="40"/>
        <v>101-21-02-016</v>
      </c>
      <c r="E212" s="57" t="s">
        <v>2385</v>
      </c>
      <c r="F212" s="92">
        <f t="shared" si="33"/>
        <v>44243</v>
      </c>
      <c r="G212" s="467">
        <f t="shared" si="39"/>
        <v>9913.64</v>
      </c>
      <c r="H212" s="103"/>
      <c r="I212" s="133"/>
      <c r="J212" s="187"/>
      <c r="K212" s="133" t="s">
        <v>1944</v>
      </c>
      <c r="L212" s="91">
        <v>44243</v>
      </c>
      <c r="M212" s="188">
        <v>44244</v>
      </c>
      <c r="N212" s="123" t="s">
        <v>1948</v>
      </c>
      <c r="O212" s="124">
        <v>5010101001</v>
      </c>
      <c r="P212" s="110"/>
      <c r="Q212" s="106"/>
      <c r="R212" s="111"/>
      <c r="S212" s="106">
        <v>9913.64</v>
      </c>
      <c r="T212" s="84">
        <f t="shared" si="37"/>
        <v>15567117.150000013</v>
      </c>
      <c r="U212" s="85">
        <v>115</v>
      </c>
      <c r="V212" s="98"/>
      <c r="W212" s="86"/>
      <c r="X212" s="71"/>
      <c r="Y212" s="71"/>
      <c r="Z212" s="120"/>
      <c r="AA212" s="120"/>
      <c r="AB212" s="120" t="e">
        <f>SUMIFS('[2]MAIN-101'!AT:AT,'[2]MAIN-101'!AQ:AQ,'[2]2021 CADADR'!A217)+SUMIFS('[2]MAIN-101'!AU:AU,'[2]MAIN-101'!AQ:AQ,'[2]2021 CADADR'!A217)-R212-S212</f>
        <v>#VALUE!</v>
      </c>
    </row>
    <row r="213" spans="1:28" ht="41.1" customHeight="1" x14ac:dyDescent="0.3">
      <c r="A213" s="72">
        <v>204</v>
      </c>
      <c r="B213" s="57" t="s">
        <v>1812</v>
      </c>
      <c r="C213" s="57" t="s">
        <v>1652</v>
      </c>
      <c r="D213" s="57" t="str">
        <f t="shared" si="40"/>
        <v>101-21-02-016</v>
      </c>
      <c r="E213" s="57" t="s">
        <v>2385</v>
      </c>
      <c r="F213" s="92">
        <f t="shared" si="33"/>
        <v>44243</v>
      </c>
      <c r="G213" s="467">
        <f t="shared" si="39"/>
        <v>9913.64</v>
      </c>
      <c r="H213" s="103"/>
      <c r="I213" s="133"/>
      <c r="J213" s="187"/>
      <c r="K213" s="133" t="s">
        <v>1944</v>
      </c>
      <c r="L213" s="91">
        <v>44243</v>
      </c>
      <c r="M213" s="188">
        <v>44244</v>
      </c>
      <c r="N213" s="123" t="s">
        <v>1949</v>
      </c>
      <c r="O213" s="124">
        <v>5010101001</v>
      </c>
      <c r="P213" s="110"/>
      <c r="Q213" s="106"/>
      <c r="R213" s="111"/>
      <c r="S213" s="106">
        <v>9913.64</v>
      </c>
      <c r="T213" s="84">
        <f t="shared" si="37"/>
        <v>15557203.510000013</v>
      </c>
      <c r="U213" s="85">
        <v>116</v>
      </c>
      <c r="V213" s="98"/>
      <c r="W213" s="86"/>
      <c r="X213" s="71"/>
      <c r="Y213" s="71"/>
      <c r="Z213" s="120"/>
      <c r="AA213" s="120"/>
      <c r="AB213" s="120" t="e">
        <f>SUMIFS('[2]MAIN-101'!AT:AT,'[2]MAIN-101'!AQ:AQ,'[2]2021 CADADR'!A218)+SUMIFS('[2]MAIN-101'!AU:AU,'[2]MAIN-101'!AQ:AQ,'[2]2021 CADADR'!A218)-R213-S213</f>
        <v>#VALUE!</v>
      </c>
    </row>
    <row r="214" spans="1:28" ht="41.1" customHeight="1" x14ac:dyDescent="0.3">
      <c r="A214" s="72">
        <v>205</v>
      </c>
      <c r="B214" s="57" t="s">
        <v>1812</v>
      </c>
      <c r="C214" s="57" t="s">
        <v>1652</v>
      </c>
      <c r="D214" s="57" t="str">
        <f t="shared" si="40"/>
        <v>101-21-02-016</v>
      </c>
      <c r="E214" s="57" t="s">
        <v>2385</v>
      </c>
      <c r="F214" s="92">
        <f t="shared" si="33"/>
        <v>44243</v>
      </c>
      <c r="G214" s="467">
        <f t="shared" si="39"/>
        <v>9913.64</v>
      </c>
      <c r="H214" s="103"/>
      <c r="I214" s="133"/>
      <c r="J214" s="187"/>
      <c r="K214" s="133" t="s">
        <v>1944</v>
      </c>
      <c r="L214" s="91">
        <v>44243</v>
      </c>
      <c r="M214" s="188">
        <v>44244</v>
      </c>
      <c r="N214" s="123" t="s">
        <v>1950</v>
      </c>
      <c r="O214" s="124">
        <v>5010101001</v>
      </c>
      <c r="P214" s="110"/>
      <c r="Q214" s="106"/>
      <c r="R214" s="111"/>
      <c r="S214" s="106">
        <v>9913.64</v>
      </c>
      <c r="T214" s="84">
        <f t="shared" si="37"/>
        <v>15547289.870000012</v>
      </c>
      <c r="U214" s="85">
        <v>117</v>
      </c>
      <c r="V214" s="98"/>
      <c r="W214" s="86"/>
      <c r="X214" s="71"/>
      <c r="Y214" s="71"/>
      <c r="Z214" s="120"/>
      <c r="AA214" s="120"/>
      <c r="AB214" s="120" t="e">
        <f>SUMIFS('[2]MAIN-101'!AT:AT,'[2]MAIN-101'!AQ:AQ,'[2]2021 CADADR'!A219)+SUMIFS('[2]MAIN-101'!AU:AU,'[2]MAIN-101'!AQ:AQ,'[2]2021 CADADR'!A219)-R214-S214</f>
        <v>#VALUE!</v>
      </c>
    </row>
    <row r="215" spans="1:28" ht="41.1" customHeight="1" x14ac:dyDescent="0.3">
      <c r="A215" s="72">
        <v>206</v>
      </c>
      <c r="B215" s="57" t="s">
        <v>1812</v>
      </c>
      <c r="C215" s="57" t="s">
        <v>1652</v>
      </c>
      <c r="D215" s="57" t="str">
        <f t="shared" si="40"/>
        <v>101-21-02-016</v>
      </c>
      <c r="E215" s="57" t="s">
        <v>2385</v>
      </c>
      <c r="F215" s="92">
        <f t="shared" si="33"/>
        <v>44243</v>
      </c>
      <c r="G215" s="467">
        <f t="shared" si="39"/>
        <v>11559.96</v>
      </c>
      <c r="H215" s="103"/>
      <c r="I215" s="133"/>
      <c r="J215" s="187"/>
      <c r="K215" s="133" t="s">
        <v>1944</v>
      </c>
      <c r="L215" s="91">
        <v>44243</v>
      </c>
      <c r="M215" s="188">
        <v>44244</v>
      </c>
      <c r="N215" s="123" t="s">
        <v>1950</v>
      </c>
      <c r="O215" s="124">
        <v>5010101001</v>
      </c>
      <c r="P215" s="110" t="s">
        <v>1951</v>
      </c>
      <c r="Q215" s="106"/>
      <c r="R215" s="111"/>
      <c r="S215" s="106">
        <v>11559.96</v>
      </c>
      <c r="T215" s="84">
        <f t="shared" si="37"/>
        <v>15535729.910000011</v>
      </c>
      <c r="U215" s="85">
        <v>118</v>
      </c>
      <c r="V215" s="98"/>
      <c r="W215" s="86">
        <v>61128.159999999996</v>
      </c>
      <c r="X215" s="71"/>
      <c r="Y215" s="71"/>
      <c r="Z215" s="120"/>
      <c r="AA215" s="120"/>
      <c r="AB215" s="120" t="e">
        <f>SUMIFS('[2]MAIN-101'!AT:AT,'[2]MAIN-101'!AQ:AQ,'[2]2021 CADADR'!A220)+SUMIFS('[2]MAIN-101'!AU:AU,'[2]MAIN-101'!AQ:AQ,'[2]2021 CADADR'!A220)-R215-S215</f>
        <v>#VALUE!</v>
      </c>
    </row>
    <row r="216" spans="1:28" ht="41.1" customHeight="1" x14ac:dyDescent="0.3">
      <c r="A216" s="72">
        <v>207</v>
      </c>
      <c r="B216" s="57" t="s">
        <v>1812</v>
      </c>
      <c r="C216" s="57" t="s">
        <v>1652</v>
      </c>
      <c r="D216" s="57" t="str">
        <f t="shared" si="40"/>
        <v>101-21-02-017</v>
      </c>
      <c r="E216" s="57" t="s">
        <v>2385</v>
      </c>
      <c r="F216" s="92">
        <f t="shared" si="33"/>
        <v>44245</v>
      </c>
      <c r="G216" s="467">
        <f t="shared" si="39"/>
        <v>2850</v>
      </c>
      <c r="H216" s="103"/>
      <c r="I216" s="133"/>
      <c r="J216" s="187"/>
      <c r="K216" s="133" t="s">
        <v>1952</v>
      </c>
      <c r="L216" s="91">
        <v>44245</v>
      </c>
      <c r="M216" s="188">
        <v>44246</v>
      </c>
      <c r="N216" s="123" t="s">
        <v>1888</v>
      </c>
      <c r="O216" s="124">
        <v>5020101000</v>
      </c>
      <c r="P216" s="110" t="s">
        <v>1953</v>
      </c>
      <c r="Q216" s="106"/>
      <c r="R216" s="111"/>
      <c r="S216" s="106">
        <v>2850</v>
      </c>
      <c r="T216" s="84">
        <f t="shared" si="37"/>
        <v>15532879.910000011</v>
      </c>
      <c r="U216" s="85">
        <v>119</v>
      </c>
      <c r="V216" s="98"/>
      <c r="W216" s="86"/>
      <c r="X216" s="71"/>
      <c r="Y216" s="71"/>
      <c r="Z216" s="120"/>
      <c r="AA216" s="120"/>
      <c r="AB216" s="120" t="e">
        <f>SUMIFS('[2]MAIN-101'!AT:AT,'[2]MAIN-101'!AQ:AQ,'[2]2021 CADADR'!A221)+SUMIFS('[2]MAIN-101'!AU:AU,'[2]MAIN-101'!AQ:AQ,'[2]2021 CADADR'!A221)-R216-S216</f>
        <v>#VALUE!</v>
      </c>
    </row>
    <row r="217" spans="1:28" ht="41.1" customHeight="1" x14ac:dyDescent="0.3">
      <c r="A217" s="72">
        <v>208</v>
      </c>
      <c r="B217" s="57" t="s">
        <v>1812</v>
      </c>
      <c r="C217" s="57" t="s">
        <v>1652</v>
      </c>
      <c r="D217" s="57" t="str">
        <f t="shared" si="40"/>
        <v>101-21-02-017</v>
      </c>
      <c r="E217" s="57" t="s">
        <v>2385</v>
      </c>
      <c r="F217" s="92">
        <f t="shared" si="33"/>
        <v>44245</v>
      </c>
      <c r="G217" s="467">
        <f t="shared" si="39"/>
        <v>500</v>
      </c>
      <c r="H217" s="103"/>
      <c r="I217" s="133"/>
      <c r="J217" s="187"/>
      <c r="K217" s="133" t="s">
        <v>1952</v>
      </c>
      <c r="L217" s="91">
        <v>44245</v>
      </c>
      <c r="M217" s="188">
        <v>44246</v>
      </c>
      <c r="N217" s="123" t="s">
        <v>1888</v>
      </c>
      <c r="O217" s="124">
        <v>5020309000</v>
      </c>
      <c r="P217" s="110" t="s">
        <v>1954</v>
      </c>
      <c r="Q217" s="106"/>
      <c r="R217" s="111"/>
      <c r="S217" s="106">
        <v>500</v>
      </c>
      <c r="T217" s="84">
        <f t="shared" si="37"/>
        <v>15532379.910000011</v>
      </c>
      <c r="U217" s="85">
        <v>120</v>
      </c>
      <c r="V217" s="98"/>
      <c r="W217" s="86"/>
      <c r="X217" s="71"/>
      <c r="Y217" s="71"/>
      <c r="Z217" s="120"/>
      <c r="AA217" s="120"/>
      <c r="AB217" s="120" t="e">
        <f>SUMIFS('[2]MAIN-101'!AT:AT,'[2]MAIN-101'!AQ:AQ,'[2]2021 CADADR'!A222)+SUMIFS('[2]MAIN-101'!AU:AU,'[2]MAIN-101'!AQ:AQ,'[2]2021 CADADR'!A222)-R217-S217</f>
        <v>#VALUE!</v>
      </c>
    </row>
    <row r="218" spans="1:28" ht="41.1" customHeight="1" x14ac:dyDescent="0.3">
      <c r="A218" s="72">
        <v>209</v>
      </c>
      <c r="B218" s="57" t="s">
        <v>1812</v>
      </c>
      <c r="C218" s="57" t="s">
        <v>1652</v>
      </c>
      <c r="D218" s="57" t="str">
        <f t="shared" si="40"/>
        <v>101-21-02-017</v>
      </c>
      <c r="E218" s="57" t="s">
        <v>2385</v>
      </c>
      <c r="F218" s="92">
        <f t="shared" si="33"/>
        <v>44245</v>
      </c>
      <c r="G218" s="467">
        <f t="shared" si="39"/>
        <v>37508.5</v>
      </c>
      <c r="H218" s="103"/>
      <c r="I218" s="133"/>
      <c r="J218" s="187"/>
      <c r="K218" s="133" t="s">
        <v>1952</v>
      </c>
      <c r="L218" s="91">
        <v>44245</v>
      </c>
      <c r="M218" s="188">
        <v>44246</v>
      </c>
      <c r="N218" s="123" t="s">
        <v>1955</v>
      </c>
      <c r="O218" s="124">
        <v>5020101000</v>
      </c>
      <c r="P218" s="110" t="s">
        <v>1956</v>
      </c>
      <c r="Q218" s="106"/>
      <c r="R218" s="111"/>
      <c r="S218" s="106">
        <v>37508.5</v>
      </c>
      <c r="T218" s="84">
        <f t="shared" si="37"/>
        <v>15494871.410000011</v>
      </c>
      <c r="U218" s="85">
        <v>121</v>
      </c>
      <c r="V218" s="98"/>
      <c r="W218" s="86"/>
      <c r="X218" s="71"/>
      <c r="Y218" s="71"/>
      <c r="Z218" s="120"/>
      <c r="AA218" s="120"/>
      <c r="AB218" s="120" t="e">
        <f>SUMIFS('[2]MAIN-101'!AT:AT,'[2]MAIN-101'!AQ:AQ,'[2]2021 CADADR'!A223)+SUMIFS('[2]MAIN-101'!AU:AU,'[2]MAIN-101'!AQ:AQ,'[2]2021 CADADR'!A223)-R218-S218</f>
        <v>#VALUE!</v>
      </c>
    </row>
    <row r="219" spans="1:28" ht="41.1" customHeight="1" x14ac:dyDescent="0.3">
      <c r="A219" s="72">
        <v>210</v>
      </c>
      <c r="B219" s="57" t="s">
        <v>1812</v>
      </c>
      <c r="C219" s="57" t="s">
        <v>1652</v>
      </c>
      <c r="D219" s="57" t="str">
        <f t="shared" si="40"/>
        <v>101-21-02-017</v>
      </c>
      <c r="E219" s="57" t="s">
        <v>2385</v>
      </c>
      <c r="F219" s="92">
        <f t="shared" si="33"/>
        <v>44245</v>
      </c>
      <c r="G219" s="467">
        <f t="shared" si="39"/>
        <v>119889.07</v>
      </c>
      <c r="H219" s="103"/>
      <c r="I219" s="133"/>
      <c r="J219" s="187"/>
      <c r="K219" s="133" t="s">
        <v>1952</v>
      </c>
      <c r="L219" s="91">
        <v>44245</v>
      </c>
      <c r="M219" s="188">
        <v>44246</v>
      </c>
      <c r="N219" s="123" t="s">
        <v>1957</v>
      </c>
      <c r="O219" s="124">
        <v>5021199000</v>
      </c>
      <c r="P219" s="110" t="s">
        <v>1958</v>
      </c>
      <c r="Q219" s="106"/>
      <c r="R219" s="111"/>
      <c r="S219" s="106">
        <v>119889.07</v>
      </c>
      <c r="T219" s="84">
        <f t="shared" si="37"/>
        <v>15374982.340000011</v>
      </c>
      <c r="U219" s="85">
        <v>122</v>
      </c>
      <c r="V219" s="98"/>
      <c r="W219" s="86"/>
      <c r="X219" s="71"/>
      <c r="Y219" s="71"/>
      <c r="Z219" s="120"/>
      <c r="AA219" s="120"/>
      <c r="AB219" s="120" t="e">
        <f>SUMIFS('[2]MAIN-101'!AT:AT,'[2]MAIN-101'!AQ:AQ,'[2]2021 CADADR'!A224)+SUMIFS('[2]MAIN-101'!AU:AU,'[2]MAIN-101'!AQ:AQ,'[2]2021 CADADR'!A224)-R219-S219</f>
        <v>#VALUE!</v>
      </c>
    </row>
    <row r="220" spans="1:28" ht="41.1" customHeight="1" x14ac:dyDescent="0.3">
      <c r="A220" s="72">
        <v>211</v>
      </c>
      <c r="B220" s="57" t="s">
        <v>1812</v>
      </c>
      <c r="C220" s="57" t="s">
        <v>1652</v>
      </c>
      <c r="D220" s="57" t="str">
        <f t="shared" si="40"/>
        <v>101-21-02-017</v>
      </c>
      <c r="E220" s="57" t="s">
        <v>2385</v>
      </c>
      <c r="F220" s="92">
        <f t="shared" si="33"/>
        <v>44245</v>
      </c>
      <c r="G220" s="467">
        <f t="shared" si="39"/>
        <v>144603.29</v>
      </c>
      <c r="H220" s="103"/>
      <c r="I220" s="133"/>
      <c r="J220" s="187"/>
      <c r="K220" s="133" t="s">
        <v>1952</v>
      </c>
      <c r="L220" s="91">
        <v>44245</v>
      </c>
      <c r="M220" s="188">
        <v>44246</v>
      </c>
      <c r="N220" s="123" t="s">
        <v>1957</v>
      </c>
      <c r="O220" s="124">
        <v>5021199000</v>
      </c>
      <c r="P220" s="110" t="s">
        <v>1959</v>
      </c>
      <c r="Q220" s="106"/>
      <c r="R220" s="111"/>
      <c r="S220" s="106">
        <v>144603.29</v>
      </c>
      <c r="T220" s="84">
        <f t="shared" si="37"/>
        <v>15230379.050000012</v>
      </c>
      <c r="U220" s="85">
        <v>123</v>
      </c>
      <c r="V220" s="98"/>
      <c r="W220" s="86">
        <v>305350.86</v>
      </c>
      <c r="X220" s="71"/>
      <c r="Y220" s="71"/>
      <c r="Z220" s="120"/>
      <c r="AA220" s="120"/>
      <c r="AB220" s="120" t="e">
        <f>SUMIFS('[2]MAIN-101'!AT:AT,'[2]MAIN-101'!AQ:AQ,'[2]2021 CADADR'!A225)+SUMIFS('[2]MAIN-101'!AU:AU,'[2]MAIN-101'!AQ:AQ,'[2]2021 CADADR'!A225)-R220-S220</f>
        <v>#VALUE!</v>
      </c>
    </row>
    <row r="221" spans="1:28" ht="41.1" customHeight="1" x14ac:dyDescent="0.3">
      <c r="A221" s="72">
        <v>212</v>
      </c>
      <c r="B221" s="57" t="s">
        <v>1812</v>
      </c>
      <c r="C221" s="57" t="s">
        <v>1645</v>
      </c>
      <c r="D221" s="466">
        <f t="shared" ref="D221:D235" si="41">J221</f>
        <v>1150449</v>
      </c>
      <c r="E221" s="57" t="s">
        <v>2385</v>
      </c>
      <c r="F221" s="92">
        <f t="shared" si="33"/>
        <v>44245</v>
      </c>
      <c r="G221" s="467">
        <f t="shared" si="39"/>
        <v>8225.6200000000008</v>
      </c>
      <c r="H221" s="103"/>
      <c r="I221" s="133"/>
      <c r="J221" s="187">
        <v>1150449</v>
      </c>
      <c r="K221" s="133"/>
      <c r="L221" s="91">
        <v>44245</v>
      </c>
      <c r="M221" s="188">
        <v>44245</v>
      </c>
      <c r="N221" s="123" t="s">
        <v>1960</v>
      </c>
      <c r="O221" s="124">
        <v>5021306001</v>
      </c>
      <c r="P221" s="110" t="s">
        <v>1961</v>
      </c>
      <c r="Q221" s="106"/>
      <c r="R221" s="111">
        <v>8225.6200000000008</v>
      </c>
      <c r="S221" s="106"/>
      <c r="T221" s="84">
        <f t="shared" si="37"/>
        <v>15222153.430000013</v>
      </c>
      <c r="U221" s="85">
        <v>124</v>
      </c>
      <c r="V221" s="98"/>
      <c r="W221" s="86"/>
      <c r="X221" s="71"/>
      <c r="Y221" s="71"/>
      <c r="Z221" s="120"/>
      <c r="AA221" s="120"/>
      <c r="AB221" s="120" t="e">
        <f>SUMIFS('[2]MAIN-101'!AT:AT,'[2]MAIN-101'!AQ:AQ,'[2]2021 CADADR'!A226)+SUMIFS('[2]MAIN-101'!AU:AU,'[2]MAIN-101'!AQ:AQ,'[2]2021 CADADR'!A226)-R221-S221</f>
        <v>#VALUE!</v>
      </c>
    </row>
    <row r="222" spans="1:28" ht="41.1" customHeight="1" x14ac:dyDescent="0.3">
      <c r="A222" s="72">
        <v>213</v>
      </c>
      <c r="B222" s="57" t="s">
        <v>1812</v>
      </c>
      <c r="C222" s="57" t="s">
        <v>1645</v>
      </c>
      <c r="D222" s="466">
        <f t="shared" si="41"/>
        <v>1150450</v>
      </c>
      <c r="E222" s="57" t="s">
        <v>2385</v>
      </c>
      <c r="F222" s="92">
        <f t="shared" si="33"/>
        <v>44245</v>
      </c>
      <c r="G222" s="467">
        <f t="shared" si="39"/>
        <v>21124.28</v>
      </c>
      <c r="H222" s="103"/>
      <c r="I222" s="133"/>
      <c r="J222" s="187">
        <v>1150450</v>
      </c>
      <c r="K222" s="133"/>
      <c r="L222" s="91">
        <v>44245</v>
      </c>
      <c r="M222" s="188">
        <v>44245</v>
      </c>
      <c r="N222" s="123" t="s">
        <v>1873</v>
      </c>
      <c r="O222" s="124">
        <v>5020301000</v>
      </c>
      <c r="P222" s="110" t="s">
        <v>1962</v>
      </c>
      <c r="Q222" s="106"/>
      <c r="R222" s="111">
        <v>21124.28</v>
      </c>
      <c r="S222" s="106"/>
      <c r="T222" s="84">
        <f t="shared" si="37"/>
        <v>15201029.150000013</v>
      </c>
      <c r="U222" s="85">
        <v>125</v>
      </c>
      <c r="V222" s="98"/>
      <c r="W222" s="86"/>
      <c r="X222" s="71"/>
      <c r="Y222" s="71"/>
      <c r="Z222" s="120"/>
      <c r="AA222" s="120"/>
      <c r="AB222" s="120" t="e">
        <f>SUMIFS('[2]MAIN-101'!AT:AT,'[2]MAIN-101'!AQ:AQ,'[2]2021 CADADR'!A227)+SUMIFS('[2]MAIN-101'!AU:AU,'[2]MAIN-101'!AQ:AQ,'[2]2021 CADADR'!A227)-R222-S222</f>
        <v>#VALUE!</v>
      </c>
    </row>
    <row r="223" spans="1:28" ht="41.1" customHeight="1" x14ac:dyDescent="0.3">
      <c r="A223" s="72">
        <v>214</v>
      </c>
      <c r="B223" s="57" t="s">
        <v>1812</v>
      </c>
      <c r="C223" s="57" t="s">
        <v>1645</v>
      </c>
      <c r="D223" s="466">
        <f t="shared" si="41"/>
        <v>1150451</v>
      </c>
      <c r="E223" s="57" t="s">
        <v>2385</v>
      </c>
      <c r="F223" s="92">
        <f t="shared" si="33"/>
        <v>44245</v>
      </c>
      <c r="G223" s="467">
        <f t="shared" si="39"/>
        <v>27037.32</v>
      </c>
      <c r="H223" s="103"/>
      <c r="I223" s="133"/>
      <c r="J223" s="187">
        <v>1150451</v>
      </c>
      <c r="K223" s="133"/>
      <c r="L223" s="91">
        <v>44245</v>
      </c>
      <c r="M223" s="188">
        <v>44245</v>
      </c>
      <c r="N223" s="123" t="s">
        <v>1963</v>
      </c>
      <c r="O223" s="124">
        <v>5020502002</v>
      </c>
      <c r="P223" s="110" t="s">
        <v>1964</v>
      </c>
      <c r="Q223" s="106"/>
      <c r="R223" s="111">
        <v>27037.32</v>
      </c>
      <c r="S223" s="106"/>
      <c r="T223" s="84">
        <f t="shared" si="37"/>
        <v>15173991.830000013</v>
      </c>
      <c r="U223" s="85">
        <v>126</v>
      </c>
      <c r="V223" s="98"/>
      <c r="W223" s="86"/>
      <c r="X223" s="71"/>
      <c r="Y223" s="71"/>
      <c r="Z223" s="120"/>
      <c r="AA223" s="120"/>
      <c r="AB223" s="120" t="e">
        <f>SUMIFS('[2]MAIN-101'!AT:AT,'[2]MAIN-101'!AQ:AQ,'[2]2021 CADADR'!A228)+SUMIFS('[2]MAIN-101'!AU:AU,'[2]MAIN-101'!AQ:AQ,'[2]2021 CADADR'!A228)-R223-S223</f>
        <v>#VALUE!</v>
      </c>
    </row>
    <row r="224" spans="1:28" ht="41.1" customHeight="1" x14ac:dyDescent="0.3">
      <c r="A224" s="72">
        <v>215</v>
      </c>
      <c r="B224" s="57" t="s">
        <v>1812</v>
      </c>
      <c r="C224" s="57" t="s">
        <v>1645</v>
      </c>
      <c r="D224" s="466">
        <f t="shared" si="41"/>
        <v>1150452</v>
      </c>
      <c r="E224" s="57" t="s">
        <v>2385</v>
      </c>
      <c r="F224" s="92">
        <f t="shared" si="33"/>
        <v>44245</v>
      </c>
      <c r="G224" s="467">
        <f t="shared" si="39"/>
        <v>16875</v>
      </c>
      <c r="H224" s="103"/>
      <c r="I224" s="133"/>
      <c r="J224" s="187">
        <v>1150452</v>
      </c>
      <c r="K224" s="133"/>
      <c r="L224" s="91">
        <v>44245</v>
      </c>
      <c r="M224" s="188">
        <v>44245</v>
      </c>
      <c r="N224" s="123" t="s">
        <v>1963</v>
      </c>
      <c r="O224" s="124">
        <v>5020502002</v>
      </c>
      <c r="P224" s="110" t="s">
        <v>1965</v>
      </c>
      <c r="Q224" s="106"/>
      <c r="R224" s="111">
        <v>16875</v>
      </c>
      <c r="S224" s="106"/>
      <c r="T224" s="84">
        <f t="shared" si="37"/>
        <v>15157116.830000013</v>
      </c>
      <c r="U224" s="85">
        <v>127</v>
      </c>
      <c r="V224" s="98"/>
      <c r="W224" s="86"/>
      <c r="X224" s="71"/>
      <c r="Y224" s="71"/>
      <c r="Z224" s="120"/>
      <c r="AA224" s="120"/>
      <c r="AB224" s="120" t="e">
        <f>SUMIFS('[2]MAIN-101'!AT:AT,'[2]MAIN-101'!AQ:AQ,'[2]2021 CADADR'!A229)+SUMIFS('[2]MAIN-101'!AU:AU,'[2]MAIN-101'!AQ:AQ,'[2]2021 CADADR'!A229)-R224-S224</f>
        <v>#VALUE!</v>
      </c>
    </row>
    <row r="225" spans="1:28" ht="41.1" customHeight="1" x14ac:dyDescent="0.3">
      <c r="A225" s="72">
        <v>216</v>
      </c>
      <c r="B225" s="57" t="s">
        <v>1812</v>
      </c>
      <c r="C225" s="57" t="s">
        <v>1645</v>
      </c>
      <c r="D225" s="466">
        <f t="shared" si="41"/>
        <v>1150453</v>
      </c>
      <c r="E225" s="57" t="s">
        <v>2385</v>
      </c>
      <c r="F225" s="92">
        <f t="shared" si="33"/>
        <v>44245</v>
      </c>
      <c r="G225" s="467">
        <f t="shared" si="39"/>
        <v>525</v>
      </c>
      <c r="H225" s="103"/>
      <c r="I225" s="133"/>
      <c r="J225" s="187">
        <v>1150453</v>
      </c>
      <c r="K225" s="133"/>
      <c r="L225" s="91">
        <v>44245</v>
      </c>
      <c r="M225" s="188">
        <v>44245</v>
      </c>
      <c r="N225" s="123" t="s">
        <v>1963</v>
      </c>
      <c r="O225" s="124">
        <v>5020502002</v>
      </c>
      <c r="P225" s="110" t="s">
        <v>1966</v>
      </c>
      <c r="Q225" s="106"/>
      <c r="R225" s="111">
        <v>525</v>
      </c>
      <c r="S225" s="106"/>
      <c r="T225" s="84">
        <f t="shared" si="37"/>
        <v>15156591.830000013</v>
      </c>
      <c r="U225" s="85">
        <v>128</v>
      </c>
      <c r="V225" s="98"/>
      <c r="W225" s="86"/>
      <c r="X225" s="71"/>
      <c r="Y225" s="71"/>
      <c r="Z225" s="120"/>
      <c r="AA225" s="120"/>
      <c r="AB225" s="120" t="e">
        <f>SUMIFS('[2]MAIN-101'!AT:AT,'[2]MAIN-101'!AQ:AQ,'[2]2021 CADADR'!A230)+SUMIFS('[2]MAIN-101'!AU:AU,'[2]MAIN-101'!AQ:AQ,'[2]2021 CADADR'!A230)-R225-S225</f>
        <v>#VALUE!</v>
      </c>
    </row>
    <row r="226" spans="1:28" ht="41.1" customHeight="1" x14ac:dyDescent="0.3">
      <c r="A226" s="72">
        <v>217</v>
      </c>
      <c r="B226" s="57" t="s">
        <v>1812</v>
      </c>
      <c r="C226" s="57" t="s">
        <v>1645</v>
      </c>
      <c r="D226" s="466">
        <f t="shared" si="41"/>
        <v>1150454</v>
      </c>
      <c r="E226" s="57" t="s">
        <v>2385</v>
      </c>
      <c r="F226" s="92">
        <f t="shared" si="33"/>
        <v>44245</v>
      </c>
      <c r="G226" s="467">
        <f t="shared" si="39"/>
        <v>861</v>
      </c>
      <c r="H226" s="103"/>
      <c r="I226" s="133"/>
      <c r="J226" s="187">
        <v>1150454</v>
      </c>
      <c r="K226" s="133"/>
      <c r="L226" s="91">
        <v>44245</v>
      </c>
      <c r="M226" s="188">
        <v>44245</v>
      </c>
      <c r="N226" s="123" t="s">
        <v>1963</v>
      </c>
      <c r="O226" s="124">
        <v>5020502002</v>
      </c>
      <c r="P226" s="110" t="s">
        <v>1967</v>
      </c>
      <c r="Q226" s="106"/>
      <c r="R226" s="111">
        <v>861</v>
      </c>
      <c r="S226" s="106"/>
      <c r="T226" s="84">
        <f t="shared" si="37"/>
        <v>15155730.830000013</v>
      </c>
      <c r="U226" s="85">
        <v>129</v>
      </c>
      <c r="V226" s="98"/>
      <c r="W226" s="86"/>
      <c r="X226" s="71"/>
      <c r="Y226" s="71"/>
      <c r="Z226" s="120"/>
      <c r="AA226" s="120"/>
      <c r="AB226" s="120" t="e">
        <f>SUMIFS('[2]MAIN-101'!AT:AT,'[2]MAIN-101'!AQ:AQ,'[2]2021 CADADR'!A231)+SUMIFS('[2]MAIN-101'!AU:AU,'[2]MAIN-101'!AQ:AQ,'[2]2021 CADADR'!A231)-R226-S226</f>
        <v>#VALUE!</v>
      </c>
    </row>
    <row r="227" spans="1:28" ht="41.1" customHeight="1" x14ac:dyDescent="0.3">
      <c r="A227" s="72">
        <v>218</v>
      </c>
      <c r="B227" s="57" t="s">
        <v>1812</v>
      </c>
      <c r="C227" s="57" t="s">
        <v>1645</v>
      </c>
      <c r="D227" s="466">
        <f t="shared" si="41"/>
        <v>1150455</v>
      </c>
      <c r="E227" s="57" t="s">
        <v>2385</v>
      </c>
      <c r="F227" s="92">
        <f t="shared" si="33"/>
        <v>44245</v>
      </c>
      <c r="G227" s="467">
        <f t="shared" si="39"/>
        <v>23437.5</v>
      </c>
      <c r="H227" s="103"/>
      <c r="I227" s="133"/>
      <c r="J227" s="187">
        <v>1150455</v>
      </c>
      <c r="K227" s="133"/>
      <c r="L227" s="91">
        <v>44245</v>
      </c>
      <c r="M227" s="188">
        <v>44245</v>
      </c>
      <c r="N227" s="123" t="s">
        <v>1968</v>
      </c>
      <c r="O227" s="124">
        <v>5020503000</v>
      </c>
      <c r="P227" s="110" t="s">
        <v>1969</v>
      </c>
      <c r="Q227" s="106"/>
      <c r="R227" s="111">
        <v>23437.5</v>
      </c>
      <c r="S227" s="106"/>
      <c r="T227" s="84">
        <f t="shared" si="37"/>
        <v>15132293.330000013</v>
      </c>
      <c r="U227" s="85">
        <v>130</v>
      </c>
      <c r="V227" s="98"/>
      <c r="W227" s="86"/>
      <c r="X227" s="71"/>
      <c r="Y227" s="71"/>
      <c r="Z227" s="120"/>
      <c r="AA227" s="120"/>
      <c r="AB227" s="120" t="e">
        <f>SUMIFS('[2]MAIN-101'!AT:AT,'[2]MAIN-101'!AQ:AQ,'[2]2021 CADADR'!A232)+SUMIFS('[2]MAIN-101'!AU:AU,'[2]MAIN-101'!AQ:AQ,'[2]2021 CADADR'!A232)-R227-S227</f>
        <v>#VALUE!</v>
      </c>
    </row>
    <row r="228" spans="1:28" ht="41.1" customHeight="1" x14ac:dyDescent="0.3">
      <c r="A228" s="72">
        <v>219</v>
      </c>
      <c r="B228" s="57" t="s">
        <v>1812</v>
      </c>
      <c r="C228" s="57" t="s">
        <v>1645</v>
      </c>
      <c r="D228" s="466">
        <f t="shared" si="41"/>
        <v>1150456</v>
      </c>
      <c r="E228" s="57" t="s">
        <v>2385</v>
      </c>
      <c r="F228" s="92">
        <f t="shared" si="33"/>
        <v>44245</v>
      </c>
      <c r="G228" s="467">
        <f t="shared" si="39"/>
        <v>1883.39</v>
      </c>
      <c r="H228" s="103"/>
      <c r="I228" s="133"/>
      <c r="J228" s="187">
        <v>1150456</v>
      </c>
      <c r="K228" s="133"/>
      <c r="L228" s="91">
        <v>44245</v>
      </c>
      <c r="M228" s="188">
        <v>44245</v>
      </c>
      <c r="N228" s="123" t="s">
        <v>1970</v>
      </c>
      <c r="O228" s="124">
        <v>5020401000</v>
      </c>
      <c r="P228" s="110" t="s">
        <v>1971</v>
      </c>
      <c r="Q228" s="106"/>
      <c r="R228" s="111">
        <v>1883.39</v>
      </c>
      <c r="S228" s="106"/>
      <c r="T228" s="84">
        <f t="shared" si="37"/>
        <v>15130409.940000013</v>
      </c>
      <c r="U228" s="85">
        <v>131</v>
      </c>
      <c r="V228" s="98"/>
      <c r="W228" s="86"/>
      <c r="X228" s="71"/>
      <c r="Y228" s="71"/>
      <c r="Z228" s="120"/>
      <c r="AA228" s="120"/>
      <c r="AB228" s="120" t="e">
        <f>SUMIFS('[2]MAIN-101'!AT:AT,'[2]MAIN-101'!AQ:AQ,'[2]2021 CADADR'!A233)+SUMIFS('[2]MAIN-101'!AU:AU,'[2]MAIN-101'!AQ:AQ,'[2]2021 CADADR'!A233)-R228-S228</f>
        <v>#VALUE!</v>
      </c>
    </row>
    <row r="229" spans="1:28" ht="41.1" customHeight="1" x14ac:dyDescent="0.3">
      <c r="A229" s="72">
        <v>220</v>
      </c>
      <c r="B229" s="57" t="s">
        <v>1812</v>
      </c>
      <c r="C229" s="57" t="s">
        <v>1645</v>
      </c>
      <c r="D229" s="466">
        <f t="shared" si="41"/>
        <v>1150457</v>
      </c>
      <c r="E229" s="57" t="s">
        <v>2385</v>
      </c>
      <c r="F229" s="92">
        <f t="shared" si="33"/>
        <v>44245</v>
      </c>
      <c r="G229" s="467">
        <f t="shared" si="39"/>
        <v>155278.13</v>
      </c>
      <c r="H229" s="103"/>
      <c r="I229" s="133"/>
      <c r="J229" s="187">
        <v>1150457</v>
      </c>
      <c r="K229" s="133"/>
      <c r="L229" s="91">
        <v>44245</v>
      </c>
      <c r="M229" s="188">
        <v>44245</v>
      </c>
      <c r="N229" s="123" t="s">
        <v>1972</v>
      </c>
      <c r="O229" s="124">
        <v>5029905001</v>
      </c>
      <c r="P229" s="110" t="s">
        <v>1973</v>
      </c>
      <c r="Q229" s="106"/>
      <c r="R229" s="111">
        <v>155278.13</v>
      </c>
      <c r="S229" s="106"/>
      <c r="T229" s="84">
        <f t="shared" si="37"/>
        <v>14975131.810000012</v>
      </c>
      <c r="U229" s="85">
        <v>132</v>
      </c>
      <c r="V229" s="98"/>
      <c r="W229" s="86"/>
      <c r="X229" s="71"/>
      <c r="Y229" s="71"/>
      <c r="Z229" s="120"/>
      <c r="AA229" s="120"/>
      <c r="AB229" s="120" t="e">
        <f>SUMIFS('[2]MAIN-101'!AT:AT,'[2]MAIN-101'!AQ:AQ,'[2]2021 CADADR'!A234)+SUMIFS('[2]MAIN-101'!AU:AU,'[2]MAIN-101'!AQ:AQ,'[2]2021 CADADR'!A234)-R229-S229</f>
        <v>#VALUE!</v>
      </c>
    </row>
    <row r="230" spans="1:28" ht="41.1" customHeight="1" x14ac:dyDescent="0.3">
      <c r="A230" s="72">
        <v>221</v>
      </c>
      <c r="B230" s="57" t="s">
        <v>1812</v>
      </c>
      <c r="C230" s="57" t="s">
        <v>1645</v>
      </c>
      <c r="D230" s="466">
        <f t="shared" si="41"/>
        <v>1150458</v>
      </c>
      <c r="E230" s="57" t="s">
        <v>2385</v>
      </c>
      <c r="F230" s="92">
        <f t="shared" si="33"/>
        <v>44245</v>
      </c>
      <c r="G230" s="467">
        <f t="shared" si="39"/>
        <v>17967.22</v>
      </c>
      <c r="H230" s="103"/>
      <c r="I230" s="133"/>
      <c r="J230" s="187">
        <v>1150458</v>
      </c>
      <c r="K230" s="133"/>
      <c r="L230" s="91">
        <v>44245</v>
      </c>
      <c r="M230" s="188">
        <v>44245</v>
      </c>
      <c r="N230" s="123" t="s">
        <v>1974</v>
      </c>
      <c r="O230" s="124">
        <v>5020503000</v>
      </c>
      <c r="P230" s="110" t="s">
        <v>1975</v>
      </c>
      <c r="Q230" s="106"/>
      <c r="R230" s="111">
        <v>17967.22</v>
      </c>
      <c r="S230" s="106"/>
      <c r="T230" s="84">
        <f t="shared" si="37"/>
        <v>14957164.590000011</v>
      </c>
      <c r="U230" s="85">
        <v>133</v>
      </c>
      <c r="V230" s="98"/>
      <c r="W230" s="86"/>
      <c r="X230" s="71"/>
      <c r="Y230" s="71"/>
      <c r="Z230" s="120"/>
      <c r="AA230" s="120"/>
      <c r="AB230" s="120" t="e">
        <f>SUMIFS('[2]MAIN-101'!AT:AT,'[2]MAIN-101'!AQ:AQ,'[2]2021 CADADR'!A235)+SUMIFS('[2]MAIN-101'!AU:AU,'[2]MAIN-101'!AQ:AQ,'[2]2021 CADADR'!A235)-R230-S230</f>
        <v>#VALUE!</v>
      </c>
    </row>
    <row r="231" spans="1:28" ht="41.1" customHeight="1" x14ac:dyDescent="0.3">
      <c r="A231" s="72">
        <v>222</v>
      </c>
      <c r="B231" s="57" t="s">
        <v>1812</v>
      </c>
      <c r="C231" s="57" t="s">
        <v>1645</v>
      </c>
      <c r="D231" s="466">
        <f t="shared" si="41"/>
        <v>1150459</v>
      </c>
      <c r="E231" s="57" t="s">
        <v>2385</v>
      </c>
      <c r="F231" s="92">
        <f t="shared" si="33"/>
        <v>44245</v>
      </c>
      <c r="G231" s="467">
        <f t="shared" si="39"/>
        <v>10735</v>
      </c>
      <c r="H231" s="103"/>
      <c r="I231" s="133"/>
      <c r="J231" s="187">
        <v>1150459</v>
      </c>
      <c r="K231" s="133"/>
      <c r="L231" s="91">
        <v>44245</v>
      </c>
      <c r="M231" s="188">
        <v>44245</v>
      </c>
      <c r="N231" s="123" t="s">
        <v>1976</v>
      </c>
      <c r="O231" s="124">
        <v>5021305099</v>
      </c>
      <c r="P231" s="110" t="s">
        <v>1977</v>
      </c>
      <c r="Q231" s="106"/>
      <c r="R231" s="111">
        <v>10735</v>
      </c>
      <c r="S231" s="106"/>
      <c r="T231" s="84">
        <f t="shared" si="37"/>
        <v>14946429.590000011</v>
      </c>
      <c r="U231" s="85">
        <v>134</v>
      </c>
      <c r="V231" s="98"/>
      <c r="W231" s="86"/>
      <c r="X231" s="71"/>
      <c r="Y231" s="71"/>
      <c r="Z231" s="120"/>
      <c r="AA231" s="120"/>
      <c r="AB231" s="120" t="e">
        <f>SUMIFS('[2]MAIN-101'!AT:AT,'[2]MAIN-101'!AQ:AQ,'[2]2021 CADADR'!A236)+SUMIFS('[2]MAIN-101'!AU:AU,'[2]MAIN-101'!AQ:AQ,'[2]2021 CADADR'!A236)-R231-S231</f>
        <v>#VALUE!</v>
      </c>
    </row>
    <row r="232" spans="1:28" ht="41.1" customHeight="1" x14ac:dyDescent="0.3">
      <c r="A232" s="72">
        <v>223</v>
      </c>
      <c r="B232" s="57" t="s">
        <v>1812</v>
      </c>
      <c r="C232" s="57" t="s">
        <v>1645</v>
      </c>
      <c r="D232" s="466">
        <f t="shared" si="41"/>
        <v>1150460</v>
      </c>
      <c r="E232" s="57" t="s">
        <v>2385</v>
      </c>
      <c r="F232" s="92">
        <f t="shared" si="33"/>
        <v>44245</v>
      </c>
      <c r="G232" s="467">
        <f t="shared" si="39"/>
        <v>11625</v>
      </c>
      <c r="H232" s="103"/>
      <c r="I232" s="133"/>
      <c r="J232" s="187">
        <v>1150460</v>
      </c>
      <c r="K232" s="133"/>
      <c r="L232" s="91">
        <v>44245</v>
      </c>
      <c r="M232" s="188">
        <v>44245</v>
      </c>
      <c r="N232" s="123" t="s">
        <v>1760</v>
      </c>
      <c r="O232" s="124">
        <v>5029903000</v>
      </c>
      <c r="P232" s="110" t="s">
        <v>1978</v>
      </c>
      <c r="Q232" s="106"/>
      <c r="R232" s="111">
        <v>11625</v>
      </c>
      <c r="S232" s="106"/>
      <c r="T232" s="84">
        <f t="shared" si="37"/>
        <v>14934804.590000011</v>
      </c>
      <c r="U232" s="85">
        <v>135</v>
      </c>
      <c r="V232" s="98"/>
      <c r="W232" s="86">
        <v>295574.45999999996</v>
      </c>
      <c r="X232" s="71"/>
      <c r="Y232" s="71"/>
      <c r="Z232" s="120"/>
      <c r="AA232" s="120"/>
      <c r="AB232" s="120" t="e">
        <f>SUMIFS('[2]MAIN-101'!AT:AT,'[2]MAIN-101'!AQ:AQ,'[2]2021 CADADR'!A237)+SUMIFS('[2]MAIN-101'!AU:AU,'[2]MAIN-101'!AQ:AQ,'[2]2021 CADADR'!A237)-R232-S232</f>
        <v>#VALUE!</v>
      </c>
    </row>
    <row r="233" spans="1:28" ht="41.1" customHeight="1" x14ac:dyDescent="0.3">
      <c r="A233" s="72">
        <v>224</v>
      </c>
      <c r="B233" s="57" t="s">
        <v>1812</v>
      </c>
      <c r="C233" s="57" t="s">
        <v>1645</v>
      </c>
      <c r="D233" s="466">
        <f t="shared" si="41"/>
        <v>9900130671</v>
      </c>
      <c r="E233" s="57" t="s">
        <v>2385</v>
      </c>
      <c r="F233" s="92">
        <f t="shared" si="33"/>
        <v>44245</v>
      </c>
      <c r="G233" s="467">
        <f t="shared" si="39"/>
        <v>177751.92</v>
      </c>
      <c r="H233" s="103"/>
      <c r="I233" s="133"/>
      <c r="J233" s="187">
        <v>9900130671</v>
      </c>
      <c r="K233" s="133"/>
      <c r="L233" s="91">
        <v>44245</v>
      </c>
      <c r="M233" s="188">
        <v>44245</v>
      </c>
      <c r="N233" s="123" t="s">
        <v>64</v>
      </c>
      <c r="O233" s="124">
        <v>2999999000</v>
      </c>
      <c r="P233" s="110" t="s">
        <v>1979</v>
      </c>
      <c r="Q233" s="106"/>
      <c r="R233" s="111">
        <v>177751.92</v>
      </c>
      <c r="S233" s="106"/>
      <c r="T233" s="84">
        <f t="shared" si="37"/>
        <v>14757052.670000011</v>
      </c>
      <c r="U233" s="85">
        <v>136</v>
      </c>
      <c r="V233" s="98"/>
      <c r="W233" s="86"/>
      <c r="X233" s="71"/>
      <c r="Y233" s="71"/>
      <c r="Z233" s="120"/>
      <c r="AA233" s="120"/>
      <c r="AB233" s="120" t="e">
        <f>SUMIFS('[2]MAIN-101'!AT:AT,'[2]MAIN-101'!AQ:AQ,'[2]2021 CADADR'!A238)+SUMIFS('[2]MAIN-101'!AU:AU,'[2]MAIN-101'!AQ:AQ,'[2]2021 CADADR'!A238)-R233-S233</f>
        <v>#VALUE!</v>
      </c>
    </row>
    <row r="234" spans="1:28" ht="41.1" customHeight="1" x14ac:dyDescent="0.3">
      <c r="A234" s="72">
        <v>225</v>
      </c>
      <c r="B234" s="57" t="s">
        <v>1812</v>
      </c>
      <c r="C234" s="57" t="s">
        <v>1645</v>
      </c>
      <c r="D234" s="466">
        <f t="shared" si="41"/>
        <v>9900130672</v>
      </c>
      <c r="E234" s="57" t="s">
        <v>2385</v>
      </c>
      <c r="F234" s="92">
        <f t="shared" ref="F234:F267" si="42">L234</f>
        <v>44245</v>
      </c>
      <c r="G234" s="467">
        <f t="shared" si="39"/>
        <v>10473.219999999999</v>
      </c>
      <c r="H234" s="103"/>
      <c r="I234" s="133"/>
      <c r="J234" s="187">
        <v>9900130672</v>
      </c>
      <c r="K234" s="133"/>
      <c r="L234" s="91">
        <v>44245</v>
      </c>
      <c r="M234" s="188">
        <v>44245</v>
      </c>
      <c r="N234" s="123" t="s">
        <v>1980</v>
      </c>
      <c r="O234" s="124">
        <v>5029905003</v>
      </c>
      <c r="P234" s="110" t="s">
        <v>1981</v>
      </c>
      <c r="Q234" s="106"/>
      <c r="R234" s="111">
        <v>10473.219999999999</v>
      </c>
      <c r="S234" s="106"/>
      <c r="T234" s="84">
        <f t="shared" si="37"/>
        <v>14746579.45000001</v>
      </c>
      <c r="U234" s="85">
        <v>137</v>
      </c>
      <c r="V234" s="98"/>
      <c r="W234" s="86"/>
      <c r="X234" s="71"/>
      <c r="Y234" s="71"/>
      <c r="Z234" s="120"/>
      <c r="AA234" s="120"/>
      <c r="AB234" s="120" t="e">
        <f>SUMIFS('[2]MAIN-101'!AT:AT,'[2]MAIN-101'!AQ:AQ,'[2]2021 CADADR'!A239)+SUMIFS('[2]MAIN-101'!AU:AU,'[2]MAIN-101'!AQ:AQ,'[2]2021 CADADR'!A239)-R234-S234</f>
        <v>#VALUE!</v>
      </c>
    </row>
    <row r="235" spans="1:28" ht="41.1" customHeight="1" x14ac:dyDescent="0.3">
      <c r="A235" s="72">
        <v>226</v>
      </c>
      <c r="B235" s="57" t="s">
        <v>1812</v>
      </c>
      <c r="C235" s="57" t="s">
        <v>1645</v>
      </c>
      <c r="D235" s="466">
        <f t="shared" si="41"/>
        <v>9900130673</v>
      </c>
      <c r="E235" s="57" t="s">
        <v>2385</v>
      </c>
      <c r="F235" s="92">
        <f t="shared" si="42"/>
        <v>44245</v>
      </c>
      <c r="G235" s="467">
        <f t="shared" si="39"/>
        <v>13125</v>
      </c>
      <c r="H235" s="103"/>
      <c r="I235" s="133"/>
      <c r="J235" s="187">
        <v>9900130673</v>
      </c>
      <c r="K235" s="133"/>
      <c r="L235" s="91">
        <v>44245</v>
      </c>
      <c r="M235" s="188">
        <v>44245</v>
      </c>
      <c r="N235" s="123" t="s">
        <v>1982</v>
      </c>
      <c r="O235" s="124">
        <v>5029903000</v>
      </c>
      <c r="P235" s="110" t="s">
        <v>1983</v>
      </c>
      <c r="Q235" s="106"/>
      <c r="R235" s="111">
        <v>13125</v>
      </c>
      <c r="S235" s="106"/>
      <c r="T235" s="84">
        <f t="shared" si="37"/>
        <v>14733454.45000001</v>
      </c>
      <c r="U235" s="85">
        <v>138</v>
      </c>
      <c r="V235" s="98"/>
      <c r="W235" s="86">
        <v>201350.14</v>
      </c>
      <c r="X235" s="71">
        <v>14716421.82</v>
      </c>
      <c r="Y235" s="71">
        <v>-14096.530000008643</v>
      </c>
      <c r="Z235" s="120"/>
      <c r="AA235" s="120"/>
      <c r="AB235" s="120" t="e">
        <f>SUMIFS('[2]MAIN-101'!AT:AT,'[2]MAIN-101'!AQ:AQ,'[2]2021 CADADR'!A240)+SUMIFS('[2]MAIN-101'!AU:AU,'[2]MAIN-101'!AQ:AQ,'[2]2021 CADADR'!A240)-R235-S235</f>
        <v>#VALUE!</v>
      </c>
    </row>
    <row r="236" spans="1:28" ht="41.1" customHeight="1" x14ac:dyDescent="0.3">
      <c r="A236" s="72">
        <v>227</v>
      </c>
      <c r="B236" s="57" t="s">
        <v>1812</v>
      </c>
      <c r="C236" s="57" t="s">
        <v>1652</v>
      </c>
      <c r="D236" s="57" t="str">
        <f t="shared" ref="D236:D237" si="43">K236</f>
        <v>101-21-02-018</v>
      </c>
      <c r="E236" s="57" t="s">
        <v>2385</v>
      </c>
      <c r="F236" s="92">
        <f t="shared" si="42"/>
        <v>44246</v>
      </c>
      <c r="G236" s="467">
        <f t="shared" si="39"/>
        <v>83142.720000000001</v>
      </c>
      <c r="H236" s="103"/>
      <c r="I236" s="133"/>
      <c r="J236" s="187"/>
      <c r="K236" s="133" t="s">
        <v>1984</v>
      </c>
      <c r="L236" s="91">
        <v>44246</v>
      </c>
      <c r="M236" s="188">
        <v>44249</v>
      </c>
      <c r="N236" s="123" t="s">
        <v>1957</v>
      </c>
      <c r="O236" s="124">
        <v>5021199000</v>
      </c>
      <c r="P236" s="110" t="s">
        <v>1985</v>
      </c>
      <c r="Q236" s="106"/>
      <c r="R236" s="111"/>
      <c r="S236" s="106">
        <v>83142.720000000001</v>
      </c>
      <c r="T236" s="84">
        <f t="shared" si="37"/>
        <v>14650311.73000001</v>
      </c>
      <c r="U236" s="85">
        <v>139</v>
      </c>
      <c r="V236" s="98" t="s">
        <v>1986</v>
      </c>
      <c r="W236" s="86">
        <v>83142.720000000001</v>
      </c>
      <c r="X236" s="71"/>
      <c r="Y236" s="71"/>
      <c r="Z236" s="120"/>
      <c r="AA236" s="120"/>
      <c r="AB236" s="120" t="e">
        <f>SUMIFS('[2]MAIN-101'!AT:AT,'[2]MAIN-101'!AQ:AQ,'[2]2021 CADADR'!A241)+SUMIFS('[2]MAIN-101'!AU:AU,'[2]MAIN-101'!AQ:AQ,'[2]2021 CADADR'!A241)-R236-S236</f>
        <v>#VALUE!</v>
      </c>
    </row>
    <row r="237" spans="1:28" ht="41.1" customHeight="1" x14ac:dyDescent="0.3">
      <c r="A237" s="72">
        <v>229</v>
      </c>
      <c r="B237" s="57" t="s">
        <v>1812</v>
      </c>
      <c r="C237" s="57" t="s">
        <v>1652</v>
      </c>
      <c r="D237" s="57" t="str">
        <f t="shared" si="43"/>
        <v>101-21-02-019</v>
      </c>
      <c r="E237" s="57" t="s">
        <v>2385</v>
      </c>
      <c r="F237" s="92">
        <f t="shared" si="42"/>
        <v>44246</v>
      </c>
      <c r="G237" s="467">
        <f t="shared" si="39"/>
        <v>10000</v>
      </c>
      <c r="H237" s="103"/>
      <c r="I237" s="133"/>
      <c r="J237" s="187"/>
      <c r="K237" s="133" t="s">
        <v>1987</v>
      </c>
      <c r="L237" s="91">
        <v>44246</v>
      </c>
      <c r="M237" s="188">
        <v>44250</v>
      </c>
      <c r="N237" s="123" t="s">
        <v>1988</v>
      </c>
      <c r="O237" s="124">
        <v>5021199000</v>
      </c>
      <c r="P237" s="110" t="s">
        <v>1989</v>
      </c>
      <c r="Q237" s="106"/>
      <c r="R237" s="111"/>
      <c r="S237" s="106">
        <v>10000</v>
      </c>
      <c r="T237" s="84">
        <f>T236+Q237-(R237+S237)</f>
        <v>14640311.73000001</v>
      </c>
      <c r="U237" s="85">
        <v>140</v>
      </c>
      <c r="V237" s="98" t="s">
        <v>1990</v>
      </c>
      <c r="W237" s="86">
        <v>10000</v>
      </c>
      <c r="X237" s="71">
        <v>14633279.1</v>
      </c>
      <c r="Y237" s="71">
        <v>-5046.5300000086427</v>
      </c>
      <c r="Z237" s="120">
        <v>10000</v>
      </c>
      <c r="AA237" s="120">
        <v>-15046.530000008643</v>
      </c>
      <c r="AB237" s="120" t="e">
        <f>SUMIFS('[2]MAIN-101'!AT:AT,'[2]MAIN-101'!AQ:AQ,'[2]2021 CADADR'!A243)+SUMIFS('[2]MAIN-101'!AU:AU,'[2]MAIN-101'!AQ:AQ,'[2]2021 CADADR'!A243)-R237-S237</f>
        <v>#VALUE!</v>
      </c>
    </row>
    <row r="238" spans="1:28" ht="41.1" customHeight="1" x14ac:dyDescent="0.3">
      <c r="A238" s="72">
        <v>230</v>
      </c>
      <c r="B238" s="57" t="s">
        <v>1812</v>
      </c>
      <c r="C238" s="57" t="s">
        <v>1645</v>
      </c>
      <c r="D238" s="466">
        <f t="shared" ref="D238:D242" si="44">J238</f>
        <v>9900130676</v>
      </c>
      <c r="E238" s="57" t="s">
        <v>2385</v>
      </c>
      <c r="F238" s="92">
        <f t="shared" si="42"/>
        <v>44249</v>
      </c>
      <c r="G238" s="467">
        <f t="shared" si="39"/>
        <v>135125</v>
      </c>
      <c r="H238" s="103"/>
      <c r="I238" s="133"/>
      <c r="J238" s="187">
        <v>9900130676</v>
      </c>
      <c r="K238" s="133"/>
      <c r="L238" s="91">
        <v>44249</v>
      </c>
      <c r="M238" s="188">
        <v>44249</v>
      </c>
      <c r="N238" s="123" t="s">
        <v>195</v>
      </c>
      <c r="O238" s="124">
        <v>5020101000</v>
      </c>
      <c r="P238" s="110" t="s">
        <v>1991</v>
      </c>
      <c r="Q238" s="106"/>
      <c r="R238" s="111">
        <v>135125</v>
      </c>
      <c r="S238" s="106"/>
      <c r="T238" s="84">
        <f t="shared" si="37"/>
        <v>14505186.73000001</v>
      </c>
      <c r="U238" s="85">
        <v>141</v>
      </c>
      <c r="V238" s="98"/>
      <c r="W238" s="86"/>
      <c r="X238" s="71"/>
      <c r="Y238" s="71"/>
      <c r="Z238" s="120"/>
      <c r="AA238" s="120"/>
      <c r="AB238" s="120" t="e">
        <f>SUMIFS('[2]MAIN-101'!AT:AT,'[2]MAIN-101'!AQ:AQ,'[2]2021 CADADR'!A244)+SUMIFS('[2]MAIN-101'!AU:AU,'[2]MAIN-101'!AQ:AQ,'[2]2021 CADADR'!A244)-R238-S238</f>
        <v>#VALUE!</v>
      </c>
    </row>
    <row r="239" spans="1:28" ht="41.1" customHeight="1" x14ac:dyDescent="0.3">
      <c r="A239" s="72">
        <v>231</v>
      </c>
      <c r="B239" s="57" t="s">
        <v>1812</v>
      </c>
      <c r="C239" s="57" t="s">
        <v>1645</v>
      </c>
      <c r="D239" s="466">
        <f t="shared" si="44"/>
        <v>9900130677</v>
      </c>
      <c r="E239" s="57" t="s">
        <v>2385</v>
      </c>
      <c r="F239" s="92">
        <f t="shared" si="42"/>
        <v>44249</v>
      </c>
      <c r="G239" s="467">
        <f t="shared" si="39"/>
        <v>100000</v>
      </c>
      <c r="H239" s="103"/>
      <c r="I239" s="133"/>
      <c r="J239" s="187">
        <v>9900130677</v>
      </c>
      <c r="K239" s="133"/>
      <c r="L239" s="91">
        <v>44249</v>
      </c>
      <c r="M239" s="188">
        <v>44249</v>
      </c>
      <c r="N239" s="123" t="s">
        <v>1992</v>
      </c>
      <c r="O239" s="124">
        <v>5020101000</v>
      </c>
      <c r="P239" s="110"/>
      <c r="Q239" s="106"/>
      <c r="R239" s="111">
        <v>100000</v>
      </c>
      <c r="S239" s="106"/>
      <c r="T239" s="84">
        <f t="shared" si="37"/>
        <v>14405186.73000001</v>
      </c>
      <c r="U239" s="85">
        <v>142</v>
      </c>
      <c r="V239" s="98"/>
      <c r="W239" s="86"/>
      <c r="X239" s="71"/>
      <c r="Y239" s="71"/>
      <c r="Z239" s="120"/>
      <c r="AA239" s="120"/>
      <c r="AB239" s="120" t="e">
        <f>SUMIFS('[2]MAIN-101'!AT:AT,'[2]MAIN-101'!AQ:AQ,'[2]2021 CADADR'!A245)+SUMIFS('[2]MAIN-101'!AU:AU,'[2]MAIN-101'!AQ:AQ,'[2]2021 CADADR'!A245)-R239-S239</f>
        <v>#VALUE!</v>
      </c>
    </row>
    <row r="240" spans="1:28" ht="41.1" customHeight="1" x14ac:dyDescent="0.3">
      <c r="A240" s="72">
        <v>232</v>
      </c>
      <c r="B240" s="57" t="s">
        <v>1812</v>
      </c>
      <c r="C240" s="57" t="s">
        <v>1645</v>
      </c>
      <c r="D240" s="466">
        <f t="shared" si="44"/>
        <v>9900130678</v>
      </c>
      <c r="E240" s="57" t="s">
        <v>2385</v>
      </c>
      <c r="F240" s="92">
        <f t="shared" si="42"/>
        <v>44249</v>
      </c>
      <c r="G240" s="467">
        <f t="shared" si="39"/>
        <v>80335.710000000006</v>
      </c>
      <c r="H240" s="103"/>
      <c r="I240" s="133"/>
      <c r="J240" s="187">
        <v>9900130678</v>
      </c>
      <c r="K240" s="133"/>
      <c r="L240" s="91">
        <v>44249</v>
      </c>
      <c r="M240" s="188">
        <v>44249</v>
      </c>
      <c r="N240" s="123" t="s">
        <v>1993</v>
      </c>
      <c r="O240" s="124">
        <v>5020101000</v>
      </c>
      <c r="P240" s="110" t="s">
        <v>1994</v>
      </c>
      <c r="Q240" s="106"/>
      <c r="R240" s="111">
        <v>80335.710000000006</v>
      </c>
      <c r="S240" s="106"/>
      <c r="T240" s="84">
        <f t="shared" si="37"/>
        <v>14324851.020000009</v>
      </c>
      <c r="U240" s="85">
        <v>143</v>
      </c>
      <c r="V240" s="98"/>
      <c r="W240" s="86"/>
      <c r="X240" s="71"/>
      <c r="Y240" s="71"/>
      <c r="Z240" s="120"/>
      <c r="AA240" s="120"/>
      <c r="AB240" s="120" t="e">
        <f>SUMIFS('[2]MAIN-101'!AT:AT,'[2]MAIN-101'!AQ:AQ,'[2]2021 CADADR'!A246)+SUMIFS('[2]MAIN-101'!AU:AU,'[2]MAIN-101'!AQ:AQ,'[2]2021 CADADR'!A246)-R240-S240</f>
        <v>#VALUE!</v>
      </c>
    </row>
    <row r="241" spans="1:28" ht="41.1" customHeight="1" x14ac:dyDescent="0.3">
      <c r="A241" s="72">
        <v>233</v>
      </c>
      <c r="B241" s="57" t="s">
        <v>1812</v>
      </c>
      <c r="C241" s="57" t="s">
        <v>1645</v>
      </c>
      <c r="D241" s="466">
        <f t="shared" si="44"/>
        <v>9900130679</v>
      </c>
      <c r="E241" s="57" t="s">
        <v>2385</v>
      </c>
      <c r="F241" s="92">
        <f t="shared" si="42"/>
        <v>44249</v>
      </c>
      <c r="G241" s="467">
        <f t="shared" si="39"/>
        <v>31356</v>
      </c>
      <c r="H241" s="103"/>
      <c r="I241" s="133"/>
      <c r="J241" s="187">
        <v>9900130679</v>
      </c>
      <c r="K241" s="133"/>
      <c r="L241" s="91">
        <v>44249</v>
      </c>
      <c r="M241" s="188">
        <v>44249</v>
      </c>
      <c r="N241" s="123" t="s">
        <v>195</v>
      </c>
      <c r="O241" s="124">
        <v>5020101000</v>
      </c>
      <c r="P241" s="110" t="s">
        <v>1995</v>
      </c>
      <c r="Q241" s="106"/>
      <c r="R241" s="111">
        <v>31356</v>
      </c>
      <c r="S241" s="106"/>
      <c r="T241" s="84">
        <f t="shared" si="37"/>
        <v>14293495.020000009</v>
      </c>
      <c r="U241" s="85">
        <v>144</v>
      </c>
      <c r="V241" s="98"/>
      <c r="W241" s="86"/>
      <c r="X241" s="71"/>
      <c r="Y241" s="71"/>
      <c r="Z241" s="120"/>
      <c r="AA241" s="120"/>
      <c r="AB241" s="120" t="e">
        <f>SUMIFS('[2]MAIN-101'!AT:AT,'[2]MAIN-101'!AQ:AQ,'[2]2021 CADADR'!A247)+SUMIFS('[2]MAIN-101'!AU:AU,'[2]MAIN-101'!AQ:AQ,'[2]2021 CADADR'!A247)-R241-S241</f>
        <v>#VALUE!</v>
      </c>
    </row>
    <row r="242" spans="1:28" ht="41.1" customHeight="1" x14ac:dyDescent="0.3">
      <c r="A242" s="72">
        <v>234</v>
      </c>
      <c r="B242" s="57" t="s">
        <v>1812</v>
      </c>
      <c r="C242" s="57" t="s">
        <v>1645</v>
      </c>
      <c r="D242" s="466">
        <f t="shared" si="44"/>
        <v>9900130680</v>
      </c>
      <c r="E242" s="57" t="s">
        <v>2385</v>
      </c>
      <c r="F242" s="92">
        <f t="shared" si="42"/>
        <v>44249</v>
      </c>
      <c r="G242" s="467">
        <f t="shared" si="39"/>
        <v>640000</v>
      </c>
      <c r="H242" s="103"/>
      <c r="I242" s="133"/>
      <c r="J242" s="187">
        <v>9900130680</v>
      </c>
      <c r="K242" s="133"/>
      <c r="L242" s="91">
        <v>44249</v>
      </c>
      <c r="M242" s="188">
        <v>44249</v>
      </c>
      <c r="N242" s="123" t="s">
        <v>195</v>
      </c>
      <c r="O242" s="124">
        <v>5020101000</v>
      </c>
      <c r="P242" s="110" t="s">
        <v>1996</v>
      </c>
      <c r="Q242" s="106"/>
      <c r="R242" s="111">
        <v>640000</v>
      </c>
      <c r="S242" s="106"/>
      <c r="T242" s="84">
        <f t="shared" si="37"/>
        <v>13653495.020000009</v>
      </c>
      <c r="U242" s="85">
        <v>145</v>
      </c>
      <c r="V242" s="98" t="s">
        <v>1997</v>
      </c>
      <c r="W242" s="86">
        <v>986816.71</v>
      </c>
      <c r="X242" s="71">
        <v>13646462.390000001</v>
      </c>
      <c r="Y242" s="71">
        <v>-5046.53000000678</v>
      </c>
      <c r="Z242" s="120"/>
      <c r="AA242" s="120"/>
      <c r="AB242" s="120" t="e">
        <f>SUMIFS('[2]MAIN-101'!AT:AT,'[2]MAIN-101'!AQ:AQ,'[2]2021 CADADR'!A248)+SUMIFS('[2]MAIN-101'!AU:AU,'[2]MAIN-101'!AQ:AQ,'[2]2021 CADADR'!A248)-R242-S242</f>
        <v>#VALUE!</v>
      </c>
    </row>
    <row r="243" spans="1:28" ht="41.1" customHeight="1" x14ac:dyDescent="0.3">
      <c r="A243" s="72">
        <v>235</v>
      </c>
      <c r="B243" s="57" t="s">
        <v>1812</v>
      </c>
      <c r="C243" s="57" t="s">
        <v>1652</v>
      </c>
      <c r="D243" s="57" t="str">
        <f t="shared" ref="D243:D259" si="45">K243</f>
        <v>101-21-02-020</v>
      </c>
      <c r="E243" s="57" t="s">
        <v>2385</v>
      </c>
      <c r="F243" s="92">
        <f t="shared" si="42"/>
        <v>44251</v>
      </c>
      <c r="G243" s="467">
        <f t="shared" si="39"/>
        <v>3900</v>
      </c>
      <c r="H243" s="103"/>
      <c r="I243" s="133"/>
      <c r="J243" s="187"/>
      <c r="K243" s="133" t="s">
        <v>1998</v>
      </c>
      <c r="L243" s="91">
        <v>44251</v>
      </c>
      <c r="M243" s="188"/>
      <c r="N243" s="123" t="s">
        <v>1744</v>
      </c>
      <c r="O243" s="124">
        <v>2999999000</v>
      </c>
      <c r="P243" s="110" t="s">
        <v>1999</v>
      </c>
      <c r="Q243" s="106"/>
      <c r="R243" s="111"/>
      <c r="S243" s="106">
        <v>3900</v>
      </c>
      <c r="T243" s="84">
        <f t="shared" si="37"/>
        <v>13649595.020000009</v>
      </c>
      <c r="U243" s="85">
        <v>146</v>
      </c>
      <c r="V243" s="98"/>
      <c r="W243" s="86"/>
      <c r="X243" s="71">
        <v>15328740.58</v>
      </c>
      <c r="Y243" s="71">
        <v>1681131.6599999927</v>
      </c>
      <c r="Z243" s="120"/>
      <c r="AA243" s="120"/>
      <c r="AB243" s="120" t="e">
        <f>SUMIFS('[2]MAIN-101'!AT:AT,'[2]MAIN-101'!AQ:AQ,'[2]2021 CADADR'!A249)+SUMIFS('[2]MAIN-101'!AU:AU,'[2]MAIN-101'!AQ:AQ,'[2]2021 CADADR'!A249)-R243-S243</f>
        <v>#VALUE!</v>
      </c>
    </row>
    <row r="244" spans="1:28" ht="41.1" customHeight="1" x14ac:dyDescent="0.3">
      <c r="A244" s="72">
        <v>236</v>
      </c>
      <c r="B244" s="57" t="s">
        <v>1812</v>
      </c>
      <c r="C244" s="57" t="s">
        <v>1652</v>
      </c>
      <c r="D244" s="57" t="str">
        <f t="shared" si="45"/>
        <v>101-21-02-020</v>
      </c>
      <c r="E244" s="57" t="s">
        <v>2385</v>
      </c>
      <c r="F244" s="92">
        <f t="shared" si="42"/>
        <v>44251</v>
      </c>
      <c r="G244" s="467">
        <f t="shared" si="39"/>
        <v>380927.53</v>
      </c>
      <c r="H244" s="103"/>
      <c r="I244" s="133"/>
      <c r="J244" s="187"/>
      <c r="K244" s="133" t="s">
        <v>1998</v>
      </c>
      <c r="L244" s="91">
        <v>44251</v>
      </c>
      <c r="M244" s="188"/>
      <c r="N244" s="123" t="s">
        <v>1744</v>
      </c>
      <c r="O244" s="124">
        <v>5010101001</v>
      </c>
      <c r="P244" s="110" t="s">
        <v>2000</v>
      </c>
      <c r="Q244" s="106"/>
      <c r="R244" s="111"/>
      <c r="S244" s="106">
        <v>380927.53</v>
      </c>
      <c r="T244" s="84">
        <f t="shared" si="37"/>
        <v>13268667.49000001</v>
      </c>
      <c r="U244" s="85">
        <v>147</v>
      </c>
      <c r="V244" s="98"/>
      <c r="W244" s="86"/>
      <c r="X244" s="71"/>
      <c r="Y244" s="71"/>
      <c r="Z244" s="120"/>
      <c r="AA244" s="120"/>
      <c r="AB244" s="120" t="e">
        <f>SUMIFS('[2]MAIN-101'!AT:AT,'[2]MAIN-101'!AQ:AQ,'[2]2021 CADADR'!A250)+SUMIFS('[2]MAIN-101'!AU:AU,'[2]MAIN-101'!AQ:AQ,'[2]2021 CADADR'!A250)-R244-S244</f>
        <v>#VALUE!</v>
      </c>
    </row>
    <row r="245" spans="1:28" ht="41.1" customHeight="1" x14ac:dyDescent="0.3">
      <c r="A245" s="72">
        <v>237</v>
      </c>
      <c r="B245" s="57" t="s">
        <v>1812</v>
      </c>
      <c r="C245" s="57" t="s">
        <v>1652</v>
      </c>
      <c r="D245" s="57" t="str">
        <f t="shared" si="45"/>
        <v>101-21-02-020</v>
      </c>
      <c r="E245" s="57" t="s">
        <v>2385</v>
      </c>
      <c r="F245" s="92">
        <f t="shared" si="42"/>
        <v>44251</v>
      </c>
      <c r="G245" s="467">
        <f t="shared" si="39"/>
        <v>99285.77</v>
      </c>
      <c r="H245" s="103"/>
      <c r="I245" s="133"/>
      <c r="J245" s="187"/>
      <c r="K245" s="133" t="s">
        <v>1998</v>
      </c>
      <c r="L245" s="91">
        <v>44251</v>
      </c>
      <c r="M245" s="188"/>
      <c r="N245" s="123" t="s">
        <v>1693</v>
      </c>
      <c r="O245" s="124">
        <v>5010101001</v>
      </c>
      <c r="P245" s="110"/>
      <c r="Q245" s="106"/>
      <c r="R245" s="111"/>
      <c r="S245" s="106">
        <v>99285.77</v>
      </c>
      <c r="T245" s="84">
        <f t="shared" si="37"/>
        <v>13169381.72000001</v>
      </c>
      <c r="U245" s="85">
        <v>148</v>
      </c>
      <c r="V245" s="98"/>
      <c r="W245" s="86"/>
      <c r="X245" s="71"/>
      <c r="Y245" s="71"/>
      <c r="Z245" s="120"/>
      <c r="AA245" s="120"/>
      <c r="AB245" s="120" t="e">
        <f>SUMIFS('[2]MAIN-101'!AT:AT,'[2]MAIN-101'!AQ:AQ,'[2]2021 CADADR'!A251)+SUMIFS('[2]MAIN-101'!AU:AU,'[2]MAIN-101'!AQ:AQ,'[2]2021 CADADR'!A251)-R245-S245</f>
        <v>#VALUE!</v>
      </c>
    </row>
    <row r="246" spans="1:28" ht="41.1" customHeight="1" x14ac:dyDescent="0.3">
      <c r="A246" s="72">
        <v>238</v>
      </c>
      <c r="B246" s="57" t="s">
        <v>1812</v>
      </c>
      <c r="C246" s="57" t="s">
        <v>1652</v>
      </c>
      <c r="D246" s="57" t="str">
        <f t="shared" si="45"/>
        <v>101-21-02-020</v>
      </c>
      <c r="E246" s="57" t="s">
        <v>2385</v>
      </c>
      <c r="F246" s="92">
        <f t="shared" si="42"/>
        <v>44251</v>
      </c>
      <c r="G246" s="467">
        <f t="shared" si="39"/>
        <v>102762.55</v>
      </c>
      <c r="H246" s="103"/>
      <c r="I246" s="133"/>
      <c r="J246" s="187"/>
      <c r="K246" s="133" t="s">
        <v>1998</v>
      </c>
      <c r="L246" s="91">
        <v>44251</v>
      </c>
      <c r="M246" s="188"/>
      <c r="N246" s="123" t="s">
        <v>1695</v>
      </c>
      <c r="O246" s="124">
        <v>5010101001</v>
      </c>
      <c r="P246" s="110"/>
      <c r="Q246" s="106"/>
      <c r="R246" s="111"/>
      <c r="S246" s="106">
        <v>102762.55</v>
      </c>
      <c r="T246" s="84">
        <f t="shared" si="37"/>
        <v>13066619.170000009</v>
      </c>
      <c r="U246" s="85">
        <v>149</v>
      </c>
      <c r="V246" s="98"/>
      <c r="W246" s="86"/>
      <c r="X246" s="71"/>
      <c r="Y246" s="71"/>
      <c r="Z246" s="120"/>
      <c r="AA246" s="120"/>
      <c r="AB246" s="120" t="e">
        <f>SUMIFS('[2]MAIN-101'!AT:AT,'[2]MAIN-101'!AQ:AQ,'[2]2021 CADADR'!A252)+SUMIFS('[2]MAIN-101'!AU:AU,'[2]MAIN-101'!AQ:AQ,'[2]2021 CADADR'!A252)-R246-S246</f>
        <v>#VALUE!</v>
      </c>
    </row>
    <row r="247" spans="1:28" ht="41.1" customHeight="1" x14ac:dyDescent="0.3">
      <c r="A247" s="72">
        <v>239</v>
      </c>
      <c r="B247" s="57" t="s">
        <v>1812</v>
      </c>
      <c r="C247" s="57" t="s">
        <v>1652</v>
      </c>
      <c r="D247" s="57" t="str">
        <f t="shared" si="45"/>
        <v>101-21-02-020</v>
      </c>
      <c r="E247" s="57" t="s">
        <v>2385</v>
      </c>
      <c r="F247" s="92">
        <f t="shared" si="42"/>
        <v>44251</v>
      </c>
      <c r="G247" s="467">
        <f t="shared" si="39"/>
        <v>82214.570000000007</v>
      </c>
      <c r="H247" s="103"/>
      <c r="I247" s="133"/>
      <c r="J247" s="187"/>
      <c r="K247" s="133" t="s">
        <v>1998</v>
      </c>
      <c r="L247" s="91">
        <v>44251</v>
      </c>
      <c r="M247" s="188"/>
      <c r="N247" s="123" t="s">
        <v>1675</v>
      </c>
      <c r="O247" s="124">
        <v>5010101001</v>
      </c>
      <c r="P247" s="110"/>
      <c r="Q247" s="106"/>
      <c r="R247" s="111"/>
      <c r="S247" s="106">
        <v>82214.570000000007</v>
      </c>
      <c r="T247" s="84">
        <f t="shared" si="37"/>
        <v>12984404.600000009</v>
      </c>
      <c r="U247" s="85">
        <v>150</v>
      </c>
      <c r="V247" s="98"/>
      <c r="W247" s="86"/>
      <c r="X247" s="71"/>
      <c r="Y247" s="71"/>
      <c r="Z247" s="120"/>
      <c r="AA247" s="120"/>
      <c r="AB247" s="120" t="e">
        <f>SUMIFS('[2]MAIN-101'!AT:AT,'[2]MAIN-101'!AQ:AQ,'[2]2021 CADADR'!A253)+SUMIFS('[2]MAIN-101'!AU:AU,'[2]MAIN-101'!AQ:AQ,'[2]2021 CADADR'!A253)-R247-S247</f>
        <v>#VALUE!</v>
      </c>
    </row>
    <row r="248" spans="1:28" ht="41.1" customHeight="1" x14ac:dyDescent="0.3">
      <c r="A248" s="72">
        <v>240</v>
      </c>
      <c r="B248" s="57" t="s">
        <v>1812</v>
      </c>
      <c r="C248" s="57" t="s">
        <v>1652</v>
      </c>
      <c r="D248" s="57" t="str">
        <f t="shared" si="45"/>
        <v>101-21-02-020</v>
      </c>
      <c r="E248" s="57" t="s">
        <v>2385</v>
      </c>
      <c r="F248" s="92">
        <f t="shared" si="42"/>
        <v>44251</v>
      </c>
      <c r="G248" s="467">
        <f t="shared" si="39"/>
        <v>145801.79</v>
      </c>
      <c r="H248" s="103"/>
      <c r="I248" s="133"/>
      <c r="J248" s="187"/>
      <c r="K248" s="133" t="s">
        <v>1998</v>
      </c>
      <c r="L248" s="91">
        <v>44251</v>
      </c>
      <c r="M248" s="188"/>
      <c r="N248" s="123" t="s">
        <v>1677</v>
      </c>
      <c r="O248" s="124">
        <v>5010101001</v>
      </c>
      <c r="P248" s="110"/>
      <c r="Q248" s="106"/>
      <c r="R248" s="111"/>
      <c r="S248" s="106">
        <v>145801.79</v>
      </c>
      <c r="T248" s="84">
        <f t="shared" si="37"/>
        <v>12838602.81000001</v>
      </c>
      <c r="U248" s="85">
        <v>151</v>
      </c>
      <c r="V248" s="98"/>
      <c r="W248" s="86"/>
      <c r="X248" s="71"/>
      <c r="Y248" s="71"/>
      <c r="Z248" s="120"/>
      <c r="AA248" s="120"/>
      <c r="AB248" s="120" t="e">
        <f>SUMIFS('[2]MAIN-101'!AT:AT,'[2]MAIN-101'!AQ:AQ,'[2]2021 CADADR'!A254)+SUMIFS('[2]MAIN-101'!AU:AU,'[2]MAIN-101'!AQ:AQ,'[2]2021 CADADR'!A254)-R248-S248</f>
        <v>#VALUE!</v>
      </c>
    </row>
    <row r="249" spans="1:28" ht="41.1" customHeight="1" x14ac:dyDescent="0.3">
      <c r="A249" s="72">
        <v>241</v>
      </c>
      <c r="B249" s="57" t="s">
        <v>1812</v>
      </c>
      <c r="C249" s="57" t="s">
        <v>1652</v>
      </c>
      <c r="D249" s="57" t="str">
        <f t="shared" si="45"/>
        <v>101-21-02-020</v>
      </c>
      <c r="E249" s="57" t="s">
        <v>2385</v>
      </c>
      <c r="F249" s="92">
        <f t="shared" si="42"/>
        <v>44251</v>
      </c>
      <c r="G249" s="467">
        <f t="shared" si="39"/>
        <v>95341.34</v>
      </c>
      <c r="H249" s="103"/>
      <c r="I249" s="133"/>
      <c r="J249" s="187"/>
      <c r="K249" s="133" t="s">
        <v>1998</v>
      </c>
      <c r="L249" s="91">
        <v>44251</v>
      </c>
      <c r="M249" s="188"/>
      <c r="N249" s="123" t="s">
        <v>1678</v>
      </c>
      <c r="O249" s="124">
        <v>5010101001</v>
      </c>
      <c r="P249" s="110"/>
      <c r="Q249" s="106"/>
      <c r="R249" s="111"/>
      <c r="S249" s="106">
        <v>95341.34</v>
      </c>
      <c r="T249" s="84">
        <f t="shared" si="37"/>
        <v>12743261.47000001</v>
      </c>
      <c r="U249" s="85">
        <v>152</v>
      </c>
      <c r="V249" s="98"/>
      <c r="W249" s="86"/>
      <c r="X249" s="71"/>
      <c r="Y249" s="71"/>
      <c r="Z249" s="120"/>
      <c r="AA249" s="120"/>
      <c r="AB249" s="120" t="e">
        <f>SUMIFS('[2]MAIN-101'!AT:AT,'[2]MAIN-101'!AQ:AQ,'[2]2021 CADADR'!A255)+SUMIFS('[2]MAIN-101'!AU:AU,'[2]MAIN-101'!AQ:AQ,'[2]2021 CADADR'!A255)-R249-S249</f>
        <v>#VALUE!</v>
      </c>
    </row>
    <row r="250" spans="1:28" ht="41.1" customHeight="1" x14ac:dyDescent="0.3">
      <c r="A250" s="72">
        <v>242</v>
      </c>
      <c r="B250" s="57" t="s">
        <v>1812</v>
      </c>
      <c r="C250" s="57" t="s">
        <v>1652</v>
      </c>
      <c r="D250" s="57" t="str">
        <f t="shared" si="45"/>
        <v>101-21-02-020</v>
      </c>
      <c r="E250" s="57" t="s">
        <v>2385</v>
      </c>
      <c r="F250" s="92">
        <f t="shared" si="42"/>
        <v>44251</v>
      </c>
      <c r="G250" s="467">
        <f t="shared" si="39"/>
        <v>26940.44</v>
      </c>
      <c r="H250" s="103"/>
      <c r="I250" s="133"/>
      <c r="J250" s="187"/>
      <c r="K250" s="133" t="s">
        <v>1998</v>
      </c>
      <c r="L250" s="91">
        <v>44251</v>
      </c>
      <c r="M250" s="188"/>
      <c r="N250" s="123" t="s">
        <v>1693</v>
      </c>
      <c r="O250" s="124">
        <v>5010101001</v>
      </c>
      <c r="P250" s="110" t="s">
        <v>2001</v>
      </c>
      <c r="Q250" s="106"/>
      <c r="R250" s="111"/>
      <c r="S250" s="106">
        <v>26940.44</v>
      </c>
      <c r="T250" s="84">
        <f t="shared" si="37"/>
        <v>12716321.030000011</v>
      </c>
      <c r="U250" s="85">
        <v>153</v>
      </c>
      <c r="V250" s="98"/>
      <c r="W250" s="86"/>
      <c r="X250" s="71"/>
      <c r="Y250" s="71"/>
      <c r="Z250" s="120"/>
      <c r="AA250" s="120"/>
      <c r="AB250" s="120" t="e">
        <f>SUMIFS('[2]MAIN-101'!AT:AT,'[2]MAIN-101'!AQ:AQ,'[2]2021 CADADR'!A256)+SUMIFS('[2]MAIN-101'!AU:AU,'[2]MAIN-101'!AQ:AQ,'[2]2021 CADADR'!A256)-R250-S250</f>
        <v>#VALUE!</v>
      </c>
    </row>
    <row r="251" spans="1:28" ht="41.1" customHeight="1" x14ac:dyDescent="0.3">
      <c r="A251" s="72">
        <v>243</v>
      </c>
      <c r="B251" s="57" t="s">
        <v>1812</v>
      </c>
      <c r="C251" s="57" t="s">
        <v>1652</v>
      </c>
      <c r="D251" s="57" t="str">
        <f t="shared" si="45"/>
        <v>101-21-02-020</v>
      </c>
      <c r="E251" s="57" t="s">
        <v>2385</v>
      </c>
      <c r="F251" s="92">
        <f t="shared" si="42"/>
        <v>44251</v>
      </c>
      <c r="G251" s="467">
        <f t="shared" si="39"/>
        <v>30522.87</v>
      </c>
      <c r="H251" s="103"/>
      <c r="I251" s="133"/>
      <c r="J251" s="187"/>
      <c r="K251" s="133" t="s">
        <v>1998</v>
      </c>
      <c r="L251" s="91">
        <v>44251</v>
      </c>
      <c r="M251" s="188"/>
      <c r="N251" s="123" t="s">
        <v>1677</v>
      </c>
      <c r="O251" s="124">
        <v>5010101001</v>
      </c>
      <c r="P251" s="110"/>
      <c r="Q251" s="106"/>
      <c r="R251" s="111"/>
      <c r="S251" s="106">
        <v>30522.87</v>
      </c>
      <c r="T251" s="84">
        <f t="shared" si="37"/>
        <v>12685798.160000011</v>
      </c>
      <c r="U251" s="85">
        <v>154</v>
      </c>
      <c r="V251" s="98"/>
      <c r="W251" s="86"/>
      <c r="X251" s="71"/>
      <c r="Y251" s="71"/>
      <c r="Z251" s="120"/>
      <c r="AA251" s="120"/>
      <c r="AB251" s="120" t="e">
        <f>SUMIFS('[2]MAIN-101'!AT:AT,'[2]MAIN-101'!AQ:AQ,'[2]2021 CADADR'!A257)+SUMIFS('[2]MAIN-101'!AU:AU,'[2]MAIN-101'!AQ:AQ,'[2]2021 CADADR'!A257)-R251-S251</f>
        <v>#VALUE!</v>
      </c>
    </row>
    <row r="252" spans="1:28" ht="41.1" customHeight="1" x14ac:dyDescent="0.3">
      <c r="A252" s="72">
        <v>244</v>
      </c>
      <c r="B252" s="57" t="s">
        <v>1812</v>
      </c>
      <c r="C252" s="57" t="s">
        <v>1652</v>
      </c>
      <c r="D252" s="57" t="str">
        <f t="shared" si="45"/>
        <v>101-21-02-020</v>
      </c>
      <c r="E252" s="57" t="s">
        <v>2385</v>
      </c>
      <c r="F252" s="92">
        <f t="shared" si="42"/>
        <v>44251</v>
      </c>
      <c r="G252" s="467">
        <f t="shared" si="39"/>
        <v>13134.87</v>
      </c>
      <c r="H252" s="103"/>
      <c r="I252" s="133"/>
      <c r="J252" s="187"/>
      <c r="K252" s="133" t="s">
        <v>1998</v>
      </c>
      <c r="L252" s="91">
        <v>44251</v>
      </c>
      <c r="M252" s="188"/>
      <c r="N252" s="123" t="s">
        <v>1777</v>
      </c>
      <c r="O252" s="124">
        <v>5010101001</v>
      </c>
      <c r="P252" s="110"/>
      <c r="Q252" s="106"/>
      <c r="R252" s="111"/>
      <c r="S252" s="106">
        <v>13134.87</v>
      </c>
      <c r="T252" s="84">
        <f t="shared" si="37"/>
        <v>12672663.290000012</v>
      </c>
      <c r="U252" s="85">
        <v>155</v>
      </c>
      <c r="V252" s="98"/>
      <c r="W252" s="86"/>
      <c r="X252" s="71"/>
      <c r="Y252" s="71"/>
      <c r="Z252" s="120"/>
      <c r="AA252" s="120"/>
      <c r="AB252" s="120" t="e">
        <f>SUMIFS('[2]MAIN-101'!AT:AT,'[2]MAIN-101'!AQ:AQ,'[2]2021 CADADR'!A258)+SUMIFS('[2]MAIN-101'!AU:AU,'[2]MAIN-101'!AQ:AQ,'[2]2021 CADADR'!A258)-R252-S252</f>
        <v>#VALUE!</v>
      </c>
    </row>
    <row r="253" spans="1:28" ht="41.1" customHeight="1" x14ac:dyDescent="0.3">
      <c r="A253" s="72">
        <v>245</v>
      </c>
      <c r="B253" s="57" t="s">
        <v>1812</v>
      </c>
      <c r="C253" s="57" t="s">
        <v>1652</v>
      </c>
      <c r="D253" s="57" t="str">
        <f t="shared" si="45"/>
        <v>101-21-02-020</v>
      </c>
      <c r="E253" s="57" t="s">
        <v>2385</v>
      </c>
      <c r="F253" s="92">
        <f t="shared" si="42"/>
        <v>44251</v>
      </c>
      <c r="G253" s="467">
        <f t="shared" si="39"/>
        <v>14989.18</v>
      </c>
      <c r="H253" s="103"/>
      <c r="I253" s="133"/>
      <c r="J253" s="187"/>
      <c r="K253" s="133" t="s">
        <v>1998</v>
      </c>
      <c r="L253" s="91">
        <v>44251</v>
      </c>
      <c r="M253" s="188"/>
      <c r="N253" s="123" t="s">
        <v>1780</v>
      </c>
      <c r="O253" s="124">
        <v>5010101001</v>
      </c>
      <c r="P253" s="110"/>
      <c r="Q253" s="106"/>
      <c r="R253" s="111"/>
      <c r="S253" s="106">
        <v>14989.18</v>
      </c>
      <c r="T253" s="84">
        <f t="shared" si="37"/>
        <v>12657674.110000012</v>
      </c>
      <c r="U253" s="85">
        <v>156</v>
      </c>
      <c r="V253" s="98"/>
      <c r="W253" s="86"/>
      <c r="X253" s="71"/>
      <c r="Y253" s="71"/>
      <c r="Z253" s="120"/>
      <c r="AA253" s="120"/>
      <c r="AB253" s="120" t="e">
        <f>SUMIFS('[2]MAIN-101'!AT:AT,'[2]MAIN-101'!AQ:AQ,'[2]2021 CADADR'!A259)+SUMIFS('[2]MAIN-101'!AU:AU,'[2]MAIN-101'!AQ:AQ,'[2]2021 CADADR'!A259)-R253-S253</f>
        <v>#VALUE!</v>
      </c>
    </row>
    <row r="254" spans="1:28" ht="41.1" customHeight="1" x14ac:dyDescent="0.3">
      <c r="A254" s="72">
        <v>246</v>
      </c>
      <c r="B254" s="57" t="s">
        <v>1812</v>
      </c>
      <c r="C254" s="57" t="s">
        <v>1652</v>
      </c>
      <c r="D254" s="57" t="str">
        <f t="shared" si="45"/>
        <v>101-21-02-020</v>
      </c>
      <c r="E254" s="57" t="s">
        <v>2385</v>
      </c>
      <c r="F254" s="92">
        <f t="shared" si="42"/>
        <v>44251</v>
      </c>
      <c r="G254" s="467">
        <f t="shared" si="39"/>
        <v>8584.19</v>
      </c>
      <c r="H254" s="103"/>
      <c r="I254" s="133"/>
      <c r="J254" s="187"/>
      <c r="K254" s="133" t="s">
        <v>1998</v>
      </c>
      <c r="L254" s="91">
        <v>44251</v>
      </c>
      <c r="M254" s="188"/>
      <c r="N254" s="123" t="s">
        <v>2002</v>
      </c>
      <c r="O254" s="124">
        <v>5010101001</v>
      </c>
      <c r="P254" s="110"/>
      <c r="Q254" s="106"/>
      <c r="R254" s="111"/>
      <c r="S254" s="106">
        <v>8584.19</v>
      </c>
      <c r="T254" s="84">
        <f t="shared" si="37"/>
        <v>12649089.920000013</v>
      </c>
      <c r="U254" s="85">
        <v>157</v>
      </c>
      <c r="V254" s="98"/>
      <c r="W254" s="86"/>
      <c r="X254" s="71"/>
      <c r="Y254" s="71"/>
      <c r="Z254" s="120"/>
      <c r="AA254" s="120"/>
      <c r="AB254" s="120" t="e">
        <f>SUMIFS('[2]MAIN-101'!AT:AT,'[2]MAIN-101'!AQ:AQ,'[2]2021 CADADR'!A260)+SUMIFS('[2]MAIN-101'!AU:AU,'[2]MAIN-101'!AQ:AQ,'[2]2021 CADADR'!A260)-R254-S254</f>
        <v>#VALUE!</v>
      </c>
    </row>
    <row r="255" spans="1:28" ht="41.1" customHeight="1" x14ac:dyDescent="0.3">
      <c r="A255" s="72">
        <v>247</v>
      </c>
      <c r="B255" s="57" t="s">
        <v>1812</v>
      </c>
      <c r="C255" s="57" t="s">
        <v>1652</v>
      </c>
      <c r="D255" s="57" t="str">
        <f t="shared" si="45"/>
        <v>101-21-02-020</v>
      </c>
      <c r="E255" s="57" t="s">
        <v>2385</v>
      </c>
      <c r="F255" s="92">
        <f t="shared" si="42"/>
        <v>44251</v>
      </c>
      <c r="G255" s="467">
        <f t="shared" si="39"/>
        <v>14179.19</v>
      </c>
      <c r="H255" s="103"/>
      <c r="I255" s="133"/>
      <c r="J255" s="187"/>
      <c r="K255" s="133" t="s">
        <v>1998</v>
      </c>
      <c r="L255" s="91">
        <v>44251</v>
      </c>
      <c r="M255" s="188"/>
      <c r="N255" s="123" t="s">
        <v>1781</v>
      </c>
      <c r="O255" s="124">
        <v>5010101001</v>
      </c>
      <c r="P255" s="110"/>
      <c r="Q255" s="106"/>
      <c r="R255" s="111"/>
      <c r="S255" s="106">
        <v>14179.19</v>
      </c>
      <c r="T255" s="84">
        <f t="shared" si="37"/>
        <v>12634910.730000013</v>
      </c>
      <c r="U255" s="85">
        <v>158</v>
      </c>
      <c r="V255" s="98"/>
      <c r="W255" s="86"/>
      <c r="X255" s="71"/>
      <c r="Y255" s="71"/>
      <c r="Z255" s="120"/>
      <c r="AA255" s="120"/>
      <c r="AB255" s="120" t="e">
        <f>SUMIFS('[2]MAIN-101'!AT:AT,'[2]MAIN-101'!AQ:AQ,'[2]2021 CADADR'!A261)+SUMIFS('[2]MAIN-101'!AU:AU,'[2]MAIN-101'!AQ:AQ,'[2]2021 CADADR'!A261)-R255-S255</f>
        <v>#VALUE!</v>
      </c>
    </row>
    <row r="256" spans="1:28" ht="41.1" customHeight="1" x14ac:dyDescent="0.3">
      <c r="A256" s="72">
        <v>248</v>
      </c>
      <c r="B256" s="57" t="s">
        <v>1812</v>
      </c>
      <c r="C256" s="57" t="s">
        <v>1652</v>
      </c>
      <c r="D256" s="57" t="str">
        <f t="shared" si="45"/>
        <v>101-21-02-020</v>
      </c>
      <c r="E256" s="57" t="s">
        <v>2385</v>
      </c>
      <c r="F256" s="92">
        <f t="shared" si="42"/>
        <v>44251</v>
      </c>
      <c r="G256" s="467">
        <f t="shared" si="39"/>
        <v>1744.26</v>
      </c>
      <c r="H256" s="103"/>
      <c r="I256" s="133"/>
      <c r="J256" s="187"/>
      <c r="K256" s="133" t="s">
        <v>1998</v>
      </c>
      <c r="L256" s="91">
        <v>44251</v>
      </c>
      <c r="M256" s="188"/>
      <c r="N256" s="123" t="s">
        <v>1777</v>
      </c>
      <c r="O256" s="124">
        <v>2999999000</v>
      </c>
      <c r="P256" s="110" t="s">
        <v>2003</v>
      </c>
      <c r="Q256" s="106"/>
      <c r="R256" s="111"/>
      <c r="S256" s="106">
        <v>1744.26</v>
      </c>
      <c r="T256" s="84">
        <f t="shared" si="37"/>
        <v>12633166.470000014</v>
      </c>
      <c r="U256" s="85">
        <v>159</v>
      </c>
      <c r="V256" s="98"/>
      <c r="W256" s="86"/>
      <c r="X256" s="71"/>
      <c r="Y256" s="71"/>
      <c r="Z256" s="120"/>
      <c r="AA256" s="120"/>
      <c r="AB256" s="120" t="e">
        <f>SUMIFS('[2]MAIN-101'!AT:AT,'[2]MAIN-101'!AQ:AQ,'[2]2021 CADADR'!A262)+SUMIFS('[2]MAIN-101'!AU:AU,'[2]MAIN-101'!AQ:AQ,'[2]2021 CADADR'!A262)-R256-S256</f>
        <v>#VALUE!</v>
      </c>
    </row>
    <row r="257" spans="1:28" ht="41.1" customHeight="1" x14ac:dyDescent="0.3">
      <c r="A257" s="72">
        <v>249</v>
      </c>
      <c r="B257" s="57" t="s">
        <v>1812</v>
      </c>
      <c r="C257" s="57" t="s">
        <v>1652</v>
      </c>
      <c r="D257" s="57" t="str">
        <f t="shared" si="45"/>
        <v>101-21-02-020</v>
      </c>
      <c r="E257" s="57" t="s">
        <v>2385</v>
      </c>
      <c r="F257" s="92">
        <f t="shared" si="42"/>
        <v>44251</v>
      </c>
      <c r="G257" s="467">
        <f t="shared" si="39"/>
        <v>120</v>
      </c>
      <c r="H257" s="103"/>
      <c r="I257" s="133"/>
      <c r="J257" s="187"/>
      <c r="K257" s="133" t="s">
        <v>1998</v>
      </c>
      <c r="L257" s="91">
        <v>44251</v>
      </c>
      <c r="M257" s="188"/>
      <c r="N257" s="123" t="s">
        <v>1781</v>
      </c>
      <c r="O257" s="124">
        <v>2999999000</v>
      </c>
      <c r="P257" s="110" t="s">
        <v>2004</v>
      </c>
      <c r="Q257" s="106"/>
      <c r="R257" s="111"/>
      <c r="S257" s="106">
        <v>120</v>
      </c>
      <c r="T257" s="84">
        <f t="shared" si="37"/>
        <v>12633046.470000014</v>
      </c>
      <c r="U257" s="85">
        <v>160</v>
      </c>
      <c r="V257" s="98" t="s">
        <v>2005</v>
      </c>
      <c r="W257" s="86">
        <v>1020448.55</v>
      </c>
      <c r="X257" s="71"/>
      <c r="Y257" s="71"/>
      <c r="Z257" s="120"/>
      <c r="AA257" s="120"/>
      <c r="AB257" s="120" t="e">
        <f>SUMIFS('[2]MAIN-101'!AT:AT,'[2]MAIN-101'!AQ:AQ,'[2]2021 CADADR'!A263)+SUMIFS('[2]MAIN-101'!AU:AU,'[2]MAIN-101'!AQ:AQ,'[2]2021 CADADR'!A263)-R257-S257</f>
        <v>#VALUE!</v>
      </c>
    </row>
    <row r="258" spans="1:28" ht="41.1" customHeight="1" x14ac:dyDescent="0.3">
      <c r="A258" s="72">
        <v>250</v>
      </c>
      <c r="B258" s="57" t="s">
        <v>1812</v>
      </c>
      <c r="C258" s="57" t="s">
        <v>1652</v>
      </c>
      <c r="D258" s="57" t="str">
        <f t="shared" si="45"/>
        <v>101-21-02-021</v>
      </c>
      <c r="E258" s="57" t="s">
        <v>2385</v>
      </c>
      <c r="F258" s="92">
        <f t="shared" si="42"/>
        <v>44251</v>
      </c>
      <c r="G258" s="467">
        <f t="shared" si="39"/>
        <v>106531.33</v>
      </c>
      <c r="H258" s="103"/>
      <c r="I258" s="133"/>
      <c r="J258" s="187"/>
      <c r="K258" s="133" t="s">
        <v>2006</v>
      </c>
      <c r="L258" s="91">
        <v>44251</v>
      </c>
      <c r="M258" s="188"/>
      <c r="N258" s="123" t="s">
        <v>2007</v>
      </c>
      <c r="O258" s="124">
        <v>5021199000</v>
      </c>
      <c r="P258" s="110" t="s">
        <v>2008</v>
      </c>
      <c r="Q258" s="106"/>
      <c r="R258" s="111"/>
      <c r="S258" s="106">
        <v>106531.33</v>
      </c>
      <c r="T258" s="84">
        <f t="shared" si="37"/>
        <v>12526515.140000014</v>
      </c>
      <c r="U258" s="85">
        <v>161</v>
      </c>
      <c r="V258" s="98"/>
      <c r="W258" s="86"/>
      <c r="X258" s="71"/>
      <c r="Y258" s="71"/>
      <c r="Z258" s="120"/>
      <c r="AA258" s="120"/>
      <c r="AB258" s="120" t="e">
        <f>SUMIFS('[2]MAIN-101'!AT:AT,'[2]MAIN-101'!AQ:AQ,'[2]2021 CADADR'!A264)+SUMIFS('[2]MAIN-101'!AU:AU,'[2]MAIN-101'!AQ:AQ,'[2]2021 CADADR'!A264)-R258-S258</f>
        <v>#VALUE!</v>
      </c>
    </row>
    <row r="259" spans="1:28" ht="41.1" customHeight="1" x14ac:dyDescent="0.3">
      <c r="A259" s="72">
        <v>251</v>
      </c>
      <c r="B259" s="57" t="s">
        <v>1812</v>
      </c>
      <c r="C259" s="57" t="s">
        <v>1652</v>
      </c>
      <c r="D259" s="57" t="str">
        <f t="shared" si="45"/>
        <v>101-21-02-022</v>
      </c>
      <c r="E259" s="57" t="s">
        <v>2385</v>
      </c>
      <c r="F259" s="92">
        <f t="shared" si="42"/>
        <v>44251</v>
      </c>
      <c r="G259" s="467">
        <f t="shared" si="39"/>
        <v>4845.12</v>
      </c>
      <c r="H259" s="103"/>
      <c r="I259" s="133"/>
      <c r="J259" s="187"/>
      <c r="K259" s="133" t="s">
        <v>2009</v>
      </c>
      <c r="L259" s="91">
        <v>44251</v>
      </c>
      <c r="M259" s="188"/>
      <c r="N259" s="123" t="s">
        <v>1787</v>
      </c>
      <c r="O259" s="124">
        <v>5010302001</v>
      </c>
      <c r="P259" s="110" t="s">
        <v>2010</v>
      </c>
      <c r="Q259" s="106"/>
      <c r="R259" s="111"/>
      <c r="S259" s="106">
        <v>4845.12</v>
      </c>
      <c r="T259" s="84">
        <f t="shared" si="37"/>
        <v>12521670.020000014</v>
      </c>
      <c r="U259" s="85">
        <v>162</v>
      </c>
      <c r="V259" s="98" t="s">
        <v>2011</v>
      </c>
      <c r="W259" s="86">
        <v>111376.45</v>
      </c>
      <c r="X259" s="71"/>
      <c r="Y259" s="71"/>
      <c r="Z259" s="120"/>
      <c r="AA259" s="120"/>
      <c r="AB259" s="120" t="e">
        <f>SUMIFS('[2]MAIN-101'!AT:AT,'[2]MAIN-101'!AQ:AQ,'[2]2021 CADADR'!A265)+SUMIFS('[2]MAIN-101'!AU:AU,'[2]MAIN-101'!AQ:AQ,'[2]2021 CADADR'!A265)-R259-S259</f>
        <v>#VALUE!</v>
      </c>
    </row>
    <row r="260" spans="1:28" ht="41.1" customHeight="1" x14ac:dyDescent="0.3">
      <c r="A260" s="72">
        <v>252</v>
      </c>
      <c r="B260" s="57" t="s">
        <v>1812</v>
      </c>
      <c r="C260" s="57" t="s">
        <v>1645</v>
      </c>
      <c r="D260" s="466">
        <f t="shared" ref="D260:D267" si="46">J260</f>
        <v>9900130684</v>
      </c>
      <c r="E260" s="57" t="s">
        <v>2385</v>
      </c>
      <c r="F260" s="92">
        <f t="shared" si="42"/>
        <v>44251</v>
      </c>
      <c r="G260" s="467">
        <f t="shared" si="39"/>
        <v>4500</v>
      </c>
      <c r="H260" s="103"/>
      <c r="I260" s="133"/>
      <c r="J260" s="187">
        <v>9900130684</v>
      </c>
      <c r="K260" s="133"/>
      <c r="L260" s="91">
        <v>44251</v>
      </c>
      <c r="M260" s="188"/>
      <c r="N260" s="123" t="s">
        <v>2012</v>
      </c>
      <c r="O260" s="124">
        <v>2999999000</v>
      </c>
      <c r="P260" s="110" t="s">
        <v>2013</v>
      </c>
      <c r="Q260" s="106"/>
      <c r="R260" s="111">
        <v>4500</v>
      </c>
      <c r="S260" s="106"/>
      <c r="T260" s="84">
        <f t="shared" si="37"/>
        <v>12517170.020000014</v>
      </c>
      <c r="U260" s="85">
        <v>163</v>
      </c>
      <c r="V260" s="98"/>
      <c r="W260" s="86"/>
      <c r="X260" s="71"/>
      <c r="Y260" s="71"/>
      <c r="Z260" s="120"/>
      <c r="AA260" s="120"/>
      <c r="AB260" s="120" t="e">
        <f>SUMIFS('[2]MAIN-101'!AT:AT,'[2]MAIN-101'!AQ:AQ,'[2]2021 CADADR'!A266)+SUMIFS('[2]MAIN-101'!AU:AU,'[2]MAIN-101'!AQ:AQ,'[2]2021 CADADR'!A266)-R260-S260</f>
        <v>#VALUE!</v>
      </c>
    </row>
    <row r="261" spans="1:28" ht="41.1" customHeight="1" x14ac:dyDescent="0.3">
      <c r="A261" s="72">
        <v>253</v>
      </c>
      <c r="B261" s="57" t="s">
        <v>1812</v>
      </c>
      <c r="C261" s="57" t="s">
        <v>1645</v>
      </c>
      <c r="D261" s="466">
        <f t="shared" si="46"/>
        <v>9900130685</v>
      </c>
      <c r="E261" s="57" t="s">
        <v>2385</v>
      </c>
      <c r="F261" s="92">
        <f t="shared" si="42"/>
        <v>44251</v>
      </c>
      <c r="G261" s="467">
        <f t="shared" si="39"/>
        <v>4640</v>
      </c>
      <c r="H261" s="103"/>
      <c r="I261" s="133"/>
      <c r="J261" s="187">
        <v>9900130685</v>
      </c>
      <c r="K261" s="133"/>
      <c r="L261" s="91">
        <v>44251</v>
      </c>
      <c r="M261" s="188"/>
      <c r="N261" s="123" t="s">
        <v>342</v>
      </c>
      <c r="O261" s="124">
        <v>2999999000</v>
      </c>
      <c r="P261" s="110" t="s">
        <v>2014</v>
      </c>
      <c r="Q261" s="106"/>
      <c r="R261" s="111">
        <v>4640</v>
      </c>
      <c r="S261" s="106"/>
      <c r="T261" s="84">
        <f t="shared" si="37"/>
        <v>12512530.020000014</v>
      </c>
      <c r="U261" s="85">
        <v>164</v>
      </c>
      <c r="V261" s="98"/>
      <c r="W261" s="86"/>
      <c r="X261" s="71"/>
      <c r="Y261" s="71"/>
      <c r="Z261" s="120"/>
      <c r="AA261" s="120"/>
      <c r="AB261" s="120" t="e">
        <f>SUMIFS('[2]MAIN-101'!AT:AT,'[2]MAIN-101'!AQ:AQ,'[2]2021 CADADR'!A267)+SUMIFS('[2]MAIN-101'!AU:AU,'[2]MAIN-101'!AQ:AQ,'[2]2021 CADADR'!A267)-R261-S261</f>
        <v>#VALUE!</v>
      </c>
    </row>
    <row r="262" spans="1:28" ht="41.1" customHeight="1" x14ac:dyDescent="0.3">
      <c r="A262" s="72">
        <v>254</v>
      </c>
      <c r="B262" s="57" t="s">
        <v>1812</v>
      </c>
      <c r="C262" s="57" t="s">
        <v>1645</v>
      </c>
      <c r="D262" s="466">
        <f t="shared" si="46"/>
        <v>9900130686</v>
      </c>
      <c r="E262" s="57" t="s">
        <v>2385</v>
      </c>
      <c r="F262" s="92">
        <f t="shared" si="42"/>
        <v>44251</v>
      </c>
      <c r="G262" s="467">
        <f t="shared" si="39"/>
        <v>800</v>
      </c>
      <c r="H262" s="103"/>
      <c r="I262" s="133"/>
      <c r="J262" s="187">
        <v>9900130686</v>
      </c>
      <c r="K262" s="133"/>
      <c r="L262" s="91">
        <v>44251</v>
      </c>
      <c r="M262" s="188"/>
      <c r="N262" s="123" t="s">
        <v>2015</v>
      </c>
      <c r="O262" s="124">
        <v>2999999000</v>
      </c>
      <c r="P262" s="110" t="s">
        <v>2016</v>
      </c>
      <c r="Q262" s="106"/>
      <c r="R262" s="111">
        <v>800</v>
      </c>
      <c r="S262" s="106"/>
      <c r="T262" s="84">
        <f t="shared" si="37"/>
        <v>12511730.020000014</v>
      </c>
      <c r="U262" s="85">
        <v>165</v>
      </c>
      <c r="V262" s="98"/>
      <c r="W262" s="86"/>
      <c r="X262" s="71"/>
      <c r="Y262" s="71"/>
      <c r="Z262" s="120"/>
      <c r="AA262" s="120"/>
      <c r="AB262" s="120" t="e">
        <f>SUMIFS('[2]MAIN-101'!AT:AT,'[2]MAIN-101'!AQ:AQ,'[2]2021 CADADR'!A268)+SUMIFS('[2]MAIN-101'!AU:AU,'[2]MAIN-101'!AQ:AQ,'[2]2021 CADADR'!A268)-R262-S262</f>
        <v>#VALUE!</v>
      </c>
    </row>
    <row r="263" spans="1:28" ht="41.1" customHeight="1" x14ac:dyDescent="0.3">
      <c r="A263" s="72">
        <v>255</v>
      </c>
      <c r="B263" s="57" t="s">
        <v>1812</v>
      </c>
      <c r="C263" s="57" t="s">
        <v>1645</v>
      </c>
      <c r="D263" s="466">
        <f t="shared" si="46"/>
        <v>9900130687</v>
      </c>
      <c r="E263" s="57" t="s">
        <v>2385</v>
      </c>
      <c r="F263" s="92">
        <f t="shared" si="42"/>
        <v>44251</v>
      </c>
      <c r="G263" s="467">
        <f t="shared" si="39"/>
        <v>300</v>
      </c>
      <c r="H263" s="103"/>
      <c r="I263" s="133"/>
      <c r="J263" s="187">
        <v>9900130687</v>
      </c>
      <c r="K263" s="133"/>
      <c r="L263" s="91">
        <v>44251</v>
      </c>
      <c r="M263" s="188"/>
      <c r="N263" s="123" t="s">
        <v>2017</v>
      </c>
      <c r="O263" s="124">
        <v>2999999000</v>
      </c>
      <c r="P263" s="110" t="s">
        <v>2018</v>
      </c>
      <c r="Q263" s="106"/>
      <c r="R263" s="111">
        <v>300</v>
      </c>
      <c r="S263" s="106"/>
      <c r="T263" s="84">
        <f t="shared" si="37"/>
        <v>12511430.020000014</v>
      </c>
      <c r="U263" s="85">
        <v>166</v>
      </c>
      <c r="V263" s="98" t="s">
        <v>2019</v>
      </c>
      <c r="W263" s="86">
        <v>10240</v>
      </c>
      <c r="X263" s="71"/>
      <c r="Y263" s="71"/>
      <c r="Z263" s="120"/>
      <c r="AA263" s="120"/>
      <c r="AB263" s="120" t="e">
        <f>SUMIFS('[2]MAIN-101'!AT:AT,'[2]MAIN-101'!AQ:AQ,'[2]2021 CADADR'!A269)+SUMIFS('[2]MAIN-101'!AU:AU,'[2]MAIN-101'!AQ:AQ,'[2]2021 CADADR'!A269)-R263-S263</f>
        <v>#VALUE!</v>
      </c>
    </row>
    <row r="264" spans="1:28" ht="41.1" customHeight="1" x14ac:dyDescent="0.3">
      <c r="A264" s="72">
        <v>256</v>
      </c>
      <c r="B264" s="57" t="s">
        <v>1812</v>
      </c>
      <c r="C264" s="57" t="s">
        <v>1645</v>
      </c>
      <c r="D264" s="466">
        <f t="shared" si="46"/>
        <v>1150461</v>
      </c>
      <c r="E264" s="57" t="s">
        <v>2385</v>
      </c>
      <c r="F264" s="92">
        <f t="shared" si="42"/>
        <v>44251</v>
      </c>
      <c r="G264" s="467">
        <f t="shared" si="39"/>
        <v>1030</v>
      </c>
      <c r="H264" s="103"/>
      <c r="I264" s="133"/>
      <c r="J264" s="187">
        <v>1150461</v>
      </c>
      <c r="K264" s="133"/>
      <c r="L264" s="91">
        <v>44251</v>
      </c>
      <c r="M264" s="188"/>
      <c r="N264" s="123" t="s">
        <v>340</v>
      </c>
      <c r="O264" s="124">
        <v>2999999000</v>
      </c>
      <c r="P264" s="110" t="s">
        <v>2020</v>
      </c>
      <c r="Q264" s="106"/>
      <c r="R264" s="111">
        <v>1030</v>
      </c>
      <c r="S264" s="106"/>
      <c r="T264" s="84">
        <f t="shared" si="37"/>
        <v>12510400.020000014</v>
      </c>
      <c r="U264" s="85">
        <v>167</v>
      </c>
      <c r="V264" s="98"/>
      <c r="W264" s="86"/>
      <c r="X264" s="71"/>
      <c r="Y264" s="71"/>
      <c r="Z264" s="120"/>
      <c r="AA264" s="120"/>
      <c r="AB264" s="120" t="e">
        <f>SUMIFS('[2]MAIN-101'!AT:AT,'[2]MAIN-101'!AQ:AQ,'[2]2021 CADADR'!A270)+SUMIFS('[2]MAIN-101'!AU:AU,'[2]MAIN-101'!AQ:AQ,'[2]2021 CADADR'!A270)-R264-S264</f>
        <v>#VALUE!</v>
      </c>
    </row>
    <row r="265" spans="1:28" ht="41.1" customHeight="1" x14ac:dyDescent="0.3">
      <c r="A265" s="72">
        <v>257</v>
      </c>
      <c r="B265" s="57" t="s">
        <v>1812</v>
      </c>
      <c r="C265" s="57" t="s">
        <v>1645</v>
      </c>
      <c r="D265" s="466">
        <f t="shared" si="46"/>
        <v>1150462</v>
      </c>
      <c r="E265" s="57" t="s">
        <v>2385</v>
      </c>
      <c r="F265" s="92">
        <f t="shared" si="42"/>
        <v>44251</v>
      </c>
      <c r="G265" s="467">
        <f t="shared" si="39"/>
        <v>8967.5400000000009</v>
      </c>
      <c r="H265" s="103"/>
      <c r="I265" s="133"/>
      <c r="J265" s="187">
        <v>1150462</v>
      </c>
      <c r="K265" s="133"/>
      <c r="L265" s="91">
        <v>44251</v>
      </c>
      <c r="M265" s="188"/>
      <c r="N265" s="123" t="s">
        <v>2021</v>
      </c>
      <c r="O265" s="124">
        <v>5010303001</v>
      </c>
      <c r="P265" s="110" t="s">
        <v>2022</v>
      </c>
      <c r="Q265" s="106"/>
      <c r="R265" s="111">
        <v>8967.5400000000009</v>
      </c>
      <c r="S265" s="106"/>
      <c r="T265" s="84">
        <f t="shared" si="37"/>
        <v>12501432.480000015</v>
      </c>
      <c r="U265" s="85">
        <v>168</v>
      </c>
      <c r="V265" s="98"/>
      <c r="W265" s="86"/>
      <c r="X265" s="71"/>
      <c r="Y265" s="71"/>
      <c r="Z265" s="120"/>
      <c r="AA265" s="120"/>
      <c r="AB265" s="120" t="e">
        <f>SUMIFS('[2]MAIN-101'!AT:AT,'[2]MAIN-101'!AQ:AQ,'[2]2021 CADADR'!A271)+SUMIFS('[2]MAIN-101'!AU:AU,'[2]MAIN-101'!AQ:AQ,'[2]2021 CADADR'!A271)-R265-S265</f>
        <v>#VALUE!</v>
      </c>
    </row>
    <row r="266" spans="1:28" ht="41.1" customHeight="1" x14ac:dyDescent="0.3">
      <c r="A266" s="72">
        <v>258</v>
      </c>
      <c r="B266" s="57" t="s">
        <v>1812</v>
      </c>
      <c r="C266" s="57" t="s">
        <v>1645</v>
      </c>
      <c r="D266" s="466">
        <f t="shared" si="46"/>
        <v>1150463</v>
      </c>
      <c r="E266" s="57" t="s">
        <v>2385</v>
      </c>
      <c r="F266" s="92">
        <f t="shared" si="42"/>
        <v>44251</v>
      </c>
      <c r="G266" s="467">
        <f t="shared" si="39"/>
        <v>91461.27</v>
      </c>
      <c r="H266" s="103"/>
      <c r="I266" s="133"/>
      <c r="J266" s="187">
        <v>1150463</v>
      </c>
      <c r="K266" s="133"/>
      <c r="L266" s="91">
        <v>44251</v>
      </c>
      <c r="M266" s="188"/>
      <c r="N266" s="123" t="s">
        <v>1815</v>
      </c>
      <c r="O266" s="124">
        <v>5010301000</v>
      </c>
      <c r="P266" s="110" t="s">
        <v>2016</v>
      </c>
      <c r="Q266" s="106"/>
      <c r="R266" s="111">
        <v>91461.27</v>
      </c>
      <c r="S266" s="106"/>
      <c r="T266" s="84">
        <f t="shared" si="37"/>
        <v>12409971.210000016</v>
      </c>
      <c r="U266" s="85">
        <v>169</v>
      </c>
      <c r="V266" s="98"/>
      <c r="W266" s="86"/>
      <c r="X266" s="71"/>
      <c r="Y266" s="71"/>
      <c r="Z266" s="120"/>
      <c r="AA266" s="120"/>
      <c r="AB266" s="120" t="e">
        <f>SUMIFS('[2]MAIN-101'!AT:AT,'[2]MAIN-101'!AQ:AQ,'[2]2021 CADADR'!A272)+SUMIFS('[2]MAIN-101'!AU:AU,'[2]MAIN-101'!AQ:AQ,'[2]2021 CADADR'!A272)-R266-S266</f>
        <v>#VALUE!</v>
      </c>
    </row>
    <row r="267" spans="1:28" ht="41.1" customHeight="1" x14ac:dyDescent="0.3">
      <c r="A267" s="197">
        <v>259</v>
      </c>
      <c r="B267" s="267" t="s">
        <v>1812</v>
      </c>
      <c r="C267" s="57" t="s">
        <v>1645</v>
      </c>
      <c r="D267" s="466">
        <f t="shared" si="46"/>
        <v>1150464</v>
      </c>
      <c r="E267" s="57" t="s">
        <v>2386</v>
      </c>
      <c r="F267" s="92">
        <f t="shared" si="42"/>
        <v>44251</v>
      </c>
      <c r="G267" s="467">
        <f t="shared" si="39"/>
        <v>0</v>
      </c>
      <c r="H267" s="103"/>
      <c r="I267" s="133"/>
      <c r="J267" s="187">
        <v>1150464</v>
      </c>
      <c r="K267" s="133"/>
      <c r="L267" s="91">
        <v>44251</v>
      </c>
      <c r="M267" s="188"/>
      <c r="N267" s="123" t="s">
        <v>1915</v>
      </c>
      <c r="O267" s="124"/>
      <c r="P267" s="110" t="s">
        <v>1915</v>
      </c>
      <c r="Q267" s="106"/>
      <c r="R267" s="111">
        <v>0</v>
      </c>
      <c r="S267" s="106"/>
      <c r="T267" s="84">
        <f t="shared" si="37"/>
        <v>12409971.210000016</v>
      </c>
      <c r="U267" s="85">
        <v>170</v>
      </c>
      <c r="V267" s="98" t="s">
        <v>2023</v>
      </c>
      <c r="W267" s="86">
        <v>101736.31</v>
      </c>
      <c r="X267" s="71"/>
      <c r="Y267" s="71"/>
      <c r="Z267" s="120"/>
      <c r="AA267" s="120"/>
      <c r="AB267" s="120" t="e">
        <f>SUMIFS('[2]MAIN-101'!AT:AT,'[2]MAIN-101'!AQ:AQ,'[2]2021 CADADR'!A273)+SUMIFS('[2]MAIN-101'!AU:AU,'[2]MAIN-101'!AQ:AQ,'[2]2021 CADADR'!A273)-R267-S267</f>
        <v>#VALUE!</v>
      </c>
    </row>
    <row r="268" spans="1:28" ht="41.1" hidden="1" customHeight="1" x14ac:dyDescent="0.3">
      <c r="A268" s="72">
        <v>260</v>
      </c>
      <c r="B268" s="57" t="s">
        <v>1812</v>
      </c>
      <c r="C268" s="57"/>
      <c r="D268" s="57"/>
      <c r="E268" s="57"/>
      <c r="F268" s="92">
        <f t="shared" ref="F268" si="47">M268</f>
        <v>0</v>
      </c>
      <c r="G268" s="467">
        <f t="shared" si="39"/>
        <v>0</v>
      </c>
      <c r="H268" s="103"/>
      <c r="I268" s="133"/>
      <c r="J268" s="187" t="s">
        <v>2024</v>
      </c>
      <c r="K268" s="133"/>
      <c r="L268" s="91"/>
      <c r="M268" s="188"/>
      <c r="N268" s="123"/>
      <c r="O268" s="124"/>
      <c r="P268" s="110"/>
      <c r="Q268" s="106">
        <v>1692278.19</v>
      </c>
      <c r="R268" s="111"/>
      <c r="S268" s="106"/>
      <c r="T268" s="84">
        <f t="shared" ref="T268:T334" si="48">+T267+Q268-(R268+S268)</f>
        <v>14102249.400000015</v>
      </c>
      <c r="U268" s="85"/>
      <c r="V268" s="98"/>
      <c r="W268" s="86"/>
      <c r="X268" s="71">
        <v>14084939.27</v>
      </c>
      <c r="Y268" s="71">
        <v>-15046.44000001438</v>
      </c>
      <c r="Z268" s="120"/>
      <c r="AA268" s="120"/>
      <c r="AB268" s="120" t="e">
        <f>SUMIFS('[2]MAIN-101'!AT:AT,'[2]MAIN-101'!AQ:AQ,'[2]2021 CADADR'!A274)+SUMIFS('[2]MAIN-101'!AU:AU,'[2]MAIN-101'!AQ:AQ,'[2]2021 CADADR'!A274)-R268-S268</f>
        <v>#VALUE!</v>
      </c>
    </row>
    <row r="269" spans="1:28" ht="41.1" customHeight="1" x14ac:dyDescent="0.3">
      <c r="A269" s="72">
        <v>261</v>
      </c>
      <c r="B269" s="57" t="s">
        <v>1812</v>
      </c>
      <c r="C269" s="57" t="s">
        <v>1652</v>
      </c>
      <c r="D269" s="57" t="str">
        <f t="shared" ref="D269:D274" si="49">K269</f>
        <v>101-21-02-023</v>
      </c>
      <c r="E269" s="57" t="s">
        <v>2385</v>
      </c>
      <c r="F269" s="92">
        <f t="shared" ref="F269:F274" si="50">L269</f>
        <v>44253</v>
      </c>
      <c r="G269" s="467">
        <f t="shared" si="39"/>
        <v>7321.62</v>
      </c>
      <c r="H269" s="103"/>
      <c r="I269" s="133"/>
      <c r="J269" s="187"/>
      <c r="K269" s="133" t="s">
        <v>2025</v>
      </c>
      <c r="L269" s="91">
        <v>44253</v>
      </c>
      <c r="M269" s="188"/>
      <c r="N269" s="123" t="s">
        <v>2026</v>
      </c>
      <c r="O269" s="124">
        <v>5021199000</v>
      </c>
      <c r="P269" s="110" t="s">
        <v>2027</v>
      </c>
      <c r="Q269" s="106"/>
      <c r="R269" s="111"/>
      <c r="S269" s="106">
        <v>7321.62</v>
      </c>
      <c r="T269" s="84">
        <f t="shared" si="48"/>
        <v>14094927.780000016</v>
      </c>
      <c r="U269" s="85">
        <v>171</v>
      </c>
      <c r="V269" s="98"/>
      <c r="W269" s="86"/>
      <c r="X269" s="71"/>
      <c r="Y269" s="71"/>
      <c r="Z269" s="120"/>
      <c r="AA269" s="120"/>
      <c r="AB269" s="120" t="e">
        <f>SUMIFS('[2]MAIN-101'!AT:AT,'[2]MAIN-101'!AQ:AQ,'[2]2021 CADADR'!A275)+SUMIFS('[2]MAIN-101'!AU:AU,'[2]MAIN-101'!AQ:AQ,'[2]2021 CADADR'!A275)-R269-S269</f>
        <v>#VALUE!</v>
      </c>
    </row>
    <row r="270" spans="1:28" ht="41.1" customHeight="1" x14ac:dyDescent="0.3">
      <c r="A270" s="72">
        <v>262</v>
      </c>
      <c r="B270" s="57" t="s">
        <v>1812</v>
      </c>
      <c r="C270" s="57" t="s">
        <v>1652</v>
      </c>
      <c r="D270" s="57" t="str">
        <f t="shared" si="49"/>
        <v>101-21-02-023</v>
      </c>
      <c r="E270" s="57" t="s">
        <v>2385</v>
      </c>
      <c r="F270" s="92">
        <f t="shared" si="50"/>
        <v>44253</v>
      </c>
      <c r="G270" s="467">
        <f t="shared" si="39"/>
        <v>9000</v>
      </c>
      <c r="H270" s="103"/>
      <c r="I270" s="133"/>
      <c r="J270" s="187"/>
      <c r="K270" s="133" t="s">
        <v>2025</v>
      </c>
      <c r="L270" s="91">
        <v>44253</v>
      </c>
      <c r="M270" s="188"/>
      <c r="N270" s="123" t="s">
        <v>2028</v>
      </c>
      <c r="O270" s="124">
        <v>5021199000</v>
      </c>
      <c r="P270" s="110" t="s">
        <v>2029</v>
      </c>
      <c r="Q270" s="106"/>
      <c r="R270" s="111"/>
      <c r="S270" s="106">
        <v>9000</v>
      </c>
      <c r="T270" s="84">
        <f t="shared" si="48"/>
        <v>14085927.780000016</v>
      </c>
      <c r="U270" s="85">
        <v>172</v>
      </c>
      <c r="V270" s="98"/>
      <c r="W270" s="86"/>
      <c r="X270" s="71"/>
      <c r="Y270" s="71"/>
      <c r="Z270" s="120"/>
      <c r="AA270" s="120"/>
      <c r="AB270" s="120" t="e">
        <f>SUMIFS('[2]MAIN-101'!AT:AT,'[2]MAIN-101'!AQ:AQ,'[2]2021 CADADR'!A276)+SUMIFS('[2]MAIN-101'!AU:AU,'[2]MAIN-101'!AQ:AQ,'[2]2021 CADADR'!A276)-R270-S270</f>
        <v>#VALUE!</v>
      </c>
    </row>
    <row r="271" spans="1:28" ht="41.1" customHeight="1" x14ac:dyDescent="0.3">
      <c r="A271" s="72">
        <v>263</v>
      </c>
      <c r="B271" s="57" t="s">
        <v>1812</v>
      </c>
      <c r="C271" s="57" t="s">
        <v>1652</v>
      </c>
      <c r="D271" s="57" t="str">
        <f t="shared" si="49"/>
        <v>101-21-02-023</v>
      </c>
      <c r="E271" s="57" t="s">
        <v>2385</v>
      </c>
      <c r="F271" s="92">
        <f t="shared" si="50"/>
        <v>44253</v>
      </c>
      <c r="G271" s="467">
        <f t="shared" si="39"/>
        <v>10790</v>
      </c>
      <c r="H271" s="103"/>
      <c r="I271" s="133"/>
      <c r="J271" s="187"/>
      <c r="K271" s="133" t="s">
        <v>2025</v>
      </c>
      <c r="L271" s="91">
        <v>44253</v>
      </c>
      <c r="M271" s="188"/>
      <c r="N271" s="123" t="s">
        <v>1662</v>
      </c>
      <c r="O271" s="124">
        <v>5021299000</v>
      </c>
      <c r="P271" s="110" t="s">
        <v>2030</v>
      </c>
      <c r="Q271" s="106"/>
      <c r="R271" s="111"/>
      <c r="S271" s="106">
        <v>10790</v>
      </c>
      <c r="T271" s="84">
        <f t="shared" si="48"/>
        <v>14075137.780000016</v>
      </c>
      <c r="U271" s="85">
        <v>173</v>
      </c>
      <c r="V271" s="98"/>
      <c r="W271" s="86"/>
      <c r="X271" s="71"/>
      <c r="Y271" s="71"/>
      <c r="Z271" s="120"/>
      <c r="AA271" s="120"/>
      <c r="AB271" s="120" t="e">
        <f>SUMIFS('[2]MAIN-101'!AT:AT,'[2]MAIN-101'!AQ:AQ,'[2]2021 CADADR'!A277)+SUMIFS('[2]MAIN-101'!AU:AU,'[2]MAIN-101'!AQ:AQ,'[2]2021 CADADR'!A277)-R271-S271</f>
        <v>#VALUE!</v>
      </c>
    </row>
    <row r="272" spans="1:28" ht="41.1" customHeight="1" x14ac:dyDescent="0.3">
      <c r="A272" s="72">
        <v>264</v>
      </c>
      <c r="B272" s="57" t="s">
        <v>1812</v>
      </c>
      <c r="C272" s="57" t="s">
        <v>1652</v>
      </c>
      <c r="D272" s="57" t="str">
        <f t="shared" si="49"/>
        <v>101-21-02-023</v>
      </c>
      <c r="E272" s="57" t="s">
        <v>2385</v>
      </c>
      <c r="F272" s="92">
        <f t="shared" si="50"/>
        <v>44253</v>
      </c>
      <c r="G272" s="467">
        <f t="shared" si="39"/>
        <v>11852.18</v>
      </c>
      <c r="H272" s="103"/>
      <c r="I272" s="133"/>
      <c r="J272" s="187"/>
      <c r="K272" s="133" t="s">
        <v>2025</v>
      </c>
      <c r="L272" s="91">
        <v>44253</v>
      </c>
      <c r="M272" s="188"/>
      <c r="N272" s="123" t="s">
        <v>1662</v>
      </c>
      <c r="O272" s="124">
        <v>5021299000</v>
      </c>
      <c r="P272" s="110" t="s">
        <v>2031</v>
      </c>
      <c r="Q272" s="106"/>
      <c r="R272" s="111"/>
      <c r="S272" s="106">
        <v>11852.18</v>
      </c>
      <c r="T272" s="84">
        <f t="shared" si="48"/>
        <v>14063285.600000016</v>
      </c>
      <c r="U272" s="85">
        <v>174</v>
      </c>
      <c r="V272" s="98"/>
      <c r="W272" s="86"/>
      <c r="X272" s="71"/>
      <c r="Y272" s="71"/>
      <c r="Z272" s="120"/>
      <c r="AA272" s="120"/>
      <c r="AB272" s="120" t="e">
        <f>SUMIFS('[2]MAIN-101'!AT:AT,'[2]MAIN-101'!AQ:AQ,'[2]2021 CADADR'!A278)+SUMIFS('[2]MAIN-101'!AU:AU,'[2]MAIN-101'!AQ:AQ,'[2]2021 CADADR'!A278)-R272-S272</f>
        <v>#VALUE!</v>
      </c>
    </row>
    <row r="273" spans="1:28" ht="41.1" customHeight="1" x14ac:dyDescent="0.3">
      <c r="A273" s="72">
        <v>265</v>
      </c>
      <c r="B273" s="57" t="s">
        <v>1812</v>
      </c>
      <c r="C273" s="57" t="s">
        <v>1652</v>
      </c>
      <c r="D273" s="57" t="str">
        <f t="shared" si="49"/>
        <v>101-21-02-023</v>
      </c>
      <c r="E273" s="57" t="s">
        <v>2385</v>
      </c>
      <c r="F273" s="92">
        <f t="shared" si="50"/>
        <v>44253</v>
      </c>
      <c r="G273" s="467">
        <f t="shared" ref="G273:G336" si="51">R273+S273</f>
        <v>23474</v>
      </c>
      <c r="H273" s="103"/>
      <c r="I273" s="133"/>
      <c r="J273" s="187"/>
      <c r="K273" s="133" t="s">
        <v>2025</v>
      </c>
      <c r="L273" s="91">
        <v>44253</v>
      </c>
      <c r="M273" s="188"/>
      <c r="N273" s="123" t="s">
        <v>1662</v>
      </c>
      <c r="O273" s="124">
        <v>5021299000</v>
      </c>
      <c r="P273" s="110" t="s">
        <v>2032</v>
      </c>
      <c r="Q273" s="106"/>
      <c r="R273" s="111"/>
      <c r="S273" s="106">
        <v>23474</v>
      </c>
      <c r="T273" s="84">
        <f t="shared" si="48"/>
        <v>14039811.600000016</v>
      </c>
      <c r="U273" s="85">
        <v>175</v>
      </c>
      <c r="V273" s="98"/>
      <c r="W273" s="86"/>
      <c r="X273" s="71"/>
      <c r="Y273" s="71"/>
      <c r="Z273" s="120"/>
      <c r="AA273" s="120"/>
      <c r="AB273" s="120" t="e">
        <f>SUMIFS('[2]MAIN-101'!AT:AT,'[2]MAIN-101'!AQ:AQ,'[2]2021 CADADR'!A279)+SUMIFS('[2]MAIN-101'!AU:AU,'[2]MAIN-101'!AQ:AQ,'[2]2021 CADADR'!A279)-R273-S273</f>
        <v>#VALUE!</v>
      </c>
    </row>
    <row r="274" spans="1:28" ht="41.1" customHeight="1" x14ac:dyDescent="0.3">
      <c r="A274" s="72">
        <v>266</v>
      </c>
      <c r="B274" s="57" t="s">
        <v>1812</v>
      </c>
      <c r="C274" s="57" t="s">
        <v>1652</v>
      </c>
      <c r="D274" s="57" t="str">
        <f t="shared" si="49"/>
        <v>101-21-02-023</v>
      </c>
      <c r="E274" s="57" t="s">
        <v>2385</v>
      </c>
      <c r="F274" s="92">
        <f t="shared" si="50"/>
        <v>44253</v>
      </c>
      <c r="G274" s="467">
        <f t="shared" si="51"/>
        <v>21473.58</v>
      </c>
      <c r="H274" s="103"/>
      <c r="I274" s="133"/>
      <c r="J274" s="187"/>
      <c r="K274" s="133" t="s">
        <v>2025</v>
      </c>
      <c r="L274" s="91">
        <v>44253</v>
      </c>
      <c r="M274" s="188"/>
      <c r="N274" s="123" t="s">
        <v>1662</v>
      </c>
      <c r="O274" s="124">
        <v>5021299000</v>
      </c>
      <c r="P274" s="110" t="s">
        <v>2033</v>
      </c>
      <c r="Q274" s="106"/>
      <c r="R274" s="111"/>
      <c r="S274" s="106">
        <v>21473.58</v>
      </c>
      <c r="T274" s="84">
        <f t="shared" si="48"/>
        <v>14018338.020000016</v>
      </c>
      <c r="U274" s="85">
        <v>176</v>
      </c>
      <c r="V274" s="98" t="s">
        <v>2034</v>
      </c>
      <c r="W274" s="86">
        <v>83911.38</v>
      </c>
      <c r="X274" s="71">
        <v>14084939.27</v>
      </c>
      <c r="Y274" s="71">
        <v>68864.939999984577</v>
      </c>
      <c r="Z274" s="120">
        <v>83911.38</v>
      </c>
      <c r="AA274" s="120">
        <v>-15046.440000015427</v>
      </c>
      <c r="AB274" s="120" t="e">
        <f>SUMIFS('[2]MAIN-101'!AT:AT,'[2]MAIN-101'!AQ:AQ,'[2]2021 CADADR'!A280)+SUMIFS('[2]MAIN-101'!AU:AU,'[2]MAIN-101'!AQ:AQ,'[2]2021 CADADR'!A280)-R274-S274</f>
        <v>#VALUE!</v>
      </c>
    </row>
    <row r="275" spans="1:28" ht="41.1" hidden="1" customHeight="1" x14ac:dyDescent="0.3">
      <c r="A275" s="72">
        <v>267</v>
      </c>
      <c r="B275" s="57" t="s">
        <v>2035</v>
      </c>
      <c r="C275" s="57"/>
      <c r="D275" s="57"/>
      <c r="E275" s="57"/>
      <c r="F275" s="92">
        <f t="shared" ref="F275" si="52">M275</f>
        <v>0</v>
      </c>
      <c r="G275" s="467">
        <f t="shared" si="51"/>
        <v>0</v>
      </c>
      <c r="H275" s="198"/>
      <c r="I275" s="190"/>
      <c r="J275" s="199"/>
      <c r="K275" s="190"/>
      <c r="L275" s="191">
        <v>44253</v>
      </c>
      <c r="M275" s="192"/>
      <c r="N275" s="193"/>
      <c r="O275" s="194"/>
      <c r="P275" s="195"/>
      <c r="Q275" s="165">
        <v>17784000</v>
      </c>
      <c r="R275" s="196"/>
      <c r="S275" s="165"/>
      <c r="T275" s="166">
        <f t="shared" si="48"/>
        <v>31802338.020000018</v>
      </c>
      <c r="U275" s="85"/>
      <c r="V275" s="98"/>
      <c r="W275" s="86"/>
      <c r="X275" s="71"/>
      <c r="Y275" s="71"/>
      <c r="Z275" s="120"/>
      <c r="AA275" s="120" t="s">
        <v>2036</v>
      </c>
    </row>
    <row r="276" spans="1:28" ht="41.1" customHeight="1" x14ac:dyDescent="0.3">
      <c r="A276" s="197">
        <v>268</v>
      </c>
      <c r="B276" s="57" t="s">
        <v>2035</v>
      </c>
      <c r="C276" s="57" t="s">
        <v>1645</v>
      </c>
      <c r="D276" s="466" t="str">
        <f>J276</f>
        <v>9900130667</v>
      </c>
      <c r="E276" s="57" t="s">
        <v>2385</v>
      </c>
      <c r="F276" s="92">
        <f t="shared" ref="F276:F339" si="53">L276</f>
        <v>44253</v>
      </c>
      <c r="G276" s="467">
        <f t="shared" si="51"/>
        <v>17032.63</v>
      </c>
      <c r="H276" s="198"/>
      <c r="I276" s="200">
        <v>43872</v>
      </c>
      <c r="J276" s="199" t="s">
        <v>2037</v>
      </c>
      <c r="K276" s="190"/>
      <c r="L276" s="191">
        <v>44253</v>
      </c>
      <c r="M276" s="192"/>
      <c r="N276" s="193" t="s">
        <v>64</v>
      </c>
      <c r="O276" s="194"/>
      <c r="P276" s="195" t="s">
        <v>2038</v>
      </c>
      <c r="Q276" s="165"/>
      <c r="R276" s="196">
        <v>17032.63</v>
      </c>
      <c r="S276" s="165"/>
      <c r="T276" s="166">
        <f>+T275+Q276-(R276+S276)</f>
        <v>31785305.390000019</v>
      </c>
      <c r="U276" s="85"/>
      <c r="V276" s="98"/>
      <c r="W276" s="86"/>
      <c r="X276" s="71"/>
      <c r="Y276" s="71"/>
      <c r="Z276" s="120"/>
      <c r="AA276" s="120"/>
    </row>
    <row r="277" spans="1:28" ht="41.1" customHeight="1" x14ac:dyDescent="0.3">
      <c r="A277" s="72">
        <v>269</v>
      </c>
      <c r="B277" s="57" t="s">
        <v>2035</v>
      </c>
      <c r="C277" s="57" t="s">
        <v>1652</v>
      </c>
      <c r="D277" s="57" t="str">
        <f t="shared" ref="D277:D278" si="54">K277</f>
        <v>101-21-03-024</v>
      </c>
      <c r="E277" s="57" t="s">
        <v>2385</v>
      </c>
      <c r="F277" s="92">
        <f t="shared" si="53"/>
        <v>44318</v>
      </c>
      <c r="G277" s="467">
        <f t="shared" si="51"/>
        <v>11559.96</v>
      </c>
      <c r="H277" s="103"/>
      <c r="I277" s="133"/>
      <c r="J277" s="159"/>
      <c r="K277" s="163" t="s">
        <v>2039</v>
      </c>
      <c r="L277" s="91">
        <v>44318</v>
      </c>
      <c r="M277" s="160">
        <v>44319</v>
      </c>
      <c r="N277" s="123" t="s">
        <v>1950</v>
      </c>
      <c r="O277" s="94">
        <v>5021199000</v>
      </c>
      <c r="P277" s="517" t="s">
        <v>2040</v>
      </c>
      <c r="Q277" s="201"/>
      <c r="R277" s="105"/>
      <c r="S277" s="96">
        <v>11559.96</v>
      </c>
      <c r="T277" s="84">
        <f t="shared" si="48"/>
        <v>31773745.430000018</v>
      </c>
      <c r="U277" s="85">
        <v>1</v>
      </c>
      <c r="V277" s="202"/>
      <c r="W277" s="203"/>
      <c r="X277" s="204"/>
      <c r="Y277" s="204"/>
      <c r="Z277" s="204"/>
    </row>
    <row r="278" spans="1:28" ht="41.1" customHeight="1" x14ac:dyDescent="0.3">
      <c r="A278" s="72">
        <v>270</v>
      </c>
      <c r="B278" s="57" t="s">
        <v>2035</v>
      </c>
      <c r="C278" s="57" t="s">
        <v>1652</v>
      </c>
      <c r="D278" s="57" t="str">
        <f t="shared" si="54"/>
        <v>101-21-03-024</v>
      </c>
      <c r="E278" s="57" t="s">
        <v>2385</v>
      </c>
      <c r="F278" s="92">
        <f t="shared" si="53"/>
        <v>44318</v>
      </c>
      <c r="G278" s="467">
        <f t="shared" si="51"/>
        <v>11559.96</v>
      </c>
      <c r="H278" s="103"/>
      <c r="I278" s="133"/>
      <c r="J278" s="159"/>
      <c r="K278" s="464" t="s">
        <v>2039</v>
      </c>
      <c r="L278" s="91">
        <v>44318</v>
      </c>
      <c r="M278" s="160">
        <v>44319</v>
      </c>
      <c r="N278" s="123" t="s">
        <v>1945</v>
      </c>
      <c r="O278" s="94">
        <v>5021199000</v>
      </c>
      <c r="P278" s="519"/>
      <c r="Q278" s="201"/>
      <c r="R278" s="105"/>
      <c r="S278" s="96">
        <v>11559.96</v>
      </c>
      <c r="T278" s="84">
        <f t="shared" si="48"/>
        <v>31762185.470000017</v>
      </c>
      <c r="U278" s="85">
        <v>2</v>
      </c>
      <c r="V278" s="205" t="s">
        <v>2041</v>
      </c>
      <c r="W278" s="206">
        <f>SUM(S277:S278)</f>
        <v>23119.919999999998</v>
      </c>
      <c r="X278" s="204"/>
      <c r="Y278" s="204"/>
      <c r="Z278" s="204"/>
    </row>
    <row r="279" spans="1:28" ht="41.1" customHeight="1" x14ac:dyDescent="0.3">
      <c r="A279" s="72">
        <v>271</v>
      </c>
      <c r="B279" s="57" t="s">
        <v>2035</v>
      </c>
      <c r="C279" s="57" t="s">
        <v>1645</v>
      </c>
      <c r="D279" s="466">
        <f t="shared" ref="D279:D296" si="55">J279</f>
        <v>9900130690</v>
      </c>
      <c r="E279" s="57" t="s">
        <v>2385</v>
      </c>
      <c r="F279" s="92">
        <f t="shared" si="53"/>
        <v>44318</v>
      </c>
      <c r="G279" s="467">
        <f t="shared" si="51"/>
        <v>27440</v>
      </c>
      <c r="H279" s="103"/>
      <c r="I279" s="133"/>
      <c r="J279" s="74">
        <v>9900130690</v>
      </c>
      <c r="K279" s="90"/>
      <c r="L279" s="91">
        <v>44318</v>
      </c>
      <c r="M279" s="160">
        <v>44318</v>
      </c>
      <c r="N279" s="123" t="s">
        <v>825</v>
      </c>
      <c r="O279" s="124">
        <v>2999999000</v>
      </c>
      <c r="P279" s="104" t="s">
        <v>2042</v>
      </c>
      <c r="Q279" s="105"/>
      <c r="R279" s="105">
        <v>27440</v>
      </c>
      <c r="S279" s="105"/>
      <c r="T279" s="84">
        <f t="shared" si="48"/>
        <v>31734745.470000017</v>
      </c>
      <c r="U279" s="85">
        <v>3</v>
      </c>
      <c r="V279" s="207"/>
      <c r="W279" s="208"/>
      <c r="X279" s="204"/>
      <c r="Y279" s="204"/>
      <c r="Z279" s="204"/>
    </row>
    <row r="280" spans="1:28" ht="41.1" customHeight="1" x14ac:dyDescent="0.3">
      <c r="A280" s="72">
        <v>272</v>
      </c>
      <c r="B280" s="57" t="s">
        <v>2035</v>
      </c>
      <c r="C280" s="57" t="s">
        <v>1645</v>
      </c>
      <c r="D280" s="466">
        <f t="shared" si="55"/>
        <v>9900130691</v>
      </c>
      <c r="E280" s="57" t="s">
        <v>2385</v>
      </c>
      <c r="F280" s="92">
        <f t="shared" si="53"/>
        <v>44318</v>
      </c>
      <c r="G280" s="467">
        <f t="shared" si="51"/>
        <v>1200</v>
      </c>
      <c r="H280" s="103"/>
      <c r="I280" s="133"/>
      <c r="J280" s="74">
        <v>9900130691</v>
      </c>
      <c r="K280" s="90"/>
      <c r="L280" s="91">
        <v>44318</v>
      </c>
      <c r="M280" s="160">
        <v>44318</v>
      </c>
      <c r="N280" s="123" t="s">
        <v>825</v>
      </c>
      <c r="O280" s="124">
        <v>2999999000</v>
      </c>
      <c r="P280" s="209" t="s">
        <v>2043</v>
      </c>
      <c r="Q280" s="97"/>
      <c r="R280" s="97">
        <v>1200</v>
      </c>
      <c r="S280" s="106"/>
      <c r="T280" s="84">
        <f t="shared" si="48"/>
        <v>31733545.470000017</v>
      </c>
      <c r="U280" s="85">
        <v>4</v>
      </c>
      <c r="V280" s="210"/>
      <c r="W280" s="208"/>
      <c r="X280" s="204"/>
      <c r="Y280" s="204"/>
      <c r="Z280" s="204"/>
    </row>
    <row r="281" spans="1:28" ht="41.1" customHeight="1" x14ac:dyDescent="0.3">
      <c r="A281" s="72">
        <v>273</v>
      </c>
      <c r="B281" s="57" t="s">
        <v>2035</v>
      </c>
      <c r="C281" s="57" t="s">
        <v>1645</v>
      </c>
      <c r="D281" s="466">
        <f t="shared" si="55"/>
        <v>9900130692</v>
      </c>
      <c r="E281" s="57" t="s">
        <v>2385</v>
      </c>
      <c r="F281" s="92">
        <f t="shared" si="53"/>
        <v>44318</v>
      </c>
      <c r="G281" s="467">
        <f t="shared" si="51"/>
        <v>46237.5</v>
      </c>
      <c r="H281" s="103"/>
      <c r="I281" s="133"/>
      <c r="J281" s="74">
        <v>9900130692</v>
      </c>
      <c r="K281" s="90"/>
      <c r="L281" s="91">
        <v>44318</v>
      </c>
      <c r="M281" s="160">
        <v>44318</v>
      </c>
      <c r="N281" s="211" t="s">
        <v>1809</v>
      </c>
      <c r="O281" s="124">
        <v>2999999000</v>
      </c>
      <c r="P281" s="209" t="s">
        <v>2044</v>
      </c>
      <c r="Q281" s="97"/>
      <c r="R281" s="97">
        <v>46237.5</v>
      </c>
      <c r="S281" s="106"/>
      <c r="T281" s="84">
        <f t="shared" si="48"/>
        <v>31687307.970000017</v>
      </c>
      <c r="U281" s="85">
        <v>5</v>
      </c>
      <c r="V281" s="210"/>
      <c r="W281" s="208"/>
      <c r="X281" s="204"/>
      <c r="Y281" s="204"/>
      <c r="Z281" s="204"/>
    </row>
    <row r="282" spans="1:28" ht="41.1" customHeight="1" x14ac:dyDescent="0.4">
      <c r="A282" s="72">
        <v>274</v>
      </c>
      <c r="B282" s="57" t="s">
        <v>2035</v>
      </c>
      <c r="C282" s="57" t="s">
        <v>1645</v>
      </c>
      <c r="D282" s="466">
        <f t="shared" si="55"/>
        <v>9900130693</v>
      </c>
      <c r="E282" s="57" t="s">
        <v>2385</v>
      </c>
      <c r="F282" s="92">
        <f t="shared" si="53"/>
        <v>44318</v>
      </c>
      <c r="G282" s="467">
        <f t="shared" si="51"/>
        <v>3750</v>
      </c>
      <c r="H282" s="103"/>
      <c r="I282" s="133"/>
      <c r="J282" s="74">
        <v>9900130693</v>
      </c>
      <c r="K282" s="112"/>
      <c r="L282" s="91">
        <v>44318</v>
      </c>
      <c r="M282" s="160">
        <v>44318</v>
      </c>
      <c r="N282" s="211" t="s">
        <v>1803</v>
      </c>
      <c r="O282" s="124">
        <v>2999999000</v>
      </c>
      <c r="P282" s="209" t="s">
        <v>2045</v>
      </c>
      <c r="Q282" s="97"/>
      <c r="R282" s="97">
        <v>3750</v>
      </c>
      <c r="S282" s="106"/>
      <c r="T282" s="84">
        <f t="shared" si="48"/>
        <v>31683557.970000017</v>
      </c>
      <c r="U282" s="85">
        <v>6</v>
      </c>
      <c r="V282" s="205" t="s">
        <v>2046</v>
      </c>
      <c r="W282" s="212">
        <f>SUM(R279:R282)</f>
        <v>78627.5</v>
      </c>
      <c r="X282" s="213"/>
      <c r="Y282" s="214"/>
      <c r="Z282" s="204"/>
    </row>
    <row r="283" spans="1:28" ht="41.1" customHeight="1" x14ac:dyDescent="0.3">
      <c r="A283" s="72">
        <v>275</v>
      </c>
      <c r="B283" s="57" t="s">
        <v>2035</v>
      </c>
      <c r="C283" s="57" t="s">
        <v>1645</v>
      </c>
      <c r="D283" s="466">
        <f t="shared" si="55"/>
        <v>1150465</v>
      </c>
      <c r="E283" s="57" t="s">
        <v>2385</v>
      </c>
      <c r="F283" s="92">
        <f t="shared" si="53"/>
        <v>44318</v>
      </c>
      <c r="G283" s="467">
        <f t="shared" si="51"/>
        <v>4000.04</v>
      </c>
      <c r="H283" s="103"/>
      <c r="I283" s="133"/>
      <c r="J283" s="159">
        <v>1150465</v>
      </c>
      <c r="K283" s="90"/>
      <c r="L283" s="91">
        <v>44318</v>
      </c>
      <c r="M283" s="160">
        <v>44318</v>
      </c>
      <c r="N283" s="123" t="s">
        <v>1699</v>
      </c>
      <c r="O283" s="124">
        <v>2999999000</v>
      </c>
      <c r="P283" s="104" t="s">
        <v>2047</v>
      </c>
      <c r="Q283" s="105"/>
      <c r="R283" s="105">
        <v>4000.04</v>
      </c>
      <c r="S283" s="96"/>
      <c r="T283" s="84">
        <f t="shared" si="48"/>
        <v>31679557.930000018</v>
      </c>
      <c r="U283" s="85">
        <v>7</v>
      </c>
      <c r="V283" s="210"/>
      <c r="W283" s="203"/>
      <c r="X283" s="204"/>
      <c r="Y283" s="215"/>
      <c r="Z283" s="204"/>
    </row>
    <row r="284" spans="1:28" ht="41.1" customHeight="1" x14ac:dyDescent="0.3">
      <c r="A284" s="72">
        <v>276</v>
      </c>
      <c r="B284" s="57" t="s">
        <v>2035</v>
      </c>
      <c r="C284" s="57" t="s">
        <v>1645</v>
      </c>
      <c r="D284" s="466">
        <f t="shared" si="55"/>
        <v>1150466</v>
      </c>
      <c r="E284" s="57" t="s">
        <v>2385</v>
      </c>
      <c r="F284" s="92">
        <f t="shared" si="53"/>
        <v>44318</v>
      </c>
      <c r="G284" s="467">
        <f t="shared" si="51"/>
        <v>903</v>
      </c>
      <c r="H284" s="103"/>
      <c r="I284" s="133"/>
      <c r="J284" s="159">
        <v>1150466</v>
      </c>
      <c r="K284" s="117"/>
      <c r="L284" s="91">
        <v>44318</v>
      </c>
      <c r="M284" s="160">
        <v>44318</v>
      </c>
      <c r="N284" s="211" t="s">
        <v>2048</v>
      </c>
      <c r="O284" s="124">
        <v>2999999000</v>
      </c>
      <c r="P284" s="209" t="s">
        <v>2049</v>
      </c>
      <c r="Q284" s="97"/>
      <c r="R284" s="97">
        <v>903</v>
      </c>
      <c r="S284" s="96"/>
      <c r="T284" s="84">
        <f t="shared" si="48"/>
        <v>31678654.930000018</v>
      </c>
      <c r="U284" s="85">
        <v>8</v>
      </c>
      <c r="V284" s="210"/>
      <c r="W284" s="208"/>
      <c r="X284" s="204"/>
      <c r="Y284" s="204"/>
      <c r="Z284" s="204"/>
    </row>
    <row r="285" spans="1:28" ht="41.1" customHeight="1" x14ac:dyDescent="0.3">
      <c r="A285" s="72">
        <v>277</v>
      </c>
      <c r="B285" s="57" t="s">
        <v>2035</v>
      </c>
      <c r="C285" s="57" t="s">
        <v>1645</v>
      </c>
      <c r="D285" s="466">
        <f t="shared" si="55"/>
        <v>1150467</v>
      </c>
      <c r="E285" s="57" t="s">
        <v>2385</v>
      </c>
      <c r="F285" s="92">
        <f t="shared" si="53"/>
        <v>44318</v>
      </c>
      <c r="G285" s="467">
        <f t="shared" si="51"/>
        <v>54327.25</v>
      </c>
      <c r="H285" s="103"/>
      <c r="I285" s="133"/>
      <c r="J285" s="159">
        <v>1150467</v>
      </c>
      <c r="K285" s="117"/>
      <c r="L285" s="91">
        <v>44318</v>
      </c>
      <c r="M285" s="160">
        <v>44318</v>
      </c>
      <c r="N285" s="211" t="s">
        <v>340</v>
      </c>
      <c r="O285" s="124">
        <v>2999999000</v>
      </c>
      <c r="P285" s="104" t="s">
        <v>2050</v>
      </c>
      <c r="Q285" s="97"/>
      <c r="R285" s="97">
        <v>54327.25</v>
      </c>
      <c r="S285" s="105"/>
      <c r="T285" s="84">
        <f t="shared" si="48"/>
        <v>31624327.680000018</v>
      </c>
      <c r="U285" s="85">
        <v>9</v>
      </c>
      <c r="V285" s="210"/>
      <c r="W285" s="208"/>
      <c r="X285" s="204"/>
      <c r="Y285" s="204"/>
      <c r="Z285" s="204"/>
    </row>
    <row r="286" spans="1:28" ht="41.1" customHeight="1" x14ac:dyDescent="0.3">
      <c r="A286" s="72">
        <v>278</v>
      </c>
      <c r="B286" s="57" t="s">
        <v>2035</v>
      </c>
      <c r="C286" s="57" t="s">
        <v>1645</v>
      </c>
      <c r="D286" s="466">
        <f t="shared" si="55"/>
        <v>1150468</v>
      </c>
      <c r="E286" s="57" t="s">
        <v>2385</v>
      </c>
      <c r="F286" s="92">
        <f t="shared" si="53"/>
        <v>44318</v>
      </c>
      <c r="G286" s="467">
        <f t="shared" si="51"/>
        <v>1255.3</v>
      </c>
      <c r="H286" s="103"/>
      <c r="I286" s="133"/>
      <c r="J286" s="159">
        <v>1150468</v>
      </c>
      <c r="K286" s="90"/>
      <c r="L286" s="91">
        <v>44318</v>
      </c>
      <c r="M286" s="160">
        <v>44318</v>
      </c>
      <c r="N286" s="211" t="s">
        <v>1799</v>
      </c>
      <c r="O286" s="89">
        <v>5010301000</v>
      </c>
      <c r="P286" s="209" t="s">
        <v>2051</v>
      </c>
      <c r="Q286" s="97"/>
      <c r="R286" s="97">
        <v>1255.3</v>
      </c>
      <c r="S286" s="96"/>
      <c r="T286" s="84">
        <f t="shared" si="48"/>
        <v>31623072.380000018</v>
      </c>
      <c r="U286" s="85">
        <v>10</v>
      </c>
      <c r="V286" s="205"/>
      <c r="W286" s="206"/>
      <c r="X286" s="213"/>
      <c r="Y286" s="216"/>
      <c r="Z286" s="204"/>
    </row>
    <row r="287" spans="1:28" ht="41.1" customHeight="1" x14ac:dyDescent="0.3">
      <c r="A287" s="72">
        <v>279</v>
      </c>
      <c r="B287" s="57" t="s">
        <v>2035</v>
      </c>
      <c r="C287" s="57" t="s">
        <v>1645</v>
      </c>
      <c r="D287" s="466">
        <f t="shared" si="55"/>
        <v>1150469</v>
      </c>
      <c r="E287" s="57" t="s">
        <v>2385</v>
      </c>
      <c r="F287" s="92">
        <f t="shared" si="53"/>
        <v>44318</v>
      </c>
      <c r="G287" s="467">
        <f t="shared" si="51"/>
        <v>3217.58</v>
      </c>
      <c r="H287" s="103"/>
      <c r="I287" s="133"/>
      <c r="J287" s="159">
        <v>1150469</v>
      </c>
      <c r="K287" s="217"/>
      <c r="L287" s="91">
        <v>44318</v>
      </c>
      <c r="M287" s="160">
        <v>44318</v>
      </c>
      <c r="N287" s="211" t="s">
        <v>1799</v>
      </c>
      <c r="O287" s="89">
        <v>5010301000</v>
      </c>
      <c r="P287" s="209" t="s">
        <v>2052</v>
      </c>
      <c r="Q287" s="97"/>
      <c r="R287" s="97">
        <v>3217.58</v>
      </c>
      <c r="S287" s="96"/>
      <c r="T287" s="84">
        <f t="shared" si="48"/>
        <v>31619854.800000019</v>
      </c>
      <c r="U287" s="85">
        <v>11</v>
      </c>
      <c r="V287" s="207"/>
      <c r="W287" s="208"/>
      <c r="X287" s="213"/>
      <c r="Y287" s="216"/>
      <c r="Z287" s="204"/>
    </row>
    <row r="288" spans="1:28" ht="41.1" customHeight="1" x14ac:dyDescent="0.3">
      <c r="A288" s="72">
        <v>280</v>
      </c>
      <c r="B288" s="57" t="s">
        <v>2035</v>
      </c>
      <c r="C288" s="57" t="s">
        <v>1645</v>
      </c>
      <c r="D288" s="466">
        <f t="shared" si="55"/>
        <v>1150470</v>
      </c>
      <c r="E288" s="57" t="s">
        <v>2385</v>
      </c>
      <c r="F288" s="92">
        <f t="shared" si="53"/>
        <v>44318</v>
      </c>
      <c r="G288" s="467">
        <f t="shared" si="51"/>
        <v>103430.25</v>
      </c>
      <c r="H288" s="103"/>
      <c r="I288" s="133"/>
      <c r="J288" s="159">
        <v>1150470</v>
      </c>
      <c r="K288" s="217"/>
      <c r="L288" s="91">
        <v>44318</v>
      </c>
      <c r="M288" s="160">
        <v>44318</v>
      </c>
      <c r="N288" s="211" t="s">
        <v>1799</v>
      </c>
      <c r="O288" s="89">
        <v>5010301000</v>
      </c>
      <c r="P288" s="209" t="s">
        <v>2045</v>
      </c>
      <c r="Q288" s="97"/>
      <c r="R288" s="97">
        <v>103430.25</v>
      </c>
      <c r="S288" s="218"/>
      <c r="T288" s="84">
        <f t="shared" si="48"/>
        <v>31516424.550000019</v>
      </c>
      <c r="U288" s="85">
        <v>12</v>
      </c>
      <c r="V288" s="207"/>
      <c r="W288" s="208"/>
      <c r="X288" s="213"/>
      <c r="Y288" s="216"/>
      <c r="Z288" s="204"/>
    </row>
    <row r="289" spans="1:26" ht="41.1" customHeight="1" x14ac:dyDescent="0.3">
      <c r="A289" s="72">
        <v>281</v>
      </c>
      <c r="B289" s="57" t="s">
        <v>2035</v>
      </c>
      <c r="C289" s="57" t="s">
        <v>1645</v>
      </c>
      <c r="D289" s="466">
        <f t="shared" si="55"/>
        <v>1150471</v>
      </c>
      <c r="E289" s="57" t="s">
        <v>2385</v>
      </c>
      <c r="F289" s="92">
        <f t="shared" si="53"/>
        <v>44318</v>
      </c>
      <c r="G289" s="467">
        <f t="shared" si="51"/>
        <v>27726.3</v>
      </c>
      <c r="H289" s="103"/>
      <c r="I289" s="133"/>
      <c r="J289" s="159">
        <v>1150471</v>
      </c>
      <c r="K289" s="122"/>
      <c r="L289" s="91">
        <v>44318</v>
      </c>
      <c r="M289" s="160">
        <v>44318</v>
      </c>
      <c r="N289" s="211" t="s">
        <v>1815</v>
      </c>
      <c r="O289" s="124">
        <v>5010301000</v>
      </c>
      <c r="P289" s="209" t="s">
        <v>2053</v>
      </c>
      <c r="Q289" s="97"/>
      <c r="R289" s="97">
        <v>27726.3</v>
      </c>
      <c r="S289" s="218"/>
      <c r="T289" s="84">
        <f t="shared" si="48"/>
        <v>31488698.250000019</v>
      </c>
      <c r="U289" s="85">
        <v>13</v>
      </c>
      <c r="V289" s="207"/>
      <c r="W289" s="208"/>
      <c r="X289" s="204"/>
      <c r="Y289" s="204"/>
      <c r="Z289" s="204"/>
    </row>
    <row r="290" spans="1:26" ht="41.1" customHeight="1" x14ac:dyDescent="0.3">
      <c r="A290" s="72">
        <v>282</v>
      </c>
      <c r="B290" s="57" t="s">
        <v>2035</v>
      </c>
      <c r="C290" s="57" t="s">
        <v>1645</v>
      </c>
      <c r="D290" s="466">
        <f t="shared" si="55"/>
        <v>1150472</v>
      </c>
      <c r="E290" s="57" t="s">
        <v>2385</v>
      </c>
      <c r="F290" s="92">
        <f t="shared" si="53"/>
        <v>44318</v>
      </c>
      <c r="G290" s="467">
        <f t="shared" si="51"/>
        <v>19423.169999999998</v>
      </c>
      <c r="H290" s="103"/>
      <c r="I290" s="133"/>
      <c r="J290" s="159">
        <v>1150472</v>
      </c>
      <c r="K290" s="112"/>
      <c r="L290" s="91">
        <v>44318</v>
      </c>
      <c r="M290" s="160">
        <v>44318</v>
      </c>
      <c r="N290" s="211" t="s">
        <v>1815</v>
      </c>
      <c r="O290" s="124">
        <v>5010301000</v>
      </c>
      <c r="P290" s="209" t="s">
        <v>2054</v>
      </c>
      <c r="Q290" s="97"/>
      <c r="R290" s="97">
        <v>19423.169999999998</v>
      </c>
      <c r="S290" s="106"/>
      <c r="T290" s="84">
        <f t="shared" si="48"/>
        <v>31469275.080000017</v>
      </c>
      <c r="U290" s="85">
        <v>14</v>
      </c>
      <c r="V290" s="207"/>
      <c r="W290" s="208"/>
      <c r="X290" s="204"/>
      <c r="Y290" s="204"/>
      <c r="Z290" s="204"/>
    </row>
    <row r="291" spans="1:26" ht="41.1" customHeight="1" x14ac:dyDescent="0.3">
      <c r="A291" s="72">
        <v>283</v>
      </c>
      <c r="B291" s="57" t="s">
        <v>2035</v>
      </c>
      <c r="C291" s="57" t="s">
        <v>1645</v>
      </c>
      <c r="D291" s="466">
        <f t="shared" si="55"/>
        <v>1150473</v>
      </c>
      <c r="E291" s="57" t="s">
        <v>2385</v>
      </c>
      <c r="F291" s="92">
        <f t="shared" si="53"/>
        <v>44318</v>
      </c>
      <c r="G291" s="467">
        <f t="shared" si="51"/>
        <v>1680166.27</v>
      </c>
      <c r="H291" s="103"/>
      <c r="I291" s="133"/>
      <c r="J291" s="159">
        <v>1150473</v>
      </c>
      <c r="K291" s="90"/>
      <c r="L291" s="91">
        <v>44318</v>
      </c>
      <c r="M291" s="160">
        <v>44318</v>
      </c>
      <c r="N291" s="211" t="s">
        <v>1815</v>
      </c>
      <c r="O291" s="124">
        <v>5010301000</v>
      </c>
      <c r="P291" s="209" t="s">
        <v>2044</v>
      </c>
      <c r="Q291" s="97"/>
      <c r="R291" s="97">
        <v>1680166.27</v>
      </c>
      <c r="S291" s="96"/>
      <c r="T291" s="84">
        <f t="shared" si="48"/>
        <v>29789108.810000017</v>
      </c>
      <c r="U291" s="85">
        <v>15</v>
      </c>
      <c r="V291" s="210"/>
      <c r="W291" s="206"/>
      <c r="X291" s="204"/>
      <c r="Y291" s="204"/>
      <c r="Z291" s="204"/>
    </row>
    <row r="292" spans="1:26" ht="41.1" customHeight="1" x14ac:dyDescent="0.3">
      <c r="A292" s="72">
        <v>284</v>
      </c>
      <c r="B292" s="57" t="s">
        <v>2035</v>
      </c>
      <c r="C292" s="57" t="s">
        <v>1645</v>
      </c>
      <c r="D292" s="466">
        <f t="shared" si="55"/>
        <v>1150474</v>
      </c>
      <c r="E292" s="57" t="s">
        <v>2385</v>
      </c>
      <c r="F292" s="92">
        <f t="shared" si="53"/>
        <v>44318</v>
      </c>
      <c r="G292" s="467">
        <f t="shared" si="51"/>
        <v>3581.55</v>
      </c>
      <c r="H292" s="103"/>
      <c r="I292" s="133"/>
      <c r="J292" s="159">
        <v>1150474</v>
      </c>
      <c r="K292" s="112"/>
      <c r="L292" s="91">
        <v>44318</v>
      </c>
      <c r="M292" s="160">
        <v>44318</v>
      </c>
      <c r="N292" s="211" t="s">
        <v>1799</v>
      </c>
      <c r="O292" s="124">
        <v>5010301000</v>
      </c>
      <c r="P292" s="219" t="s">
        <v>2055</v>
      </c>
      <c r="Q292" s="97"/>
      <c r="R292" s="97">
        <v>3581.55</v>
      </c>
      <c r="S292" s="96"/>
      <c r="T292" s="84">
        <f t="shared" si="48"/>
        <v>29785527.260000017</v>
      </c>
      <c r="U292" s="85">
        <v>16</v>
      </c>
      <c r="V292" s="207"/>
      <c r="W292" s="208"/>
      <c r="X292" s="204"/>
      <c r="Y292" s="204"/>
      <c r="Z292" s="204"/>
    </row>
    <row r="293" spans="1:26" ht="41.1" customHeight="1" x14ac:dyDescent="0.3">
      <c r="A293" s="72">
        <v>285</v>
      </c>
      <c r="B293" s="57" t="s">
        <v>2035</v>
      </c>
      <c r="C293" s="57" t="s">
        <v>1645</v>
      </c>
      <c r="D293" s="466">
        <f t="shared" si="55"/>
        <v>1150475</v>
      </c>
      <c r="E293" s="57" t="s">
        <v>2385</v>
      </c>
      <c r="F293" s="92">
        <f t="shared" si="53"/>
        <v>44318</v>
      </c>
      <c r="G293" s="467">
        <f t="shared" si="51"/>
        <v>11322.3</v>
      </c>
      <c r="H293" s="103"/>
      <c r="I293" s="133"/>
      <c r="J293" s="159">
        <v>1150475</v>
      </c>
      <c r="K293" s="112"/>
      <c r="L293" s="91">
        <v>44318</v>
      </c>
      <c r="M293" s="160">
        <v>44318</v>
      </c>
      <c r="N293" s="211" t="s">
        <v>1815</v>
      </c>
      <c r="O293" s="124">
        <v>5010301000</v>
      </c>
      <c r="P293" s="219" t="s">
        <v>2056</v>
      </c>
      <c r="Q293" s="97"/>
      <c r="R293" s="97">
        <v>11322.3</v>
      </c>
      <c r="S293" s="106"/>
      <c r="T293" s="84">
        <f t="shared" si="48"/>
        <v>29774204.960000016</v>
      </c>
      <c r="U293" s="85">
        <v>17</v>
      </c>
      <c r="V293" s="205" t="s">
        <v>2057</v>
      </c>
      <c r="W293" s="206">
        <f>SUM(R283:R293)</f>
        <v>1909353.0100000002</v>
      </c>
      <c r="X293" s="204"/>
      <c r="Y293" s="204"/>
      <c r="Z293" s="204"/>
    </row>
    <row r="294" spans="1:26" ht="41.1" customHeight="1" x14ac:dyDescent="0.3">
      <c r="A294" s="72">
        <v>286</v>
      </c>
      <c r="B294" s="57" t="s">
        <v>2035</v>
      </c>
      <c r="C294" s="57" t="s">
        <v>1645</v>
      </c>
      <c r="D294" s="466">
        <f t="shared" si="55"/>
        <v>9900130694</v>
      </c>
      <c r="E294" s="57" t="s">
        <v>2385</v>
      </c>
      <c r="F294" s="92">
        <f t="shared" si="53"/>
        <v>44318</v>
      </c>
      <c r="G294" s="467">
        <f t="shared" si="51"/>
        <v>1000</v>
      </c>
      <c r="H294" s="103"/>
      <c r="I294" s="133"/>
      <c r="J294" s="74">
        <v>9900130694</v>
      </c>
      <c r="K294" s="112"/>
      <c r="L294" s="91">
        <v>44318</v>
      </c>
      <c r="M294" s="160">
        <v>44318</v>
      </c>
      <c r="N294" s="211" t="s">
        <v>1809</v>
      </c>
      <c r="O294" s="124">
        <v>2999999000</v>
      </c>
      <c r="P294" s="517" t="s">
        <v>2058</v>
      </c>
      <c r="Q294" s="105"/>
      <c r="R294" s="105">
        <v>1000</v>
      </c>
      <c r="S294" s="106"/>
      <c r="T294" s="84">
        <f t="shared" si="48"/>
        <v>29773204.960000016</v>
      </c>
      <c r="U294" s="85">
        <v>18</v>
      </c>
      <c r="V294" s="210"/>
      <c r="W294" s="208"/>
      <c r="X294" s="204"/>
      <c r="Y294" s="204"/>
      <c r="Z294" s="204"/>
    </row>
    <row r="295" spans="1:26" ht="41.1" customHeight="1" x14ac:dyDescent="0.3">
      <c r="A295" s="72">
        <v>287</v>
      </c>
      <c r="B295" s="57" t="s">
        <v>2035</v>
      </c>
      <c r="C295" s="57" t="s">
        <v>1645</v>
      </c>
      <c r="D295" s="466">
        <f t="shared" si="55"/>
        <v>9900130695</v>
      </c>
      <c r="E295" s="57" t="s">
        <v>2385</v>
      </c>
      <c r="F295" s="92">
        <f t="shared" si="53"/>
        <v>44318</v>
      </c>
      <c r="G295" s="467">
        <f t="shared" si="51"/>
        <v>250</v>
      </c>
      <c r="H295" s="103"/>
      <c r="I295" s="133"/>
      <c r="J295" s="74">
        <v>9900130695</v>
      </c>
      <c r="K295" s="112"/>
      <c r="L295" s="91">
        <v>44318</v>
      </c>
      <c r="M295" s="160">
        <v>44318</v>
      </c>
      <c r="N295" s="211" t="s">
        <v>1803</v>
      </c>
      <c r="O295" s="124">
        <v>2999999000</v>
      </c>
      <c r="P295" s="519"/>
      <c r="Q295" s="97"/>
      <c r="R295" s="97">
        <v>250</v>
      </c>
      <c r="S295" s="106"/>
      <c r="T295" s="84">
        <f t="shared" si="48"/>
        <v>29772954.960000016</v>
      </c>
      <c r="U295" s="85">
        <v>19</v>
      </c>
      <c r="V295" s="210"/>
      <c r="W295" s="208"/>
      <c r="X295" s="204"/>
      <c r="Y295" s="204"/>
      <c r="Z295" s="204"/>
    </row>
    <row r="296" spans="1:26" ht="41.1" customHeight="1" x14ac:dyDescent="0.3">
      <c r="A296" s="72">
        <v>288</v>
      </c>
      <c r="B296" s="57" t="s">
        <v>2035</v>
      </c>
      <c r="C296" s="57" t="s">
        <v>1645</v>
      </c>
      <c r="D296" s="466">
        <f t="shared" si="55"/>
        <v>9900130696</v>
      </c>
      <c r="E296" s="57" t="s">
        <v>2385</v>
      </c>
      <c r="F296" s="92">
        <f t="shared" si="53"/>
        <v>44318</v>
      </c>
      <c r="G296" s="467">
        <f t="shared" si="51"/>
        <v>850</v>
      </c>
      <c r="H296" s="103"/>
      <c r="I296" s="133"/>
      <c r="J296" s="74">
        <v>9900130696</v>
      </c>
      <c r="K296" s="112"/>
      <c r="L296" s="91">
        <v>44318</v>
      </c>
      <c r="M296" s="160">
        <v>44318</v>
      </c>
      <c r="N296" s="211" t="s">
        <v>1805</v>
      </c>
      <c r="O296" s="124">
        <v>2999999000</v>
      </c>
      <c r="P296" s="209" t="s">
        <v>2059</v>
      </c>
      <c r="Q296" s="97"/>
      <c r="R296" s="97">
        <v>850</v>
      </c>
      <c r="S296" s="106"/>
      <c r="T296" s="84">
        <f t="shared" si="48"/>
        <v>29772104.960000016</v>
      </c>
      <c r="U296" s="85">
        <v>20</v>
      </c>
      <c r="V296" s="205" t="s">
        <v>2060</v>
      </c>
      <c r="W296" s="206">
        <f>SUM(R294:R296)</f>
        <v>2100</v>
      </c>
      <c r="X296" s="204"/>
      <c r="Y296" s="204"/>
      <c r="Z296" s="204"/>
    </row>
    <row r="297" spans="1:26" ht="41.1" customHeight="1" x14ac:dyDescent="0.3">
      <c r="A297" s="72">
        <v>289</v>
      </c>
      <c r="B297" s="57" t="s">
        <v>2035</v>
      </c>
      <c r="C297" s="57" t="s">
        <v>1652</v>
      </c>
      <c r="D297" s="57" t="str">
        <f t="shared" ref="D297:D317" si="56">K297</f>
        <v>101-21-03-025</v>
      </c>
      <c r="E297" s="57" t="s">
        <v>2385</v>
      </c>
      <c r="F297" s="92">
        <f t="shared" si="53"/>
        <v>44319</v>
      </c>
      <c r="G297" s="467">
        <f t="shared" si="51"/>
        <v>1000</v>
      </c>
      <c r="H297" s="103"/>
      <c r="I297" s="133"/>
      <c r="J297" s="159"/>
      <c r="K297" s="163" t="s">
        <v>2061</v>
      </c>
      <c r="L297" s="91">
        <v>44319</v>
      </c>
      <c r="M297" s="92">
        <v>44319</v>
      </c>
      <c r="N297" s="123" t="s">
        <v>1830</v>
      </c>
      <c r="O297" s="94">
        <v>5010302001</v>
      </c>
      <c r="P297" s="104" t="s">
        <v>2062</v>
      </c>
      <c r="Q297" s="96"/>
      <c r="R297" s="105"/>
      <c r="S297" s="96">
        <v>1000</v>
      </c>
      <c r="T297" s="84">
        <f t="shared" si="48"/>
        <v>29771104.960000016</v>
      </c>
      <c r="U297" s="85">
        <v>21</v>
      </c>
      <c r="V297" s="210"/>
      <c r="W297" s="208"/>
      <c r="X297" s="204"/>
      <c r="Y297" s="204"/>
      <c r="Z297" s="204"/>
    </row>
    <row r="298" spans="1:26" ht="41.1" customHeight="1" x14ac:dyDescent="0.3">
      <c r="A298" s="197">
        <v>290</v>
      </c>
      <c r="B298" s="57" t="s">
        <v>2035</v>
      </c>
      <c r="C298" s="57" t="s">
        <v>1652</v>
      </c>
      <c r="D298" s="57" t="str">
        <f t="shared" si="56"/>
        <v>101-21-03-025</v>
      </c>
      <c r="E298" s="57" t="s">
        <v>2385</v>
      </c>
      <c r="F298" s="92">
        <f t="shared" si="53"/>
        <v>44319</v>
      </c>
      <c r="G298" s="467">
        <f t="shared" si="51"/>
        <v>202411.41</v>
      </c>
      <c r="H298" s="103"/>
      <c r="I298" s="133"/>
      <c r="J298" s="159"/>
      <c r="K298" s="464" t="s">
        <v>2061</v>
      </c>
      <c r="L298" s="191">
        <v>44319</v>
      </c>
      <c r="M298" s="92"/>
      <c r="N298" s="123" t="s">
        <v>1830</v>
      </c>
      <c r="O298" s="94">
        <v>5010302001</v>
      </c>
      <c r="P298" s="104" t="s">
        <v>2063</v>
      </c>
      <c r="Q298" s="96"/>
      <c r="R298" s="105"/>
      <c r="S298" s="96">
        <v>202411.41</v>
      </c>
      <c r="T298" s="84">
        <f t="shared" si="48"/>
        <v>29568693.550000016</v>
      </c>
      <c r="U298" s="85">
        <v>22</v>
      </c>
      <c r="V298" s="205" t="s">
        <v>2064</v>
      </c>
      <c r="W298" s="206">
        <f>SUM(S297:S298)</f>
        <v>203411.41</v>
      </c>
      <c r="X298" s="204"/>
      <c r="Y298" s="204"/>
      <c r="Z298" s="204"/>
    </row>
    <row r="299" spans="1:26" ht="41.1" customHeight="1" x14ac:dyDescent="0.3">
      <c r="A299" s="72">
        <v>291</v>
      </c>
      <c r="B299" s="57" t="s">
        <v>2035</v>
      </c>
      <c r="C299" s="57" t="s">
        <v>1652</v>
      </c>
      <c r="D299" s="57" t="str">
        <f t="shared" si="56"/>
        <v>101-21-03-026</v>
      </c>
      <c r="E299" s="57" t="s">
        <v>2385</v>
      </c>
      <c r="F299" s="92">
        <f t="shared" si="53"/>
        <v>44258</v>
      </c>
      <c r="G299" s="467">
        <f t="shared" si="51"/>
        <v>23119.919999999998</v>
      </c>
      <c r="H299" s="103"/>
      <c r="I299" s="133"/>
      <c r="J299" s="159"/>
      <c r="K299" s="163" t="s">
        <v>2065</v>
      </c>
      <c r="L299" s="91">
        <v>44258</v>
      </c>
      <c r="M299" s="92">
        <v>44259</v>
      </c>
      <c r="N299" s="123" t="s">
        <v>1947</v>
      </c>
      <c r="O299" s="94">
        <v>5010101001</v>
      </c>
      <c r="P299" s="517" t="s">
        <v>2066</v>
      </c>
      <c r="Q299" s="96"/>
      <c r="R299" s="105"/>
      <c r="S299" s="96">
        <v>23119.919999999998</v>
      </c>
      <c r="T299" s="84">
        <f t="shared" si="48"/>
        <v>29545573.630000014</v>
      </c>
      <c r="U299" s="85">
        <v>23</v>
      </c>
      <c r="V299" s="207"/>
      <c r="W299" s="220"/>
      <c r="X299" s="216"/>
      <c r="Y299" s="216"/>
      <c r="Z299" s="216"/>
    </row>
    <row r="300" spans="1:26" ht="41.1" customHeight="1" x14ac:dyDescent="0.3">
      <c r="A300" s="72">
        <v>292</v>
      </c>
      <c r="B300" s="57" t="s">
        <v>2035</v>
      </c>
      <c r="C300" s="57" t="s">
        <v>1652</v>
      </c>
      <c r="D300" s="57" t="str">
        <f t="shared" si="56"/>
        <v>101-21-03-026</v>
      </c>
      <c r="E300" s="57" t="s">
        <v>2385</v>
      </c>
      <c r="F300" s="92">
        <f t="shared" si="53"/>
        <v>44258</v>
      </c>
      <c r="G300" s="467">
        <f t="shared" si="51"/>
        <v>23119.919999999998</v>
      </c>
      <c r="H300" s="103"/>
      <c r="I300" s="133"/>
      <c r="J300" s="159"/>
      <c r="K300" s="465" t="s">
        <v>2065</v>
      </c>
      <c r="L300" s="91">
        <v>44258</v>
      </c>
      <c r="M300" s="92">
        <v>44259</v>
      </c>
      <c r="N300" s="123" t="s">
        <v>1949</v>
      </c>
      <c r="O300" s="94">
        <v>5010101001</v>
      </c>
      <c r="P300" s="518"/>
      <c r="Q300" s="96"/>
      <c r="R300" s="105"/>
      <c r="S300" s="96">
        <v>23119.919999999998</v>
      </c>
      <c r="T300" s="84">
        <f t="shared" si="48"/>
        <v>29522453.710000012</v>
      </c>
      <c r="U300" s="85">
        <v>24</v>
      </c>
      <c r="V300" s="207"/>
      <c r="W300" s="208"/>
      <c r="X300" s="213"/>
      <c r="Y300" s="221"/>
      <c r="Z300" s="204"/>
    </row>
    <row r="301" spans="1:26" ht="41.1" customHeight="1" x14ac:dyDescent="0.3">
      <c r="A301" s="72">
        <v>293</v>
      </c>
      <c r="B301" s="57" t="s">
        <v>2035</v>
      </c>
      <c r="C301" s="57" t="s">
        <v>1652</v>
      </c>
      <c r="D301" s="57" t="str">
        <f t="shared" si="56"/>
        <v>101-21-03-026</v>
      </c>
      <c r="E301" s="57" t="s">
        <v>2385</v>
      </c>
      <c r="F301" s="92">
        <f t="shared" si="53"/>
        <v>44258</v>
      </c>
      <c r="G301" s="467">
        <f t="shared" si="51"/>
        <v>23119.919999999998</v>
      </c>
      <c r="H301" s="103"/>
      <c r="I301" s="133"/>
      <c r="J301" s="159"/>
      <c r="K301" s="465" t="s">
        <v>2065</v>
      </c>
      <c r="L301" s="91">
        <v>44258</v>
      </c>
      <c r="M301" s="92">
        <v>44259</v>
      </c>
      <c r="N301" s="123" t="s">
        <v>1948</v>
      </c>
      <c r="O301" s="94">
        <v>5010101001</v>
      </c>
      <c r="P301" s="519"/>
      <c r="Q301" s="96"/>
      <c r="R301" s="105"/>
      <c r="S301" s="96">
        <v>23119.919999999998</v>
      </c>
      <c r="T301" s="84">
        <f t="shared" si="48"/>
        <v>29499333.79000001</v>
      </c>
      <c r="U301" s="85">
        <v>25</v>
      </c>
      <c r="V301" s="205"/>
      <c r="W301" s="206"/>
      <c r="X301" s="213"/>
      <c r="Y301" s="222"/>
      <c r="Z301" s="204"/>
    </row>
    <row r="302" spans="1:26" ht="41.1" customHeight="1" x14ac:dyDescent="0.3">
      <c r="A302" s="72">
        <v>294</v>
      </c>
      <c r="B302" s="57" t="s">
        <v>2035</v>
      </c>
      <c r="C302" s="57" t="s">
        <v>1652</v>
      </c>
      <c r="D302" s="57" t="str">
        <f t="shared" si="56"/>
        <v>101-21-03-026</v>
      </c>
      <c r="E302" s="57" t="s">
        <v>2385</v>
      </c>
      <c r="F302" s="92">
        <f t="shared" si="53"/>
        <v>44258</v>
      </c>
      <c r="G302" s="467">
        <f t="shared" si="51"/>
        <v>9170</v>
      </c>
      <c r="H302" s="103"/>
      <c r="I302" s="133"/>
      <c r="J302" s="223"/>
      <c r="K302" s="465" t="s">
        <v>2065</v>
      </c>
      <c r="L302" s="91">
        <v>44258</v>
      </c>
      <c r="M302" s="92">
        <v>44259</v>
      </c>
      <c r="N302" s="123" t="s">
        <v>2067</v>
      </c>
      <c r="O302" s="94">
        <v>5021299000</v>
      </c>
      <c r="P302" s="224" t="s">
        <v>2068</v>
      </c>
      <c r="Q302" s="96"/>
      <c r="R302" s="111"/>
      <c r="S302" s="96">
        <v>9170</v>
      </c>
      <c r="T302" s="84">
        <f t="shared" si="48"/>
        <v>29490163.79000001</v>
      </c>
      <c r="U302" s="85">
        <v>26</v>
      </c>
      <c r="V302" s="210"/>
      <c r="W302" s="203"/>
      <c r="X302" s="204"/>
      <c r="Y302" s="216"/>
      <c r="Z302" s="204"/>
    </row>
    <row r="303" spans="1:26" ht="41.1" customHeight="1" x14ac:dyDescent="0.3">
      <c r="A303" s="72">
        <v>295</v>
      </c>
      <c r="B303" s="57" t="s">
        <v>2035</v>
      </c>
      <c r="C303" s="57" t="s">
        <v>1652</v>
      </c>
      <c r="D303" s="57" t="str">
        <f t="shared" si="56"/>
        <v>101-21-03-026</v>
      </c>
      <c r="E303" s="57" t="s">
        <v>2385</v>
      </c>
      <c r="F303" s="92">
        <f t="shared" si="53"/>
        <v>44258</v>
      </c>
      <c r="G303" s="467">
        <f t="shared" si="51"/>
        <v>83842.210000000006</v>
      </c>
      <c r="H303" s="103"/>
      <c r="I303" s="133"/>
      <c r="J303" s="223"/>
      <c r="K303" s="465" t="s">
        <v>2065</v>
      </c>
      <c r="L303" s="91">
        <v>44258</v>
      </c>
      <c r="M303" s="92">
        <v>44259</v>
      </c>
      <c r="N303" s="123" t="s">
        <v>1662</v>
      </c>
      <c r="O303" s="94">
        <v>5021299000</v>
      </c>
      <c r="P303" s="517" t="s">
        <v>2069</v>
      </c>
      <c r="Q303" s="96"/>
      <c r="R303" s="111"/>
      <c r="S303" s="96">
        <v>83842.210000000006</v>
      </c>
      <c r="T303" s="84">
        <f t="shared" si="48"/>
        <v>29406321.580000009</v>
      </c>
      <c r="U303" s="85">
        <v>27</v>
      </c>
      <c r="V303" s="210"/>
      <c r="W303" s="208"/>
      <c r="X303" s="204"/>
      <c r="Y303" s="216"/>
      <c r="Z303" s="216"/>
    </row>
    <row r="304" spans="1:26" ht="41.1" customHeight="1" x14ac:dyDescent="0.3">
      <c r="A304" s="72">
        <v>296</v>
      </c>
      <c r="B304" s="57" t="s">
        <v>2035</v>
      </c>
      <c r="C304" s="57" t="s">
        <v>1652</v>
      </c>
      <c r="D304" s="57" t="str">
        <f t="shared" si="56"/>
        <v>101-21-03-026</v>
      </c>
      <c r="E304" s="57" t="s">
        <v>2385</v>
      </c>
      <c r="F304" s="92">
        <f t="shared" si="53"/>
        <v>44258</v>
      </c>
      <c r="G304" s="467">
        <f t="shared" si="51"/>
        <v>83842.210000000006</v>
      </c>
      <c r="H304" s="103"/>
      <c r="I304" s="133"/>
      <c r="J304" s="223"/>
      <c r="K304" s="465" t="s">
        <v>2065</v>
      </c>
      <c r="L304" s="91">
        <v>44258</v>
      </c>
      <c r="M304" s="92">
        <v>44259</v>
      </c>
      <c r="N304" s="123" t="s">
        <v>1662</v>
      </c>
      <c r="O304" s="94">
        <v>5021299000</v>
      </c>
      <c r="P304" s="519"/>
      <c r="Q304" s="96"/>
      <c r="R304" s="111"/>
      <c r="S304" s="96">
        <v>83842.210000000006</v>
      </c>
      <c r="T304" s="84">
        <f t="shared" si="48"/>
        <v>29322479.370000008</v>
      </c>
      <c r="U304" s="85">
        <v>28</v>
      </c>
      <c r="V304" s="210"/>
      <c r="W304" s="208"/>
      <c r="X304" s="204"/>
      <c r="Y304" s="204"/>
      <c r="Z304" s="204"/>
    </row>
    <row r="305" spans="1:27" ht="41.1" customHeight="1" x14ac:dyDescent="0.3">
      <c r="A305" s="72">
        <v>297</v>
      </c>
      <c r="B305" s="57" t="s">
        <v>2035</v>
      </c>
      <c r="C305" s="57" t="s">
        <v>1652</v>
      </c>
      <c r="D305" s="57" t="str">
        <f t="shared" si="56"/>
        <v>101-21-03-026</v>
      </c>
      <c r="E305" s="57" t="s">
        <v>2385</v>
      </c>
      <c r="F305" s="92">
        <f t="shared" si="53"/>
        <v>44258</v>
      </c>
      <c r="G305" s="467">
        <f t="shared" si="51"/>
        <v>2395.17</v>
      </c>
      <c r="H305" s="103"/>
      <c r="I305" s="133"/>
      <c r="J305" s="223"/>
      <c r="K305" s="465" t="s">
        <v>2065</v>
      </c>
      <c r="L305" s="91">
        <v>44258</v>
      </c>
      <c r="M305" s="92">
        <v>44259</v>
      </c>
      <c r="N305" s="123" t="s">
        <v>2070</v>
      </c>
      <c r="O305" s="94">
        <v>2999999000</v>
      </c>
      <c r="P305" s="104" t="s">
        <v>2071</v>
      </c>
      <c r="Q305" s="96"/>
      <c r="R305" s="105"/>
      <c r="S305" s="96">
        <v>2395.17</v>
      </c>
      <c r="T305" s="84">
        <f t="shared" si="48"/>
        <v>29320084.200000007</v>
      </c>
      <c r="U305" s="85">
        <v>29</v>
      </c>
      <c r="V305" s="205" t="s">
        <v>2064</v>
      </c>
      <c r="W305" s="225">
        <f>SUM(S299:S305)</f>
        <v>248609.35</v>
      </c>
      <c r="X305" s="213">
        <v>29771827.460000001</v>
      </c>
      <c r="Y305" s="216">
        <f>+X305-T305</f>
        <v>451743.25999999419</v>
      </c>
      <c r="Z305" s="216">
        <f>+W305</f>
        <v>248609.35</v>
      </c>
      <c r="AA305" s="120">
        <f>+W298</f>
        <v>203411.41</v>
      </c>
    </row>
    <row r="306" spans="1:27" ht="41.1" customHeight="1" x14ac:dyDescent="0.3">
      <c r="A306" s="72">
        <v>298</v>
      </c>
      <c r="B306" s="57" t="s">
        <v>2035</v>
      </c>
      <c r="C306" s="57" t="s">
        <v>1652</v>
      </c>
      <c r="D306" s="57" t="str">
        <f t="shared" si="56"/>
        <v>101-21-03-027</v>
      </c>
      <c r="E306" s="57" t="s">
        <v>2385</v>
      </c>
      <c r="F306" s="92">
        <f t="shared" si="53"/>
        <v>44259</v>
      </c>
      <c r="G306" s="467">
        <f t="shared" si="51"/>
        <v>770.25</v>
      </c>
      <c r="H306" s="103"/>
      <c r="I306" s="133"/>
      <c r="J306" s="226"/>
      <c r="K306" s="163" t="s">
        <v>2072</v>
      </c>
      <c r="L306" s="91">
        <v>44259</v>
      </c>
      <c r="M306" s="92">
        <v>44264</v>
      </c>
      <c r="N306" s="123" t="s">
        <v>2073</v>
      </c>
      <c r="O306" s="94">
        <v>2999999000</v>
      </c>
      <c r="P306" s="517" t="s">
        <v>2074</v>
      </c>
      <c r="Q306" s="105"/>
      <c r="R306" s="111"/>
      <c r="S306" s="96">
        <v>770.25</v>
      </c>
      <c r="T306" s="84">
        <f t="shared" si="48"/>
        <v>29319313.950000007</v>
      </c>
      <c r="U306" s="85">
        <v>34</v>
      </c>
      <c r="V306" s="207"/>
      <c r="W306" s="208"/>
      <c r="X306" s="213"/>
      <c r="Y306" s="216"/>
      <c r="Z306" s="204"/>
    </row>
    <row r="307" spans="1:27" ht="41.1" customHeight="1" x14ac:dyDescent="0.3">
      <c r="A307" s="72">
        <v>299</v>
      </c>
      <c r="B307" s="57" t="s">
        <v>2035</v>
      </c>
      <c r="C307" s="57" t="s">
        <v>1652</v>
      </c>
      <c r="D307" s="57" t="str">
        <f t="shared" si="56"/>
        <v>101-21-03-027</v>
      </c>
      <c r="E307" s="57" t="s">
        <v>2385</v>
      </c>
      <c r="F307" s="92">
        <f t="shared" si="53"/>
        <v>44259</v>
      </c>
      <c r="G307" s="467">
        <f t="shared" si="51"/>
        <v>1000</v>
      </c>
      <c r="H307" s="103"/>
      <c r="I307" s="133"/>
      <c r="J307" s="226"/>
      <c r="K307" s="464" t="s">
        <v>2072</v>
      </c>
      <c r="L307" s="91">
        <v>44259</v>
      </c>
      <c r="M307" s="92">
        <v>44264</v>
      </c>
      <c r="N307" s="123" t="s">
        <v>2075</v>
      </c>
      <c r="O307" s="94">
        <v>2999999000</v>
      </c>
      <c r="P307" s="519"/>
      <c r="Q307" s="96"/>
      <c r="R307" s="111"/>
      <c r="S307" s="96">
        <v>1000</v>
      </c>
      <c r="T307" s="84">
        <f t="shared" si="48"/>
        <v>29318313.950000007</v>
      </c>
      <c r="U307" s="85">
        <v>35</v>
      </c>
      <c r="V307" s="210"/>
      <c r="W307" s="208"/>
      <c r="X307" s="204"/>
      <c r="Y307" s="216"/>
      <c r="Z307" s="216"/>
    </row>
    <row r="308" spans="1:27" ht="41.1" customHeight="1" x14ac:dyDescent="0.3">
      <c r="A308" s="72">
        <v>300</v>
      </c>
      <c r="B308" s="57" t="s">
        <v>2035</v>
      </c>
      <c r="C308" s="57" t="s">
        <v>1652</v>
      </c>
      <c r="D308" s="57" t="str">
        <f t="shared" si="56"/>
        <v>101-21-03-027</v>
      </c>
      <c r="E308" s="57" t="s">
        <v>2385</v>
      </c>
      <c r="F308" s="92">
        <f t="shared" si="53"/>
        <v>44259</v>
      </c>
      <c r="G308" s="467">
        <f t="shared" si="51"/>
        <v>1200</v>
      </c>
      <c r="H308" s="103"/>
      <c r="I308" s="133"/>
      <c r="J308" s="74"/>
      <c r="K308" s="464" t="s">
        <v>2072</v>
      </c>
      <c r="L308" s="91">
        <v>44259</v>
      </c>
      <c r="M308" s="92">
        <v>44264</v>
      </c>
      <c r="N308" s="123" t="s">
        <v>2076</v>
      </c>
      <c r="O308" s="94">
        <v>5020101000</v>
      </c>
      <c r="P308" s="104" t="s">
        <v>2077</v>
      </c>
      <c r="Q308" s="96"/>
      <c r="R308" s="105"/>
      <c r="S308" s="96">
        <v>1200</v>
      </c>
      <c r="T308" s="84">
        <f t="shared" si="48"/>
        <v>29317113.950000007</v>
      </c>
      <c r="U308" s="85">
        <v>36</v>
      </c>
      <c r="V308" s="210"/>
      <c r="W308" s="208"/>
      <c r="X308" s="213"/>
      <c r="Y308" s="213"/>
      <c r="Z308" s="216"/>
    </row>
    <row r="309" spans="1:27" ht="41.1" customHeight="1" x14ac:dyDescent="0.3">
      <c r="A309" s="72">
        <v>301</v>
      </c>
      <c r="B309" s="57" t="s">
        <v>2035</v>
      </c>
      <c r="C309" s="57" t="s">
        <v>1652</v>
      </c>
      <c r="D309" s="57" t="str">
        <f t="shared" si="56"/>
        <v>101-21-03-027</v>
      </c>
      <c r="E309" s="57" t="s">
        <v>2385</v>
      </c>
      <c r="F309" s="92">
        <f t="shared" si="53"/>
        <v>44259</v>
      </c>
      <c r="G309" s="467">
        <f t="shared" si="51"/>
        <v>4223.5</v>
      </c>
      <c r="H309" s="103"/>
      <c r="I309" s="133"/>
      <c r="J309" s="226"/>
      <c r="K309" s="464" t="s">
        <v>2072</v>
      </c>
      <c r="L309" s="91">
        <v>44259</v>
      </c>
      <c r="M309" s="92">
        <v>44264</v>
      </c>
      <c r="N309" s="123" t="s">
        <v>1631</v>
      </c>
      <c r="O309" s="94">
        <v>5020301000</v>
      </c>
      <c r="P309" s="104" t="s">
        <v>2078</v>
      </c>
      <c r="Q309" s="96"/>
      <c r="R309" s="111"/>
      <c r="S309" s="96">
        <v>4223.5</v>
      </c>
      <c r="T309" s="84">
        <f t="shared" si="48"/>
        <v>29312890.450000007</v>
      </c>
      <c r="U309" s="85">
        <v>37</v>
      </c>
      <c r="V309" s="205" t="s">
        <v>2079</v>
      </c>
      <c r="W309" s="225">
        <f>SUM(S306:S309)</f>
        <v>7193.75</v>
      </c>
      <c r="X309" s="213"/>
      <c r="Y309" s="216"/>
      <c r="Z309" s="204"/>
    </row>
    <row r="310" spans="1:27" ht="41.1" customHeight="1" x14ac:dyDescent="0.3">
      <c r="A310" s="72">
        <v>302</v>
      </c>
      <c r="B310" s="57" t="s">
        <v>2035</v>
      </c>
      <c r="C310" s="57" t="s">
        <v>1652</v>
      </c>
      <c r="D310" s="57" t="str">
        <f t="shared" si="56"/>
        <v>101-21-03-028</v>
      </c>
      <c r="E310" s="57" t="s">
        <v>2385</v>
      </c>
      <c r="F310" s="92">
        <f t="shared" si="53"/>
        <v>44259</v>
      </c>
      <c r="G310" s="467">
        <f t="shared" si="51"/>
        <v>5144.79</v>
      </c>
      <c r="H310" s="103"/>
      <c r="I310" s="133"/>
      <c r="J310" s="226"/>
      <c r="K310" s="163" t="s">
        <v>2080</v>
      </c>
      <c r="L310" s="91">
        <v>44259</v>
      </c>
      <c r="M310" s="92">
        <v>44264</v>
      </c>
      <c r="N310" s="123" t="s">
        <v>2081</v>
      </c>
      <c r="O310" s="94">
        <v>2999999000</v>
      </c>
      <c r="P310" s="104" t="s">
        <v>2074</v>
      </c>
      <c r="Q310" s="96"/>
      <c r="R310" s="111"/>
      <c r="S310" s="96">
        <v>5144.79</v>
      </c>
      <c r="T310" s="84">
        <f t="shared" si="48"/>
        <v>29307745.660000008</v>
      </c>
      <c r="U310" s="85">
        <v>38</v>
      </c>
      <c r="V310" s="207"/>
      <c r="W310" s="208"/>
      <c r="X310" s="204"/>
      <c r="Y310" s="216"/>
      <c r="Z310" s="204"/>
    </row>
    <row r="311" spans="1:27" ht="41.1" customHeight="1" x14ac:dyDescent="0.3">
      <c r="A311" s="72">
        <v>303</v>
      </c>
      <c r="B311" s="57" t="s">
        <v>2035</v>
      </c>
      <c r="C311" s="57" t="s">
        <v>1652</v>
      </c>
      <c r="D311" s="57" t="str">
        <f t="shared" si="56"/>
        <v>101-21-03-028</v>
      </c>
      <c r="E311" s="57" t="s">
        <v>2385</v>
      </c>
      <c r="F311" s="92">
        <f t="shared" si="53"/>
        <v>44259</v>
      </c>
      <c r="G311" s="467">
        <f t="shared" si="51"/>
        <v>16332.5</v>
      </c>
      <c r="H311" s="103"/>
      <c r="I311" s="133"/>
      <c r="J311" s="226"/>
      <c r="K311" s="464" t="s">
        <v>2080</v>
      </c>
      <c r="L311" s="91">
        <v>44259</v>
      </c>
      <c r="M311" s="92">
        <v>44264</v>
      </c>
      <c r="N311" s="123" t="s">
        <v>2075</v>
      </c>
      <c r="O311" s="94">
        <v>2999999000</v>
      </c>
      <c r="P311" s="104" t="s">
        <v>2082</v>
      </c>
      <c r="Q311" s="96"/>
      <c r="R311" s="111"/>
      <c r="S311" s="96">
        <v>16332.5</v>
      </c>
      <c r="T311" s="84">
        <f t="shared" si="48"/>
        <v>29291413.160000008</v>
      </c>
      <c r="U311" s="85">
        <v>39</v>
      </c>
      <c r="V311" s="207"/>
      <c r="W311" s="208"/>
      <c r="X311" s="204"/>
      <c r="Y311" s="216"/>
      <c r="Z311" s="204"/>
    </row>
    <row r="312" spans="1:27" ht="41.1" customHeight="1" x14ac:dyDescent="0.3">
      <c r="A312" s="72">
        <v>304</v>
      </c>
      <c r="B312" s="57" t="s">
        <v>2035</v>
      </c>
      <c r="C312" s="57" t="s">
        <v>1652</v>
      </c>
      <c r="D312" s="57" t="str">
        <f t="shared" si="56"/>
        <v>101-21-03-028</v>
      </c>
      <c r="E312" s="57" t="s">
        <v>2385</v>
      </c>
      <c r="F312" s="92">
        <f t="shared" si="53"/>
        <v>44259</v>
      </c>
      <c r="G312" s="467">
        <f t="shared" si="51"/>
        <v>9000</v>
      </c>
      <c r="H312" s="103"/>
      <c r="I312" s="133"/>
      <c r="J312" s="226"/>
      <c r="K312" s="464" t="s">
        <v>2080</v>
      </c>
      <c r="L312" s="91">
        <v>44259</v>
      </c>
      <c r="M312" s="92">
        <v>44264</v>
      </c>
      <c r="N312" s="123" t="s">
        <v>2028</v>
      </c>
      <c r="O312" s="94">
        <v>5021199000</v>
      </c>
      <c r="P312" s="517" t="s">
        <v>2083</v>
      </c>
      <c r="Q312" s="96"/>
      <c r="R312" s="111"/>
      <c r="S312" s="96">
        <v>9000</v>
      </c>
      <c r="T312" s="84">
        <f t="shared" si="48"/>
        <v>29282413.160000008</v>
      </c>
      <c r="U312" s="85">
        <v>40</v>
      </c>
      <c r="V312" s="210"/>
      <c r="W312" s="208"/>
      <c r="X312" s="204"/>
      <c r="Y312" s="216"/>
      <c r="Z312" s="204"/>
    </row>
    <row r="313" spans="1:27" ht="41.1" customHeight="1" x14ac:dyDescent="0.3">
      <c r="A313" s="72">
        <v>305</v>
      </c>
      <c r="B313" s="57" t="s">
        <v>2035</v>
      </c>
      <c r="C313" s="57" t="s">
        <v>1652</v>
      </c>
      <c r="D313" s="57" t="str">
        <f t="shared" si="56"/>
        <v>101-21-03-028</v>
      </c>
      <c r="E313" s="57" t="s">
        <v>2385</v>
      </c>
      <c r="F313" s="92">
        <f t="shared" si="53"/>
        <v>44259</v>
      </c>
      <c r="G313" s="467">
        <f t="shared" si="51"/>
        <v>64106</v>
      </c>
      <c r="H313" s="103"/>
      <c r="I313" s="133"/>
      <c r="J313" s="226"/>
      <c r="K313" s="464" t="s">
        <v>2080</v>
      </c>
      <c r="L313" s="91">
        <v>44259</v>
      </c>
      <c r="M313" s="92">
        <v>44264</v>
      </c>
      <c r="N313" s="123" t="s">
        <v>2084</v>
      </c>
      <c r="O313" s="94">
        <v>5021199000</v>
      </c>
      <c r="P313" s="518"/>
      <c r="Q313" s="96"/>
      <c r="R313" s="111"/>
      <c r="S313" s="96">
        <v>64106</v>
      </c>
      <c r="T313" s="84">
        <f t="shared" si="48"/>
        <v>29218307.160000008</v>
      </c>
      <c r="U313" s="85">
        <v>41</v>
      </c>
      <c r="V313" s="210"/>
      <c r="W313" s="208"/>
      <c r="X313" s="204"/>
      <c r="Y313" s="204"/>
      <c r="Z313" s="204"/>
    </row>
    <row r="314" spans="1:27" ht="41.1" customHeight="1" x14ac:dyDescent="0.3">
      <c r="A314" s="72">
        <v>306</v>
      </c>
      <c r="B314" s="57" t="s">
        <v>2035</v>
      </c>
      <c r="C314" s="57" t="s">
        <v>1652</v>
      </c>
      <c r="D314" s="57" t="str">
        <f t="shared" si="56"/>
        <v>101-21-03-028</v>
      </c>
      <c r="E314" s="57" t="s">
        <v>2385</v>
      </c>
      <c r="F314" s="92">
        <f t="shared" si="53"/>
        <v>44259</v>
      </c>
      <c r="G314" s="467">
        <f t="shared" si="51"/>
        <v>22676.67</v>
      </c>
      <c r="H314" s="103"/>
      <c r="I314" s="133"/>
      <c r="J314" s="226"/>
      <c r="K314" s="464" t="s">
        <v>2080</v>
      </c>
      <c r="L314" s="91">
        <v>44259</v>
      </c>
      <c r="M314" s="92">
        <v>44264</v>
      </c>
      <c r="N314" s="123" t="s">
        <v>1784</v>
      </c>
      <c r="O314" s="94">
        <v>5021199000</v>
      </c>
      <c r="P314" s="518"/>
      <c r="Q314" s="96"/>
      <c r="R314" s="111"/>
      <c r="S314" s="96">
        <v>22676.67</v>
      </c>
      <c r="T314" s="84">
        <f t="shared" si="48"/>
        <v>29195630.490000006</v>
      </c>
      <c r="U314" s="85">
        <v>42</v>
      </c>
      <c r="V314" s="210"/>
      <c r="W314" s="227"/>
      <c r="X314" s="213"/>
      <c r="Y314" s="216"/>
      <c r="Z314" s="204"/>
    </row>
    <row r="315" spans="1:27" ht="41.1" customHeight="1" x14ac:dyDescent="0.3">
      <c r="A315" s="72">
        <v>307</v>
      </c>
      <c r="B315" s="57" t="s">
        <v>2035</v>
      </c>
      <c r="C315" s="57" t="s">
        <v>1652</v>
      </c>
      <c r="D315" s="57" t="str">
        <f t="shared" si="56"/>
        <v>101-21-03-028</v>
      </c>
      <c r="E315" s="57" t="s">
        <v>2385</v>
      </c>
      <c r="F315" s="92">
        <f t="shared" si="53"/>
        <v>44259</v>
      </c>
      <c r="G315" s="467">
        <f t="shared" si="51"/>
        <v>12534</v>
      </c>
      <c r="H315" s="103"/>
      <c r="I315" s="133"/>
      <c r="J315" s="226"/>
      <c r="K315" s="464" t="s">
        <v>2080</v>
      </c>
      <c r="L315" s="91">
        <v>44259</v>
      </c>
      <c r="M315" s="92">
        <v>44264</v>
      </c>
      <c r="N315" s="123" t="s">
        <v>1784</v>
      </c>
      <c r="O315" s="94">
        <v>5021199000</v>
      </c>
      <c r="P315" s="518"/>
      <c r="Q315" s="96"/>
      <c r="R315" s="111"/>
      <c r="S315" s="96">
        <v>12534</v>
      </c>
      <c r="T315" s="84">
        <f t="shared" si="48"/>
        <v>29183096.490000006</v>
      </c>
      <c r="U315" s="85">
        <v>43</v>
      </c>
      <c r="V315" s="207"/>
      <c r="W315" s="208"/>
      <c r="X315" s="213"/>
      <c r="Y315" s="213"/>
      <c r="Z315" s="204"/>
    </row>
    <row r="316" spans="1:27" ht="41.1" customHeight="1" x14ac:dyDescent="0.3">
      <c r="A316" s="72">
        <v>308</v>
      </c>
      <c r="B316" s="57" t="s">
        <v>2035</v>
      </c>
      <c r="C316" s="57" t="s">
        <v>1652</v>
      </c>
      <c r="D316" s="57" t="str">
        <f t="shared" si="56"/>
        <v>101-21-03-028</v>
      </c>
      <c r="E316" s="57" t="s">
        <v>2385</v>
      </c>
      <c r="F316" s="92">
        <f t="shared" si="53"/>
        <v>44259</v>
      </c>
      <c r="G316" s="467">
        <f t="shared" si="51"/>
        <v>22316</v>
      </c>
      <c r="H316" s="103"/>
      <c r="I316" s="133"/>
      <c r="J316" s="226"/>
      <c r="K316" s="464" t="s">
        <v>2080</v>
      </c>
      <c r="L316" s="91">
        <v>44259</v>
      </c>
      <c r="M316" s="92">
        <v>44264</v>
      </c>
      <c r="N316" s="123" t="s">
        <v>1784</v>
      </c>
      <c r="O316" s="94">
        <v>5021199000</v>
      </c>
      <c r="P316" s="519"/>
      <c r="Q316" s="105"/>
      <c r="R316" s="111"/>
      <c r="S316" s="96">
        <v>22316</v>
      </c>
      <c r="T316" s="84">
        <f t="shared" si="48"/>
        <v>29160780.490000006</v>
      </c>
      <c r="U316" s="85">
        <v>44</v>
      </c>
      <c r="V316" s="228"/>
      <c r="W316" s="227"/>
      <c r="X316" s="213"/>
      <c r="Y316" s="208"/>
      <c r="Z316" s="216"/>
    </row>
    <row r="317" spans="1:27" ht="41.1" customHeight="1" x14ac:dyDescent="0.3">
      <c r="A317" s="72">
        <v>309</v>
      </c>
      <c r="B317" s="57" t="s">
        <v>2035</v>
      </c>
      <c r="C317" s="57" t="s">
        <v>1652</v>
      </c>
      <c r="D317" s="57" t="str">
        <f t="shared" si="56"/>
        <v>101-21-03-028</v>
      </c>
      <c r="E317" s="57" t="s">
        <v>2385</v>
      </c>
      <c r="F317" s="92">
        <f t="shared" si="53"/>
        <v>44259</v>
      </c>
      <c r="G317" s="467">
        <f t="shared" si="51"/>
        <v>127518.05</v>
      </c>
      <c r="H317" s="103"/>
      <c r="I317" s="133"/>
      <c r="J317" s="74"/>
      <c r="K317" s="464" t="s">
        <v>2080</v>
      </c>
      <c r="L317" s="91">
        <v>44259</v>
      </c>
      <c r="M317" s="92">
        <v>44264</v>
      </c>
      <c r="N317" s="123" t="s">
        <v>1662</v>
      </c>
      <c r="O317" s="124">
        <v>5010202000</v>
      </c>
      <c r="P317" s="104" t="s">
        <v>2085</v>
      </c>
      <c r="Q317" s="105"/>
      <c r="R317" s="105"/>
      <c r="S317" s="105">
        <v>127518.05</v>
      </c>
      <c r="T317" s="84">
        <f t="shared" si="48"/>
        <v>29033262.440000005</v>
      </c>
      <c r="U317" s="85">
        <v>45</v>
      </c>
      <c r="V317" s="207" t="s">
        <v>2086</v>
      </c>
      <c r="W317" s="208">
        <f>SUM(S310:S317)</f>
        <v>279628.01</v>
      </c>
      <c r="X317" s="229">
        <f>+W317+W309</f>
        <v>286821.76000000001</v>
      </c>
      <c r="Y317" s="230"/>
      <c r="Z317" s="216"/>
    </row>
    <row r="318" spans="1:27" ht="41.1" customHeight="1" x14ac:dyDescent="0.3">
      <c r="A318" s="72">
        <v>310</v>
      </c>
      <c r="B318" s="57" t="s">
        <v>2035</v>
      </c>
      <c r="C318" s="57" t="s">
        <v>1645</v>
      </c>
      <c r="D318" s="466">
        <f t="shared" ref="D318:D339" si="57">J318</f>
        <v>9900130701</v>
      </c>
      <c r="E318" s="57" t="s">
        <v>2385</v>
      </c>
      <c r="F318" s="92">
        <f t="shared" si="53"/>
        <v>44260</v>
      </c>
      <c r="G318" s="467">
        <f t="shared" si="51"/>
        <v>22481.95</v>
      </c>
      <c r="H318" s="103"/>
      <c r="I318" s="133"/>
      <c r="J318" s="74">
        <v>9900130701</v>
      </c>
      <c r="K318" s="90"/>
      <c r="L318" s="91">
        <v>44260</v>
      </c>
      <c r="M318" s="155">
        <v>44260</v>
      </c>
      <c r="N318" s="211" t="s">
        <v>64</v>
      </c>
      <c r="O318" s="124">
        <v>2999999000</v>
      </c>
      <c r="P318" s="104" t="s">
        <v>2087</v>
      </c>
      <c r="Q318" s="105"/>
      <c r="R318" s="105">
        <v>22481.95</v>
      </c>
      <c r="S318" s="106"/>
      <c r="T318" s="84">
        <f t="shared" si="48"/>
        <v>29010780.490000006</v>
      </c>
      <c r="U318" s="85">
        <v>46</v>
      </c>
      <c r="V318" s="210"/>
      <c r="W318" s="208"/>
      <c r="X318" s="221"/>
      <c r="Y318" s="231"/>
      <c r="Z318" s="204"/>
    </row>
    <row r="319" spans="1:27" ht="41.1" customHeight="1" x14ac:dyDescent="0.3">
      <c r="A319" s="72">
        <v>311</v>
      </c>
      <c r="B319" s="57" t="s">
        <v>2035</v>
      </c>
      <c r="C319" s="57" t="s">
        <v>1645</v>
      </c>
      <c r="D319" s="466">
        <f t="shared" si="57"/>
        <v>9900130702</v>
      </c>
      <c r="E319" s="57" t="s">
        <v>2385</v>
      </c>
      <c r="F319" s="92">
        <f t="shared" si="53"/>
        <v>44260</v>
      </c>
      <c r="G319" s="467">
        <f t="shared" si="51"/>
        <v>13866.66</v>
      </c>
      <c r="H319" s="103"/>
      <c r="I319" s="133"/>
      <c r="J319" s="74">
        <v>9900130702</v>
      </c>
      <c r="K319" s="112"/>
      <c r="L319" s="91">
        <v>44260</v>
      </c>
      <c r="M319" s="155">
        <v>44260</v>
      </c>
      <c r="N319" s="211" t="s">
        <v>64</v>
      </c>
      <c r="O319" s="124">
        <v>2999999000</v>
      </c>
      <c r="P319" s="104" t="s">
        <v>2088</v>
      </c>
      <c r="Q319" s="105"/>
      <c r="R319" s="97">
        <v>13866.66</v>
      </c>
      <c r="S319" s="106"/>
      <c r="T319" s="84">
        <f t="shared" si="48"/>
        <v>28996913.830000006</v>
      </c>
      <c r="U319" s="85">
        <v>47</v>
      </c>
      <c r="V319" s="232" t="s">
        <v>2089</v>
      </c>
      <c r="W319" s="206">
        <f>+R319+R318</f>
        <v>36348.61</v>
      </c>
      <c r="X319" s="216"/>
      <c r="Y319" s="208"/>
      <c r="Z319" s="216"/>
    </row>
    <row r="320" spans="1:27" ht="41.1" customHeight="1" x14ac:dyDescent="0.3">
      <c r="A320" s="72">
        <v>312</v>
      </c>
      <c r="B320" s="57" t="s">
        <v>2035</v>
      </c>
      <c r="C320" s="57" t="s">
        <v>1645</v>
      </c>
      <c r="D320" s="466">
        <f t="shared" si="57"/>
        <v>1150476</v>
      </c>
      <c r="E320" s="57" t="s">
        <v>2386</v>
      </c>
      <c r="F320" s="92">
        <f t="shared" si="53"/>
        <v>44260</v>
      </c>
      <c r="G320" s="467">
        <f t="shared" si="51"/>
        <v>0</v>
      </c>
      <c r="H320" s="103"/>
      <c r="I320" s="133"/>
      <c r="J320" s="159">
        <v>1150476</v>
      </c>
      <c r="K320" s="233"/>
      <c r="L320" s="91">
        <v>44260</v>
      </c>
      <c r="M320" s="234"/>
      <c r="N320" s="235" t="s">
        <v>1915</v>
      </c>
      <c r="O320" s="150"/>
      <c r="P320" s="110" t="s">
        <v>1915</v>
      </c>
      <c r="Q320" s="111"/>
      <c r="R320" s="111">
        <v>0</v>
      </c>
      <c r="S320" s="97"/>
      <c r="T320" s="84">
        <f t="shared" si="48"/>
        <v>28996913.830000006</v>
      </c>
      <c r="U320" s="85">
        <v>48</v>
      </c>
      <c r="V320" s="236" t="s">
        <v>2090</v>
      </c>
      <c r="W320" s="206"/>
      <c r="X320" s="213"/>
      <c r="Y320" s="208"/>
      <c r="Z320" s="216"/>
    </row>
    <row r="321" spans="1:27" ht="41.1" customHeight="1" x14ac:dyDescent="0.3">
      <c r="A321" s="72" t="s">
        <v>2382</v>
      </c>
      <c r="B321" s="57" t="s">
        <v>2035</v>
      </c>
      <c r="C321" s="57" t="s">
        <v>1645</v>
      </c>
      <c r="D321" s="466">
        <f t="shared" si="57"/>
        <v>1150477</v>
      </c>
      <c r="E321" s="57" t="s">
        <v>2386</v>
      </c>
      <c r="F321" s="92">
        <f t="shared" si="53"/>
        <v>44260</v>
      </c>
      <c r="G321" s="467">
        <f t="shared" si="51"/>
        <v>0</v>
      </c>
      <c r="H321" s="103"/>
      <c r="I321" s="133"/>
      <c r="J321" s="159">
        <v>1150477</v>
      </c>
      <c r="K321" s="233"/>
      <c r="L321" s="91">
        <v>44260</v>
      </c>
      <c r="M321" s="234"/>
      <c r="N321" s="235" t="s">
        <v>1915</v>
      </c>
      <c r="O321" s="150"/>
      <c r="P321" s="110" t="s">
        <v>1915</v>
      </c>
      <c r="Q321" s="111"/>
      <c r="R321" s="111">
        <v>0</v>
      </c>
      <c r="S321" s="97"/>
      <c r="T321" s="84">
        <f t="shared" si="48"/>
        <v>28996913.830000006</v>
      </c>
      <c r="U321" s="85"/>
      <c r="V321" s="236"/>
      <c r="W321" s="206"/>
      <c r="X321" s="213"/>
      <c r="Y321" s="208"/>
      <c r="Z321" s="216"/>
    </row>
    <row r="322" spans="1:27" ht="41.1" customHeight="1" x14ac:dyDescent="0.3">
      <c r="A322" s="72" t="s">
        <v>2383</v>
      </c>
      <c r="B322" s="57" t="s">
        <v>2035</v>
      </c>
      <c r="C322" s="57" t="s">
        <v>1645</v>
      </c>
      <c r="D322" s="466">
        <f t="shared" si="57"/>
        <v>1150478</v>
      </c>
      <c r="E322" s="57" t="s">
        <v>2386</v>
      </c>
      <c r="F322" s="92">
        <f t="shared" si="53"/>
        <v>44260</v>
      </c>
      <c r="G322" s="467">
        <f t="shared" si="51"/>
        <v>0</v>
      </c>
      <c r="H322" s="103"/>
      <c r="I322" s="133"/>
      <c r="J322" s="159">
        <v>1150478</v>
      </c>
      <c r="K322" s="233"/>
      <c r="L322" s="91">
        <v>44260</v>
      </c>
      <c r="M322" s="234"/>
      <c r="N322" s="235" t="s">
        <v>1915</v>
      </c>
      <c r="O322" s="150"/>
      <c r="P322" s="110" t="s">
        <v>1915</v>
      </c>
      <c r="Q322" s="111"/>
      <c r="R322" s="111">
        <v>0</v>
      </c>
      <c r="S322" s="97"/>
      <c r="T322" s="84">
        <f t="shared" si="48"/>
        <v>28996913.830000006</v>
      </c>
      <c r="U322" s="85"/>
      <c r="V322" s="236"/>
      <c r="W322" s="206"/>
      <c r="X322" s="213"/>
      <c r="Y322" s="208"/>
      <c r="Z322" s="216"/>
    </row>
    <row r="323" spans="1:27" ht="41.1" customHeight="1" x14ac:dyDescent="0.3">
      <c r="A323" s="72" t="s">
        <v>2384</v>
      </c>
      <c r="B323" s="57" t="s">
        <v>2035</v>
      </c>
      <c r="C323" s="57" t="s">
        <v>1645</v>
      </c>
      <c r="D323" s="466">
        <f t="shared" si="57"/>
        <v>1150479</v>
      </c>
      <c r="E323" s="57" t="s">
        <v>2386</v>
      </c>
      <c r="F323" s="92">
        <f t="shared" si="53"/>
        <v>44260</v>
      </c>
      <c r="G323" s="467">
        <f t="shared" si="51"/>
        <v>0</v>
      </c>
      <c r="H323" s="103"/>
      <c r="I323" s="133"/>
      <c r="J323" s="159">
        <v>1150479</v>
      </c>
      <c r="K323" s="233"/>
      <c r="L323" s="91">
        <v>44260</v>
      </c>
      <c r="M323" s="234"/>
      <c r="N323" s="235" t="s">
        <v>1915</v>
      </c>
      <c r="O323" s="150"/>
      <c r="P323" s="110" t="s">
        <v>1915</v>
      </c>
      <c r="Q323" s="111"/>
      <c r="R323" s="111">
        <v>0</v>
      </c>
      <c r="S323" s="97"/>
      <c r="T323" s="84">
        <f t="shared" si="48"/>
        <v>28996913.830000006</v>
      </c>
      <c r="U323" s="85"/>
      <c r="V323" s="236"/>
      <c r="W323" s="206"/>
      <c r="X323" s="213"/>
      <c r="Y323" s="208"/>
      <c r="Z323" s="216"/>
    </row>
    <row r="324" spans="1:27" ht="41.1" customHeight="1" x14ac:dyDescent="0.3">
      <c r="A324" s="72">
        <v>313</v>
      </c>
      <c r="B324" s="57" t="s">
        <v>2035</v>
      </c>
      <c r="C324" s="57" t="s">
        <v>1645</v>
      </c>
      <c r="D324" s="466">
        <f t="shared" si="57"/>
        <v>1150480</v>
      </c>
      <c r="E324" s="57" t="s">
        <v>2385</v>
      </c>
      <c r="F324" s="92">
        <f t="shared" si="53"/>
        <v>44260</v>
      </c>
      <c r="G324" s="467">
        <f t="shared" si="51"/>
        <v>2343.75</v>
      </c>
      <c r="H324" s="103"/>
      <c r="I324" s="133"/>
      <c r="J324" s="159">
        <v>1150480</v>
      </c>
      <c r="K324" s="233"/>
      <c r="L324" s="237">
        <v>44260</v>
      </c>
      <c r="M324" s="238">
        <v>44260</v>
      </c>
      <c r="N324" s="235" t="s">
        <v>1715</v>
      </c>
      <c r="O324" s="150">
        <v>5020502001</v>
      </c>
      <c r="P324" s="239" t="s">
        <v>2091</v>
      </c>
      <c r="Q324" s="111"/>
      <c r="R324" s="111">
        <v>2343.75</v>
      </c>
      <c r="S324" s="97"/>
      <c r="T324" s="84">
        <f>+T323+Q324-(R324+S324)</f>
        <v>28994570.080000006</v>
      </c>
      <c r="U324" s="85">
        <v>49</v>
      </c>
      <c r="V324" s="210"/>
      <c r="W324" s="208"/>
      <c r="X324" s="204"/>
      <c r="Y324" s="208"/>
      <c r="Z324" s="216"/>
    </row>
    <row r="325" spans="1:27" ht="41.1" customHeight="1" x14ac:dyDescent="0.3">
      <c r="A325" s="72">
        <v>314</v>
      </c>
      <c r="B325" s="57" t="s">
        <v>2035</v>
      </c>
      <c r="C325" s="57" t="s">
        <v>1645</v>
      </c>
      <c r="D325" s="466">
        <f t="shared" si="57"/>
        <v>1150481</v>
      </c>
      <c r="E325" s="57" t="s">
        <v>2385</v>
      </c>
      <c r="F325" s="92">
        <f t="shared" si="53"/>
        <v>44260</v>
      </c>
      <c r="G325" s="467">
        <f t="shared" si="51"/>
        <v>2404.7800000000002</v>
      </c>
      <c r="H325" s="103"/>
      <c r="I325" s="133"/>
      <c r="J325" s="159">
        <v>1150481</v>
      </c>
      <c r="K325" s="112"/>
      <c r="L325" s="237">
        <v>44260</v>
      </c>
      <c r="M325" s="238">
        <v>44260</v>
      </c>
      <c r="N325" s="123" t="s">
        <v>1871</v>
      </c>
      <c r="O325" s="124">
        <v>5020301000</v>
      </c>
      <c r="P325" s="104" t="s">
        <v>2092</v>
      </c>
      <c r="Q325" s="105"/>
      <c r="R325" s="105">
        <v>2404.7800000000002</v>
      </c>
      <c r="S325" s="97"/>
      <c r="T325" s="84">
        <f t="shared" si="48"/>
        <v>28992165.300000004</v>
      </c>
      <c r="U325" s="85">
        <v>50</v>
      </c>
      <c r="V325" s="207"/>
      <c r="W325" s="208"/>
      <c r="X325" s="204"/>
      <c r="Y325" s="208"/>
      <c r="Z325" s="204"/>
    </row>
    <row r="326" spans="1:27" ht="41.1" customHeight="1" x14ac:dyDescent="0.3">
      <c r="A326" s="72">
        <v>315</v>
      </c>
      <c r="B326" s="57" t="s">
        <v>2035</v>
      </c>
      <c r="C326" s="57" t="s">
        <v>1645</v>
      </c>
      <c r="D326" s="466">
        <f t="shared" si="57"/>
        <v>1150482</v>
      </c>
      <c r="E326" s="57" t="s">
        <v>2385</v>
      </c>
      <c r="F326" s="92">
        <f t="shared" si="53"/>
        <v>44260</v>
      </c>
      <c r="G326" s="467">
        <f t="shared" si="51"/>
        <v>10312.5</v>
      </c>
      <c r="H326" s="103"/>
      <c r="I326" s="133"/>
      <c r="J326" s="159">
        <v>1150482</v>
      </c>
      <c r="K326" s="112"/>
      <c r="L326" s="237">
        <v>44260</v>
      </c>
      <c r="M326" s="238">
        <v>44260</v>
      </c>
      <c r="N326" s="211" t="s">
        <v>1696</v>
      </c>
      <c r="O326" s="124">
        <v>5029903000</v>
      </c>
      <c r="P326" s="209" t="s">
        <v>2093</v>
      </c>
      <c r="Q326" s="97"/>
      <c r="R326" s="97">
        <v>10312.5</v>
      </c>
      <c r="S326" s="97"/>
      <c r="T326" s="84">
        <f t="shared" si="48"/>
        <v>28981852.800000004</v>
      </c>
      <c r="U326" s="85">
        <v>51</v>
      </c>
      <c r="V326" s="207"/>
      <c r="W326" s="208"/>
      <c r="X326" s="204"/>
      <c r="Y326" s="208"/>
      <c r="Z326" s="204"/>
    </row>
    <row r="327" spans="1:27" ht="41.1" customHeight="1" x14ac:dyDescent="0.4">
      <c r="A327" s="72">
        <v>316</v>
      </c>
      <c r="B327" s="57" t="s">
        <v>2035</v>
      </c>
      <c r="C327" s="57" t="s">
        <v>1645</v>
      </c>
      <c r="D327" s="466">
        <f t="shared" si="57"/>
        <v>1150483</v>
      </c>
      <c r="E327" s="57" t="s">
        <v>2385</v>
      </c>
      <c r="F327" s="92">
        <f t="shared" si="53"/>
        <v>44260</v>
      </c>
      <c r="G327" s="467">
        <f t="shared" si="51"/>
        <v>16332.5</v>
      </c>
      <c r="H327" s="103"/>
      <c r="I327" s="133"/>
      <c r="J327" s="159">
        <v>1150483</v>
      </c>
      <c r="K327" s="240"/>
      <c r="L327" s="241">
        <v>44260</v>
      </c>
      <c r="M327" s="242">
        <v>44260</v>
      </c>
      <c r="N327" s="211" t="s">
        <v>2094</v>
      </c>
      <c r="O327" s="124">
        <v>5021199000</v>
      </c>
      <c r="P327" s="104" t="s">
        <v>2095</v>
      </c>
      <c r="Q327" s="105"/>
      <c r="R327" s="105">
        <v>16332.5</v>
      </c>
      <c r="S327" s="97"/>
      <c r="T327" s="84">
        <f t="shared" si="48"/>
        <v>28965520.300000004</v>
      </c>
      <c r="U327" s="85">
        <v>52</v>
      </c>
      <c r="V327" s="207" t="s">
        <v>2096</v>
      </c>
      <c r="W327" s="208">
        <f>SUM(R324:R327)</f>
        <v>31393.53</v>
      </c>
      <c r="X327" s="213">
        <v>29244870.809999999</v>
      </c>
      <c r="Y327" s="243">
        <f>+X327-T327</f>
        <v>279350.50999999419</v>
      </c>
      <c r="Z327" s="213">
        <f>+W317</f>
        <v>279628.01</v>
      </c>
      <c r="AA327" s="213">
        <f>+Y327-Z327</f>
        <v>-277.50000000582077</v>
      </c>
    </row>
    <row r="328" spans="1:27" ht="41.1" customHeight="1" x14ac:dyDescent="0.3">
      <c r="A328" s="72">
        <v>317</v>
      </c>
      <c r="B328" s="57" t="s">
        <v>2035</v>
      </c>
      <c r="C328" s="57" t="s">
        <v>1645</v>
      </c>
      <c r="D328" s="466">
        <f t="shared" si="57"/>
        <v>1150484</v>
      </c>
      <c r="E328" s="57" t="s">
        <v>2385</v>
      </c>
      <c r="F328" s="92">
        <f t="shared" si="53"/>
        <v>44264</v>
      </c>
      <c r="G328" s="467">
        <f t="shared" si="51"/>
        <v>7200</v>
      </c>
      <c r="H328" s="103"/>
      <c r="I328" s="133"/>
      <c r="J328" s="159">
        <v>1150484</v>
      </c>
      <c r="K328" s="112"/>
      <c r="L328" s="91">
        <v>44264</v>
      </c>
      <c r="M328" s="242">
        <v>44264</v>
      </c>
      <c r="N328" s="211" t="s">
        <v>1129</v>
      </c>
      <c r="O328" s="124">
        <v>5020201000</v>
      </c>
      <c r="P328" s="104" t="s">
        <v>2097</v>
      </c>
      <c r="Q328" s="105"/>
      <c r="R328" s="105">
        <v>7200</v>
      </c>
      <c r="S328" s="178"/>
      <c r="T328" s="84">
        <f t="shared" si="48"/>
        <v>28958320.300000004</v>
      </c>
      <c r="U328" s="85">
        <v>53</v>
      </c>
      <c r="V328" s="207"/>
      <c r="W328" s="208"/>
      <c r="X328" s="204"/>
      <c r="Y328" s="208"/>
      <c r="Z328" s="244" t="s">
        <v>2098</v>
      </c>
      <c r="AA328" s="244"/>
    </row>
    <row r="329" spans="1:27" ht="41.1" customHeight="1" x14ac:dyDescent="0.3">
      <c r="A329" s="72">
        <v>318</v>
      </c>
      <c r="B329" s="57" t="s">
        <v>2035</v>
      </c>
      <c r="C329" s="57" t="s">
        <v>1645</v>
      </c>
      <c r="D329" s="466">
        <f t="shared" si="57"/>
        <v>1150485</v>
      </c>
      <c r="E329" s="57" t="s">
        <v>2385</v>
      </c>
      <c r="F329" s="92">
        <f t="shared" si="53"/>
        <v>44264</v>
      </c>
      <c r="G329" s="467">
        <f t="shared" si="51"/>
        <v>2179.06</v>
      </c>
      <c r="H329" s="103"/>
      <c r="I329" s="133"/>
      <c r="J329" s="159">
        <v>1150485</v>
      </c>
      <c r="K329" s="112"/>
      <c r="L329" s="91">
        <v>44264</v>
      </c>
      <c r="M329" s="242">
        <v>44264</v>
      </c>
      <c r="N329" s="123" t="s">
        <v>2099</v>
      </c>
      <c r="O329" s="124">
        <v>5021501001</v>
      </c>
      <c r="P329" s="104" t="s">
        <v>2100</v>
      </c>
      <c r="Q329" s="105"/>
      <c r="R329" s="105">
        <v>2179.06</v>
      </c>
      <c r="S329" s="97"/>
      <c r="T329" s="84">
        <f t="shared" si="48"/>
        <v>28956141.240000006</v>
      </c>
      <c r="U329" s="85">
        <v>54</v>
      </c>
      <c r="V329" s="207"/>
      <c r="W329" s="208"/>
      <c r="X329" s="216"/>
      <c r="Y329" s="208"/>
      <c r="Z329" s="204"/>
    </row>
    <row r="330" spans="1:27" ht="41.1" customHeight="1" x14ac:dyDescent="0.3">
      <c r="A330" s="72">
        <v>319</v>
      </c>
      <c r="B330" s="57" t="s">
        <v>2035</v>
      </c>
      <c r="C330" s="57" t="s">
        <v>1645</v>
      </c>
      <c r="D330" s="466">
        <f t="shared" si="57"/>
        <v>1150486</v>
      </c>
      <c r="E330" s="57" t="s">
        <v>2385</v>
      </c>
      <c r="F330" s="92">
        <f t="shared" si="53"/>
        <v>44264</v>
      </c>
      <c r="G330" s="467">
        <f t="shared" si="51"/>
        <v>6617.76</v>
      </c>
      <c r="H330" s="103"/>
      <c r="I330" s="133"/>
      <c r="J330" s="159">
        <v>1150486</v>
      </c>
      <c r="K330" s="112"/>
      <c r="L330" s="91">
        <v>44264</v>
      </c>
      <c r="M330" s="242">
        <v>44264</v>
      </c>
      <c r="N330" s="211" t="s">
        <v>1815</v>
      </c>
      <c r="O330" s="124">
        <v>5021503000</v>
      </c>
      <c r="P330" s="104" t="s">
        <v>2101</v>
      </c>
      <c r="Q330" s="97"/>
      <c r="R330" s="97">
        <v>6617.76</v>
      </c>
      <c r="S330" s="97"/>
      <c r="T330" s="84">
        <f t="shared" si="48"/>
        <v>28949523.480000004</v>
      </c>
      <c r="U330" s="85">
        <v>55</v>
      </c>
      <c r="V330" s="202"/>
      <c r="W330" s="208"/>
      <c r="X330" s="204"/>
      <c r="Y330" s="203"/>
      <c r="Z330" s="204"/>
    </row>
    <row r="331" spans="1:27" ht="41.1" customHeight="1" x14ac:dyDescent="0.3">
      <c r="A331" s="72">
        <v>320</v>
      </c>
      <c r="B331" s="57" t="s">
        <v>2035</v>
      </c>
      <c r="C331" s="57" t="s">
        <v>1645</v>
      </c>
      <c r="D331" s="466">
        <f t="shared" si="57"/>
        <v>1150487</v>
      </c>
      <c r="E331" s="57" t="s">
        <v>2385</v>
      </c>
      <c r="F331" s="92">
        <f t="shared" si="53"/>
        <v>44264</v>
      </c>
      <c r="G331" s="467">
        <f t="shared" si="51"/>
        <v>8014.28</v>
      </c>
      <c r="H331" s="103"/>
      <c r="I331" s="133"/>
      <c r="J331" s="159">
        <v>1150487</v>
      </c>
      <c r="K331" s="240"/>
      <c r="L331" s="91">
        <v>44264</v>
      </c>
      <c r="M331" s="242">
        <v>44264</v>
      </c>
      <c r="N331" s="211" t="s">
        <v>1813</v>
      </c>
      <c r="O331" s="124">
        <v>5029905001</v>
      </c>
      <c r="P331" s="104" t="s">
        <v>2102</v>
      </c>
      <c r="Q331" s="105"/>
      <c r="R331" s="105">
        <v>8014.28</v>
      </c>
      <c r="S331" s="97"/>
      <c r="T331" s="84">
        <f t="shared" si="48"/>
        <v>28941509.200000003</v>
      </c>
      <c r="U331" s="85">
        <v>56</v>
      </c>
      <c r="V331" s="245"/>
      <c r="W331" s="208"/>
      <c r="X331" s="213"/>
      <c r="Y331" s="208"/>
      <c r="Z331" s="213"/>
    </row>
    <row r="332" spans="1:27" ht="41.1" customHeight="1" x14ac:dyDescent="0.3">
      <c r="A332" s="72">
        <v>321</v>
      </c>
      <c r="B332" s="57" t="s">
        <v>2035</v>
      </c>
      <c r="C332" s="57" t="s">
        <v>1645</v>
      </c>
      <c r="D332" s="466">
        <f t="shared" si="57"/>
        <v>1150488</v>
      </c>
      <c r="E332" s="57" t="s">
        <v>2385</v>
      </c>
      <c r="F332" s="92">
        <f t="shared" si="53"/>
        <v>44264</v>
      </c>
      <c r="G332" s="467">
        <f t="shared" si="51"/>
        <v>1012.5</v>
      </c>
      <c r="H332" s="103"/>
      <c r="I332" s="133"/>
      <c r="J332" s="159">
        <v>1150488</v>
      </c>
      <c r="K332" s="240"/>
      <c r="L332" s="91">
        <v>44264</v>
      </c>
      <c r="M332" s="242">
        <v>44264</v>
      </c>
      <c r="N332" s="211" t="s">
        <v>2103</v>
      </c>
      <c r="O332" s="124">
        <v>5020504000</v>
      </c>
      <c r="P332" s="104" t="s">
        <v>2104</v>
      </c>
      <c r="Q332" s="105"/>
      <c r="R332" s="105">
        <v>1012.5</v>
      </c>
      <c r="S332" s="96"/>
      <c r="T332" s="84">
        <f t="shared" si="48"/>
        <v>28940496.700000003</v>
      </c>
      <c r="U332" s="85">
        <v>57</v>
      </c>
      <c r="V332" s="228"/>
      <c r="W332" s="208"/>
      <c r="X332" s="204"/>
      <c r="Y332" s="203"/>
      <c r="Z332" s="213"/>
    </row>
    <row r="333" spans="1:27" ht="41.1" customHeight="1" x14ac:dyDescent="0.3">
      <c r="A333" s="72">
        <v>322</v>
      </c>
      <c r="B333" s="57" t="s">
        <v>2035</v>
      </c>
      <c r="C333" s="57" t="s">
        <v>1645</v>
      </c>
      <c r="D333" s="466">
        <f t="shared" si="57"/>
        <v>1150489</v>
      </c>
      <c r="E333" s="57" t="s">
        <v>2385</v>
      </c>
      <c r="F333" s="92">
        <f t="shared" si="53"/>
        <v>44264</v>
      </c>
      <c r="G333" s="467">
        <f t="shared" si="51"/>
        <v>10825.53</v>
      </c>
      <c r="H333" s="103"/>
      <c r="I333" s="133"/>
      <c r="J333" s="159">
        <v>1150489</v>
      </c>
      <c r="K333" s="240"/>
      <c r="L333" s="91">
        <v>44264</v>
      </c>
      <c r="M333" s="242">
        <v>44264</v>
      </c>
      <c r="N333" s="211" t="s">
        <v>1974</v>
      </c>
      <c r="O333" s="124">
        <v>5020503000</v>
      </c>
      <c r="P333" s="104" t="s">
        <v>2105</v>
      </c>
      <c r="Q333" s="105"/>
      <c r="R333" s="105">
        <v>10825.53</v>
      </c>
      <c r="S333" s="96"/>
      <c r="T333" s="84">
        <f t="shared" si="48"/>
        <v>28929671.170000002</v>
      </c>
      <c r="U333" s="85">
        <v>58</v>
      </c>
      <c r="V333" s="246"/>
      <c r="W333" s="208"/>
      <c r="X333" s="204"/>
      <c r="Y333" s="203"/>
      <c r="Z333" s="213"/>
    </row>
    <row r="334" spans="1:27" ht="41.1" customHeight="1" x14ac:dyDescent="0.3">
      <c r="A334" s="72">
        <v>323</v>
      </c>
      <c r="B334" s="57" t="s">
        <v>2035</v>
      </c>
      <c r="C334" s="57" t="s">
        <v>1645</v>
      </c>
      <c r="D334" s="466">
        <f t="shared" si="57"/>
        <v>1150490</v>
      </c>
      <c r="E334" s="57" t="s">
        <v>2385</v>
      </c>
      <c r="F334" s="92">
        <f t="shared" si="53"/>
        <v>44264</v>
      </c>
      <c r="G334" s="467">
        <f t="shared" si="51"/>
        <v>16800</v>
      </c>
      <c r="H334" s="103"/>
      <c r="I334" s="133"/>
      <c r="J334" s="159">
        <v>1150490</v>
      </c>
      <c r="K334" s="240"/>
      <c r="L334" s="91">
        <v>44264</v>
      </c>
      <c r="M334" s="242">
        <v>44264</v>
      </c>
      <c r="N334" s="211" t="s">
        <v>2106</v>
      </c>
      <c r="O334" s="124">
        <v>5021306001</v>
      </c>
      <c r="P334" s="104" t="s">
        <v>2107</v>
      </c>
      <c r="Q334" s="105"/>
      <c r="R334" s="105">
        <v>16800</v>
      </c>
      <c r="S334" s="96"/>
      <c r="T334" s="84">
        <f t="shared" si="48"/>
        <v>28912871.170000002</v>
      </c>
      <c r="U334" s="85">
        <v>59</v>
      </c>
      <c r="V334" s="246"/>
      <c r="W334" s="208"/>
      <c r="X334" s="204"/>
      <c r="Y334" s="203"/>
      <c r="Z334" s="213"/>
    </row>
    <row r="335" spans="1:27" ht="41.1" customHeight="1" x14ac:dyDescent="0.3">
      <c r="A335" s="72">
        <v>324</v>
      </c>
      <c r="B335" s="57" t="s">
        <v>2035</v>
      </c>
      <c r="C335" s="57" t="s">
        <v>1645</v>
      </c>
      <c r="D335" s="466">
        <f t="shared" si="57"/>
        <v>1150491</v>
      </c>
      <c r="E335" s="57" t="s">
        <v>2385</v>
      </c>
      <c r="F335" s="92">
        <f t="shared" si="53"/>
        <v>44264</v>
      </c>
      <c r="G335" s="467">
        <f t="shared" si="51"/>
        <v>9405</v>
      </c>
      <c r="H335" s="103"/>
      <c r="I335" s="133"/>
      <c r="J335" s="159">
        <v>1150491</v>
      </c>
      <c r="K335" s="240"/>
      <c r="L335" s="91">
        <v>44264</v>
      </c>
      <c r="M335" s="242">
        <v>44264</v>
      </c>
      <c r="N335" s="211" t="s">
        <v>1842</v>
      </c>
      <c r="O335" s="124">
        <v>5020301000</v>
      </c>
      <c r="P335" s="104" t="s">
        <v>2108</v>
      </c>
      <c r="Q335" s="105"/>
      <c r="R335" s="105">
        <v>9405</v>
      </c>
      <c r="S335" s="96"/>
      <c r="T335" s="84">
        <f t="shared" ref="T335:T392" si="58">+T334+Q335-(R335+S335)</f>
        <v>28903466.170000002</v>
      </c>
      <c r="U335" s="85">
        <v>60</v>
      </c>
      <c r="V335" s="246"/>
      <c r="W335" s="208"/>
      <c r="X335" s="204"/>
      <c r="Y335" s="203"/>
      <c r="Z335" s="213"/>
    </row>
    <row r="336" spans="1:27" ht="41.1" customHeight="1" x14ac:dyDescent="0.3">
      <c r="A336" s="72">
        <v>325</v>
      </c>
      <c r="B336" s="57" t="s">
        <v>2035</v>
      </c>
      <c r="C336" s="57" t="s">
        <v>1645</v>
      </c>
      <c r="D336" s="466">
        <f t="shared" si="57"/>
        <v>1150492</v>
      </c>
      <c r="E336" s="57" t="s">
        <v>2385</v>
      </c>
      <c r="F336" s="92">
        <f t="shared" si="53"/>
        <v>44264</v>
      </c>
      <c r="G336" s="467">
        <f t="shared" si="51"/>
        <v>2884.72</v>
      </c>
      <c r="H336" s="103"/>
      <c r="I336" s="133"/>
      <c r="J336" s="159">
        <v>1150492</v>
      </c>
      <c r="K336" s="240"/>
      <c r="L336" s="91">
        <v>44264</v>
      </c>
      <c r="M336" s="242">
        <v>44264</v>
      </c>
      <c r="N336" s="211" t="s">
        <v>1757</v>
      </c>
      <c r="O336" s="124">
        <v>5020502001</v>
      </c>
      <c r="P336" s="104" t="s">
        <v>2109</v>
      </c>
      <c r="Q336" s="105"/>
      <c r="R336" s="105">
        <v>2884.72</v>
      </c>
      <c r="S336" s="96"/>
      <c r="T336" s="84">
        <f t="shared" si="58"/>
        <v>28900581.450000003</v>
      </c>
      <c r="U336" s="85">
        <v>61</v>
      </c>
      <c r="V336" s="246"/>
      <c r="W336" s="208"/>
      <c r="X336" s="204"/>
      <c r="Y336" s="203"/>
      <c r="Z336" s="213"/>
    </row>
    <row r="337" spans="1:27" ht="41.1" customHeight="1" x14ac:dyDescent="0.3">
      <c r="A337" s="72">
        <v>326</v>
      </c>
      <c r="B337" s="57" t="s">
        <v>2035</v>
      </c>
      <c r="C337" s="57" t="s">
        <v>1645</v>
      </c>
      <c r="D337" s="466">
        <f t="shared" si="57"/>
        <v>1150493</v>
      </c>
      <c r="E337" s="57" t="s">
        <v>2385</v>
      </c>
      <c r="F337" s="92">
        <f t="shared" si="53"/>
        <v>44264</v>
      </c>
      <c r="G337" s="467">
        <f t="shared" ref="G337:G400" si="59">R337+S337</f>
        <v>16865.349999999999</v>
      </c>
      <c r="H337" s="103"/>
      <c r="I337" s="133"/>
      <c r="J337" s="159">
        <v>1150493</v>
      </c>
      <c r="K337" s="240"/>
      <c r="L337" s="91">
        <v>44264</v>
      </c>
      <c r="M337" s="242">
        <v>44264</v>
      </c>
      <c r="N337" s="211" t="s">
        <v>1903</v>
      </c>
      <c r="O337" s="124">
        <v>5020301000</v>
      </c>
      <c r="P337" s="104" t="s">
        <v>2110</v>
      </c>
      <c r="Q337" s="105"/>
      <c r="R337" s="105">
        <v>16865.349999999999</v>
      </c>
      <c r="S337" s="96"/>
      <c r="T337" s="84">
        <f t="shared" si="58"/>
        <v>28883716.100000001</v>
      </c>
      <c r="U337" s="85">
        <v>62</v>
      </c>
      <c r="V337" s="228" t="s">
        <v>2111</v>
      </c>
      <c r="W337" s="208">
        <f>SUM(R328:R337)</f>
        <v>81804.2</v>
      </c>
      <c r="X337" s="204"/>
      <c r="Y337" s="203"/>
      <c r="Z337" s="213"/>
    </row>
    <row r="338" spans="1:27" ht="41.1" customHeight="1" x14ac:dyDescent="0.3">
      <c r="A338" s="72">
        <v>327</v>
      </c>
      <c r="B338" s="57" t="s">
        <v>2035</v>
      </c>
      <c r="C338" s="57" t="s">
        <v>1645</v>
      </c>
      <c r="D338" s="466">
        <f t="shared" si="57"/>
        <v>9900130703</v>
      </c>
      <c r="E338" s="57" t="s">
        <v>2385</v>
      </c>
      <c r="F338" s="92">
        <f t="shared" si="53"/>
        <v>44264</v>
      </c>
      <c r="G338" s="467">
        <f t="shared" si="59"/>
        <v>1476.43</v>
      </c>
      <c r="H338" s="103"/>
      <c r="I338" s="133"/>
      <c r="J338" s="74">
        <v>9900130703</v>
      </c>
      <c r="K338" s="112"/>
      <c r="L338" s="91">
        <v>44264</v>
      </c>
      <c r="M338" s="242">
        <v>44264</v>
      </c>
      <c r="N338" s="211" t="s">
        <v>1691</v>
      </c>
      <c r="O338" s="124">
        <v>5020301000</v>
      </c>
      <c r="P338" s="104" t="s">
        <v>2112</v>
      </c>
      <c r="Q338" s="105"/>
      <c r="R338" s="105">
        <v>1476.43</v>
      </c>
      <c r="S338" s="105"/>
      <c r="T338" s="84">
        <f t="shared" si="58"/>
        <v>28882239.670000002</v>
      </c>
      <c r="U338" s="85">
        <v>63</v>
      </c>
      <c r="V338" s="521" t="s">
        <v>2113</v>
      </c>
      <c r="W338" s="206"/>
      <c r="X338" s="204"/>
      <c r="Y338" s="203"/>
      <c r="Z338" s="213"/>
    </row>
    <row r="339" spans="1:27" ht="41.1" customHeight="1" x14ac:dyDescent="0.3">
      <c r="A339" s="72">
        <v>328</v>
      </c>
      <c r="B339" s="57" t="s">
        <v>2035</v>
      </c>
      <c r="C339" s="57" t="s">
        <v>1645</v>
      </c>
      <c r="D339" s="466">
        <f t="shared" si="57"/>
        <v>9900130704</v>
      </c>
      <c r="E339" s="57" t="s">
        <v>2385</v>
      </c>
      <c r="F339" s="92">
        <f t="shared" si="53"/>
        <v>44264</v>
      </c>
      <c r="G339" s="467">
        <f t="shared" si="59"/>
        <v>9052.59</v>
      </c>
      <c r="H339" s="103"/>
      <c r="I339" s="133"/>
      <c r="J339" s="74">
        <v>9900130704</v>
      </c>
      <c r="K339" s="112"/>
      <c r="L339" s="91">
        <v>44264</v>
      </c>
      <c r="M339" s="242">
        <v>44264</v>
      </c>
      <c r="N339" s="211" t="s">
        <v>1687</v>
      </c>
      <c r="O339" s="124">
        <v>5020301000</v>
      </c>
      <c r="P339" s="131" t="s">
        <v>2114</v>
      </c>
      <c r="Q339" s="97"/>
      <c r="R339" s="97">
        <v>9052.59</v>
      </c>
      <c r="S339" s="218"/>
      <c r="T339" s="84">
        <f t="shared" si="58"/>
        <v>28873187.080000002</v>
      </c>
      <c r="U339" s="85">
        <v>64</v>
      </c>
      <c r="V339" s="521"/>
      <c r="W339" s="208">
        <f>SUM(R338:R339)</f>
        <v>10529.02</v>
      </c>
      <c r="X339" s="213"/>
      <c r="Y339" s="208"/>
      <c r="Z339" s="213"/>
      <c r="AA339" s="120"/>
    </row>
    <row r="340" spans="1:27" ht="41.1" customHeight="1" x14ac:dyDescent="0.3">
      <c r="A340" s="72">
        <v>329</v>
      </c>
      <c r="B340" s="57" t="s">
        <v>2035</v>
      </c>
      <c r="C340" s="57" t="s">
        <v>1652</v>
      </c>
      <c r="D340" s="57" t="str">
        <f t="shared" ref="D340:D358" si="60">K340</f>
        <v>101-21-03-029</v>
      </c>
      <c r="E340" s="57" t="s">
        <v>2385</v>
      </c>
      <c r="F340" s="92">
        <f t="shared" ref="F340:F358" si="61">L340</f>
        <v>44264</v>
      </c>
      <c r="G340" s="467">
        <f t="shared" si="59"/>
        <v>3075</v>
      </c>
      <c r="H340" s="103"/>
      <c r="I340" s="133"/>
      <c r="J340" s="159"/>
      <c r="K340" s="163" t="s">
        <v>2115</v>
      </c>
      <c r="L340" s="91">
        <v>44264</v>
      </c>
      <c r="M340" s="160">
        <v>44265</v>
      </c>
      <c r="N340" s="123" t="s">
        <v>2116</v>
      </c>
      <c r="O340" s="124">
        <v>5020301000</v>
      </c>
      <c r="P340" s="104" t="s">
        <v>2117</v>
      </c>
      <c r="Q340" s="96"/>
      <c r="R340" s="97"/>
      <c r="S340" s="96">
        <v>3075</v>
      </c>
      <c r="T340" s="84">
        <f t="shared" si="58"/>
        <v>28870112.080000002</v>
      </c>
      <c r="U340" s="85">
        <v>65</v>
      </c>
      <c r="V340" s="246"/>
      <c r="W340" s="208"/>
      <c r="X340" s="213"/>
      <c r="Y340" s="208"/>
      <c r="Z340" s="213"/>
      <c r="AA340" s="176"/>
    </row>
    <row r="341" spans="1:27" ht="41.1" customHeight="1" x14ac:dyDescent="0.3">
      <c r="A341" s="72">
        <v>330</v>
      </c>
      <c r="B341" s="57" t="s">
        <v>2035</v>
      </c>
      <c r="C341" s="57" t="s">
        <v>1652</v>
      </c>
      <c r="D341" s="57" t="str">
        <f t="shared" si="60"/>
        <v>101-21-03-029</v>
      </c>
      <c r="E341" s="57" t="s">
        <v>2385</v>
      </c>
      <c r="F341" s="92">
        <f t="shared" si="61"/>
        <v>44264</v>
      </c>
      <c r="G341" s="467">
        <f t="shared" si="59"/>
        <v>1840</v>
      </c>
      <c r="H341" s="103"/>
      <c r="I341" s="133"/>
      <c r="J341" s="159"/>
      <c r="K341" s="465" t="s">
        <v>2115</v>
      </c>
      <c r="L341" s="91">
        <v>44264</v>
      </c>
      <c r="M341" s="160">
        <v>44265</v>
      </c>
      <c r="N341" s="123" t="s">
        <v>1882</v>
      </c>
      <c r="O341" s="94">
        <v>5020301000</v>
      </c>
      <c r="P341" s="104" t="s">
        <v>2118</v>
      </c>
      <c r="Q341" s="96"/>
      <c r="R341" s="97"/>
      <c r="S341" s="96">
        <v>1840</v>
      </c>
      <c r="T341" s="84">
        <f t="shared" si="58"/>
        <v>28868272.080000002</v>
      </c>
      <c r="U341" s="85">
        <v>66</v>
      </c>
      <c r="V341" s="246"/>
      <c r="W341" s="208"/>
      <c r="X341" s="204"/>
      <c r="Y341" s="203"/>
      <c r="Z341" s="204"/>
    </row>
    <row r="342" spans="1:27" ht="41.1" customHeight="1" x14ac:dyDescent="0.3">
      <c r="A342" s="72">
        <v>331</v>
      </c>
      <c r="B342" s="57" t="s">
        <v>2035</v>
      </c>
      <c r="C342" s="57" t="s">
        <v>1652</v>
      </c>
      <c r="D342" s="57" t="str">
        <f t="shared" si="60"/>
        <v>101-21-03-029</v>
      </c>
      <c r="E342" s="57" t="s">
        <v>2385</v>
      </c>
      <c r="F342" s="92">
        <f t="shared" si="61"/>
        <v>44264</v>
      </c>
      <c r="G342" s="467">
        <f t="shared" si="59"/>
        <v>1800</v>
      </c>
      <c r="H342" s="103"/>
      <c r="I342" s="133"/>
      <c r="J342" s="247"/>
      <c r="K342" s="465" t="s">
        <v>2115</v>
      </c>
      <c r="L342" s="91">
        <v>44264</v>
      </c>
      <c r="M342" s="160">
        <v>44265</v>
      </c>
      <c r="N342" s="123" t="s">
        <v>2119</v>
      </c>
      <c r="O342" s="94">
        <v>5020101000</v>
      </c>
      <c r="P342" s="104" t="s">
        <v>2120</v>
      </c>
      <c r="Q342" s="96"/>
      <c r="R342" s="178"/>
      <c r="S342" s="96">
        <v>1800</v>
      </c>
      <c r="T342" s="84">
        <f t="shared" si="58"/>
        <v>28866472.080000002</v>
      </c>
      <c r="U342" s="85">
        <v>67</v>
      </c>
      <c r="V342" s="246"/>
      <c r="W342" s="208"/>
      <c r="X342" s="216"/>
      <c r="Y342" s="204"/>
      <c r="Z342" s="204"/>
    </row>
    <row r="343" spans="1:27" ht="41.1" customHeight="1" x14ac:dyDescent="0.3">
      <c r="A343" s="72">
        <v>332</v>
      </c>
      <c r="B343" s="57" t="s">
        <v>2035</v>
      </c>
      <c r="C343" s="57" t="s">
        <v>1652</v>
      </c>
      <c r="D343" s="57" t="str">
        <f t="shared" si="60"/>
        <v>101-21-03-029</v>
      </c>
      <c r="E343" s="57" t="s">
        <v>2385</v>
      </c>
      <c r="F343" s="92">
        <f t="shared" si="61"/>
        <v>44264</v>
      </c>
      <c r="G343" s="467">
        <f t="shared" si="59"/>
        <v>20626.73</v>
      </c>
      <c r="H343" s="103"/>
      <c r="I343" s="133"/>
      <c r="J343" s="159"/>
      <c r="K343" s="465" t="s">
        <v>2115</v>
      </c>
      <c r="L343" s="91">
        <v>44264</v>
      </c>
      <c r="M343" s="160">
        <v>44265</v>
      </c>
      <c r="N343" s="123" t="s">
        <v>2121</v>
      </c>
      <c r="O343" s="94">
        <v>5021299000</v>
      </c>
      <c r="P343" s="209" t="s">
        <v>2122</v>
      </c>
      <c r="Q343" s="96"/>
      <c r="R343" s="97"/>
      <c r="S343" s="96">
        <v>20626.73</v>
      </c>
      <c r="T343" s="84">
        <f t="shared" si="58"/>
        <v>28845845.350000001</v>
      </c>
      <c r="U343" s="85">
        <v>68</v>
      </c>
      <c r="V343" s="228"/>
      <c r="W343" s="208"/>
      <c r="X343" s="204"/>
      <c r="Y343" s="204"/>
      <c r="Z343" s="204"/>
    </row>
    <row r="344" spans="1:27" ht="41.1" customHeight="1" x14ac:dyDescent="0.3">
      <c r="A344" s="72">
        <v>333</v>
      </c>
      <c r="B344" s="57" t="s">
        <v>2035</v>
      </c>
      <c r="C344" s="57" t="s">
        <v>1652</v>
      </c>
      <c r="D344" s="57" t="str">
        <f t="shared" si="60"/>
        <v>101-21-03-029</v>
      </c>
      <c r="E344" s="57" t="s">
        <v>2385</v>
      </c>
      <c r="F344" s="92">
        <f t="shared" si="61"/>
        <v>44264</v>
      </c>
      <c r="G344" s="467">
        <f t="shared" si="59"/>
        <v>29318.18</v>
      </c>
      <c r="H344" s="103"/>
      <c r="I344" s="133"/>
      <c r="J344" s="159"/>
      <c r="K344" s="465" t="s">
        <v>2115</v>
      </c>
      <c r="L344" s="91">
        <v>44264</v>
      </c>
      <c r="M344" s="160">
        <v>44265</v>
      </c>
      <c r="N344" s="123" t="s">
        <v>1662</v>
      </c>
      <c r="O344" s="94">
        <v>5010202000</v>
      </c>
      <c r="P344" s="209" t="s">
        <v>2123</v>
      </c>
      <c r="Q344" s="96"/>
      <c r="R344" s="105"/>
      <c r="S344" s="96">
        <v>29318.18</v>
      </c>
      <c r="T344" s="84">
        <f t="shared" si="58"/>
        <v>28816527.170000002</v>
      </c>
      <c r="U344" s="85">
        <v>69</v>
      </c>
      <c r="V344" s="228" t="s">
        <v>2124</v>
      </c>
      <c r="W344" s="208">
        <f>SUM(S340:S344)</f>
        <v>56659.91</v>
      </c>
      <c r="X344" s="213">
        <v>28872909.579999998</v>
      </c>
      <c r="Y344" s="213">
        <f>+X344-T344</f>
        <v>56382.409999996424</v>
      </c>
      <c r="Z344" s="216">
        <f>+W344</f>
        <v>56659.91</v>
      </c>
      <c r="AA344" s="216">
        <f>+Y344-Z344</f>
        <v>-277.50000000357977</v>
      </c>
    </row>
    <row r="345" spans="1:27" ht="41.1" customHeight="1" x14ac:dyDescent="0.4">
      <c r="A345" s="72">
        <v>334</v>
      </c>
      <c r="B345" s="57" t="s">
        <v>2035</v>
      </c>
      <c r="C345" s="57" t="s">
        <v>1652</v>
      </c>
      <c r="D345" s="57" t="str">
        <f t="shared" si="60"/>
        <v>101-21-03-030</v>
      </c>
      <c r="E345" s="57" t="s">
        <v>2385</v>
      </c>
      <c r="F345" s="92">
        <f t="shared" si="61"/>
        <v>44265</v>
      </c>
      <c r="G345" s="467">
        <f t="shared" si="59"/>
        <v>375596.07</v>
      </c>
      <c r="H345" s="103"/>
      <c r="I345" s="133"/>
      <c r="J345" s="248"/>
      <c r="K345" s="163" t="s">
        <v>2125</v>
      </c>
      <c r="L345" s="91">
        <v>44265</v>
      </c>
      <c r="M345" s="160">
        <v>44267</v>
      </c>
      <c r="N345" s="93" t="s">
        <v>2126</v>
      </c>
      <c r="O345" s="94">
        <v>5010101001</v>
      </c>
      <c r="P345" s="517" t="s">
        <v>2127</v>
      </c>
      <c r="Q345" s="249"/>
      <c r="R345" s="105"/>
      <c r="S345" s="96">
        <v>375596.07</v>
      </c>
      <c r="T345" s="84">
        <f t="shared" si="58"/>
        <v>28440931.100000001</v>
      </c>
      <c r="U345" s="85">
        <v>70</v>
      </c>
      <c r="V345" s="228"/>
      <c r="W345" s="208"/>
      <c r="X345" s="229"/>
      <c r="Y345" s="214"/>
      <c r="Z345" s="213"/>
      <c r="AA345" s="120"/>
    </row>
    <row r="346" spans="1:27" ht="41.1" customHeight="1" x14ac:dyDescent="0.3">
      <c r="A346" s="72">
        <v>335</v>
      </c>
      <c r="B346" s="57" t="s">
        <v>2035</v>
      </c>
      <c r="C346" s="57" t="s">
        <v>1652</v>
      </c>
      <c r="D346" s="57" t="str">
        <f t="shared" si="60"/>
        <v>101-21-03-030</v>
      </c>
      <c r="E346" s="57" t="s">
        <v>2385</v>
      </c>
      <c r="F346" s="92">
        <f t="shared" si="61"/>
        <v>44265</v>
      </c>
      <c r="G346" s="467">
        <f t="shared" si="59"/>
        <v>102762.6</v>
      </c>
      <c r="H346" s="103"/>
      <c r="I346" s="133"/>
      <c r="J346" s="159"/>
      <c r="K346" s="464" t="s">
        <v>2125</v>
      </c>
      <c r="L346" s="91">
        <v>44265</v>
      </c>
      <c r="M346" s="160">
        <v>44267</v>
      </c>
      <c r="N346" s="93" t="s">
        <v>2128</v>
      </c>
      <c r="O346" s="94">
        <v>5010101001</v>
      </c>
      <c r="P346" s="518"/>
      <c r="Q346" s="106"/>
      <c r="R346" s="105"/>
      <c r="S346" s="96">
        <v>102762.6</v>
      </c>
      <c r="T346" s="84">
        <f t="shared" si="58"/>
        <v>28338168.5</v>
      </c>
      <c r="U346" s="85">
        <v>71</v>
      </c>
      <c r="V346" s="245"/>
      <c r="W346" s="208"/>
      <c r="X346" s="213"/>
      <c r="Y346" s="213"/>
      <c r="Z346" s="250"/>
      <c r="AA346" s="251"/>
    </row>
    <row r="347" spans="1:27" ht="41.1" customHeight="1" x14ac:dyDescent="0.3">
      <c r="A347" s="72">
        <v>336</v>
      </c>
      <c r="B347" s="57" t="s">
        <v>2035</v>
      </c>
      <c r="C347" s="57" t="s">
        <v>1652</v>
      </c>
      <c r="D347" s="57" t="str">
        <f t="shared" si="60"/>
        <v>101-21-03-030</v>
      </c>
      <c r="E347" s="57" t="s">
        <v>2385</v>
      </c>
      <c r="F347" s="92">
        <f t="shared" si="61"/>
        <v>44265</v>
      </c>
      <c r="G347" s="467">
        <f t="shared" si="59"/>
        <v>146482.78</v>
      </c>
      <c r="H347" s="103"/>
      <c r="I347" s="133"/>
      <c r="J347" s="159"/>
      <c r="K347" s="464" t="s">
        <v>2125</v>
      </c>
      <c r="L347" s="91">
        <v>44265</v>
      </c>
      <c r="M347" s="160">
        <v>44267</v>
      </c>
      <c r="N347" s="93" t="s">
        <v>2129</v>
      </c>
      <c r="O347" s="94">
        <v>5010101001</v>
      </c>
      <c r="P347" s="518"/>
      <c r="Q347" s="106"/>
      <c r="R347" s="105"/>
      <c r="S347" s="96">
        <v>146482.78</v>
      </c>
      <c r="T347" s="84">
        <f t="shared" si="58"/>
        <v>28191685.719999999</v>
      </c>
      <c r="U347" s="85">
        <v>72</v>
      </c>
      <c r="V347" s="228"/>
      <c r="W347" s="208"/>
      <c r="X347" s="252"/>
      <c r="Y347" s="213"/>
      <c r="Z347" s="213"/>
      <c r="AA347" s="120"/>
    </row>
    <row r="348" spans="1:27" ht="41.1" customHeight="1" x14ac:dyDescent="0.3">
      <c r="A348" s="72">
        <v>337</v>
      </c>
      <c r="B348" s="57" t="s">
        <v>2035</v>
      </c>
      <c r="C348" s="57" t="s">
        <v>1652</v>
      </c>
      <c r="D348" s="57" t="str">
        <f t="shared" si="60"/>
        <v>101-21-03-030</v>
      </c>
      <c r="E348" s="57" t="s">
        <v>2385</v>
      </c>
      <c r="F348" s="92">
        <f t="shared" si="61"/>
        <v>44265</v>
      </c>
      <c r="G348" s="467">
        <f t="shared" si="59"/>
        <v>93042.81</v>
      </c>
      <c r="H348" s="103"/>
      <c r="I348" s="133"/>
      <c r="J348" s="159"/>
      <c r="K348" s="464" t="s">
        <v>2125</v>
      </c>
      <c r="L348" s="91">
        <v>44265</v>
      </c>
      <c r="M348" s="160">
        <v>44267</v>
      </c>
      <c r="N348" s="93" t="s">
        <v>2130</v>
      </c>
      <c r="O348" s="94">
        <v>5010101001</v>
      </c>
      <c r="P348" s="519"/>
      <c r="Q348" s="253"/>
      <c r="R348" s="254"/>
      <c r="S348" s="96">
        <v>93042.81</v>
      </c>
      <c r="T348" s="84">
        <f t="shared" si="58"/>
        <v>28098642.91</v>
      </c>
      <c r="U348" s="85">
        <v>73</v>
      </c>
      <c r="V348" s="228"/>
      <c r="W348" s="208"/>
      <c r="X348" s="213"/>
      <c r="Y348" s="213"/>
      <c r="Z348" s="213"/>
    </row>
    <row r="349" spans="1:27" ht="41.1" customHeight="1" x14ac:dyDescent="0.3">
      <c r="A349" s="72">
        <v>338</v>
      </c>
      <c r="B349" s="57" t="s">
        <v>2035</v>
      </c>
      <c r="C349" s="57" t="s">
        <v>1652</v>
      </c>
      <c r="D349" s="57" t="str">
        <f t="shared" si="60"/>
        <v>101-21-03-030</v>
      </c>
      <c r="E349" s="57" t="s">
        <v>2385</v>
      </c>
      <c r="F349" s="92">
        <f t="shared" si="61"/>
        <v>44265</v>
      </c>
      <c r="G349" s="467">
        <f t="shared" si="59"/>
        <v>14057.01</v>
      </c>
      <c r="H349" s="103"/>
      <c r="I349" s="133"/>
      <c r="J349" s="159"/>
      <c r="K349" s="464" t="s">
        <v>2125</v>
      </c>
      <c r="L349" s="91">
        <v>44265</v>
      </c>
      <c r="M349" s="160">
        <v>44267</v>
      </c>
      <c r="N349" s="93" t="s">
        <v>1777</v>
      </c>
      <c r="O349" s="94">
        <v>5010101001</v>
      </c>
      <c r="P349" s="517" t="s">
        <v>2131</v>
      </c>
      <c r="Q349" s="131"/>
      <c r="R349" s="105"/>
      <c r="S349" s="96">
        <v>14057.01</v>
      </c>
      <c r="T349" s="84">
        <f t="shared" si="58"/>
        <v>28084585.899999999</v>
      </c>
      <c r="U349" s="85">
        <v>74</v>
      </c>
      <c r="V349" s="245"/>
      <c r="W349" s="220"/>
      <c r="X349" s="213"/>
      <c r="Y349" s="213"/>
      <c r="Z349" s="213"/>
    </row>
    <row r="350" spans="1:27" ht="41.1" customHeight="1" x14ac:dyDescent="0.3">
      <c r="A350" s="72">
        <v>339</v>
      </c>
      <c r="B350" s="57" t="s">
        <v>2035</v>
      </c>
      <c r="C350" s="57" t="s">
        <v>1652</v>
      </c>
      <c r="D350" s="57" t="str">
        <f t="shared" si="60"/>
        <v>101-21-03-030</v>
      </c>
      <c r="E350" s="57" t="s">
        <v>2385</v>
      </c>
      <c r="F350" s="92">
        <f t="shared" si="61"/>
        <v>44265</v>
      </c>
      <c r="G350" s="467">
        <f t="shared" si="59"/>
        <v>14929.19</v>
      </c>
      <c r="H350" s="103"/>
      <c r="I350" s="133"/>
      <c r="J350" s="159"/>
      <c r="K350" s="464" t="s">
        <v>2125</v>
      </c>
      <c r="L350" s="91">
        <v>44265</v>
      </c>
      <c r="M350" s="160">
        <v>44267</v>
      </c>
      <c r="N350" s="123" t="s">
        <v>1780</v>
      </c>
      <c r="O350" s="94">
        <v>5010101001</v>
      </c>
      <c r="P350" s="518"/>
      <c r="Q350" s="131"/>
      <c r="R350" s="105"/>
      <c r="S350" s="96">
        <v>14929.19</v>
      </c>
      <c r="T350" s="84">
        <f t="shared" si="58"/>
        <v>28069656.709999997</v>
      </c>
      <c r="U350" s="85">
        <v>75</v>
      </c>
      <c r="V350" s="228"/>
      <c r="W350" s="208"/>
      <c r="X350" s="213"/>
      <c r="Y350" s="213"/>
      <c r="Z350" s="213"/>
    </row>
    <row r="351" spans="1:27" ht="41.1" customHeight="1" x14ac:dyDescent="0.3">
      <c r="A351" s="72">
        <v>340</v>
      </c>
      <c r="B351" s="57" t="s">
        <v>2035</v>
      </c>
      <c r="C351" s="57" t="s">
        <v>1652</v>
      </c>
      <c r="D351" s="57" t="str">
        <f t="shared" si="60"/>
        <v>101-21-03-030</v>
      </c>
      <c r="E351" s="57" t="s">
        <v>2385</v>
      </c>
      <c r="F351" s="92">
        <f t="shared" si="61"/>
        <v>44265</v>
      </c>
      <c r="G351" s="467">
        <f t="shared" si="59"/>
        <v>29322.880000000001</v>
      </c>
      <c r="H351" s="103"/>
      <c r="I351" s="133"/>
      <c r="J351" s="159"/>
      <c r="K351" s="464" t="s">
        <v>2125</v>
      </c>
      <c r="L351" s="91">
        <v>44265</v>
      </c>
      <c r="M351" s="160">
        <v>44267</v>
      </c>
      <c r="N351" s="93" t="s">
        <v>2129</v>
      </c>
      <c r="O351" s="94">
        <v>5010101001</v>
      </c>
      <c r="P351" s="518"/>
      <c r="Q351" s="131"/>
      <c r="R351" s="105"/>
      <c r="S351" s="96">
        <v>29322.880000000001</v>
      </c>
      <c r="T351" s="84">
        <f t="shared" si="58"/>
        <v>28040333.829999998</v>
      </c>
      <c r="U351" s="85">
        <v>76</v>
      </c>
      <c r="V351" s="228"/>
      <c r="W351" s="208"/>
      <c r="X351" s="213"/>
      <c r="Y351" s="213"/>
      <c r="Z351" s="213"/>
    </row>
    <row r="352" spans="1:27" ht="41.1" customHeight="1" x14ac:dyDescent="0.3">
      <c r="A352" s="72">
        <v>341</v>
      </c>
      <c r="B352" s="57" t="s">
        <v>2035</v>
      </c>
      <c r="C352" s="57" t="s">
        <v>1652</v>
      </c>
      <c r="D352" s="57" t="str">
        <f t="shared" si="60"/>
        <v>101-21-03-030</v>
      </c>
      <c r="E352" s="57" t="s">
        <v>2385</v>
      </c>
      <c r="F352" s="92">
        <f t="shared" si="61"/>
        <v>44265</v>
      </c>
      <c r="G352" s="467">
        <f t="shared" si="59"/>
        <v>14239.18</v>
      </c>
      <c r="H352" s="103"/>
      <c r="I352" s="133"/>
      <c r="J352" s="159"/>
      <c r="K352" s="464" t="s">
        <v>2125</v>
      </c>
      <c r="L352" s="91">
        <v>44265</v>
      </c>
      <c r="M352" s="160">
        <v>44267</v>
      </c>
      <c r="N352" s="123" t="s">
        <v>1781</v>
      </c>
      <c r="O352" s="94">
        <v>5010101001</v>
      </c>
      <c r="P352" s="519"/>
      <c r="Q352" s="106"/>
      <c r="R352" s="105"/>
      <c r="S352" s="96">
        <v>14239.18</v>
      </c>
      <c r="T352" s="84">
        <f t="shared" si="58"/>
        <v>28026094.649999999</v>
      </c>
      <c r="U352" s="85">
        <v>77</v>
      </c>
      <c r="V352" s="245"/>
      <c r="W352" s="203"/>
      <c r="X352" s="213"/>
      <c r="Y352" s="213"/>
      <c r="Z352" s="213"/>
    </row>
    <row r="353" spans="1:27" ht="41.1" customHeight="1" x14ac:dyDescent="0.3">
      <c r="A353" s="72">
        <v>342</v>
      </c>
      <c r="B353" s="57" t="s">
        <v>2035</v>
      </c>
      <c r="C353" s="57" t="s">
        <v>1652</v>
      </c>
      <c r="D353" s="57" t="str">
        <f t="shared" si="60"/>
        <v>101-21-03-030</v>
      </c>
      <c r="E353" s="57" t="s">
        <v>2385</v>
      </c>
      <c r="F353" s="92">
        <f t="shared" si="61"/>
        <v>44265</v>
      </c>
      <c r="G353" s="467">
        <f t="shared" si="59"/>
        <v>9059.9599999999991</v>
      </c>
      <c r="H353" s="103"/>
      <c r="I353" s="133"/>
      <c r="J353" s="159"/>
      <c r="K353" s="464" t="s">
        <v>2125</v>
      </c>
      <c r="L353" s="91">
        <v>44265</v>
      </c>
      <c r="M353" s="160">
        <v>44267</v>
      </c>
      <c r="N353" s="123" t="s">
        <v>1950</v>
      </c>
      <c r="O353" s="94">
        <v>5010101001</v>
      </c>
      <c r="P353" s="517" t="s">
        <v>2132</v>
      </c>
      <c r="Q353" s="106"/>
      <c r="R353" s="105"/>
      <c r="S353" s="96">
        <v>9059.9599999999991</v>
      </c>
      <c r="T353" s="84">
        <f t="shared" si="58"/>
        <v>28017034.689999998</v>
      </c>
      <c r="U353" s="85">
        <v>78</v>
      </c>
      <c r="V353" s="245"/>
      <c r="W353" s="203"/>
      <c r="X353" s="213"/>
      <c r="Y353" s="213"/>
      <c r="Z353" s="213"/>
    </row>
    <row r="354" spans="1:27" ht="41.1" customHeight="1" x14ac:dyDescent="0.3">
      <c r="A354" s="72">
        <v>343</v>
      </c>
      <c r="B354" s="57" t="s">
        <v>2035</v>
      </c>
      <c r="C354" s="57" t="s">
        <v>1652</v>
      </c>
      <c r="D354" s="57" t="str">
        <f t="shared" si="60"/>
        <v>101-21-03-030</v>
      </c>
      <c r="E354" s="57" t="s">
        <v>2385</v>
      </c>
      <c r="F354" s="92">
        <f t="shared" si="61"/>
        <v>44265</v>
      </c>
      <c r="G354" s="467">
        <f t="shared" si="59"/>
        <v>11559.96</v>
      </c>
      <c r="H354" s="103"/>
      <c r="I354" s="133"/>
      <c r="J354" s="159"/>
      <c r="K354" s="464" t="s">
        <v>2125</v>
      </c>
      <c r="L354" s="91">
        <v>44265</v>
      </c>
      <c r="M354" s="160">
        <v>44267</v>
      </c>
      <c r="N354" s="123" t="s">
        <v>1945</v>
      </c>
      <c r="O354" s="94">
        <v>5010101001</v>
      </c>
      <c r="P354" s="518"/>
      <c r="Q354" s="106"/>
      <c r="R354" s="105"/>
      <c r="S354" s="96">
        <v>11559.96</v>
      </c>
      <c r="T354" s="84">
        <f t="shared" si="58"/>
        <v>28005474.729999997</v>
      </c>
      <c r="U354" s="85">
        <v>79</v>
      </c>
      <c r="V354" s="245"/>
      <c r="W354" s="203"/>
      <c r="X354" s="213"/>
      <c r="Y354" s="213"/>
      <c r="Z354" s="213"/>
    </row>
    <row r="355" spans="1:27" ht="41.1" customHeight="1" x14ac:dyDescent="0.3">
      <c r="A355" s="72">
        <v>344</v>
      </c>
      <c r="B355" s="57" t="s">
        <v>2035</v>
      </c>
      <c r="C355" s="57" t="s">
        <v>1652</v>
      </c>
      <c r="D355" s="57" t="str">
        <f t="shared" si="60"/>
        <v>101-21-03-030</v>
      </c>
      <c r="E355" s="57" t="s">
        <v>2385</v>
      </c>
      <c r="F355" s="92">
        <f t="shared" si="61"/>
        <v>44265</v>
      </c>
      <c r="G355" s="467">
        <f t="shared" si="59"/>
        <v>11559.96</v>
      </c>
      <c r="H355" s="103"/>
      <c r="I355" s="133"/>
      <c r="J355" s="159"/>
      <c r="K355" s="464" t="s">
        <v>2125</v>
      </c>
      <c r="L355" s="91">
        <v>44265</v>
      </c>
      <c r="M355" s="160">
        <v>44267</v>
      </c>
      <c r="N355" s="123" t="s">
        <v>1949</v>
      </c>
      <c r="O355" s="94">
        <v>5010101001</v>
      </c>
      <c r="P355" s="518"/>
      <c r="Q355" s="106"/>
      <c r="R355" s="105"/>
      <c r="S355" s="96">
        <v>11559.96</v>
      </c>
      <c r="T355" s="84">
        <f t="shared" si="58"/>
        <v>27993914.769999996</v>
      </c>
      <c r="U355" s="85">
        <v>80</v>
      </c>
      <c r="V355" s="245"/>
      <c r="W355" s="203"/>
      <c r="X355" s="213"/>
      <c r="Y355" s="213"/>
      <c r="Z355" s="213"/>
    </row>
    <row r="356" spans="1:27" ht="41.1" customHeight="1" x14ac:dyDescent="0.3">
      <c r="A356" s="72">
        <v>345</v>
      </c>
      <c r="B356" s="57" t="s">
        <v>2035</v>
      </c>
      <c r="C356" s="57" t="s">
        <v>1652</v>
      </c>
      <c r="D356" s="57" t="str">
        <f t="shared" si="60"/>
        <v>101-21-03-030</v>
      </c>
      <c r="E356" s="57" t="s">
        <v>2385</v>
      </c>
      <c r="F356" s="92">
        <f t="shared" si="61"/>
        <v>44265</v>
      </c>
      <c r="G356" s="467">
        <f t="shared" si="59"/>
        <v>11559.96</v>
      </c>
      <c r="H356" s="103"/>
      <c r="I356" s="133"/>
      <c r="J356" s="159"/>
      <c r="K356" s="464" t="s">
        <v>2125</v>
      </c>
      <c r="L356" s="91">
        <v>44265</v>
      </c>
      <c r="M356" s="160">
        <v>44267</v>
      </c>
      <c r="N356" s="123" t="s">
        <v>2133</v>
      </c>
      <c r="O356" s="94">
        <v>5010101001</v>
      </c>
      <c r="P356" s="519"/>
      <c r="Q356" s="106"/>
      <c r="R356" s="105"/>
      <c r="S356" s="96">
        <v>11559.96</v>
      </c>
      <c r="T356" s="84">
        <f t="shared" si="58"/>
        <v>27982354.809999995</v>
      </c>
      <c r="U356" s="85">
        <v>81</v>
      </c>
      <c r="V356" s="245"/>
      <c r="W356" s="203"/>
      <c r="X356" s="213"/>
      <c r="Y356" s="213"/>
      <c r="Z356" s="213"/>
    </row>
    <row r="357" spans="1:27" ht="41.1" customHeight="1" x14ac:dyDescent="0.3">
      <c r="A357" s="72">
        <v>346</v>
      </c>
      <c r="B357" s="57" t="s">
        <v>2035</v>
      </c>
      <c r="C357" s="57" t="s">
        <v>1652</v>
      </c>
      <c r="D357" s="57" t="str">
        <f t="shared" si="60"/>
        <v>101-21-03-030</v>
      </c>
      <c r="E357" s="57" t="s">
        <v>2385</v>
      </c>
      <c r="F357" s="92">
        <f t="shared" si="61"/>
        <v>44265</v>
      </c>
      <c r="G357" s="467">
        <f t="shared" si="59"/>
        <v>22949.919999999998</v>
      </c>
      <c r="H357" s="103"/>
      <c r="I357" s="133"/>
      <c r="J357" s="159"/>
      <c r="K357" s="464" t="s">
        <v>2125</v>
      </c>
      <c r="L357" s="91">
        <v>44265</v>
      </c>
      <c r="M357" s="160">
        <v>44267</v>
      </c>
      <c r="N357" s="123" t="s">
        <v>2133</v>
      </c>
      <c r="O357" s="94">
        <v>5010101001</v>
      </c>
      <c r="P357" s="219" t="s">
        <v>2134</v>
      </c>
      <c r="Q357" s="106"/>
      <c r="R357" s="105"/>
      <c r="S357" s="96">
        <v>22949.919999999998</v>
      </c>
      <c r="T357" s="84">
        <f t="shared" si="58"/>
        <v>27959404.889999993</v>
      </c>
      <c r="U357" s="85">
        <v>82</v>
      </c>
      <c r="V357" s="245"/>
      <c r="W357" s="203"/>
      <c r="X357" s="213"/>
      <c r="Y357" s="213"/>
      <c r="Z357" s="213"/>
    </row>
    <row r="358" spans="1:27" ht="41.1" customHeight="1" x14ac:dyDescent="0.3">
      <c r="A358" s="72">
        <v>347</v>
      </c>
      <c r="B358" s="57" t="s">
        <v>2035</v>
      </c>
      <c r="C358" s="57" t="s">
        <v>1652</v>
      </c>
      <c r="D358" s="57" t="str">
        <f t="shared" si="60"/>
        <v>101-21-03-030</v>
      </c>
      <c r="E358" s="57" t="s">
        <v>2385</v>
      </c>
      <c r="F358" s="92">
        <f t="shared" si="61"/>
        <v>44265</v>
      </c>
      <c r="G358" s="467">
        <f t="shared" si="59"/>
        <v>11559.96</v>
      </c>
      <c r="H358" s="103"/>
      <c r="I358" s="133"/>
      <c r="J358" s="159"/>
      <c r="K358" s="464" t="s">
        <v>2125</v>
      </c>
      <c r="L358" s="91">
        <v>44265</v>
      </c>
      <c r="M358" s="160">
        <v>44267</v>
      </c>
      <c r="N358" s="123" t="s">
        <v>1948</v>
      </c>
      <c r="O358" s="94">
        <v>5010101001</v>
      </c>
      <c r="P358" s="95" t="s">
        <v>2127</v>
      </c>
      <c r="Q358" s="106"/>
      <c r="R358" s="105"/>
      <c r="S358" s="96">
        <v>11559.96</v>
      </c>
      <c r="T358" s="84">
        <f t="shared" si="58"/>
        <v>27947844.929999992</v>
      </c>
      <c r="U358" s="85">
        <v>83</v>
      </c>
      <c r="V358" s="228" t="s">
        <v>2135</v>
      </c>
      <c r="W358" s="208">
        <f>SUM(S345:S358)</f>
        <v>868682.23999999987</v>
      </c>
      <c r="X358" s="213">
        <v>29308777.16</v>
      </c>
      <c r="Y358" s="213">
        <f>+X358-T358</f>
        <v>1360932.2300000079</v>
      </c>
      <c r="Z358" s="213">
        <f>+W358</f>
        <v>868682.23999999987</v>
      </c>
      <c r="AA358" s="120">
        <f>+Y358-Z358</f>
        <v>492249.99000000802</v>
      </c>
    </row>
    <row r="359" spans="1:27" ht="41.1" hidden="1" customHeight="1" x14ac:dyDescent="0.3">
      <c r="A359" s="72">
        <v>348</v>
      </c>
      <c r="B359" s="57" t="s">
        <v>2035</v>
      </c>
      <c r="C359" s="57"/>
      <c r="D359" s="57"/>
      <c r="E359" s="57"/>
      <c r="F359" s="92">
        <f t="shared" ref="F359" si="62">M359</f>
        <v>0</v>
      </c>
      <c r="G359" s="467">
        <f t="shared" si="59"/>
        <v>0</v>
      </c>
      <c r="H359" s="103"/>
      <c r="I359" s="133"/>
      <c r="J359" s="255" t="s">
        <v>2136</v>
      </c>
      <c r="K359" s="256"/>
      <c r="L359" s="257"/>
      <c r="M359" s="258"/>
      <c r="N359" s="259"/>
      <c r="O359" s="260"/>
      <c r="P359" s="261"/>
      <c r="Q359" s="262">
        <v>492527.49</v>
      </c>
      <c r="R359" s="105"/>
      <c r="S359" s="106"/>
      <c r="T359" s="84">
        <f t="shared" si="58"/>
        <v>28440372.419999991</v>
      </c>
      <c r="U359" s="85">
        <v>84</v>
      </c>
      <c r="V359" s="228"/>
      <c r="W359" s="208"/>
      <c r="X359" s="213">
        <v>29308777.16</v>
      </c>
      <c r="Y359" s="213">
        <f>+X359-T359</f>
        <v>868404.74000000954</v>
      </c>
      <c r="Z359" s="213">
        <v>868682.23999999999</v>
      </c>
      <c r="AA359" s="120">
        <f>+Y359-Z359</f>
        <v>-277.49999999045394</v>
      </c>
    </row>
    <row r="360" spans="1:27" ht="41.1" customHeight="1" x14ac:dyDescent="0.3">
      <c r="A360" s="72">
        <v>349</v>
      </c>
      <c r="B360" s="57" t="s">
        <v>2035</v>
      </c>
      <c r="C360" s="57" t="s">
        <v>1652</v>
      </c>
      <c r="D360" s="57" t="str">
        <f t="shared" ref="D360:D364" si="63">K360</f>
        <v>101-21-03-031</v>
      </c>
      <c r="E360" s="57" t="s">
        <v>2385</v>
      </c>
      <c r="F360" s="92">
        <f t="shared" ref="F360:F423" si="64">L360</f>
        <v>44266</v>
      </c>
      <c r="G360" s="467">
        <f t="shared" si="59"/>
        <v>100622.32</v>
      </c>
      <c r="H360" s="103"/>
      <c r="I360" s="133"/>
      <c r="J360" s="263"/>
      <c r="K360" s="163" t="s">
        <v>2137</v>
      </c>
      <c r="L360" s="91">
        <v>44266</v>
      </c>
      <c r="M360" s="160">
        <v>44270</v>
      </c>
      <c r="N360" s="93" t="s">
        <v>2138</v>
      </c>
      <c r="O360" s="94">
        <v>5010101001</v>
      </c>
      <c r="P360" s="110" t="s">
        <v>2139</v>
      </c>
      <c r="Q360" s="106"/>
      <c r="R360" s="264"/>
      <c r="S360" s="96">
        <v>100622.32</v>
      </c>
      <c r="T360" s="84">
        <f t="shared" si="58"/>
        <v>28339750.09999999</v>
      </c>
      <c r="U360" s="85">
        <v>85</v>
      </c>
      <c r="V360" s="245"/>
      <c r="W360" s="203"/>
      <c r="X360" s="213"/>
      <c r="Y360" s="213"/>
      <c r="Z360" s="213"/>
    </row>
    <row r="361" spans="1:27" ht="41.1" customHeight="1" x14ac:dyDescent="0.3">
      <c r="A361" s="72">
        <v>350</v>
      </c>
      <c r="B361" s="57" t="s">
        <v>2035</v>
      </c>
      <c r="C361" s="57" t="s">
        <v>1652</v>
      </c>
      <c r="D361" s="57" t="str">
        <f t="shared" si="63"/>
        <v>101-21-03-031</v>
      </c>
      <c r="E361" s="57" t="s">
        <v>2385</v>
      </c>
      <c r="F361" s="92">
        <f t="shared" si="64"/>
        <v>44266</v>
      </c>
      <c r="G361" s="467">
        <f t="shared" si="59"/>
        <v>26940.44</v>
      </c>
      <c r="H361" s="103"/>
      <c r="I361" s="133"/>
      <c r="J361" s="226"/>
      <c r="K361" s="464" t="s">
        <v>2137</v>
      </c>
      <c r="L361" s="91">
        <v>44266</v>
      </c>
      <c r="M361" s="160">
        <v>44270</v>
      </c>
      <c r="N361" s="93" t="s">
        <v>2138</v>
      </c>
      <c r="O361" s="94">
        <v>5010101001</v>
      </c>
      <c r="P361" s="110" t="s">
        <v>2140</v>
      </c>
      <c r="Q361" s="106"/>
      <c r="R361" s="111"/>
      <c r="S361" s="96">
        <v>26940.44</v>
      </c>
      <c r="T361" s="84">
        <f t="shared" si="58"/>
        <v>28312809.659999989</v>
      </c>
      <c r="U361" s="85">
        <v>86</v>
      </c>
      <c r="V361" s="245"/>
      <c r="W361" s="203"/>
      <c r="X361" s="213"/>
      <c r="Y361" s="213"/>
      <c r="Z361" s="213"/>
    </row>
    <row r="362" spans="1:27" ht="41.1" customHeight="1" x14ac:dyDescent="0.3">
      <c r="A362" s="72">
        <v>351</v>
      </c>
      <c r="B362" s="57" t="s">
        <v>2035</v>
      </c>
      <c r="C362" s="57" t="s">
        <v>1652</v>
      </c>
      <c r="D362" s="57" t="str">
        <f t="shared" si="63"/>
        <v>101-21-03-031</v>
      </c>
      <c r="E362" s="57" t="s">
        <v>2385</v>
      </c>
      <c r="F362" s="92">
        <f t="shared" si="64"/>
        <v>44266</v>
      </c>
      <c r="G362" s="467">
        <f t="shared" si="59"/>
        <v>11559.96</v>
      </c>
      <c r="H362" s="103"/>
      <c r="I362" s="133"/>
      <c r="J362" s="226"/>
      <c r="K362" s="464" t="s">
        <v>2137</v>
      </c>
      <c r="L362" s="91">
        <v>44266</v>
      </c>
      <c r="M362" s="160">
        <v>44270</v>
      </c>
      <c r="N362" s="93" t="s">
        <v>2141</v>
      </c>
      <c r="O362" s="94">
        <v>5010101001</v>
      </c>
      <c r="P362" s="110" t="s">
        <v>2142</v>
      </c>
      <c r="Q362" s="106"/>
      <c r="R362" s="111"/>
      <c r="S362" s="96">
        <v>11559.96</v>
      </c>
      <c r="T362" s="84">
        <f t="shared" si="58"/>
        <v>28301249.699999988</v>
      </c>
      <c r="U362" s="85">
        <v>87</v>
      </c>
      <c r="V362" s="245"/>
      <c r="W362" s="203"/>
      <c r="X362" s="213"/>
      <c r="Y362" s="213"/>
      <c r="Z362" s="213"/>
    </row>
    <row r="363" spans="1:27" ht="41.1" customHeight="1" x14ac:dyDescent="0.3">
      <c r="A363" s="72">
        <v>352</v>
      </c>
      <c r="B363" s="57" t="s">
        <v>2035</v>
      </c>
      <c r="C363" s="57" t="s">
        <v>1652</v>
      </c>
      <c r="D363" s="57" t="str">
        <f t="shared" si="63"/>
        <v>101-21-03-031</v>
      </c>
      <c r="E363" s="57" t="s">
        <v>2385</v>
      </c>
      <c r="F363" s="92">
        <f t="shared" si="64"/>
        <v>44266</v>
      </c>
      <c r="G363" s="467">
        <f t="shared" si="59"/>
        <v>1800</v>
      </c>
      <c r="H363" s="103"/>
      <c r="I363" s="133"/>
      <c r="J363" s="226"/>
      <c r="K363" s="464" t="s">
        <v>2137</v>
      </c>
      <c r="L363" s="91">
        <v>44266</v>
      </c>
      <c r="M363" s="160">
        <v>44270</v>
      </c>
      <c r="N363" s="93" t="s">
        <v>2116</v>
      </c>
      <c r="O363" s="94">
        <v>5029903000</v>
      </c>
      <c r="P363" s="110" t="s">
        <v>2143</v>
      </c>
      <c r="Q363" s="106"/>
      <c r="R363" s="111"/>
      <c r="S363" s="96">
        <v>1800</v>
      </c>
      <c r="T363" s="84">
        <f t="shared" si="58"/>
        <v>28299449.699999988</v>
      </c>
      <c r="U363" s="85">
        <v>88</v>
      </c>
      <c r="V363" s="245"/>
      <c r="W363" s="203"/>
      <c r="X363" s="213"/>
      <c r="Y363" s="213"/>
      <c r="Z363" s="213"/>
    </row>
    <row r="364" spans="1:27" ht="41.1" customHeight="1" x14ac:dyDescent="0.3">
      <c r="A364" s="72">
        <v>353</v>
      </c>
      <c r="B364" s="57" t="s">
        <v>2035</v>
      </c>
      <c r="C364" s="57" t="s">
        <v>1652</v>
      </c>
      <c r="D364" s="57" t="str">
        <f t="shared" si="63"/>
        <v>101-21-03-031</v>
      </c>
      <c r="E364" s="57" t="s">
        <v>2385</v>
      </c>
      <c r="F364" s="92">
        <f t="shared" si="64"/>
        <v>44266</v>
      </c>
      <c r="G364" s="467">
        <f t="shared" si="59"/>
        <v>7635</v>
      </c>
      <c r="H364" s="103"/>
      <c r="I364" s="133"/>
      <c r="J364" s="226"/>
      <c r="K364" s="464" t="s">
        <v>2137</v>
      </c>
      <c r="L364" s="91">
        <v>44266</v>
      </c>
      <c r="M364" s="160">
        <v>44270</v>
      </c>
      <c r="N364" s="133" t="s">
        <v>2144</v>
      </c>
      <c r="O364" s="124">
        <v>5029903000</v>
      </c>
      <c r="P364" s="104" t="s">
        <v>2145</v>
      </c>
      <c r="Q364" s="106"/>
      <c r="R364" s="105"/>
      <c r="S364" s="96">
        <v>7635</v>
      </c>
      <c r="T364" s="84">
        <f t="shared" si="58"/>
        <v>28291814.699999988</v>
      </c>
      <c r="U364" s="85">
        <v>89</v>
      </c>
      <c r="V364" s="228" t="s">
        <v>2146</v>
      </c>
      <c r="W364" s="208">
        <f>SUM(S360:S364)</f>
        <v>148557.72</v>
      </c>
      <c r="X364" s="213"/>
      <c r="Y364" s="213"/>
      <c r="Z364" s="213"/>
    </row>
    <row r="365" spans="1:27" ht="41.1" customHeight="1" x14ac:dyDescent="0.3">
      <c r="A365" s="72">
        <v>354</v>
      </c>
      <c r="B365" s="57" t="s">
        <v>2035</v>
      </c>
      <c r="C365" s="57" t="s">
        <v>1645</v>
      </c>
      <c r="D365" s="466">
        <f t="shared" ref="D365:D375" si="65">J365</f>
        <v>1150494</v>
      </c>
      <c r="E365" s="57" t="s">
        <v>2385</v>
      </c>
      <c r="F365" s="92">
        <f t="shared" si="64"/>
        <v>44266</v>
      </c>
      <c r="G365" s="467">
        <f t="shared" si="59"/>
        <v>155278.13</v>
      </c>
      <c r="H365" s="103"/>
      <c r="I365" s="133"/>
      <c r="J365" s="159">
        <v>1150494</v>
      </c>
      <c r="K365" s="90"/>
      <c r="L365" s="91">
        <v>44266</v>
      </c>
      <c r="M365" s="160">
        <v>44267</v>
      </c>
      <c r="N365" s="211" t="s">
        <v>2147</v>
      </c>
      <c r="O365" s="124">
        <v>5029905001</v>
      </c>
      <c r="P365" s="104" t="s">
        <v>2148</v>
      </c>
      <c r="Q365" s="106"/>
      <c r="R365" s="105">
        <v>155278.13</v>
      </c>
      <c r="S365" s="218"/>
      <c r="T365" s="84">
        <f t="shared" si="58"/>
        <v>28136536.569999989</v>
      </c>
      <c r="U365" s="85">
        <v>90</v>
      </c>
      <c r="V365" s="245"/>
      <c r="W365" s="203"/>
      <c r="X365" s="213"/>
      <c r="Y365" s="213"/>
      <c r="Z365" s="213"/>
    </row>
    <row r="366" spans="1:27" ht="41.1" customHeight="1" x14ac:dyDescent="0.3">
      <c r="A366" s="72">
        <v>355</v>
      </c>
      <c r="B366" s="57" t="s">
        <v>2035</v>
      </c>
      <c r="C366" s="57" t="s">
        <v>1645</v>
      </c>
      <c r="D366" s="466">
        <f t="shared" si="65"/>
        <v>1150495</v>
      </c>
      <c r="E366" s="57" t="s">
        <v>2385</v>
      </c>
      <c r="F366" s="92">
        <f t="shared" si="64"/>
        <v>44266</v>
      </c>
      <c r="G366" s="467">
        <f t="shared" si="59"/>
        <v>1192.32</v>
      </c>
      <c r="H366" s="103"/>
      <c r="I366" s="133"/>
      <c r="J366" s="159">
        <v>1150495</v>
      </c>
      <c r="K366" s="90"/>
      <c r="L366" s="91">
        <v>44266</v>
      </c>
      <c r="M366" s="160">
        <v>44267</v>
      </c>
      <c r="N366" s="123" t="s">
        <v>1750</v>
      </c>
      <c r="O366" s="124">
        <v>5029907000</v>
      </c>
      <c r="P366" s="104" t="s">
        <v>2149</v>
      </c>
      <c r="Q366" s="106"/>
      <c r="R366" s="105">
        <v>1192.32</v>
      </c>
      <c r="S366" s="218"/>
      <c r="T366" s="84">
        <f t="shared" si="58"/>
        <v>28135344.249999989</v>
      </c>
      <c r="U366" s="85">
        <v>91</v>
      </c>
      <c r="V366" s="228"/>
      <c r="W366" s="208"/>
      <c r="X366" s="213"/>
      <c r="Y366" s="213"/>
      <c r="Z366" s="213"/>
    </row>
    <row r="367" spans="1:27" ht="41.1" customHeight="1" x14ac:dyDescent="0.3">
      <c r="A367" s="72">
        <v>356</v>
      </c>
      <c r="B367" s="57" t="s">
        <v>2035</v>
      </c>
      <c r="C367" s="57" t="s">
        <v>1645</v>
      </c>
      <c r="D367" s="466">
        <f t="shared" si="65"/>
        <v>1150496</v>
      </c>
      <c r="E367" s="57" t="s">
        <v>2385</v>
      </c>
      <c r="F367" s="92">
        <f t="shared" si="64"/>
        <v>44266</v>
      </c>
      <c r="G367" s="467">
        <f t="shared" si="59"/>
        <v>2153.13</v>
      </c>
      <c r="H367" s="103"/>
      <c r="I367" s="133"/>
      <c r="J367" s="159">
        <v>1150496</v>
      </c>
      <c r="K367" s="90"/>
      <c r="L367" s="91">
        <v>44266</v>
      </c>
      <c r="M367" s="160">
        <v>44267</v>
      </c>
      <c r="N367" s="211" t="s">
        <v>2150</v>
      </c>
      <c r="O367" s="124">
        <v>5020401000</v>
      </c>
      <c r="P367" s="104" t="s">
        <v>2151</v>
      </c>
      <c r="Q367" s="106"/>
      <c r="R367" s="97">
        <v>2153.13</v>
      </c>
      <c r="S367" s="106"/>
      <c r="T367" s="84">
        <f t="shared" si="58"/>
        <v>28133191.11999999</v>
      </c>
      <c r="U367" s="85">
        <v>92</v>
      </c>
      <c r="V367" s="228"/>
      <c r="W367" s="208"/>
      <c r="X367" s="213"/>
      <c r="Y367" s="213"/>
      <c r="Z367" s="213"/>
    </row>
    <row r="368" spans="1:27" ht="41.1" customHeight="1" x14ac:dyDescent="0.3">
      <c r="A368" s="72">
        <v>357</v>
      </c>
      <c r="B368" s="57" t="s">
        <v>2035</v>
      </c>
      <c r="C368" s="57" t="s">
        <v>1645</v>
      </c>
      <c r="D368" s="466">
        <f t="shared" si="65"/>
        <v>1150497</v>
      </c>
      <c r="E368" s="57" t="s">
        <v>2385</v>
      </c>
      <c r="F368" s="92">
        <f t="shared" si="64"/>
        <v>44266</v>
      </c>
      <c r="G368" s="467">
        <f t="shared" si="59"/>
        <v>5927.81</v>
      </c>
      <c r="H368" s="103"/>
      <c r="I368" s="133"/>
      <c r="J368" s="159">
        <v>1150497</v>
      </c>
      <c r="K368" s="112"/>
      <c r="L368" s="91">
        <v>44266</v>
      </c>
      <c r="M368" s="160">
        <v>44267</v>
      </c>
      <c r="N368" s="211" t="s">
        <v>2152</v>
      </c>
      <c r="O368" s="124">
        <v>5020501000</v>
      </c>
      <c r="P368" s="104" t="s">
        <v>2153</v>
      </c>
      <c r="Q368" s="106"/>
      <c r="R368" s="105">
        <v>5927.81</v>
      </c>
      <c r="S368" s="265"/>
      <c r="T368" s="84">
        <f t="shared" si="58"/>
        <v>28127263.309999991</v>
      </c>
      <c r="U368" s="85">
        <v>93</v>
      </c>
      <c r="V368" s="228"/>
      <c r="W368" s="208"/>
      <c r="X368" s="213"/>
      <c r="Y368" s="213"/>
      <c r="Z368" s="213"/>
    </row>
    <row r="369" spans="1:27" ht="41.1" customHeight="1" x14ac:dyDescent="0.3">
      <c r="A369" s="72">
        <v>358</v>
      </c>
      <c r="B369" s="57" t="s">
        <v>2035</v>
      </c>
      <c r="C369" s="57" t="s">
        <v>1645</v>
      </c>
      <c r="D369" s="466">
        <f t="shared" si="65"/>
        <v>1150498</v>
      </c>
      <c r="E369" s="57" t="s">
        <v>2385</v>
      </c>
      <c r="F369" s="92">
        <f t="shared" si="64"/>
        <v>44266</v>
      </c>
      <c r="G369" s="467">
        <f t="shared" si="59"/>
        <v>5250</v>
      </c>
      <c r="H369" s="103"/>
      <c r="I369" s="133"/>
      <c r="J369" s="159">
        <v>1150498</v>
      </c>
      <c r="K369" s="112"/>
      <c r="L369" s="91">
        <v>44266</v>
      </c>
      <c r="M369" s="160">
        <v>44267</v>
      </c>
      <c r="N369" s="211" t="s">
        <v>2154</v>
      </c>
      <c r="O369" s="124">
        <v>5020301000</v>
      </c>
      <c r="P369" s="104" t="s">
        <v>2155</v>
      </c>
      <c r="Q369" s="106"/>
      <c r="R369" s="105">
        <v>5250</v>
      </c>
      <c r="S369" s="265"/>
      <c r="T369" s="84">
        <f t="shared" si="58"/>
        <v>28122013.309999991</v>
      </c>
      <c r="U369" s="85">
        <v>94</v>
      </c>
      <c r="V369" s="228"/>
      <c r="W369" s="208"/>
      <c r="X369" s="229"/>
      <c r="Y369" s="229"/>
      <c r="Z369" s="213"/>
    </row>
    <row r="370" spans="1:27" ht="41.1" customHeight="1" x14ac:dyDescent="0.3">
      <c r="A370" s="72">
        <v>359</v>
      </c>
      <c r="B370" s="57" t="s">
        <v>2035</v>
      </c>
      <c r="C370" s="57" t="s">
        <v>1645</v>
      </c>
      <c r="D370" s="466">
        <f t="shared" si="65"/>
        <v>1150499</v>
      </c>
      <c r="E370" s="57" t="s">
        <v>2385</v>
      </c>
      <c r="F370" s="92">
        <f t="shared" si="64"/>
        <v>44266</v>
      </c>
      <c r="G370" s="467">
        <f t="shared" si="59"/>
        <v>3187.5</v>
      </c>
      <c r="H370" s="103"/>
      <c r="I370" s="133"/>
      <c r="J370" s="159">
        <v>1150499</v>
      </c>
      <c r="K370" s="112"/>
      <c r="L370" s="91">
        <v>44266</v>
      </c>
      <c r="M370" s="160">
        <v>44267</v>
      </c>
      <c r="N370" s="211" t="s">
        <v>2156</v>
      </c>
      <c r="O370" s="124">
        <v>5020301000</v>
      </c>
      <c r="P370" s="104" t="s">
        <v>2157</v>
      </c>
      <c r="Q370" s="218"/>
      <c r="R370" s="105">
        <v>3187.5</v>
      </c>
      <c r="S370" s="218"/>
      <c r="T370" s="84">
        <f t="shared" si="58"/>
        <v>28118825.809999991</v>
      </c>
      <c r="U370" s="85">
        <v>95</v>
      </c>
      <c r="V370" s="245"/>
      <c r="W370" s="203"/>
      <c r="X370" s="213"/>
      <c r="Y370" s="213"/>
      <c r="Z370" s="213"/>
    </row>
    <row r="371" spans="1:27" ht="41.1" customHeight="1" x14ac:dyDescent="0.3">
      <c r="A371" s="72">
        <v>360</v>
      </c>
      <c r="B371" s="57" t="s">
        <v>2035</v>
      </c>
      <c r="C371" s="57" t="s">
        <v>1645</v>
      </c>
      <c r="D371" s="466">
        <f t="shared" si="65"/>
        <v>1150500</v>
      </c>
      <c r="E371" s="57" t="s">
        <v>2385</v>
      </c>
      <c r="F371" s="92">
        <f t="shared" si="64"/>
        <v>44266</v>
      </c>
      <c r="G371" s="467">
        <f t="shared" si="59"/>
        <v>25553.57</v>
      </c>
      <c r="H371" s="103"/>
      <c r="I371" s="133"/>
      <c r="J371" s="159">
        <v>1150500</v>
      </c>
      <c r="K371" s="90"/>
      <c r="L371" s="91">
        <v>44266</v>
      </c>
      <c r="M371" s="160">
        <v>44267</v>
      </c>
      <c r="N371" s="211" t="s">
        <v>1873</v>
      </c>
      <c r="O371" s="124">
        <v>5020301000</v>
      </c>
      <c r="P371" s="104" t="s">
        <v>2158</v>
      </c>
      <c r="Q371" s="96"/>
      <c r="R371" s="105">
        <v>25553.57</v>
      </c>
      <c r="S371" s="96"/>
      <c r="T371" s="84">
        <f t="shared" si="58"/>
        <v>28093272.239999991</v>
      </c>
      <c r="U371" s="85">
        <v>96</v>
      </c>
      <c r="V371" s="245"/>
      <c r="W371" s="203"/>
      <c r="X371" s="213"/>
      <c r="Y371" s="213"/>
      <c r="Z371" s="213"/>
    </row>
    <row r="372" spans="1:27" ht="41.1" customHeight="1" x14ac:dyDescent="0.3">
      <c r="A372" s="72">
        <v>361</v>
      </c>
      <c r="B372" s="57" t="s">
        <v>2035</v>
      </c>
      <c r="C372" s="57" t="s">
        <v>1645</v>
      </c>
      <c r="D372" s="466">
        <f t="shared" si="65"/>
        <v>1150501</v>
      </c>
      <c r="E372" s="57" t="s">
        <v>2385</v>
      </c>
      <c r="F372" s="92">
        <f t="shared" si="64"/>
        <v>44266</v>
      </c>
      <c r="G372" s="467">
        <f t="shared" si="59"/>
        <v>3816</v>
      </c>
      <c r="H372" s="103"/>
      <c r="I372" s="133"/>
      <c r="J372" s="159">
        <v>1150501</v>
      </c>
      <c r="K372" s="90"/>
      <c r="L372" s="91">
        <v>44266</v>
      </c>
      <c r="M372" s="160">
        <v>44267</v>
      </c>
      <c r="N372" s="211" t="s">
        <v>1757</v>
      </c>
      <c r="O372" s="124">
        <v>5020502001</v>
      </c>
      <c r="P372" s="104" t="s">
        <v>2159</v>
      </c>
      <c r="Q372" s="96"/>
      <c r="R372" s="105">
        <v>3816</v>
      </c>
      <c r="S372" s="96"/>
      <c r="T372" s="84">
        <f t="shared" si="58"/>
        <v>28089456.239999991</v>
      </c>
      <c r="U372" s="85">
        <v>97</v>
      </c>
      <c r="V372" s="245"/>
      <c r="W372" s="203"/>
      <c r="X372" s="213"/>
      <c r="Y372" s="213"/>
      <c r="Z372" s="213"/>
    </row>
    <row r="373" spans="1:27" ht="41.1" customHeight="1" x14ac:dyDescent="0.3">
      <c r="A373" s="72">
        <v>362</v>
      </c>
      <c r="B373" s="57" t="s">
        <v>2035</v>
      </c>
      <c r="C373" s="57" t="s">
        <v>1645</v>
      </c>
      <c r="D373" s="466">
        <f t="shared" si="65"/>
        <v>1150502</v>
      </c>
      <c r="E373" s="57" t="s">
        <v>2385</v>
      </c>
      <c r="F373" s="92">
        <f t="shared" si="64"/>
        <v>44266</v>
      </c>
      <c r="G373" s="467">
        <f t="shared" si="59"/>
        <v>7410.54</v>
      </c>
      <c r="H373" s="103"/>
      <c r="I373" s="133"/>
      <c r="J373" s="159">
        <v>1150502</v>
      </c>
      <c r="K373" s="90"/>
      <c r="L373" s="91">
        <v>44266</v>
      </c>
      <c r="M373" s="160">
        <v>44267</v>
      </c>
      <c r="N373" s="211" t="s">
        <v>1903</v>
      </c>
      <c r="O373" s="124">
        <v>5020301000</v>
      </c>
      <c r="P373" s="104" t="s">
        <v>2160</v>
      </c>
      <c r="Q373" s="96"/>
      <c r="R373" s="105">
        <v>7410.54</v>
      </c>
      <c r="S373" s="96"/>
      <c r="T373" s="84">
        <f t="shared" si="58"/>
        <v>28082045.699999992</v>
      </c>
      <c r="U373" s="85">
        <v>98</v>
      </c>
      <c r="V373" s="245"/>
      <c r="W373" s="203"/>
      <c r="X373" s="213"/>
      <c r="Y373" s="213"/>
      <c r="Z373" s="213"/>
    </row>
    <row r="374" spans="1:27" ht="41.1" customHeight="1" x14ac:dyDescent="0.3">
      <c r="A374" s="72">
        <v>363</v>
      </c>
      <c r="B374" s="57" t="s">
        <v>2035</v>
      </c>
      <c r="C374" s="57" t="s">
        <v>1645</v>
      </c>
      <c r="D374" s="466">
        <f t="shared" si="65"/>
        <v>1150503</v>
      </c>
      <c r="E374" s="57" t="s">
        <v>2385</v>
      </c>
      <c r="F374" s="92">
        <f t="shared" si="64"/>
        <v>44266</v>
      </c>
      <c r="G374" s="467">
        <f t="shared" si="59"/>
        <v>4640.63</v>
      </c>
      <c r="H374" s="103"/>
      <c r="I374" s="133"/>
      <c r="J374" s="159">
        <v>1150503</v>
      </c>
      <c r="K374" s="90"/>
      <c r="L374" s="91">
        <v>44266</v>
      </c>
      <c r="M374" s="160">
        <v>44267</v>
      </c>
      <c r="N374" s="211" t="s">
        <v>1760</v>
      </c>
      <c r="O374" s="124">
        <v>5029903000</v>
      </c>
      <c r="P374" s="104" t="s">
        <v>2161</v>
      </c>
      <c r="Q374" s="105"/>
      <c r="R374" s="105">
        <v>4640.63</v>
      </c>
      <c r="S374" s="105"/>
      <c r="T374" s="84">
        <f t="shared" si="58"/>
        <v>28077405.069999993</v>
      </c>
      <c r="U374" s="85">
        <v>99</v>
      </c>
      <c r="V374" s="245"/>
      <c r="W374" s="203"/>
      <c r="X374" s="213"/>
      <c r="Y374" s="213"/>
      <c r="Z374" s="213"/>
    </row>
    <row r="375" spans="1:27" ht="41.1" customHeight="1" x14ac:dyDescent="0.3">
      <c r="A375" s="72">
        <v>364</v>
      </c>
      <c r="B375" s="57" t="s">
        <v>2035</v>
      </c>
      <c r="C375" s="57" t="s">
        <v>1645</v>
      </c>
      <c r="D375" s="466">
        <f t="shared" si="65"/>
        <v>1150504</v>
      </c>
      <c r="E375" s="57" t="s">
        <v>2385</v>
      </c>
      <c r="F375" s="92">
        <f t="shared" si="64"/>
        <v>44266</v>
      </c>
      <c r="G375" s="467">
        <f t="shared" si="59"/>
        <v>21452.09</v>
      </c>
      <c r="H375" s="103"/>
      <c r="I375" s="133"/>
      <c r="J375" s="159">
        <v>1150504</v>
      </c>
      <c r="K375" s="90"/>
      <c r="L375" s="91">
        <v>44266</v>
      </c>
      <c r="M375" s="160">
        <v>44267</v>
      </c>
      <c r="N375" s="211" t="s">
        <v>2162</v>
      </c>
      <c r="O375" s="124">
        <v>5020309000</v>
      </c>
      <c r="P375" s="104" t="s">
        <v>2163</v>
      </c>
      <c r="Q375" s="96"/>
      <c r="R375" s="105">
        <v>21452.09</v>
      </c>
      <c r="S375" s="96"/>
      <c r="T375" s="84">
        <f t="shared" si="58"/>
        <v>28055952.979999993</v>
      </c>
      <c r="U375" s="85">
        <v>100</v>
      </c>
      <c r="V375" s="228" t="s">
        <v>2164</v>
      </c>
      <c r="W375" s="208">
        <f>SUM(R365:R375)</f>
        <v>235861.72000000003</v>
      </c>
      <c r="X375" s="213">
        <v>28204233.199999999</v>
      </c>
      <c r="Y375" s="213">
        <f>+X375-T375</f>
        <v>148280.22000000626</v>
      </c>
      <c r="Z375" s="213">
        <f>+W364</f>
        <v>148557.72</v>
      </c>
      <c r="AA375" s="216">
        <f>+Y375-Z375</f>
        <v>-277.49999999374268</v>
      </c>
    </row>
    <row r="376" spans="1:27" ht="41.1" customHeight="1" x14ac:dyDescent="0.3">
      <c r="A376" s="72">
        <v>365</v>
      </c>
      <c r="B376" s="57" t="s">
        <v>2035</v>
      </c>
      <c r="C376" s="57" t="s">
        <v>1652</v>
      </c>
      <c r="D376" s="57" t="str">
        <f t="shared" ref="D376:D379" si="66">K376</f>
        <v>101-21-03-032</v>
      </c>
      <c r="E376" s="57" t="s">
        <v>2385</v>
      </c>
      <c r="F376" s="92">
        <f t="shared" si="64"/>
        <v>44267</v>
      </c>
      <c r="G376" s="467">
        <f t="shared" si="59"/>
        <v>220</v>
      </c>
      <c r="H376" s="103"/>
      <c r="I376" s="133"/>
      <c r="J376" s="226"/>
      <c r="K376" s="163" t="s">
        <v>2165</v>
      </c>
      <c r="L376" s="91">
        <v>44267</v>
      </c>
      <c r="M376" s="160" t="s">
        <v>2166</v>
      </c>
      <c r="N376" s="93" t="s">
        <v>1777</v>
      </c>
      <c r="O376" s="94">
        <v>2999999000</v>
      </c>
      <c r="P376" s="110" t="s">
        <v>2167</v>
      </c>
      <c r="Q376" s="96"/>
      <c r="R376" s="111"/>
      <c r="S376" s="96">
        <v>220</v>
      </c>
      <c r="T376" s="84">
        <f t="shared" si="58"/>
        <v>28055732.979999993</v>
      </c>
      <c r="U376" s="85">
        <v>101</v>
      </c>
      <c r="V376" s="245"/>
      <c r="W376" s="203"/>
      <c r="X376" s="213"/>
      <c r="Y376" s="213"/>
      <c r="Z376" s="266" t="s">
        <v>2168</v>
      </c>
    </row>
    <row r="377" spans="1:27" ht="41.1" customHeight="1" x14ac:dyDescent="0.3">
      <c r="A377" s="72">
        <v>366</v>
      </c>
      <c r="B377" s="57" t="s">
        <v>2035</v>
      </c>
      <c r="C377" s="57" t="s">
        <v>1652</v>
      </c>
      <c r="D377" s="57" t="str">
        <f t="shared" si="66"/>
        <v>101-21-03-032</v>
      </c>
      <c r="E377" s="57" t="s">
        <v>2385</v>
      </c>
      <c r="F377" s="92">
        <f t="shared" si="64"/>
        <v>44267</v>
      </c>
      <c r="G377" s="467">
        <f t="shared" si="59"/>
        <v>8884.18</v>
      </c>
      <c r="H377" s="103"/>
      <c r="I377" s="133"/>
      <c r="J377" s="226"/>
      <c r="K377" s="464" t="s">
        <v>2165</v>
      </c>
      <c r="L377" s="91">
        <v>44267</v>
      </c>
      <c r="M377" s="160" t="s">
        <v>2166</v>
      </c>
      <c r="N377" s="93" t="s">
        <v>1779</v>
      </c>
      <c r="O377" s="94">
        <v>5010101001</v>
      </c>
      <c r="P377" s="110" t="s">
        <v>2169</v>
      </c>
      <c r="Q377" s="96"/>
      <c r="R377" s="111"/>
      <c r="S377" s="96">
        <v>8884.18</v>
      </c>
      <c r="T377" s="84">
        <f t="shared" si="58"/>
        <v>28046848.799999993</v>
      </c>
      <c r="U377" s="85">
        <v>102</v>
      </c>
      <c r="V377" s="228"/>
      <c r="W377" s="208"/>
      <c r="X377" s="213"/>
      <c r="Y377" s="213"/>
      <c r="Z377" s="213"/>
    </row>
    <row r="378" spans="1:27" ht="41.1" customHeight="1" x14ac:dyDescent="0.3">
      <c r="A378" s="72">
        <v>367</v>
      </c>
      <c r="B378" s="57" t="s">
        <v>2035</v>
      </c>
      <c r="C378" s="57" t="s">
        <v>1652</v>
      </c>
      <c r="D378" s="57" t="str">
        <f t="shared" si="66"/>
        <v>101-21-03-032</v>
      </c>
      <c r="E378" s="57" t="s">
        <v>2385</v>
      </c>
      <c r="F378" s="92">
        <f t="shared" si="64"/>
        <v>44267</v>
      </c>
      <c r="G378" s="467">
        <f t="shared" si="59"/>
        <v>11559.96</v>
      </c>
      <c r="H378" s="103"/>
      <c r="I378" s="133"/>
      <c r="J378" s="74"/>
      <c r="K378" s="464" t="s">
        <v>2165</v>
      </c>
      <c r="L378" s="91">
        <v>44267</v>
      </c>
      <c r="M378" s="160" t="s">
        <v>2166</v>
      </c>
      <c r="N378" s="93" t="s">
        <v>1945</v>
      </c>
      <c r="O378" s="94">
        <v>5010101001</v>
      </c>
      <c r="P378" s="110" t="s">
        <v>2170</v>
      </c>
      <c r="Q378" s="96"/>
      <c r="R378" s="105"/>
      <c r="S378" s="96">
        <v>11559.96</v>
      </c>
      <c r="T378" s="84">
        <f t="shared" si="58"/>
        <v>28035288.839999992</v>
      </c>
      <c r="U378" s="85">
        <v>103</v>
      </c>
      <c r="V378" s="228"/>
      <c r="W378" s="208"/>
      <c r="X378" s="213"/>
      <c r="Y378" s="213"/>
      <c r="Z378" s="213"/>
    </row>
    <row r="379" spans="1:27" ht="41.1" customHeight="1" x14ac:dyDescent="0.3">
      <c r="A379" s="72">
        <v>368</v>
      </c>
      <c r="B379" s="57" t="s">
        <v>2035</v>
      </c>
      <c r="C379" s="57" t="s">
        <v>1652</v>
      </c>
      <c r="D379" s="57" t="str">
        <f t="shared" si="66"/>
        <v>101-21-03-032</v>
      </c>
      <c r="E379" s="57" t="s">
        <v>2385</v>
      </c>
      <c r="F379" s="92">
        <f t="shared" si="64"/>
        <v>44267</v>
      </c>
      <c r="G379" s="467">
        <f t="shared" si="59"/>
        <v>82889.61</v>
      </c>
      <c r="H379" s="103"/>
      <c r="I379" s="133"/>
      <c r="J379" s="74"/>
      <c r="K379" s="464" t="s">
        <v>2165</v>
      </c>
      <c r="L379" s="91">
        <v>44267</v>
      </c>
      <c r="M379" s="160" t="s">
        <v>2166</v>
      </c>
      <c r="N379" s="93" t="s">
        <v>1675</v>
      </c>
      <c r="O379" s="94">
        <v>5010101001</v>
      </c>
      <c r="P379" s="104" t="s">
        <v>2127</v>
      </c>
      <c r="Q379" s="96"/>
      <c r="R379" s="105"/>
      <c r="S379" s="96">
        <v>82889.61</v>
      </c>
      <c r="T379" s="84">
        <f t="shared" si="58"/>
        <v>27952399.229999993</v>
      </c>
      <c r="U379" s="85">
        <v>104</v>
      </c>
      <c r="V379" s="228" t="s">
        <v>2171</v>
      </c>
      <c r="W379" s="208">
        <f>SUM(S376:S379)</f>
        <v>103553.75</v>
      </c>
      <c r="X379" s="213"/>
      <c r="Y379" s="213"/>
      <c r="Z379" s="213"/>
    </row>
    <row r="380" spans="1:27" ht="41.1" customHeight="1" x14ac:dyDescent="0.3">
      <c r="A380" s="72">
        <v>369</v>
      </c>
      <c r="B380" s="57" t="s">
        <v>2035</v>
      </c>
      <c r="C380" s="57" t="s">
        <v>1645</v>
      </c>
      <c r="D380" s="466">
        <f t="shared" ref="D380:D385" si="67">J380</f>
        <v>1150505</v>
      </c>
      <c r="E380" s="57" t="s">
        <v>2385</v>
      </c>
      <c r="F380" s="92">
        <f t="shared" si="64"/>
        <v>44267</v>
      </c>
      <c r="G380" s="467">
        <f t="shared" si="59"/>
        <v>37620</v>
      </c>
      <c r="H380" s="103"/>
      <c r="I380" s="133"/>
      <c r="J380" s="159">
        <v>1150505</v>
      </c>
      <c r="K380" s="90"/>
      <c r="L380" s="91">
        <v>44267</v>
      </c>
      <c r="M380" s="160">
        <v>44267</v>
      </c>
      <c r="N380" s="211" t="s">
        <v>2172</v>
      </c>
      <c r="O380" s="124">
        <v>5020301000</v>
      </c>
      <c r="P380" s="104" t="s">
        <v>2173</v>
      </c>
      <c r="Q380" s="96"/>
      <c r="R380" s="105">
        <v>37620</v>
      </c>
      <c r="S380" s="96"/>
      <c r="T380" s="84">
        <f t="shared" si="58"/>
        <v>27914779.229999993</v>
      </c>
      <c r="U380" s="85">
        <v>105</v>
      </c>
      <c r="V380" s="228"/>
      <c r="W380" s="208"/>
      <c r="X380" s="213"/>
      <c r="Y380" s="213"/>
      <c r="Z380" s="213"/>
    </row>
    <row r="381" spans="1:27" ht="41.1" customHeight="1" x14ac:dyDescent="0.3">
      <c r="A381" s="72">
        <v>370</v>
      </c>
      <c r="B381" s="57" t="s">
        <v>2035</v>
      </c>
      <c r="C381" s="57" t="s">
        <v>1645</v>
      </c>
      <c r="D381" s="466">
        <f t="shared" si="67"/>
        <v>1150506</v>
      </c>
      <c r="E381" s="57" t="s">
        <v>2385</v>
      </c>
      <c r="F381" s="92">
        <f t="shared" si="64"/>
        <v>44267</v>
      </c>
      <c r="G381" s="467">
        <f t="shared" si="59"/>
        <v>12093.75</v>
      </c>
      <c r="H381" s="103"/>
      <c r="I381" s="133"/>
      <c r="J381" s="159">
        <v>1150506</v>
      </c>
      <c r="K381" s="90"/>
      <c r="L381" s="91">
        <v>44267</v>
      </c>
      <c r="M381" s="160">
        <v>44267</v>
      </c>
      <c r="N381" s="123" t="s">
        <v>1760</v>
      </c>
      <c r="O381" s="124">
        <v>5029903000</v>
      </c>
      <c r="P381" s="104" t="s">
        <v>2174</v>
      </c>
      <c r="Q381" s="96"/>
      <c r="R381" s="105">
        <v>12093.75</v>
      </c>
      <c r="S381" s="96"/>
      <c r="T381" s="84">
        <f t="shared" si="58"/>
        <v>27902685.479999993</v>
      </c>
      <c r="U381" s="85">
        <v>106</v>
      </c>
      <c r="V381" s="228" t="s">
        <v>2175</v>
      </c>
      <c r="W381" s="208">
        <f>+R381+R380</f>
        <v>49713.75</v>
      </c>
      <c r="X381" s="213">
        <v>27973689.98</v>
      </c>
      <c r="Y381" s="213">
        <f>+X381-T381</f>
        <v>71004.500000007451</v>
      </c>
      <c r="Z381" s="213">
        <f>+W379</f>
        <v>103553.75</v>
      </c>
      <c r="AA381" s="120"/>
    </row>
    <row r="382" spans="1:27" ht="41.1" customHeight="1" x14ac:dyDescent="0.3">
      <c r="A382" s="72">
        <v>371</v>
      </c>
      <c r="B382" s="267" t="s">
        <v>2035</v>
      </c>
      <c r="C382" s="267" t="s">
        <v>1645</v>
      </c>
      <c r="D382" s="466">
        <f t="shared" si="67"/>
        <v>9900130709</v>
      </c>
      <c r="E382" s="57" t="s">
        <v>2385</v>
      </c>
      <c r="F382" s="92">
        <f t="shared" si="64"/>
        <v>44267</v>
      </c>
      <c r="G382" s="467">
        <f t="shared" si="59"/>
        <v>180829.47</v>
      </c>
      <c r="H382" s="103"/>
      <c r="I382" s="133"/>
      <c r="J382" s="74">
        <v>9900130709</v>
      </c>
      <c r="K382" s="464"/>
      <c r="L382" s="134">
        <v>44267</v>
      </c>
      <c r="M382" s="160">
        <v>44267</v>
      </c>
      <c r="N382" s="123" t="s">
        <v>64</v>
      </c>
      <c r="O382" s="124">
        <v>2999999000</v>
      </c>
      <c r="P382" s="104" t="s">
        <v>2176</v>
      </c>
      <c r="Q382" s="105"/>
      <c r="R382" s="111">
        <v>180829.47</v>
      </c>
      <c r="S382" s="105"/>
      <c r="T382" s="84">
        <f t="shared" si="58"/>
        <v>27721856.009999994</v>
      </c>
      <c r="U382" s="85">
        <v>107</v>
      </c>
      <c r="V382" s="228" t="s">
        <v>2177</v>
      </c>
      <c r="W382" s="208"/>
      <c r="X382" s="213">
        <v>27825132</v>
      </c>
      <c r="Y382" s="213">
        <f>+X382-T382</f>
        <v>103275.99000000581</v>
      </c>
      <c r="Z382" s="213">
        <f>+W379</f>
        <v>103553.75</v>
      </c>
      <c r="AA382" s="268">
        <f>+Y382-Z382</f>
        <v>-277.75999999418855</v>
      </c>
    </row>
    <row r="383" spans="1:27" ht="41.1" customHeight="1" x14ac:dyDescent="0.3">
      <c r="A383" s="72">
        <v>372</v>
      </c>
      <c r="B383" s="57" t="s">
        <v>2035</v>
      </c>
      <c r="C383" s="57" t="s">
        <v>1645</v>
      </c>
      <c r="D383" s="466">
        <f t="shared" si="67"/>
        <v>1150507</v>
      </c>
      <c r="E383" s="57" t="s">
        <v>2385</v>
      </c>
      <c r="F383" s="92">
        <f t="shared" si="64"/>
        <v>44271</v>
      </c>
      <c r="G383" s="467">
        <f t="shared" si="59"/>
        <v>1651.12</v>
      </c>
      <c r="H383" s="103"/>
      <c r="I383" s="133"/>
      <c r="J383" s="187">
        <v>1150507</v>
      </c>
      <c r="K383" s="133"/>
      <c r="L383" s="91">
        <v>44271</v>
      </c>
      <c r="M383" s="188"/>
      <c r="N383" s="123" t="s">
        <v>1871</v>
      </c>
      <c r="O383" s="124">
        <v>5020301000</v>
      </c>
      <c r="P383" s="110" t="s">
        <v>2178</v>
      </c>
      <c r="Q383" s="106"/>
      <c r="R383" s="111">
        <v>1651.12</v>
      </c>
      <c r="S383" s="106"/>
      <c r="T383" s="84">
        <f t="shared" si="58"/>
        <v>27720204.889999993</v>
      </c>
      <c r="U383" s="85">
        <v>108</v>
      </c>
      <c r="V383" s="98"/>
      <c r="W383" s="86"/>
      <c r="X383" s="71"/>
      <c r="Y383" s="71"/>
      <c r="Z383" s="120" t="s">
        <v>2179</v>
      </c>
      <c r="AA383" s="120"/>
    </row>
    <row r="384" spans="1:27" ht="41.1" customHeight="1" x14ac:dyDescent="0.3">
      <c r="A384" s="72">
        <v>373</v>
      </c>
      <c r="B384" s="57" t="s">
        <v>2035</v>
      </c>
      <c r="C384" s="57" t="s">
        <v>1645</v>
      </c>
      <c r="D384" s="466">
        <f t="shared" si="67"/>
        <v>1150508</v>
      </c>
      <c r="E384" s="57" t="s">
        <v>2385</v>
      </c>
      <c r="F384" s="92">
        <f t="shared" si="64"/>
        <v>44271</v>
      </c>
      <c r="G384" s="467">
        <f t="shared" si="59"/>
        <v>1272</v>
      </c>
      <c r="H384" s="103"/>
      <c r="I384" s="133"/>
      <c r="J384" s="187">
        <v>1150508</v>
      </c>
      <c r="K384" s="133"/>
      <c r="L384" s="91">
        <v>44271</v>
      </c>
      <c r="M384" s="188"/>
      <c r="N384" s="123" t="s">
        <v>1757</v>
      </c>
      <c r="O384" s="124">
        <v>5020502001</v>
      </c>
      <c r="P384" s="110" t="s">
        <v>2180</v>
      </c>
      <c r="Q384" s="106"/>
      <c r="R384" s="111">
        <v>1272</v>
      </c>
      <c r="S384" s="106"/>
      <c r="T384" s="84">
        <f t="shared" si="58"/>
        <v>27718932.889999993</v>
      </c>
      <c r="U384" s="85">
        <v>109</v>
      </c>
      <c r="V384" s="98"/>
      <c r="W384" s="86"/>
      <c r="X384" s="71"/>
      <c r="Y384" s="71"/>
      <c r="Z384" s="120"/>
      <c r="AA384" s="120"/>
    </row>
    <row r="385" spans="1:27" ht="41.1" customHeight="1" x14ac:dyDescent="0.3">
      <c r="A385" s="72">
        <v>374</v>
      </c>
      <c r="B385" s="57" t="s">
        <v>2035</v>
      </c>
      <c r="C385" s="57" t="s">
        <v>1645</v>
      </c>
      <c r="D385" s="466">
        <f t="shared" si="67"/>
        <v>1150509</v>
      </c>
      <c r="E385" s="57" t="s">
        <v>2385</v>
      </c>
      <c r="F385" s="92">
        <f t="shared" si="64"/>
        <v>44271</v>
      </c>
      <c r="G385" s="467">
        <f t="shared" si="59"/>
        <v>16308.47</v>
      </c>
      <c r="H385" s="103"/>
      <c r="I385" s="133"/>
      <c r="J385" s="187">
        <v>1150509</v>
      </c>
      <c r="K385" s="133"/>
      <c r="L385" s="91">
        <v>44271</v>
      </c>
      <c r="M385" s="188"/>
      <c r="N385" s="123" t="s">
        <v>2181</v>
      </c>
      <c r="O385" s="124">
        <v>5021199000</v>
      </c>
      <c r="P385" s="110" t="s">
        <v>2182</v>
      </c>
      <c r="Q385" s="106"/>
      <c r="R385" s="111">
        <v>16308.47</v>
      </c>
      <c r="S385" s="106"/>
      <c r="T385" s="84">
        <f t="shared" si="58"/>
        <v>27702624.419999994</v>
      </c>
      <c r="U385" s="85">
        <v>110</v>
      </c>
      <c r="V385" s="98"/>
      <c r="W385" s="86"/>
      <c r="X385" s="71"/>
      <c r="Y385" s="71"/>
      <c r="Z385" s="120"/>
      <c r="AA385" s="120"/>
    </row>
    <row r="386" spans="1:27" ht="41.1" customHeight="1" x14ac:dyDescent="0.3">
      <c r="A386" s="72">
        <v>375</v>
      </c>
      <c r="B386" s="57" t="s">
        <v>2035</v>
      </c>
      <c r="C386" s="57" t="s">
        <v>1652</v>
      </c>
      <c r="D386" s="57" t="str">
        <f t="shared" ref="D386:D392" si="68">K386</f>
        <v>101-21-03-033</v>
      </c>
      <c r="E386" s="57" t="s">
        <v>2385</v>
      </c>
      <c r="F386" s="92">
        <f t="shared" si="64"/>
        <v>44272</v>
      </c>
      <c r="G386" s="467">
        <f t="shared" si="59"/>
        <v>216000</v>
      </c>
      <c r="H386" s="103"/>
      <c r="I386" s="133"/>
      <c r="J386" s="187"/>
      <c r="K386" s="133" t="s">
        <v>2183</v>
      </c>
      <c r="L386" s="91">
        <v>44272</v>
      </c>
      <c r="M386" s="188">
        <v>44273</v>
      </c>
      <c r="N386" s="123" t="s">
        <v>1744</v>
      </c>
      <c r="O386" s="124">
        <v>5010204001</v>
      </c>
      <c r="P386" s="110" t="s">
        <v>2184</v>
      </c>
      <c r="Q386" s="106"/>
      <c r="R386" s="111"/>
      <c r="S386" s="106">
        <v>216000</v>
      </c>
      <c r="T386" s="84">
        <f t="shared" si="58"/>
        <v>27486624.419999994</v>
      </c>
      <c r="U386" s="85">
        <v>111</v>
      </c>
      <c r="V386" s="98"/>
      <c r="W386" s="86"/>
      <c r="X386" s="71"/>
      <c r="Y386" s="71"/>
      <c r="Z386" s="120"/>
      <c r="AA386" s="120"/>
    </row>
    <row r="387" spans="1:27" ht="41.1" customHeight="1" x14ac:dyDescent="0.3">
      <c r="A387" s="72">
        <v>376</v>
      </c>
      <c r="B387" s="57" t="s">
        <v>2035</v>
      </c>
      <c r="C387" s="57" t="s">
        <v>1652</v>
      </c>
      <c r="D387" s="57" t="str">
        <f t="shared" si="68"/>
        <v>101-21-03-033</v>
      </c>
      <c r="E387" s="57" t="s">
        <v>2385</v>
      </c>
      <c r="F387" s="92">
        <f t="shared" si="64"/>
        <v>44272</v>
      </c>
      <c r="G387" s="467">
        <f t="shared" si="59"/>
        <v>60000</v>
      </c>
      <c r="H387" s="103"/>
      <c r="I387" s="133"/>
      <c r="J387" s="187"/>
      <c r="K387" s="464" t="s">
        <v>2183</v>
      </c>
      <c r="L387" s="91">
        <v>44272</v>
      </c>
      <c r="M387" s="188">
        <v>44273</v>
      </c>
      <c r="N387" s="123" t="s">
        <v>1693</v>
      </c>
      <c r="O387" s="124">
        <v>5010204001</v>
      </c>
      <c r="P387" s="110"/>
      <c r="Q387" s="106"/>
      <c r="R387" s="111"/>
      <c r="S387" s="106">
        <v>60000</v>
      </c>
      <c r="T387" s="84">
        <f t="shared" si="58"/>
        <v>27426624.419999994</v>
      </c>
      <c r="U387" s="85">
        <v>112</v>
      </c>
      <c r="V387" s="98"/>
      <c r="W387" s="86"/>
      <c r="X387" s="71"/>
      <c r="Y387" s="71"/>
      <c r="Z387" s="120"/>
      <c r="AA387" s="120"/>
    </row>
    <row r="388" spans="1:27" ht="41.1" customHeight="1" x14ac:dyDescent="0.3">
      <c r="A388" s="72">
        <v>377</v>
      </c>
      <c r="B388" s="57" t="s">
        <v>2035</v>
      </c>
      <c r="C388" s="57" t="s">
        <v>1652</v>
      </c>
      <c r="D388" s="57" t="str">
        <f t="shared" si="68"/>
        <v>101-21-03-033</v>
      </c>
      <c r="E388" s="57" t="s">
        <v>2385</v>
      </c>
      <c r="F388" s="92">
        <f t="shared" si="64"/>
        <v>44272</v>
      </c>
      <c r="G388" s="467">
        <f t="shared" si="59"/>
        <v>60000</v>
      </c>
      <c r="H388" s="103"/>
      <c r="I388" s="133"/>
      <c r="J388" s="187"/>
      <c r="K388" s="464" t="s">
        <v>2183</v>
      </c>
      <c r="L388" s="91">
        <v>44272</v>
      </c>
      <c r="M388" s="188">
        <v>44273</v>
      </c>
      <c r="N388" s="123" t="s">
        <v>1695</v>
      </c>
      <c r="O388" s="124">
        <v>5010204001</v>
      </c>
      <c r="P388" s="110"/>
      <c r="Q388" s="106"/>
      <c r="R388" s="111"/>
      <c r="S388" s="106">
        <v>60000</v>
      </c>
      <c r="T388" s="84">
        <f t="shared" si="58"/>
        <v>27366624.419999994</v>
      </c>
      <c r="U388" s="85">
        <v>113</v>
      </c>
      <c r="V388" s="98"/>
      <c r="W388" s="86"/>
      <c r="X388" s="71"/>
      <c r="Y388" s="71"/>
      <c r="Z388" s="120"/>
      <c r="AA388" s="120"/>
    </row>
    <row r="389" spans="1:27" ht="41.1" customHeight="1" x14ac:dyDescent="0.3">
      <c r="A389" s="72">
        <v>378</v>
      </c>
      <c r="B389" s="57" t="s">
        <v>2035</v>
      </c>
      <c r="C389" s="57" t="s">
        <v>1652</v>
      </c>
      <c r="D389" s="57" t="str">
        <f t="shared" si="68"/>
        <v>101-21-03-033</v>
      </c>
      <c r="E389" s="57" t="s">
        <v>2385</v>
      </c>
      <c r="F389" s="92">
        <f t="shared" si="64"/>
        <v>44272</v>
      </c>
      <c r="G389" s="467">
        <f t="shared" si="59"/>
        <v>66000</v>
      </c>
      <c r="H389" s="103"/>
      <c r="I389" s="133"/>
      <c r="J389" s="187"/>
      <c r="K389" s="464" t="s">
        <v>2183</v>
      </c>
      <c r="L389" s="91">
        <v>44272</v>
      </c>
      <c r="M389" s="188">
        <v>44273</v>
      </c>
      <c r="N389" s="123" t="s">
        <v>1675</v>
      </c>
      <c r="O389" s="124">
        <v>5010204001</v>
      </c>
      <c r="P389" s="110"/>
      <c r="Q389" s="106"/>
      <c r="R389" s="111"/>
      <c r="S389" s="106">
        <v>66000</v>
      </c>
      <c r="T389" s="84">
        <f t="shared" si="58"/>
        <v>27300624.419999994</v>
      </c>
      <c r="U389" s="85">
        <v>114</v>
      </c>
      <c r="V389" s="98"/>
      <c r="W389" s="86"/>
      <c r="X389" s="71"/>
      <c r="Y389" s="71"/>
      <c r="Z389" s="120"/>
      <c r="AA389" s="120"/>
    </row>
    <row r="390" spans="1:27" ht="41.1" customHeight="1" x14ac:dyDescent="0.3">
      <c r="A390" s="72">
        <v>379</v>
      </c>
      <c r="B390" s="57" t="s">
        <v>2035</v>
      </c>
      <c r="C390" s="57" t="s">
        <v>1652</v>
      </c>
      <c r="D390" s="57" t="str">
        <f t="shared" si="68"/>
        <v>101-21-03-033</v>
      </c>
      <c r="E390" s="57" t="s">
        <v>2385</v>
      </c>
      <c r="F390" s="92">
        <f t="shared" si="64"/>
        <v>44272</v>
      </c>
      <c r="G390" s="467">
        <f t="shared" si="59"/>
        <v>72000</v>
      </c>
      <c r="H390" s="103"/>
      <c r="I390" s="133"/>
      <c r="J390" s="187"/>
      <c r="K390" s="464" t="s">
        <v>2183</v>
      </c>
      <c r="L390" s="91">
        <v>44272</v>
      </c>
      <c r="M390" s="188">
        <v>44273</v>
      </c>
      <c r="N390" s="123" t="s">
        <v>1677</v>
      </c>
      <c r="O390" s="124">
        <v>5010204001</v>
      </c>
      <c r="P390" s="110"/>
      <c r="Q390" s="106"/>
      <c r="R390" s="111"/>
      <c r="S390" s="106">
        <v>72000</v>
      </c>
      <c r="T390" s="84">
        <f t="shared" si="58"/>
        <v>27228624.419999994</v>
      </c>
      <c r="U390" s="85">
        <v>115</v>
      </c>
      <c r="V390" s="98"/>
      <c r="W390" s="86"/>
      <c r="X390" s="71"/>
      <c r="Y390" s="71"/>
      <c r="Z390" s="120"/>
      <c r="AA390" s="120"/>
    </row>
    <row r="391" spans="1:27" ht="41.1" customHeight="1" x14ac:dyDescent="0.3">
      <c r="A391" s="72">
        <v>380</v>
      </c>
      <c r="B391" s="57" t="s">
        <v>2035</v>
      </c>
      <c r="C391" s="57" t="s">
        <v>1652</v>
      </c>
      <c r="D391" s="57" t="str">
        <f t="shared" si="68"/>
        <v>101-21-03-033</v>
      </c>
      <c r="E391" s="57" t="s">
        <v>2385</v>
      </c>
      <c r="F391" s="92">
        <f t="shared" si="64"/>
        <v>44272</v>
      </c>
      <c r="G391" s="467">
        <f t="shared" si="59"/>
        <v>48000</v>
      </c>
      <c r="H391" s="103"/>
      <c r="I391" s="133"/>
      <c r="J391" s="187"/>
      <c r="K391" s="464" t="s">
        <v>2183</v>
      </c>
      <c r="L391" s="91">
        <v>44272</v>
      </c>
      <c r="M391" s="188">
        <v>44273</v>
      </c>
      <c r="N391" s="123" t="s">
        <v>1678</v>
      </c>
      <c r="O391" s="124">
        <v>5010204001</v>
      </c>
      <c r="P391" s="110"/>
      <c r="Q391" s="106"/>
      <c r="R391" s="111"/>
      <c r="S391" s="106">
        <v>48000</v>
      </c>
      <c r="T391" s="84">
        <f t="shared" si="58"/>
        <v>27180624.419999994</v>
      </c>
      <c r="U391" s="85">
        <v>116</v>
      </c>
      <c r="V391" s="98"/>
      <c r="W391" s="86"/>
      <c r="X391" s="71"/>
      <c r="Y391" s="71"/>
      <c r="Z391" s="120"/>
      <c r="AA391" s="120"/>
    </row>
    <row r="392" spans="1:27" ht="41.1" customHeight="1" x14ac:dyDescent="0.3">
      <c r="A392" s="72">
        <v>381</v>
      </c>
      <c r="B392" s="57" t="s">
        <v>2035</v>
      </c>
      <c r="C392" s="57" t="s">
        <v>1652</v>
      </c>
      <c r="D392" s="57" t="str">
        <f t="shared" si="68"/>
        <v>101-21-03-033</v>
      </c>
      <c r="E392" s="57" t="s">
        <v>2385</v>
      </c>
      <c r="F392" s="92">
        <f t="shared" si="64"/>
        <v>44272</v>
      </c>
      <c r="G392" s="467">
        <f t="shared" si="59"/>
        <v>20821.43</v>
      </c>
      <c r="H392" s="103"/>
      <c r="I392" s="133"/>
      <c r="J392" s="187"/>
      <c r="K392" s="464" t="s">
        <v>2183</v>
      </c>
      <c r="L392" s="91">
        <v>44272</v>
      </c>
      <c r="M392" s="188">
        <v>44273</v>
      </c>
      <c r="N392" s="123" t="s">
        <v>2185</v>
      </c>
      <c r="O392" s="124">
        <v>5021306001</v>
      </c>
      <c r="P392" s="110" t="s">
        <v>2186</v>
      </c>
      <c r="Q392" s="106"/>
      <c r="R392" s="111"/>
      <c r="S392" s="106">
        <v>20821.43</v>
      </c>
      <c r="T392" s="84">
        <f t="shared" si="58"/>
        <v>27159802.989999995</v>
      </c>
      <c r="U392" s="85">
        <v>117</v>
      </c>
      <c r="V392" s="98"/>
      <c r="W392" s="86"/>
      <c r="X392" s="71"/>
      <c r="Y392" s="71"/>
      <c r="Z392" s="120"/>
      <c r="AA392" s="120"/>
    </row>
    <row r="393" spans="1:27" ht="41.1" customHeight="1" x14ac:dyDescent="0.3">
      <c r="A393" s="72">
        <v>382</v>
      </c>
      <c r="B393" s="57" t="s">
        <v>2035</v>
      </c>
      <c r="C393" s="57" t="s">
        <v>1645</v>
      </c>
      <c r="D393" s="466">
        <f t="shared" ref="D393:D398" si="69">J393</f>
        <v>9900130711</v>
      </c>
      <c r="E393" s="57" t="s">
        <v>2385</v>
      </c>
      <c r="F393" s="92">
        <f t="shared" si="64"/>
        <v>44272</v>
      </c>
      <c r="G393" s="467">
        <f t="shared" si="59"/>
        <v>160000</v>
      </c>
      <c r="H393" s="103"/>
      <c r="I393" s="133"/>
      <c r="J393" s="187">
        <v>9900130711</v>
      </c>
      <c r="K393" s="133"/>
      <c r="L393" s="91">
        <v>44272</v>
      </c>
      <c r="M393" s="188">
        <v>44272</v>
      </c>
      <c r="N393" s="123" t="s">
        <v>2187</v>
      </c>
      <c r="O393" s="124">
        <v>5020101000</v>
      </c>
      <c r="P393" s="110" t="s">
        <v>2188</v>
      </c>
      <c r="Q393" s="106"/>
      <c r="R393" s="111">
        <v>160000</v>
      </c>
      <c r="S393" s="106"/>
      <c r="T393" s="84">
        <f>+T392+Q393-(R393+S393)</f>
        <v>26999802.989999995</v>
      </c>
      <c r="U393" s="85">
        <v>118</v>
      </c>
      <c r="V393" s="98"/>
      <c r="W393" s="86"/>
      <c r="X393" s="71"/>
      <c r="Y393" s="71"/>
      <c r="Z393" s="120"/>
      <c r="AA393" s="120"/>
    </row>
    <row r="394" spans="1:27" ht="41.1" customHeight="1" x14ac:dyDescent="0.3">
      <c r="A394" s="72">
        <v>383</v>
      </c>
      <c r="B394" s="57" t="s">
        <v>2035</v>
      </c>
      <c r="C394" s="57" t="s">
        <v>1645</v>
      </c>
      <c r="D394" s="466">
        <f t="shared" si="69"/>
        <v>9900130712</v>
      </c>
      <c r="E394" s="57" t="s">
        <v>2385</v>
      </c>
      <c r="F394" s="92">
        <f t="shared" si="64"/>
        <v>44272</v>
      </c>
      <c r="G394" s="467">
        <f t="shared" si="59"/>
        <v>119634</v>
      </c>
      <c r="H394" s="103"/>
      <c r="I394" s="133"/>
      <c r="J394" s="187">
        <v>9900130712</v>
      </c>
      <c r="K394" s="133"/>
      <c r="L394" s="91">
        <v>44272</v>
      </c>
      <c r="M394" s="188">
        <v>44272</v>
      </c>
      <c r="N394" s="123" t="s">
        <v>2187</v>
      </c>
      <c r="O394" s="124">
        <v>5020101000</v>
      </c>
      <c r="P394" s="110" t="s">
        <v>2189</v>
      </c>
      <c r="Q394" s="106"/>
      <c r="R394" s="111">
        <v>119634</v>
      </c>
      <c r="S394" s="106"/>
      <c r="T394" s="84">
        <f t="shared" ref="T394:T457" si="70">+T393+Q394-(R394+S394)</f>
        <v>26880168.989999995</v>
      </c>
      <c r="U394" s="85">
        <v>119</v>
      </c>
      <c r="V394" s="98"/>
      <c r="W394" s="86"/>
      <c r="X394" s="71"/>
      <c r="Y394" s="71"/>
      <c r="Z394" s="120"/>
      <c r="AA394" s="120"/>
    </row>
    <row r="395" spans="1:27" ht="41.1" customHeight="1" x14ac:dyDescent="0.3">
      <c r="A395" s="72">
        <v>384</v>
      </c>
      <c r="B395" s="57" t="s">
        <v>2035</v>
      </c>
      <c r="C395" s="57" t="s">
        <v>1645</v>
      </c>
      <c r="D395" s="466">
        <f t="shared" si="69"/>
        <v>9900130713</v>
      </c>
      <c r="E395" s="57" t="s">
        <v>2385</v>
      </c>
      <c r="F395" s="92">
        <f t="shared" si="64"/>
        <v>44272</v>
      </c>
      <c r="G395" s="467">
        <f t="shared" si="59"/>
        <v>94707.14</v>
      </c>
      <c r="H395" s="103"/>
      <c r="I395" s="133"/>
      <c r="J395" s="187">
        <v>9900130713</v>
      </c>
      <c r="K395" s="133"/>
      <c r="L395" s="91">
        <v>44272</v>
      </c>
      <c r="M395" s="188">
        <v>44272</v>
      </c>
      <c r="N395" s="123" t="s">
        <v>2190</v>
      </c>
      <c r="O395" s="124">
        <v>5020101000</v>
      </c>
      <c r="P395" s="110" t="s">
        <v>2191</v>
      </c>
      <c r="Q395" s="106"/>
      <c r="R395" s="111">
        <v>94707.14</v>
      </c>
      <c r="S395" s="106"/>
      <c r="T395" s="84">
        <f t="shared" si="70"/>
        <v>26785461.849999994</v>
      </c>
      <c r="U395" s="85">
        <v>120</v>
      </c>
      <c r="V395" s="98"/>
      <c r="W395" s="86"/>
      <c r="X395" s="71"/>
      <c r="Y395" s="71"/>
      <c r="Z395" s="120"/>
      <c r="AA395" s="120"/>
    </row>
    <row r="396" spans="1:27" ht="41.1" customHeight="1" x14ac:dyDescent="0.3">
      <c r="A396" s="72">
        <v>385</v>
      </c>
      <c r="B396" s="57" t="s">
        <v>2035</v>
      </c>
      <c r="C396" s="57" t="s">
        <v>1645</v>
      </c>
      <c r="D396" s="466">
        <f t="shared" si="69"/>
        <v>9900130714</v>
      </c>
      <c r="E396" s="57" t="s">
        <v>2385</v>
      </c>
      <c r="F396" s="92">
        <f t="shared" si="64"/>
        <v>44272</v>
      </c>
      <c r="G396" s="467">
        <f t="shared" si="59"/>
        <v>640000</v>
      </c>
      <c r="H396" s="103"/>
      <c r="I396" s="133"/>
      <c r="J396" s="187">
        <v>9900130714</v>
      </c>
      <c r="K396" s="133"/>
      <c r="L396" s="91">
        <v>44272</v>
      </c>
      <c r="M396" s="188">
        <v>44272</v>
      </c>
      <c r="N396" s="123" t="s">
        <v>2192</v>
      </c>
      <c r="O396" s="124">
        <v>5020101000</v>
      </c>
      <c r="P396" s="110" t="s">
        <v>2193</v>
      </c>
      <c r="Q396" s="106"/>
      <c r="R396" s="111">
        <v>640000</v>
      </c>
      <c r="S396" s="106"/>
      <c r="T396" s="84">
        <f t="shared" si="70"/>
        <v>26145461.849999994</v>
      </c>
      <c r="U396" s="85">
        <v>121</v>
      </c>
      <c r="V396" s="98"/>
      <c r="W396" s="86"/>
      <c r="X396" s="71"/>
      <c r="Y396" s="71"/>
      <c r="Z396" s="120"/>
      <c r="AA396" s="120"/>
    </row>
    <row r="397" spans="1:27" ht="41.1" customHeight="1" x14ac:dyDescent="0.3">
      <c r="A397" s="72">
        <v>386</v>
      </c>
      <c r="B397" s="57" t="s">
        <v>2035</v>
      </c>
      <c r="C397" s="57" t="s">
        <v>1645</v>
      </c>
      <c r="D397" s="466">
        <f t="shared" si="69"/>
        <v>1150510</v>
      </c>
      <c r="E397" s="57" t="s">
        <v>2385</v>
      </c>
      <c r="F397" s="92">
        <f t="shared" si="64"/>
        <v>44272</v>
      </c>
      <c r="G397" s="467">
        <f t="shared" si="59"/>
        <v>14000</v>
      </c>
      <c r="H397" s="103"/>
      <c r="I397" s="133"/>
      <c r="J397" s="187">
        <v>1150510</v>
      </c>
      <c r="K397" s="133"/>
      <c r="L397" s="91">
        <v>44272</v>
      </c>
      <c r="M397" s="188">
        <v>44272</v>
      </c>
      <c r="N397" s="123" t="s">
        <v>1129</v>
      </c>
      <c r="O397" s="124">
        <v>5020201000</v>
      </c>
      <c r="P397" s="110" t="s">
        <v>2194</v>
      </c>
      <c r="Q397" s="106"/>
      <c r="R397" s="111">
        <v>14000</v>
      </c>
      <c r="S397" s="106"/>
      <c r="T397" s="84">
        <f t="shared" si="70"/>
        <v>26131461.849999994</v>
      </c>
      <c r="U397" s="85">
        <v>122</v>
      </c>
      <c r="V397" s="98"/>
      <c r="W397" s="86"/>
      <c r="X397" s="71"/>
      <c r="Y397" s="71"/>
      <c r="Z397" s="120"/>
      <c r="AA397" s="120"/>
    </row>
    <row r="398" spans="1:27" ht="41.1" customHeight="1" x14ac:dyDescent="0.3">
      <c r="A398" s="72">
        <v>387</v>
      </c>
      <c r="B398" s="57" t="s">
        <v>2035</v>
      </c>
      <c r="C398" s="57" t="s">
        <v>1645</v>
      </c>
      <c r="D398" s="466">
        <f t="shared" si="69"/>
        <v>1150511</v>
      </c>
      <c r="E398" s="57" t="s">
        <v>2385</v>
      </c>
      <c r="F398" s="92">
        <f t="shared" si="64"/>
        <v>44272</v>
      </c>
      <c r="G398" s="467">
        <f t="shared" si="59"/>
        <v>1908</v>
      </c>
      <c r="H398" s="103"/>
      <c r="I398" s="133"/>
      <c r="J398" s="187">
        <v>1150511</v>
      </c>
      <c r="K398" s="133"/>
      <c r="L398" s="91">
        <v>44272</v>
      </c>
      <c r="M398" s="188">
        <v>44272</v>
      </c>
      <c r="N398" s="123" t="s">
        <v>1757</v>
      </c>
      <c r="O398" s="124">
        <v>5020502001</v>
      </c>
      <c r="P398" s="110" t="s">
        <v>2195</v>
      </c>
      <c r="Q398" s="106"/>
      <c r="R398" s="111">
        <v>1908</v>
      </c>
      <c r="S398" s="106"/>
      <c r="T398" s="84">
        <f t="shared" si="70"/>
        <v>26129553.849999994</v>
      </c>
      <c r="U398" s="85">
        <v>123</v>
      </c>
      <c r="V398" s="98"/>
      <c r="W398" s="86"/>
      <c r="X398" s="71"/>
      <c r="Y398" s="71"/>
      <c r="Z398" s="120"/>
      <c r="AA398" s="120"/>
    </row>
    <row r="399" spans="1:27" ht="41.1" customHeight="1" x14ac:dyDescent="0.3">
      <c r="A399" s="72">
        <v>388</v>
      </c>
      <c r="B399" s="57" t="s">
        <v>2035</v>
      </c>
      <c r="C399" s="57" t="s">
        <v>1652</v>
      </c>
      <c r="D399" s="57" t="str">
        <f t="shared" ref="D399:D405" si="71">K399</f>
        <v>101-21-03-034</v>
      </c>
      <c r="E399" s="57" t="s">
        <v>2385</v>
      </c>
      <c r="F399" s="92">
        <f t="shared" si="64"/>
        <v>44272</v>
      </c>
      <c r="G399" s="467">
        <f t="shared" si="59"/>
        <v>10000</v>
      </c>
      <c r="H399" s="103"/>
      <c r="I399" s="133"/>
      <c r="J399" s="187"/>
      <c r="K399" s="133" t="s">
        <v>2196</v>
      </c>
      <c r="L399" s="91">
        <v>44272</v>
      </c>
      <c r="M399" s="188">
        <v>44274</v>
      </c>
      <c r="N399" s="123" t="s">
        <v>1659</v>
      </c>
      <c r="O399" s="124">
        <v>5021003000</v>
      </c>
      <c r="P399" s="110" t="s">
        <v>2197</v>
      </c>
      <c r="Q399" s="106"/>
      <c r="R399" s="111"/>
      <c r="S399" s="106">
        <v>10000</v>
      </c>
      <c r="T399" s="84">
        <f t="shared" si="70"/>
        <v>26119553.849999994</v>
      </c>
      <c r="U399" s="85">
        <v>124</v>
      </c>
      <c r="V399" s="98"/>
      <c r="W399" s="86"/>
      <c r="X399" s="71"/>
      <c r="Y399" s="71"/>
      <c r="Z399" s="120"/>
      <c r="AA399" s="120"/>
    </row>
    <row r="400" spans="1:27" ht="41.1" customHeight="1" x14ac:dyDescent="0.3">
      <c r="A400" s="72">
        <v>389</v>
      </c>
      <c r="B400" s="57" t="s">
        <v>2035</v>
      </c>
      <c r="C400" s="57" t="s">
        <v>1652</v>
      </c>
      <c r="D400" s="57" t="str">
        <f t="shared" si="71"/>
        <v>101-21-03-034</v>
      </c>
      <c r="E400" s="57" t="s">
        <v>2385</v>
      </c>
      <c r="F400" s="92">
        <f t="shared" si="64"/>
        <v>44272</v>
      </c>
      <c r="G400" s="467">
        <f t="shared" si="59"/>
        <v>2246.61</v>
      </c>
      <c r="H400" s="103"/>
      <c r="I400" s="133"/>
      <c r="J400" s="187"/>
      <c r="K400" s="464" t="s">
        <v>2196</v>
      </c>
      <c r="L400" s="91">
        <v>44272</v>
      </c>
      <c r="M400" s="188">
        <v>44274</v>
      </c>
      <c r="N400" s="123" t="s">
        <v>2198</v>
      </c>
      <c r="O400" s="124">
        <v>2999999000</v>
      </c>
      <c r="P400" s="110" t="s">
        <v>2199</v>
      </c>
      <c r="Q400" s="106"/>
      <c r="R400" s="111"/>
      <c r="S400" s="106">
        <v>2246.61</v>
      </c>
      <c r="T400" s="84">
        <f t="shared" si="70"/>
        <v>26117307.239999995</v>
      </c>
      <c r="U400" s="85">
        <v>125</v>
      </c>
      <c r="V400" s="98"/>
      <c r="W400" s="86"/>
      <c r="X400" s="71"/>
      <c r="Y400" s="71"/>
      <c r="Z400" s="120"/>
      <c r="AA400" s="120"/>
    </row>
    <row r="401" spans="1:27" ht="41.1" customHeight="1" x14ac:dyDescent="0.3">
      <c r="A401" s="72">
        <v>390</v>
      </c>
      <c r="B401" s="57" t="s">
        <v>2035</v>
      </c>
      <c r="C401" s="57" t="s">
        <v>1652</v>
      </c>
      <c r="D401" s="57" t="str">
        <f t="shared" si="71"/>
        <v>101-21-03-034</v>
      </c>
      <c r="E401" s="57" t="s">
        <v>2385</v>
      </c>
      <c r="F401" s="92">
        <f t="shared" si="64"/>
        <v>44272</v>
      </c>
      <c r="G401" s="467">
        <f t="shared" ref="G401:G464" si="72">R401+S401</f>
        <v>9000</v>
      </c>
      <c r="H401" s="103"/>
      <c r="I401" s="133"/>
      <c r="J401" s="187"/>
      <c r="K401" s="464" t="s">
        <v>2196</v>
      </c>
      <c r="L401" s="91">
        <v>44272</v>
      </c>
      <c r="M401" s="188">
        <v>44274</v>
      </c>
      <c r="N401" s="123" t="s">
        <v>2028</v>
      </c>
      <c r="O401" s="124">
        <v>5021199000</v>
      </c>
      <c r="P401" s="110" t="s">
        <v>2200</v>
      </c>
      <c r="Q401" s="106"/>
      <c r="R401" s="111"/>
      <c r="S401" s="106">
        <v>9000</v>
      </c>
      <c r="T401" s="84">
        <f t="shared" si="70"/>
        <v>26108307.239999995</v>
      </c>
      <c r="U401" s="85">
        <v>126</v>
      </c>
      <c r="V401" s="98"/>
      <c r="W401" s="86"/>
      <c r="X401" s="71"/>
      <c r="Y401" s="71"/>
      <c r="Z401" s="120"/>
      <c r="AA401" s="120"/>
    </row>
    <row r="402" spans="1:27" ht="41.1" customHeight="1" x14ac:dyDescent="0.3">
      <c r="A402" s="72">
        <v>391</v>
      </c>
      <c r="B402" s="57" t="s">
        <v>2035</v>
      </c>
      <c r="C402" s="57" t="s">
        <v>1652</v>
      </c>
      <c r="D402" s="57" t="str">
        <f t="shared" si="71"/>
        <v>101-21-03-034</v>
      </c>
      <c r="E402" s="57" t="s">
        <v>2385</v>
      </c>
      <c r="F402" s="92">
        <f t="shared" si="64"/>
        <v>44272</v>
      </c>
      <c r="G402" s="467">
        <f t="shared" si="72"/>
        <v>82098.38</v>
      </c>
      <c r="H402" s="103"/>
      <c r="I402" s="133"/>
      <c r="J402" s="187"/>
      <c r="K402" s="464" t="s">
        <v>2196</v>
      </c>
      <c r="L402" s="91">
        <v>44272</v>
      </c>
      <c r="M402" s="188">
        <v>44274</v>
      </c>
      <c r="N402" s="123" t="s">
        <v>2201</v>
      </c>
      <c r="O402" s="124">
        <v>5021199000</v>
      </c>
      <c r="P402" s="110" t="s">
        <v>2202</v>
      </c>
      <c r="Q402" s="106"/>
      <c r="R402" s="111"/>
      <c r="S402" s="106">
        <v>82098.38</v>
      </c>
      <c r="T402" s="84">
        <f t="shared" si="70"/>
        <v>26026208.859999996</v>
      </c>
      <c r="U402" s="85">
        <v>127</v>
      </c>
      <c r="V402" s="98"/>
      <c r="W402" s="86"/>
      <c r="X402" s="71"/>
      <c r="Y402" s="71"/>
      <c r="Z402" s="120"/>
      <c r="AA402" s="120"/>
    </row>
    <row r="403" spans="1:27" ht="41.1" customHeight="1" x14ac:dyDescent="0.3">
      <c r="A403" s="72">
        <v>392</v>
      </c>
      <c r="B403" s="57" t="s">
        <v>2035</v>
      </c>
      <c r="C403" s="57" t="s">
        <v>1652</v>
      </c>
      <c r="D403" s="57" t="str">
        <f t="shared" si="71"/>
        <v>101-21-03-034</v>
      </c>
      <c r="E403" s="57" t="s">
        <v>2385</v>
      </c>
      <c r="F403" s="92">
        <f t="shared" si="64"/>
        <v>44272</v>
      </c>
      <c r="G403" s="467">
        <f t="shared" si="72"/>
        <v>70905.22</v>
      </c>
      <c r="H403" s="103"/>
      <c r="I403" s="133"/>
      <c r="J403" s="187"/>
      <c r="K403" s="464" t="s">
        <v>2196</v>
      </c>
      <c r="L403" s="91">
        <v>44272</v>
      </c>
      <c r="M403" s="188">
        <v>44274</v>
      </c>
      <c r="N403" s="123" t="s">
        <v>2201</v>
      </c>
      <c r="O403" s="124">
        <v>5021199000</v>
      </c>
      <c r="P403" s="110"/>
      <c r="Q403" s="106"/>
      <c r="R403" s="111"/>
      <c r="S403" s="106">
        <v>70905.22</v>
      </c>
      <c r="T403" s="84">
        <f t="shared" si="70"/>
        <v>25955303.639999997</v>
      </c>
      <c r="U403" s="85">
        <v>128</v>
      </c>
      <c r="V403" s="98"/>
      <c r="W403" s="86"/>
      <c r="X403" s="71"/>
      <c r="Y403" s="71"/>
      <c r="Z403" s="120"/>
      <c r="AA403" s="120"/>
    </row>
    <row r="404" spans="1:27" ht="41.1" customHeight="1" x14ac:dyDescent="0.3">
      <c r="A404" s="72">
        <v>393</v>
      </c>
      <c r="B404" s="57" t="s">
        <v>2035</v>
      </c>
      <c r="C404" s="57" t="s">
        <v>1652</v>
      </c>
      <c r="D404" s="57" t="str">
        <f t="shared" si="71"/>
        <v>101-21-03-035</v>
      </c>
      <c r="E404" s="57" t="s">
        <v>2385</v>
      </c>
      <c r="F404" s="92">
        <f t="shared" si="64"/>
        <v>44272</v>
      </c>
      <c r="G404" s="467">
        <f t="shared" si="72"/>
        <v>4845.12</v>
      </c>
      <c r="H404" s="103"/>
      <c r="I404" s="133"/>
      <c r="J404" s="187"/>
      <c r="K404" s="133" t="s">
        <v>2203</v>
      </c>
      <c r="L404" s="91">
        <v>44272</v>
      </c>
      <c r="M404" s="188">
        <v>44274</v>
      </c>
      <c r="N404" s="123" t="s">
        <v>1830</v>
      </c>
      <c r="O404" s="124">
        <v>5010302001</v>
      </c>
      <c r="P404" s="110" t="s">
        <v>2204</v>
      </c>
      <c r="Q404" s="106"/>
      <c r="R404" s="111"/>
      <c r="S404" s="106">
        <v>4845.12</v>
      </c>
      <c r="T404" s="84">
        <f t="shared" si="70"/>
        <v>25950458.519999996</v>
      </c>
      <c r="U404" s="85">
        <v>129</v>
      </c>
      <c r="V404" s="98"/>
      <c r="W404" s="86"/>
      <c r="X404" s="71"/>
      <c r="Y404" s="71"/>
      <c r="Z404" s="120"/>
      <c r="AA404" s="120"/>
    </row>
    <row r="405" spans="1:27" ht="41.1" customHeight="1" x14ac:dyDescent="0.3">
      <c r="A405" s="72">
        <v>394</v>
      </c>
      <c r="B405" s="57" t="s">
        <v>2035</v>
      </c>
      <c r="C405" s="57" t="s">
        <v>1652</v>
      </c>
      <c r="D405" s="57" t="str">
        <f t="shared" si="71"/>
        <v>101-21-03-035</v>
      </c>
      <c r="E405" s="57" t="s">
        <v>2385</v>
      </c>
      <c r="F405" s="92">
        <f t="shared" si="64"/>
        <v>44272</v>
      </c>
      <c r="G405" s="467">
        <f t="shared" si="72"/>
        <v>190201.32</v>
      </c>
      <c r="H405" s="103"/>
      <c r="I405" s="133"/>
      <c r="J405" s="187"/>
      <c r="K405" s="464" t="s">
        <v>2203</v>
      </c>
      <c r="L405" s="91">
        <v>44272</v>
      </c>
      <c r="M405" s="188">
        <v>44274</v>
      </c>
      <c r="N405" s="123" t="s">
        <v>1830</v>
      </c>
      <c r="O405" s="124">
        <v>5010302001</v>
      </c>
      <c r="P405" s="110" t="s">
        <v>2205</v>
      </c>
      <c r="Q405" s="106"/>
      <c r="R405" s="111"/>
      <c r="S405" s="106">
        <v>190201.32</v>
      </c>
      <c r="T405" s="84">
        <f t="shared" si="70"/>
        <v>25760257.199999996</v>
      </c>
      <c r="U405" s="85">
        <v>130</v>
      </c>
      <c r="V405" s="98"/>
      <c r="W405" s="86"/>
      <c r="X405" s="71"/>
      <c r="Y405" s="71"/>
      <c r="Z405" s="120"/>
      <c r="AA405" s="120"/>
    </row>
    <row r="406" spans="1:27" ht="41.1" customHeight="1" x14ac:dyDescent="0.3">
      <c r="A406" s="72">
        <v>395</v>
      </c>
      <c r="B406" s="57" t="s">
        <v>2035</v>
      </c>
      <c r="C406" s="57" t="s">
        <v>1645</v>
      </c>
      <c r="D406" s="466">
        <f t="shared" ref="D406:D441" si="73">J406</f>
        <v>1150512</v>
      </c>
      <c r="E406" s="57" t="s">
        <v>2385</v>
      </c>
      <c r="F406" s="92">
        <f t="shared" si="64"/>
        <v>44272</v>
      </c>
      <c r="G406" s="467">
        <f t="shared" si="72"/>
        <v>2796.63</v>
      </c>
      <c r="H406" s="103"/>
      <c r="I406" s="133"/>
      <c r="J406" s="187">
        <v>1150512</v>
      </c>
      <c r="K406" s="133"/>
      <c r="L406" s="91">
        <v>44272</v>
      </c>
      <c r="M406" s="188">
        <v>44272</v>
      </c>
      <c r="N406" s="123" t="s">
        <v>1699</v>
      </c>
      <c r="O406" s="124">
        <v>2999999000</v>
      </c>
      <c r="P406" s="110" t="s">
        <v>2206</v>
      </c>
      <c r="Q406" s="106"/>
      <c r="R406" s="111">
        <v>2796.63</v>
      </c>
      <c r="S406" s="106"/>
      <c r="T406" s="84">
        <f t="shared" si="70"/>
        <v>25757460.569999997</v>
      </c>
      <c r="U406" s="85">
        <v>131</v>
      </c>
      <c r="V406" s="98"/>
      <c r="W406" s="86"/>
      <c r="X406" s="71"/>
      <c r="Y406" s="71"/>
      <c r="Z406" s="120"/>
      <c r="AA406" s="120"/>
    </row>
    <row r="407" spans="1:27" ht="41.1" customHeight="1" x14ac:dyDescent="0.3">
      <c r="A407" s="72">
        <v>396</v>
      </c>
      <c r="B407" s="57" t="s">
        <v>2035</v>
      </c>
      <c r="C407" s="57" t="s">
        <v>1645</v>
      </c>
      <c r="D407" s="466">
        <f t="shared" si="73"/>
        <v>1150513</v>
      </c>
      <c r="E407" s="57" t="s">
        <v>2385</v>
      </c>
      <c r="F407" s="92">
        <f t="shared" si="64"/>
        <v>44272</v>
      </c>
      <c r="G407" s="467">
        <f t="shared" si="72"/>
        <v>903</v>
      </c>
      <c r="H407" s="103"/>
      <c r="I407" s="133"/>
      <c r="J407" s="187">
        <v>1150513</v>
      </c>
      <c r="K407" s="133"/>
      <c r="L407" s="91">
        <v>44272</v>
      </c>
      <c r="M407" s="188">
        <v>44272</v>
      </c>
      <c r="N407" s="123" t="s">
        <v>2207</v>
      </c>
      <c r="O407" s="124">
        <v>29999999000</v>
      </c>
      <c r="P407" s="110" t="s">
        <v>2208</v>
      </c>
      <c r="Q407" s="106"/>
      <c r="R407" s="111">
        <v>903</v>
      </c>
      <c r="S407" s="106"/>
      <c r="T407" s="84">
        <f t="shared" si="70"/>
        <v>25756557.569999997</v>
      </c>
      <c r="U407" s="85">
        <v>132</v>
      </c>
      <c r="V407" s="98"/>
      <c r="W407" s="86"/>
      <c r="X407" s="71"/>
      <c r="Y407" s="71"/>
      <c r="Z407" s="120"/>
      <c r="AA407" s="120"/>
    </row>
    <row r="408" spans="1:27" ht="41.1" customHeight="1" x14ac:dyDescent="0.3">
      <c r="A408" s="72">
        <v>397</v>
      </c>
      <c r="B408" s="57" t="s">
        <v>2035</v>
      </c>
      <c r="C408" s="57" t="s">
        <v>1645</v>
      </c>
      <c r="D408" s="466">
        <f t="shared" si="73"/>
        <v>1150514</v>
      </c>
      <c r="E408" s="57" t="s">
        <v>2385</v>
      </c>
      <c r="F408" s="92">
        <f t="shared" si="64"/>
        <v>44272</v>
      </c>
      <c r="G408" s="467">
        <f t="shared" si="72"/>
        <v>63707.29</v>
      </c>
      <c r="H408" s="103"/>
      <c r="I408" s="133"/>
      <c r="J408" s="187">
        <v>1150514</v>
      </c>
      <c r="K408" s="133"/>
      <c r="L408" s="91">
        <v>44272</v>
      </c>
      <c r="M408" s="188">
        <v>44272</v>
      </c>
      <c r="N408" s="123" t="s">
        <v>2209</v>
      </c>
      <c r="O408" s="124">
        <v>29999999000</v>
      </c>
      <c r="P408" s="110" t="s">
        <v>2210</v>
      </c>
      <c r="Q408" s="106"/>
      <c r="R408" s="111">
        <v>63707.29</v>
      </c>
      <c r="S408" s="106"/>
      <c r="T408" s="84">
        <f t="shared" si="70"/>
        <v>25692850.279999997</v>
      </c>
      <c r="U408" s="85">
        <v>133</v>
      </c>
      <c r="V408" s="98"/>
      <c r="W408" s="86"/>
      <c r="X408" s="71"/>
      <c r="Y408" s="71"/>
      <c r="Z408" s="120"/>
      <c r="AA408" s="120"/>
    </row>
    <row r="409" spans="1:27" ht="41.1" customHeight="1" x14ac:dyDescent="0.3">
      <c r="A409" s="72">
        <v>398</v>
      </c>
      <c r="B409" s="57" t="s">
        <v>2035</v>
      </c>
      <c r="C409" s="57" t="s">
        <v>1645</v>
      </c>
      <c r="D409" s="466">
        <f t="shared" si="73"/>
        <v>1150515</v>
      </c>
      <c r="E409" s="57" t="s">
        <v>2385</v>
      </c>
      <c r="F409" s="92">
        <f t="shared" si="64"/>
        <v>44272</v>
      </c>
      <c r="G409" s="467">
        <f t="shared" si="72"/>
        <v>1030</v>
      </c>
      <c r="H409" s="103"/>
      <c r="I409" s="133"/>
      <c r="J409" s="187">
        <v>1150515</v>
      </c>
      <c r="K409" s="133"/>
      <c r="L409" s="91">
        <v>44272</v>
      </c>
      <c r="M409" s="188">
        <v>44272</v>
      </c>
      <c r="N409" s="123" t="s">
        <v>2209</v>
      </c>
      <c r="O409" s="124">
        <v>29999999000</v>
      </c>
      <c r="P409" s="110" t="s">
        <v>2211</v>
      </c>
      <c r="Q409" s="106"/>
      <c r="R409" s="111">
        <v>1030</v>
      </c>
      <c r="S409" s="106"/>
      <c r="T409" s="84">
        <f t="shared" si="70"/>
        <v>25691820.279999997</v>
      </c>
      <c r="U409" s="85">
        <v>134</v>
      </c>
      <c r="V409" s="98"/>
      <c r="W409" s="86"/>
      <c r="X409" s="71"/>
      <c r="Y409" s="71"/>
      <c r="Z409" s="120"/>
      <c r="AA409" s="120"/>
    </row>
    <row r="410" spans="1:27" ht="41.1" customHeight="1" x14ac:dyDescent="0.3">
      <c r="A410" s="72">
        <v>399</v>
      </c>
      <c r="B410" s="57" t="s">
        <v>2035</v>
      </c>
      <c r="C410" s="57" t="s">
        <v>1645</v>
      </c>
      <c r="D410" s="466">
        <f t="shared" si="73"/>
        <v>1150516</v>
      </c>
      <c r="E410" s="57" t="s">
        <v>2385</v>
      </c>
      <c r="F410" s="92">
        <f t="shared" si="64"/>
        <v>44272</v>
      </c>
      <c r="G410" s="467">
        <f t="shared" si="72"/>
        <v>91461.27</v>
      </c>
      <c r="H410" s="103"/>
      <c r="I410" s="133"/>
      <c r="J410" s="187">
        <v>1150516</v>
      </c>
      <c r="K410" s="133"/>
      <c r="L410" s="91">
        <v>44272</v>
      </c>
      <c r="M410" s="188">
        <v>44272</v>
      </c>
      <c r="N410" s="123" t="s">
        <v>1815</v>
      </c>
      <c r="O410" s="124">
        <v>5010301000</v>
      </c>
      <c r="P410" s="110" t="s">
        <v>2212</v>
      </c>
      <c r="Q410" s="106"/>
      <c r="R410" s="111">
        <v>91461.27</v>
      </c>
      <c r="S410" s="106"/>
      <c r="T410" s="84">
        <f t="shared" si="70"/>
        <v>25600359.009999998</v>
      </c>
      <c r="U410" s="85">
        <v>135</v>
      </c>
      <c r="V410" s="98"/>
      <c r="W410" s="86"/>
      <c r="X410" s="71"/>
      <c r="Y410" s="71"/>
      <c r="Z410" s="120"/>
      <c r="AA410" s="120"/>
    </row>
    <row r="411" spans="1:27" ht="41.1" customHeight="1" x14ac:dyDescent="0.3">
      <c r="A411" s="72">
        <v>400</v>
      </c>
      <c r="B411" s="57" t="s">
        <v>2035</v>
      </c>
      <c r="C411" s="57" t="s">
        <v>1645</v>
      </c>
      <c r="D411" s="466">
        <f t="shared" si="73"/>
        <v>1150517</v>
      </c>
      <c r="E411" s="57" t="s">
        <v>2385</v>
      </c>
      <c r="F411" s="92">
        <f t="shared" si="64"/>
        <v>44272</v>
      </c>
      <c r="G411" s="467">
        <f t="shared" si="72"/>
        <v>1698029.37</v>
      </c>
      <c r="H411" s="103"/>
      <c r="I411" s="133"/>
      <c r="J411" s="187">
        <v>1150517</v>
      </c>
      <c r="K411" s="133"/>
      <c r="L411" s="91">
        <v>44272</v>
      </c>
      <c r="M411" s="188">
        <v>44272</v>
      </c>
      <c r="N411" s="123" t="s">
        <v>1815</v>
      </c>
      <c r="O411" s="124">
        <v>5010301000</v>
      </c>
      <c r="P411" s="110" t="s">
        <v>2213</v>
      </c>
      <c r="Q411" s="106"/>
      <c r="R411" s="111">
        <v>1698029.37</v>
      </c>
      <c r="S411" s="106"/>
      <c r="T411" s="84">
        <f t="shared" si="70"/>
        <v>23902329.639999997</v>
      </c>
      <c r="U411" s="85">
        <v>136</v>
      </c>
      <c r="V411" s="98"/>
      <c r="W411" s="86"/>
      <c r="X411" s="71"/>
      <c r="Y411" s="71"/>
      <c r="Z411" s="120"/>
      <c r="AA411" s="120"/>
    </row>
    <row r="412" spans="1:27" ht="41.1" customHeight="1" x14ac:dyDescent="0.3">
      <c r="A412" s="72">
        <v>401</v>
      </c>
      <c r="B412" s="57" t="s">
        <v>2035</v>
      </c>
      <c r="C412" s="57" t="s">
        <v>1645</v>
      </c>
      <c r="D412" s="466">
        <f t="shared" si="73"/>
        <v>1150518</v>
      </c>
      <c r="E412" s="57" t="s">
        <v>2385</v>
      </c>
      <c r="F412" s="92">
        <f t="shared" si="64"/>
        <v>44272</v>
      </c>
      <c r="G412" s="467">
        <f t="shared" si="72"/>
        <v>8967.5400000000009</v>
      </c>
      <c r="H412" s="103"/>
      <c r="I412" s="133"/>
      <c r="J412" s="187">
        <v>1150518</v>
      </c>
      <c r="K412" s="133"/>
      <c r="L412" s="91">
        <v>44272</v>
      </c>
      <c r="M412" s="188">
        <v>44272</v>
      </c>
      <c r="N412" s="123" t="s">
        <v>1799</v>
      </c>
      <c r="O412" s="124">
        <v>5010301000</v>
      </c>
      <c r="P412" s="110" t="s">
        <v>2214</v>
      </c>
      <c r="Q412" s="106"/>
      <c r="R412" s="111">
        <v>8967.5400000000009</v>
      </c>
      <c r="S412" s="106"/>
      <c r="T412" s="84">
        <f t="shared" si="70"/>
        <v>23893362.099999998</v>
      </c>
      <c r="U412" s="85">
        <v>137</v>
      </c>
      <c r="V412" s="98"/>
      <c r="W412" s="86"/>
      <c r="X412" s="71"/>
      <c r="Y412" s="71"/>
      <c r="Z412" s="120"/>
      <c r="AA412" s="120"/>
    </row>
    <row r="413" spans="1:27" ht="41.1" customHeight="1" x14ac:dyDescent="0.3">
      <c r="A413" s="72">
        <v>402</v>
      </c>
      <c r="B413" s="57" t="s">
        <v>2035</v>
      </c>
      <c r="C413" s="57" t="s">
        <v>1645</v>
      </c>
      <c r="D413" s="466">
        <f t="shared" si="73"/>
        <v>1150519</v>
      </c>
      <c r="E413" s="57" t="s">
        <v>2385</v>
      </c>
      <c r="F413" s="92">
        <f t="shared" si="64"/>
        <v>44272</v>
      </c>
      <c r="G413" s="467">
        <f t="shared" si="72"/>
        <v>103430.25</v>
      </c>
      <c r="H413" s="103"/>
      <c r="I413" s="133"/>
      <c r="J413" s="187">
        <v>1150519</v>
      </c>
      <c r="K413" s="133"/>
      <c r="L413" s="91">
        <v>44272</v>
      </c>
      <c r="M413" s="188">
        <v>44272</v>
      </c>
      <c r="N413" s="123" t="s">
        <v>1799</v>
      </c>
      <c r="O413" s="124">
        <v>5010301000</v>
      </c>
      <c r="P413" s="110" t="s">
        <v>2215</v>
      </c>
      <c r="Q413" s="106"/>
      <c r="R413" s="111">
        <v>103430.25</v>
      </c>
      <c r="S413" s="106"/>
      <c r="T413" s="84">
        <f t="shared" si="70"/>
        <v>23789931.849999998</v>
      </c>
      <c r="U413" s="85">
        <v>138</v>
      </c>
      <c r="V413" s="98"/>
      <c r="W413" s="86"/>
      <c r="X413" s="71"/>
      <c r="Y413" s="71"/>
      <c r="Z413" s="120"/>
      <c r="AA413" s="120"/>
    </row>
    <row r="414" spans="1:27" ht="41.1" customHeight="1" x14ac:dyDescent="0.3">
      <c r="A414" s="72">
        <v>403</v>
      </c>
      <c r="B414" s="57" t="s">
        <v>2035</v>
      </c>
      <c r="C414" s="57" t="s">
        <v>1645</v>
      </c>
      <c r="D414" s="466">
        <f t="shared" si="73"/>
        <v>9900130717</v>
      </c>
      <c r="E414" s="57" t="s">
        <v>2385</v>
      </c>
      <c r="F414" s="92">
        <f t="shared" si="64"/>
        <v>44272</v>
      </c>
      <c r="G414" s="467">
        <f t="shared" si="72"/>
        <v>101497.04</v>
      </c>
      <c r="H414" s="103"/>
      <c r="I414" s="133"/>
      <c r="J414" s="187">
        <v>9900130717</v>
      </c>
      <c r="K414" s="133"/>
      <c r="L414" s="91">
        <v>44272</v>
      </c>
      <c r="M414" s="188">
        <v>44272</v>
      </c>
      <c r="N414" s="123" t="s">
        <v>64</v>
      </c>
      <c r="O414" s="124">
        <v>2999999000</v>
      </c>
      <c r="P414" s="110" t="s">
        <v>2216</v>
      </c>
      <c r="Q414" s="106"/>
      <c r="R414" s="111">
        <v>101497.04</v>
      </c>
      <c r="S414" s="106"/>
      <c r="T414" s="84">
        <f t="shared" si="70"/>
        <v>23688434.809999999</v>
      </c>
      <c r="U414" s="85">
        <v>139</v>
      </c>
      <c r="V414" s="98"/>
      <c r="W414" s="86"/>
      <c r="X414" s="71"/>
      <c r="Y414" s="71"/>
      <c r="Z414" s="120"/>
      <c r="AA414" s="120"/>
    </row>
    <row r="415" spans="1:27" ht="41.1" customHeight="1" x14ac:dyDescent="0.3">
      <c r="A415" s="72">
        <v>404</v>
      </c>
      <c r="B415" s="57" t="s">
        <v>2035</v>
      </c>
      <c r="C415" s="57" t="s">
        <v>1645</v>
      </c>
      <c r="D415" s="466">
        <f t="shared" si="73"/>
        <v>9900130718</v>
      </c>
      <c r="E415" s="57" t="s">
        <v>2385</v>
      </c>
      <c r="F415" s="92">
        <f t="shared" si="64"/>
        <v>44272</v>
      </c>
      <c r="G415" s="467">
        <f t="shared" si="72"/>
        <v>104315.37</v>
      </c>
      <c r="H415" s="103"/>
      <c r="I415" s="133"/>
      <c r="J415" s="187">
        <v>9900130718</v>
      </c>
      <c r="K415" s="133"/>
      <c r="L415" s="91">
        <v>44272</v>
      </c>
      <c r="M415" s="188">
        <v>44272</v>
      </c>
      <c r="N415" s="123" t="s">
        <v>64</v>
      </c>
      <c r="O415" s="124">
        <v>2999999000</v>
      </c>
      <c r="P415" s="110" t="s">
        <v>2217</v>
      </c>
      <c r="Q415" s="106"/>
      <c r="R415" s="111">
        <v>104315.37</v>
      </c>
      <c r="S415" s="106"/>
      <c r="T415" s="84">
        <f t="shared" si="70"/>
        <v>23584119.439999998</v>
      </c>
      <c r="U415" s="85">
        <v>140</v>
      </c>
      <c r="V415" s="98"/>
      <c r="W415" s="86"/>
      <c r="X415" s="71"/>
      <c r="Y415" s="71"/>
      <c r="Z415" s="120"/>
      <c r="AA415" s="120"/>
    </row>
    <row r="416" spans="1:27" ht="41.1" customHeight="1" x14ac:dyDescent="0.3">
      <c r="A416" s="72">
        <v>405</v>
      </c>
      <c r="B416" s="57" t="s">
        <v>2035</v>
      </c>
      <c r="C416" s="57" t="s">
        <v>1645</v>
      </c>
      <c r="D416" s="466">
        <f t="shared" si="73"/>
        <v>9900130719</v>
      </c>
      <c r="E416" s="57" t="s">
        <v>2385</v>
      </c>
      <c r="F416" s="92">
        <f t="shared" si="64"/>
        <v>44272</v>
      </c>
      <c r="G416" s="467">
        <f t="shared" si="72"/>
        <v>4640</v>
      </c>
      <c r="H416" s="103"/>
      <c r="I416" s="133"/>
      <c r="J416" s="187">
        <v>9900130719</v>
      </c>
      <c r="K416" s="133"/>
      <c r="L416" s="91">
        <v>44272</v>
      </c>
      <c r="M416" s="188">
        <v>44272</v>
      </c>
      <c r="N416" s="123" t="s">
        <v>64</v>
      </c>
      <c r="O416" s="124">
        <v>2999999000</v>
      </c>
      <c r="P416" s="110" t="s">
        <v>2211</v>
      </c>
      <c r="Q416" s="106"/>
      <c r="R416" s="111">
        <v>4640</v>
      </c>
      <c r="S416" s="106"/>
      <c r="T416" s="84">
        <f t="shared" si="70"/>
        <v>23579479.439999998</v>
      </c>
      <c r="U416" s="85">
        <v>141</v>
      </c>
      <c r="V416" s="98"/>
      <c r="W416" s="86"/>
      <c r="X416" s="71"/>
      <c r="Y416" s="71"/>
      <c r="Z416" s="120"/>
      <c r="AA416" s="120"/>
    </row>
    <row r="417" spans="1:27" ht="41.1" customHeight="1" x14ac:dyDescent="0.3">
      <c r="A417" s="72">
        <v>406</v>
      </c>
      <c r="B417" s="57" t="s">
        <v>2035</v>
      </c>
      <c r="C417" s="57" t="s">
        <v>1645</v>
      </c>
      <c r="D417" s="466">
        <f t="shared" si="73"/>
        <v>9900130720</v>
      </c>
      <c r="E417" s="57" t="s">
        <v>2385</v>
      </c>
      <c r="F417" s="92">
        <f t="shared" si="64"/>
        <v>44272</v>
      </c>
      <c r="G417" s="467">
        <f t="shared" si="72"/>
        <v>5000</v>
      </c>
      <c r="H417" s="103"/>
      <c r="I417" s="133"/>
      <c r="J417" s="187">
        <v>9900130720</v>
      </c>
      <c r="K417" s="133"/>
      <c r="L417" s="91">
        <v>44272</v>
      </c>
      <c r="M417" s="188">
        <v>44272</v>
      </c>
      <c r="N417" s="123" t="s">
        <v>64</v>
      </c>
      <c r="O417" s="124">
        <v>2999999000</v>
      </c>
      <c r="P417" s="110" t="s">
        <v>2218</v>
      </c>
      <c r="Q417" s="106"/>
      <c r="R417" s="111">
        <v>5000</v>
      </c>
      <c r="S417" s="106"/>
      <c r="T417" s="84">
        <f t="shared" si="70"/>
        <v>23574479.439999998</v>
      </c>
      <c r="U417" s="85">
        <v>142</v>
      </c>
      <c r="V417" s="98"/>
      <c r="W417" s="86"/>
      <c r="X417" s="71"/>
      <c r="Y417" s="71"/>
      <c r="Z417" s="120"/>
      <c r="AA417" s="120"/>
    </row>
    <row r="418" spans="1:27" ht="41.1" customHeight="1" x14ac:dyDescent="0.3">
      <c r="A418" s="72">
        <v>407</v>
      </c>
      <c r="B418" s="57" t="s">
        <v>2035</v>
      </c>
      <c r="C418" s="57" t="s">
        <v>1645</v>
      </c>
      <c r="D418" s="466">
        <f t="shared" si="73"/>
        <v>9900130721</v>
      </c>
      <c r="E418" s="57" t="s">
        <v>2385</v>
      </c>
      <c r="F418" s="92">
        <f t="shared" si="64"/>
        <v>44272</v>
      </c>
      <c r="G418" s="467">
        <f t="shared" si="72"/>
        <v>37916.67</v>
      </c>
      <c r="H418" s="103"/>
      <c r="I418" s="133"/>
      <c r="J418" s="187">
        <v>9900130721</v>
      </c>
      <c r="K418" s="133"/>
      <c r="L418" s="91">
        <v>44272</v>
      </c>
      <c r="M418" s="188">
        <v>44272</v>
      </c>
      <c r="N418" s="123" t="s">
        <v>1807</v>
      </c>
      <c r="O418" s="124">
        <v>2999999000</v>
      </c>
      <c r="P418" s="110" t="s">
        <v>2219</v>
      </c>
      <c r="Q418" s="106"/>
      <c r="R418" s="111">
        <v>37916.67</v>
      </c>
      <c r="S418" s="106"/>
      <c r="T418" s="84">
        <f t="shared" si="70"/>
        <v>23536562.769999996</v>
      </c>
      <c r="U418" s="85">
        <v>143</v>
      </c>
      <c r="V418" s="98"/>
      <c r="W418" s="86"/>
      <c r="X418" s="71"/>
      <c r="Y418" s="71"/>
      <c r="Z418" s="120"/>
      <c r="AA418" s="120"/>
    </row>
    <row r="419" spans="1:27" ht="41.1" customHeight="1" x14ac:dyDescent="0.3">
      <c r="A419" s="72">
        <v>408</v>
      </c>
      <c r="B419" s="57" t="s">
        <v>2035</v>
      </c>
      <c r="C419" s="57" t="s">
        <v>1645</v>
      </c>
      <c r="D419" s="466">
        <f t="shared" si="73"/>
        <v>9900130722</v>
      </c>
      <c r="E419" s="57" t="s">
        <v>2385</v>
      </c>
      <c r="F419" s="92">
        <f t="shared" si="64"/>
        <v>44272</v>
      </c>
      <c r="G419" s="467">
        <f t="shared" si="72"/>
        <v>6900</v>
      </c>
      <c r="H419" s="103"/>
      <c r="I419" s="133"/>
      <c r="J419" s="187">
        <v>9900130722</v>
      </c>
      <c r="K419" s="133"/>
      <c r="L419" s="91">
        <v>44272</v>
      </c>
      <c r="M419" s="188">
        <v>44272</v>
      </c>
      <c r="N419" s="123" t="s">
        <v>1807</v>
      </c>
      <c r="O419" s="124">
        <v>2999999000</v>
      </c>
      <c r="P419" s="110" t="s">
        <v>2211</v>
      </c>
      <c r="Q419" s="106"/>
      <c r="R419" s="111">
        <v>6900</v>
      </c>
      <c r="S419" s="106"/>
      <c r="T419" s="84">
        <f t="shared" si="70"/>
        <v>23529662.769999996</v>
      </c>
      <c r="U419" s="85">
        <v>144</v>
      </c>
      <c r="V419" s="98"/>
      <c r="W419" s="86"/>
      <c r="X419" s="71"/>
      <c r="Y419" s="71"/>
      <c r="Z419" s="120"/>
      <c r="AA419" s="120"/>
    </row>
    <row r="420" spans="1:27" ht="41.1" customHeight="1" x14ac:dyDescent="0.3">
      <c r="A420" s="72">
        <v>409</v>
      </c>
      <c r="B420" s="57" t="s">
        <v>2035</v>
      </c>
      <c r="C420" s="57" t="s">
        <v>1645</v>
      </c>
      <c r="D420" s="466">
        <f t="shared" si="73"/>
        <v>9900130723</v>
      </c>
      <c r="E420" s="57" t="s">
        <v>2385</v>
      </c>
      <c r="F420" s="92">
        <f t="shared" si="64"/>
        <v>44272</v>
      </c>
      <c r="G420" s="467">
        <f t="shared" si="72"/>
        <v>49734.05</v>
      </c>
      <c r="H420" s="103"/>
      <c r="I420" s="133"/>
      <c r="J420" s="187">
        <v>9900130723</v>
      </c>
      <c r="K420" s="133"/>
      <c r="L420" s="91">
        <v>44272</v>
      </c>
      <c r="M420" s="188">
        <v>44272</v>
      </c>
      <c r="N420" s="123" t="s">
        <v>1809</v>
      </c>
      <c r="O420" s="124">
        <v>2999999000</v>
      </c>
      <c r="P420" s="110" t="s">
        <v>2220</v>
      </c>
      <c r="Q420" s="106"/>
      <c r="R420" s="111">
        <v>49734.05</v>
      </c>
      <c r="S420" s="106"/>
      <c r="T420" s="84">
        <f t="shared" si="70"/>
        <v>23479928.719999995</v>
      </c>
      <c r="U420" s="85">
        <v>145</v>
      </c>
      <c r="V420" s="98"/>
      <c r="W420" s="86"/>
      <c r="X420" s="71"/>
      <c r="Y420" s="71"/>
      <c r="Z420" s="120"/>
      <c r="AA420" s="120"/>
    </row>
    <row r="421" spans="1:27" ht="41.1" customHeight="1" x14ac:dyDescent="0.3">
      <c r="A421" s="72">
        <v>410</v>
      </c>
      <c r="B421" s="57" t="s">
        <v>2035</v>
      </c>
      <c r="C421" s="57" t="s">
        <v>1645</v>
      </c>
      <c r="D421" s="466">
        <f t="shared" si="73"/>
        <v>9900130724</v>
      </c>
      <c r="E421" s="57" t="s">
        <v>2385</v>
      </c>
      <c r="F421" s="92">
        <f t="shared" si="64"/>
        <v>44272</v>
      </c>
      <c r="G421" s="467">
        <f t="shared" si="72"/>
        <v>800</v>
      </c>
      <c r="H421" s="103"/>
      <c r="I421" s="133"/>
      <c r="J421" s="187">
        <v>9900130724</v>
      </c>
      <c r="K421" s="133"/>
      <c r="L421" s="91">
        <v>44272</v>
      </c>
      <c r="M421" s="188">
        <v>44272</v>
      </c>
      <c r="N421" s="123" t="s">
        <v>1809</v>
      </c>
      <c r="O421" s="124">
        <v>2999999000</v>
      </c>
      <c r="P421" s="110" t="s">
        <v>2221</v>
      </c>
      <c r="Q421" s="106"/>
      <c r="R421" s="111">
        <v>800</v>
      </c>
      <c r="S421" s="106"/>
      <c r="T421" s="84">
        <f t="shared" si="70"/>
        <v>23479128.719999995</v>
      </c>
      <c r="U421" s="85">
        <v>146</v>
      </c>
      <c r="V421" s="98"/>
      <c r="W421" s="86"/>
      <c r="X421" s="71"/>
      <c r="Y421" s="71"/>
      <c r="Z421" s="120"/>
      <c r="AA421" s="120"/>
    </row>
    <row r="422" spans="1:27" ht="41.1" customHeight="1" x14ac:dyDescent="0.3">
      <c r="A422" s="72">
        <v>411</v>
      </c>
      <c r="B422" s="57" t="s">
        <v>2035</v>
      </c>
      <c r="C422" s="57" t="s">
        <v>1645</v>
      </c>
      <c r="D422" s="466">
        <f t="shared" si="73"/>
        <v>9900130725</v>
      </c>
      <c r="E422" s="57" t="s">
        <v>2385</v>
      </c>
      <c r="F422" s="92">
        <f t="shared" si="64"/>
        <v>44272</v>
      </c>
      <c r="G422" s="467">
        <f t="shared" si="72"/>
        <v>600</v>
      </c>
      <c r="H422" s="103"/>
      <c r="I422" s="133"/>
      <c r="J422" s="187">
        <v>9900130725</v>
      </c>
      <c r="K422" s="133"/>
      <c r="L422" s="91">
        <v>44272</v>
      </c>
      <c r="M422" s="188">
        <v>44272</v>
      </c>
      <c r="N422" s="123" t="s">
        <v>1809</v>
      </c>
      <c r="O422" s="124">
        <v>2999999000</v>
      </c>
      <c r="P422" s="110" t="s">
        <v>2222</v>
      </c>
      <c r="Q422" s="106"/>
      <c r="R422" s="111">
        <v>600</v>
      </c>
      <c r="S422" s="106"/>
      <c r="T422" s="84">
        <f t="shared" si="70"/>
        <v>23478528.719999995</v>
      </c>
      <c r="U422" s="85">
        <v>147</v>
      </c>
      <c r="V422" s="98"/>
      <c r="W422" s="86"/>
      <c r="X422" s="71"/>
      <c r="Y422" s="71"/>
      <c r="Z422" s="120"/>
      <c r="AA422" s="120"/>
    </row>
    <row r="423" spans="1:27" ht="41.1" customHeight="1" x14ac:dyDescent="0.3">
      <c r="A423" s="72">
        <v>412</v>
      </c>
      <c r="B423" s="57" t="s">
        <v>2035</v>
      </c>
      <c r="C423" s="57" t="s">
        <v>1645</v>
      </c>
      <c r="D423" s="466">
        <f t="shared" si="73"/>
        <v>9900130726</v>
      </c>
      <c r="E423" s="57" t="s">
        <v>2385</v>
      </c>
      <c r="F423" s="92">
        <f t="shared" si="64"/>
        <v>44272</v>
      </c>
      <c r="G423" s="467">
        <f t="shared" si="72"/>
        <v>600</v>
      </c>
      <c r="H423" s="103"/>
      <c r="I423" s="133"/>
      <c r="J423" s="187">
        <v>9900130726</v>
      </c>
      <c r="K423" s="133"/>
      <c r="L423" s="91">
        <v>44272</v>
      </c>
      <c r="M423" s="188">
        <v>44272</v>
      </c>
      <c r="N423" s="123" t="s">
        <v>1809</v>
      </c>
      <c r="O423" s="124">
        <v>2999999000</v>
      </c>
      <c r="P423" s="110" t="s">
        <v>2218</v>
      </c>
      <c r="Q423" s="106"/>
      <c r="R423" s="111">
        <v>600</v>
      </c>
      <c r="S423" s="106"/>
      <c r="T423" s="84">
        <f t="shared" si="70"/>
        <v>23477928.719999995</v>
      </c>
      <c r="U423" s="85">
        <v>148</v>
      </c>
      <c r="V423" s="98"/>
      <c r="W423" s="86"/>
      <c r="X423" s="71"/>
      <c r="Y423" s="71"/>
      <c r="Z423" s="120"/>
      <c r="AA423" s="120"/>
    </row>
    <row r="424" spans="1:27" ht="41.1" customHeight="1" x14ac:dyDescent="0.3">
      <c r="A424" s="72">
        <v>413</v>
      </c>
      <c r="B424" s="57" t="s">
        <v>2035</v>
      </c>
      <c r="C424" s="57" t="s">
        <v>1645</v>
      </c>
      <c r="D424" s="466">
        <f t="shared" si="73"/>
        <v>9900130727</v>
      </c>
      <c r="E424" s="57" t="s">
        <v>2385</v>
      </c>
      <c r="F424" s="92">
        <f t="shared" ref="F424:F487" si="74">L424</f>
        <v>44272</v>
      </c>
      <c r="G424" s="467">
        <f t="shared" si="72"/>
        <v>27440</v>
      </c>
      <c r="H424" s="103"/>
      <c r="I424" s="133"/>
      <c r="J424" s="187">
        <v>9900130727</v>
      </c>
      <c r="K424" s="133"/>
      <c r="L424" s="91">
        <v>44272</v>
      </c>
      <c r="M424" s="188">
        <v>44272</v>
      </c>
      <c r="N424" s="123" t="s">
        <v>1805</v>
      </c>
      <c r="O424" s="124">
        <v>2999999000</v>
      </c>
      <c r="P424" s="110" t="s">
        <v>2223</v>
      </c>
      <c r="Q424" s="106"/>
      <c r="R424" s="111">
        <v>27440</v>
      </c>
      <c r="S424" s="106"/>
      <c r="T424" s="84">
        <f t="shared" si="70"/>
        <v>23450488.719999995</v>
      </c>
      <c r="U424" s="85">
        <v>149</v>
      </c>
      <c r="V424" s="98"/>
      <c r="W424" s="86"/>
      <c r="X424" s="71"/>
      <c r="Y424" s="71"/>
      <c r="Z424" s="120"/>
      <c r="AA424" s="120"/>
    </row>
    <row r="425" spans="1:27" ht="41.1" customHeight="1" x14ac:dyDescent="0.3">
      <c r="A425" s="72">
        <v>414</v>
      </c>
      <c r="B425" s="57" t="s">
        <v>2035</v>
      </c>
      <c r="C425" s="57" t="s">
        <v>1645</v>
      </c>
      <c r="D425" s="466">
        <f t="shared" si="73"/>
        <v>9900130728</v>
      </c>
      <c r="E425" s="57" t="s">
        <v>2385</v>
      </c>
      <c r="F425" s="92">
        <f t="shared" si="74"/>
        <v>44272</v>
      </c>
      <c r="G425" s="467">
        <f t="shared" si="72"/>
        <v>120</v>
      </c>
      <c r="H425" s="103"/>
      <c r="I425" s="133"/>
      <c r="J425" s="187">
        <v>9900130728</v>
      </c>
      <c r="K425" s="133"/>
      <c r="L425" s="91">
        <v>44272</v>
      </c>
      <c r="M425" s="188">
        <v>44272</v>
      </c>
      <c r="N425" s="123" t="s">
        <v>1805</v>
      </c>
      <c r="O425" s="124">
        <v>2999999000</v>
      </c>
      <c r="P425" s="110" t="s">
        <v>2221</v>
      </c>
      <c r="Q425" s="106"/>
      <c r="R425" s="111">
        <v>120</v>
      </c>
      <c r="S425" s="106"/>
      <c r="T425" s="84">
        <f t="shared" si="70"/>
        <v>23450368.719999995</v>
      </c>
      <c r="U425" s="85">
        <v>150</v>
      </c>
      <c r="V425" s="98"/>
      <c r="W425" s="86"/>
      <c r="X425" s="71"/>
      <c r="Y425" s="71"/>
      <c r="Z425" s="120"/>
      <c r="AA425" s="120"/>
    </row>
    <row r="426" spans="1:27" ht="41.1" customHeight="1" x14ac:dyDescent="0.3">
      <c r="A426" s="72">
        <v>415</v>
      </c>
      <c r="B426" s="57" t="s">
        <v>2035</v>
      </c>
      <c r="C426" s="57" t="s">
        <v>1645</v>
      </c>
      <c r="D426" s="466">
        <f t="shared" si="73"/>
        <v>9900130729</v>
      </c>
      <c r="E426" s="57" t="s">
        <v>2385</v>
      </c>
      <c r="F426" s="92">
        <f t="shared" si="74"/>
        <v>44272</v>
      </c>
      <c r="G426" s="467">
        <f t="shared" si="72"/>
        <v>170</v>
      </c>
      <c r="H426" s="103"/>
      <c r="I426" s="133"/>
      <c r="J426" s="187">
        <v>9900130729</v>
      </c>
      <c r="K426" s="133"/>
      <c r="L426" s="91">
        <v>44272</v>
      </c>
      <c r="M426" s="188">
        <v>44272</v>
      </c>
      <c r="N426" s="123" t="s">
        <v>1805</v>
      </c>
      <c r="O426" s="124">
        <v>2999999000</v>
      </c>
      <c r="P426" s="110" t="s">
        <v>2224</v>
      </c>
      <c r="Q426" s="106"/>
      <c r="R426" s="111">
        <v>170</v>
      </c>
      <c r="S426" s="106"/>
      <c r="T426" s="84">
        <f t="shared" si="70"/>
        <v>23450198.719999995</v>
      </c>
      <c r="U426" s="85">
        <v>151</v>
      </c>
      <c r="V426" s="98"/>
      <c r="W426" s="86"/>
      <c r="X426" s="71"/>
      <c r="Y426" s="71"/>
      <c r="Z426" s="120"/>
      <c r="AA426" s="120"/>
    </row>
    <row r="427" spans="1:27" ht="41.1" customHeight="1" x14ac:dyDescent="0.3">
      <c r="A427" s="72">
        <v>416</v>
      </c>
      <c r="B427" s="57" t="s">
        <v>2035</v>
      </c>
      <c r="C427" s="57" t="s">
        <v>1645</v>
      </c>
      <c r="D427" s="466">
        <f t="shared" si="73"/>
        <v>9900130730</v>
      </c>
      <c r="E427" s="57" t="s">
        <v>2385</v>
      </c>
      <c r="F427" s="92">
        <f t="shared" si="74"/>
        <v>44272</v>
      </c>
      <c r="G427" s="467">
        <f t="shared" si="72"/>
        <v>3750</v>
      </c>
      <c r="H427" s="103"/>
      <c r="I427" s="133"/>
      <c r="J427" s="187">
        <v>9900130730</v>
      </c>
      <c r="K427" s="133"/>
      <c r="L427" s="91">
        <v>44272</v>
      </c>
      <c r="M427" s="188">
        <v>44272</v>
      </c>
      <c r="N427" s="123" t="s">
        <v>1803</v>
      </c>
      <c r="O427" s="124">
        <v>2999999000</v>
      </c>
      <c r="P427" s="110" t="s">
        <v>2223</v>
      </c>
      <c r="Q427" s="106"/>
      <c r="R427" s="111">
        <v>3750</v>
      </c>
      <c r="S427" s="106"/>
      <c r="T427" s="84">
        <f t="shared" si="70"/>
        <v>23446448.719999995</v>
      </c>
      <c r="U427" s="85">
        <v>152</v>
      </c>
      <c r="V427" s="98"/>
      <c r="W427" s="86"/>
      <c r="X427" s="71"/>
      <c r="Y427" s="71"/>
      <c r="Z427" s="120"/>
      <c r="AA427" s="120"/>
    </row>
    <row r="428" spans="1:27" ht="41.1" customHeight="1" x14ac:dyDescent="0.3">
      <c r="A428" s="72">
        <v>417</v>
      </c>
      <c r="B428" s="57" t="s">
        <v>2035</v>
      </c>
      <c r="C428" s="57" t="s">
        <v>1645</v>
      </c>
      <c r="D428" s="466">
        <f t="shared" si="73"/>
        <v>9900130731</v>
      </c>
      <c r="E428" s="57" t="s">
        <v>2385</v>
      </c>
      <c r="F428" s="92">
        <f t="shared" si="74"/>
        <v>44272</v>
      </c>
      <c r="G428" s="467">
        <f t="shared" si="72"/>
        <v>300</v>
      </c>
      <c r="H428" s="103"/>
      <c r="I428" s="133"/>
      <c r="J428" s="187">
        <v>9900130731</v>
      </c>
      <c r="K428" s="133"/>
      <c r="L428" s="91">
        <v>44272</v>
      </c>
      <c r="M428" s="188">
        <v>44272</v>
      </c>
      <c r="N428" s="123" t="s">
        <v>1803</v>
      </c>
      <c r="O428" s="124">
        <v>2999999000</v>
      </c>
      <c r="P428" s="110" t="s">
        <v>2221</v>
      </c>
      <c r="Q428" s="106"/>
      <c r="R428" s="111">
        <v>300</v>
      </c>
      <c r="S428" s="106"/>
      <c r="T428" s="84">
        <f t="shared" si="70"/>
        <v>23446148.719999995</v>
      </c>
      <c r="U428" s="85">
        <v>153</v>
      </c>
      <c r="V428" s="98"/>
      <c r="W428" s="86"/>
      <c r="X428" s="71"/>
      <c r="Y428" s="71"/>
      <c r="Z428" s="120"/>
      <c r="AA428" s="120"/>
    </row>
    <row r="429" spans="1:27" ht="41.1" customHeight="1" x14ac:dyDescent="0.3">
      <c r="A429" s="72">
        <v>418</v>
      </c>
      <c r="B429" s="57" t="s">
        <v>2035</v>
      </c>
      <c r="C429" s="57" t="s">
        <v>1645</v>
      </c>
      <c r="D429" s="466">
        <f t="shared" si="73"/>
        <v>9900130732</v>
      </c>
      <c r="E429" s="57" t="s">
        <v>2385</v>
      </c>
      <c r="F429" s="92">
        <f t="shared" si="74"/>
        <v>44272</v>
      </c>
      <c r="G429" s="467">
        <f t="shared" si="72"/>
        <v>200</v>
      </c>
      <c r="H429" s="103"/>
      <c r="I429" s="133"/>
      <c r="J429" s="187">
        <v>9900130732</v>
      </c>
      <c r="K429" s="133"/>
      <c r="L429" s="91">
        <v>44272</v>
      </c>
      <c r="M429" s="188">
        <v>44272</v>
      </c>
      <c r="N429" s="123" t="s">
        <v>1803</v>
      </c>
      <c r="O429" s="124">
        <v>2999999000</v>
      </c>
      <c r="P429" s="110" t="s">
        <v>2222</v>
      </c>
      <c r="Q429" s="106"/>
      <c r="R429" s="111">
        <v>200</v>
      </c>
      <c r="S429" s="106"/>
      <c r="T429" s="84">
        <f t="shared" si="70"/>
        <v>23445948.719999995</v>
      </c>
      <c r="U429" s="85">
        <v>154</v>
      </c>
      <c r="V429" s="98"/>
      <c r="W429" s="86"/>
      <c r="X429" s="71"/>
      <c r="Y429" s="71"/>
      <c r="Z429" s="120"/>
      <c r="AA429" s="120"/>
    </row>
    <row r="430" spans="1:27" ht="41.1" customHeight="1" x14ac:dyDescent="0.3">
      <c r="A430" s="72">
        <v>419</v>
      </c>
      <c r="B430" s="57" t="s">
        <v>2035</v>
      </c>
      <c r="C430" s="57" t="s">
        <v>1645</v>
      </c>
      <c r="D430" s="466">
        <f t="shared" si="73"/>
        <v>9900130733</v>
      </c>
      <c r="E430" s="57" t="s">
        <v>2385</v>
      </c>
      <c r="F430" s="92">
        <f t="shared" si="74"/>
        <v>44272</v>
      </c>
      <c r="G430" s="467">
        <f t="shared" si="72"/>
        <v>300</v>
      </c>
      <c r="H430" s="103"/>
      <c r="I430" s="133"/>
      <c r="J430" s="187">
        <v>9900130733</v>
      </c>
      <c r="K430" s="133"/>
      <c r="L430" s="91">
        <v>44272</v>
      </c>
      <c r="M430" s="188">
        <v>44272</v>
      </c>
      <c r="N430" s="123" t="s">
        <v>1803</v>
      </c>
      <c r="O430" s="124">
        <v>2999999000</v>
      </c>
      <c r="P430" s="110" t="s">
        <v>2218</v>
      </c>
      <c r="Q430" s="106"/>
      <c r="R430" s="111">
        <v>300</v>
      </c>
      <c r="S430" s="106"/>
      <c r="T430" s="84">
        <f t="shared" si="70"/>
        <v>23445648.719999995</v>
      </c>
      <c r="U430" s="85">
        <v>155</v>
      </c>
      <c r="V430" s="98"/>
      <c r="W430" s="86"/>
      <c r="X430" s="71"/>
      <c r="Y430" s="71"/>
      <c r="Z430" s="120"/>
      <c r="AA430" s="120"/>
    </row>
    <row r="431" spans="1:27" ht="41.1" customHeight="1" x14ac:dyDescent="0.3">
      <c r="A431" s="72">
        <v>420</v>
      </c>
      <c r="B431" s="57" t="s">
        <v>2035</v>
      </c>
      <c r="C431" s="57" t="s">
        <v>1645</v>
      </c>
      <c r="D431" s="466">
        <f t="shared" si="73"/>
        <v>1150520</v>
      </c>
      <c r="E431" s="57" t="s">
        <v>2385</v>
      </c>
      <c r="F431" s="92">
        <f t="shared" si="74"/>
        <v>44273</v>
      </c>
      <c r="G431" s="467">
        <f t="shared" si="72"/>
        <v>30685.02</v>
      </c>
      <c r="H431" s="103"/>
      <c r="I431" s="133"/>
      <c r="J431" s="187">
        <v>1150520</v>
      </c>
      <c r="K431" s="133"/>
      <c r="L431" s="91">
        <v>44273</v>
      </c>
      <c r="M431" s="188">
        <v>44273</v>
      </c>
      <c r="N431" s="123" t="s">
        <v>1815</v>
      </c>
      <c r="O431" s="124">
        <v>5010301000</v>
      </c>
      <c r="P431" s="110" t="s">
        <v>2225</v>
      </c>
      <c r="Q431" s="106"/>
      <c r="R431" s="111">
        <v>30685.02</v>
      </c>
      <c r="S431" s="106"/>
      <c r="T431" s="84">
        <f t="shared" si="70"/>
        <v>23414963.699999996</v>
      </c>
      <c r="U431" s="85">
        <v>156</v>
      </c>
      <c r="V431" s="98"/>
      <c r="W431" s="86"/>
      <c r="X431" s="71"/>
      <c r="Y431" s="71"/>
      <c r="Z431" s="120"/>
      <c r="AA431" s="120"/>
    </row>
    <row r="432" spans="1:27" ht="41.1" customHeight="1" x14ac:dyDescent="0.3">
      <c r="A432" s="72">
        <v>421</v>
      </c>
      <c r="B432" s="57" t="s">
        <v>2035</v>
      </c>
      <c r="C432" s="57" t="s">
        <v>1645</v>
      </c>
      <c r="D432" s="466">
        <f t="shared" si="73"/>
        <v>1150521</v>
      </c>
      <c r="E432" s="57" t="s">
        <v>2385</v>
      </c>
      <c r="F432" s="92">
        <f t="shared" si="74"/>
        <v>44273</v>
      </c>
      <c r="G432" s="467">
        <f t="shared" si="72"/>
        <v>30685.02</v>
      </c>
      <c r="H432" s="103"/>
      <c r="I432" s="133"/>
      <c r="J432" s="187">
        <v>1150521</v>
      </c>
      <c r="K432" s="133"/>
      <c r="L432" s="91">
        <v>44273</v>
      </c>
      <c r="M432" s="188">
        <v>44273</v>
      </c>
      <c r="N432" s="123" t="s">
        <v>1815</v>
      </c>
      <c r="O432" s="124">
        <v>5010301000</v>
      </c>
      <c r="P432" s="110" t="s">
        <v>2226</v>
      </c>
      <c r="Q432" s="106"/>
      <c r="R432" s="111">
        <v>30685.02</v>
      </c>
      <c r="S432" s="106"/>
      <c r="T432" s="84">
        <f t="shared" si="70"/>
        <v>23384278.679999996</v>
      </c>
      <c r="U432" s="85">
        <v>157</v>
      </c>
      <c r="V432" s="98"/>
      <c r="W432" s="86"/>
      <c r="X432" s="71"/>
      <c r="Y432" s="71"/>
      <c r="Z432" s="120"/>
      <c r="AA432" s="120"/>
    </row>
    <row r="433" spans="1:27" ht="41.1" customHeight="1" x14ac:dyDescent="0.3">
      <c r="A433" s="72">
        <v>422</v>
      </c>
      <c r="B433" s="57" t="s">
        <v>2035</v>
      </c>
      <c r="C433" s="57" t="s">
        <v>1645</v>
      </c>
      <c r="D433" s="466">
        <f t="shared" si="73"/>
        <v>1150522</v>
      </c>
      <c r="E433" s="57" t="s">
        <v>2385</v>
      </c>
      <c r="F433" s="92">
        <f t="shared" si="74"/>
        <v>44273</v>
      </c>
      <c r="G433" s="467">
        <f t="shared" si="72"/>
        <v>4297.8599999999997</v>
      </c>
      <c r="H433" s="103"/>
      <c r="I433" s="133"/>
      <c r="J433" s="187">
        <v>1150522</v>
      </c>
      <c r="K433" s="133"/>
      <c r="L433" s="91">
        <v>44273</v>
      </c>
      <c r="M433" s="188">
        <v>44273</v>
      </c>
      <c r="N433" s="123" t="s">
        <v>1799</v>
      </c>
      <c r="O433" s="124">
        <v>5010301000</v>
      </c>
      <c r="P433" s="110" t="s">
        <v>2225</v>
      </c>
      <c r="Q433" s="106"/>
      <c r="R433" s="111">
        <v>4297.8599999999997</v>
      </c>
      <c r="S433" s="106"/>
      <c r="T433" s="84">
        <f t="shared" si="70"/>
        <v>23379980.819999997</v>
      </c>
      <c r="U433" s="85">
        <v>158</v>
      </c>
      <c r="V433" s="98"/>
      <c r="W433" s="86"/>
      <c r="X433" s="71"/>
      <c r="Y433" s="71"/>
      <c r="Z433" s="120"/>
      <c r="AA433" s="120"/>
    </row>
    <row r="434" spans="1:27" ht="41.1" customHeight="1" x14ac:dyDescent="0.3">
      <c r="A434" s="72">
        <v>423</v>
      </c>
      <c r="B434" s="57" t="s">
        <v>2035</v>
      </c>
      <c r="C434" s="57" t="s">
        <v>1645</v>
      </c>
      <c r="D434" s="466">
        <f t="shared" si="73"/>
        <v>1150523</v>
      </c>
      <c r="E434" s="57" t="s">
        <v>2385</v>
      </c>
      <c r="F434" s="92">
        <f t="shared" si="74"/>
        <v>44273</v>
      </c>
      <c r="G434" s="467">
        <f t="shared" si="72"/>
        <v>4297.8599999999997</v>
      </c>
      <c r="H434" s="103"/>
      <c r="I434" s="133"/>
      <c r="J434" s="187">
        <v>1150523</v>
      </c>
      <c r="K434" s="133"/>
      <c r="L434" s="91">
        <v>44273</v>
      </c>
      <c r="M434" s="188">
        <v>44273</v>
      </c>
      <c r="N434" s="123" t="s">
        <v>1799</v>
      </c>
      <c r="O434" s="124">
        <v>5010301000</v>
      </c>
      <c r="P434" s="110" t="s">
        <v>2226</v>
      </c>
      <c r="Q434" s="106"/>
      <c r="R434" s="111">
        <v>4297.8599999999997</v>
      </c>
      <c r="S434" s="106"/>
      <c r="T434" s="84">
        <f t="shared" si="70"/>
        <v>23375682.959999997</v>
      </c>
      <c r="U434" s="85">
        <v>159</v>
      </c>
      <c r="V434" s="98"/>
      <c r="W434" s="86"/>
      <c r="X434" s="71"/>
      <c r="Y434" s="71"/>
      <c r="Z434" s="120"/>
      <c r="AA434" s="120"/>
    </row>
    <row r="435" spans="1:27" ht="41.1" customHeight="1" x14ac:dyDescent="0.3">
      <c r="A435" s="72">
        <v>424</v>
      </c>
      <c r="B435" s="57" t="s">
        <v>2035</v>
      </c>
      <c r="C435" s="57" t="s">
        <v>1645</v>
      </c>
      <c r="D435" s="466">
        <f t="shared" si="73"/>
        <v>1150524</v>
      </c>
      <c r="E435" s="57" t="s">
        <v>2385</v>
      </c>
      <c r="F435" s="92">
        <f t="shared" si="74"/>
        <v>44273</v>
      </c>
      <c r="G435" s="467">
        <f t="shared" si="72"/>
        <v>9600</v>
      </c>
      <c r="H435" s="103"/>
      <c r="I435" s="133"/>
      <c r="J435" s="187">
        <v>1150524</v>
      </c>
      <c r="K435" s="133"/>
      <c r="L435" s="91">
        <v>44273</v>
      </c>
      <c r="M435" s="188">
        <v>44273</v>
      </c>
      <c r="N435" s="123" t="s">
        <v>1129</v>
      </c>
      <c r="O435" s="124">
        <v>5020201000</v>
      </c>
      <c r="P435" s="110" t="s">
        <v>2227</v>
      </c>
      <c r="Q435" s="106"/>
      <c r="R435" s="111">
        <v>9600</v>
      </c>
      <c r="S435" s="106"/>
      <c r="T435" s="84">
        <f t="shared" si="70"/>
        <v>23366082.959999997</v>
      </c>
      <c r="U435" s="85">
        <v>160</v>
      </c>
      <c r="V435" s="98"/>
      <c r="W435" s="86"/>
      <c r="X435" s="71"/>
      <c r="Y435" s="71"/>
      <c r="Z435" s="120"/>
      <c r="AA435" s="120"/>
    </row>
    <row r="436" spans="1:27" ht="41.1" customHeight="1" x14ac:dyDescent="0.3">
      <c r="A436" s="72">
        <v>425</v>
      </c>
      <c r="B436" s="57" t="s">
        <v>2035</v>
      </c>
      <c r="C436" s="57" t="s">
        <v>1645</v>
      </c>
      <c r="D436" s="466">
        <f t="shared" si="73"/>
        <v>1150525</v>
      </c>
      <c r="E436" s="57" t="s">
        <v>2385</v>
      </c>
      <c r="F436" s="92">
        <f t="shared" si="74"/>
        <v>44273</v>
      </c>
      <c r="G436" s="467">
        <f t="shared" si="72"/>
        <v>3281.25</v>
      </c>
      <c r="H436" s="103"/>
      <c r="I436" s="133"/>
      <c r="J436" s="187">
        <v>1150525</v>
      </c>
      <c r="K436" s="133"/>
      <c r="L436" s="91">
        <v>44273</v>
      </c>
      <c r="M436" s="188">
        <v>44273</v>
      </c>
      <c r="N436" s="123" t="s">
        <v>1715</v>
      </c>
      <c r="O436" s="124">
        <v>5020502001</v>
      </c>
      <c r="P436" s="110" t="s">
        <v>2228</v>
      </c>
      <c r="Q436" s="106"/>
      <c r="R436" s="111">
        <v>3281.25</v>
      </c>
      <c r="S436" s="106"/>
      <c r="T436" s="84">
        <f t="shared" si="70"/>
        <v>23362801.709999997</v>
      </c>
      <c r="U436" s="85">
        <v>161</v>
      </c>
      <c r="V436" s="98"/>
      <c r="W436" s="86"/>
      <c r="X436" s="71"/>
      <c r="Y436" s="71"/>
      <c r="Z436" s="120"/>
      <c r="AA436" s="120"/>
    </row>
    <row r="437" spans="1:27" ht="41.1" customHeight="1" x14ac:dyDescent="0.3">
      <c r="A437" s="72">
        <v>426</v>
      </c>
      <c r="B437" s="57" t="s">
        <v>2035</v>
      </c>
      <c r="C437" s="57" t="s">
        <v>1645</v>
      </c>
      <c r="D437" s="466">
        <f t="shared" si="73"/>
        <v>1150526</v>
      </c>
      <c r="E437" s="57" t="s">
        <v>2385</v>
      </c>
      <c r="F437" s="92">
        <f t="shared" si="74"/>
        <v>44273</v>
      </c>
      <c r="G437" s="467">
        <f t="shared" si="72"/>
        <v>7380.94</v>
      </c>
      <c r="H437" s="103"/>
      <c r="I437" s="133"/>
      <c r="J437" s="187">
        <v>1150526</v>
      </c>
      <c r="K437" s="133"/>
      <c r="L437" s="91">
        <v>44273</v>
      </c>
      <c r="M437" s="188">
        <v>44273</v>
      </c>
      <c r="N437" s="123" t="s">
        <v>1753</v>
      </c>
      <c r="O437" s="124">
        <v>5020501000</v>
      </c>
      <c r="P437" s="110" t="s">
        <v>2229</v>
      </c>
      <c r="Q437" s="106"/>
      <c r="R437" s="111">
        <v>7380.94</v>
      </c>
      <c r="S437" s="106"/>
      <c r="T437" s="84">
        <f t="shared" si="70"/>
        <v>23355420.769999996</v>
      </c>
      <c r="U437" s="85">
        <v>162</v>
      </c>
      <c r="V437" s="98"/>
      <c r="W437" s="86"/>
      <c r="X437" s="71"/>
      <c r="Y437" s="71"/>
      <c r="Z437" s="120"/>
      <c r="AA437" s="120"/>
    </row>
    <row r="438" spans="1:27" ht="41.1" customHeight="1" x14ac:dyDescent="0.3">
      <c r="A438" s="72">
        <v>427</v>
      </c>
      <c r="B438" s="57" t="s">
        <v>2035</v>
      </c>
      <c r="C438" s="57" t="s">
        <v>1645</v>
      </c>
      <c r="D438" s="466">
        <f t="shared" si="73"/>
        <v>1150527</v>
      </c>
      <c r="E438" s="57" t="s">
        <v>2385</v>
      </c>
      <c r="F438" s="92">
        <f t="shared" si="74"/>
        <v>44273</v>
      </c>
      <c r="G438" s="467">
        <f t="shared" si="72"/>
        <v>9500</v>
      </c>
      <c r="H438" s="103"/>
      <c r="I438" s="133"/>
      <c r="J438" s="187">
        <v>1150527</v>
      </c>
      <c r="K438" s="133"/>
      <c r="L438" s="91">
        <v>44273</v>
      </c>
      <c r="M438" s="188">
        <v>44273</v>
      </c>
      <c r="N438" s="123" t="s">
        <v>2230</v>
      </c>
      <c r="O438" s="124">
        <v>5021199000</v>
      </c>
      <c r="P438" s="110" t="s">
        <v>2231</v>
      </c>
      <c r="Q438" s="106"/>
      <c r="R438" s="111">
        <v>9500</v>
      </c>
      <c r="S438" s="106"/>
      <c r="T438" s="84">
        <f t="shared" si="70"/>
        <v>23345920.769999996</v>
      </c>
      <c r="U438" s="85">
        <v>163</v>
      </c>
      <c r="V438" s="98"/>
      <c r="W438" s="86"/>
      <c r="X438" s="71"/>
      <c r="Y438" s="71"/>
      <c r="Z438" s="120"/>
      <c r="AA438" s="120"/>
    </row>
    <row r="439" spans="1:27" ht="41.1" customHeight="1" x14ac:dyDescent="0.3">
      <c r="A439" s="72">
        <v>428</v>
      </c>
      <c r="B439" s="57" t="s">
        <v>2035</v>
      </c>
      <c r="C439" s="57" t="s">
        <v>1645</v>
      </c>
      <c r="D439" s="466">
        <f t="shared" si="73"/>
        <v>1150528</v>
      </c>
      <c r="E439" s="57" t="s">
        <v>2385</v>
      </c>
      <c r="F439" s="92">
        <f t="shared" si="74"/>
        <v>44273</v>
      </c>
      <c r="G439" s="467">
        <f t="shared" si="72"/>
        <v>28125</v>
      </c>
      <c r="H439" s="103"/>
      <c r="I439" s="133"/>
      <c r="J439" s="187">
        <v>1150528</v>
      </c>
      <c r="K439" s="133"/>
      <c r="L439" s="91">
        <v>44273</v>
      </c>
      <c r="M439" s="188">
        <v>44273</v>
      </c>
      <c r="N439" s="123" t="s">
        <v>2232</v>
      </c>
      <c r="O439" s="124">
        <v>5029903000</v>
      </c>
      <c r="P439" s="110" t="s">
        <v>2233</v>
      </c>
      <c r="Q439" s="106"/>
      <c r="R439" s="111">
        <v>28125</v>
      </c>
      <c r="S439" s="106"/>
      <c r="T439" s="84">
        <f t="shared" si="70"/>
        <v>23317795.769999996</v>
      </c>
      <c r="U439" s="85">
        <v>164</v>
      </c>
      <c r="V439" s="98"/>
      <c r="W439" s="86"/>
      <c r="X439" s="71"/>
      <c r="Y439" s="71"/>
      <c r="Z439" s="120"/>
      <c r="AA439" s="120"/>
    </row>
    <row r="440" spans="1:27" ht="41.1" customHeight="1" x14ac:dyDescent="0.3">
      <c r="A440" s="72">
        <v>429</v>
      </c>
      <c r="B440" s="57" t="s">
        <v>2035</v>
      </c>
      <c r="C440" s="57" t="s">
        <v>1645</v>
      </c>
      <c r="D440" s="466">
        <f t="shared" si="73"/>
        <v>9900130734</v>
      </c>
      <c r="E440" s="57" t="s">
        <v>2385</v>
      </c>
      <c r="F440" s="92">
        <f t="shared" si="74"/>
        <v>44273</v>
      </c>
      <c r="G440" s="467">
        <f t="shared" si="72"/>
        <v>750</v>
      </c>
      <c r="H440" s="103"/>
      <c r="I440" s="133"/>
      <c r="J440" s="187">
        <v>9900130734</v>
      </c>
      <c r="K440" s="133"/>
      <c r="L440" s="91">
        <v>44273</v>
      </c>
      <c r="M440" s="188">
        <v>44273</v>
      </c>
      <c r="N440" s="123" t="s">
        <v>1683</v>
      </c>
      <c r="O440" s="124">
        <v>5029900200</v>
      </c>
      <c r="P440" s="110" t="s">
        <v>2234</v>
      </c>
      <c r="Q440" s="106"/>
      <c r="R440" s="111">
        <v>750</v>
      </c>
      <c r="S440" s="106"/>
      <c r="T440" s="84">
        <f t="shared" si="70"/>
        <v>23317045.769999996</v>
      </c>
      <c r="U440" s="85">
        <v>165</v>
      </c>
      <c r="V440" s="98"/>
      <c r="W440" s="86"/>
      <c r="X440" s="71"/>
      <c r="Y440" s="71"/>
      <c r="Z440" s="120"/>
      <c r="AA440" s="120"/>
    </row>
    <row r="441" spans="1:27" ht="41.1" customHeight="1" x14ac:dyDescent="0.3">
      <c r="A441" s="72">
        <v>430</v>
      </c>
      <c r="B441" s="57" t="s">
        <v>2035</v>
      </c>
      <c r="C441" s="57" t="s">
        <v>1645</v>
      </c>
      <c r="D441" s="466">
        <f t="shared" si="73"/>
        <v>9900130735</v>
      </c>
      <c r="E441" s="57" t="s">
        <v>2385</v>
      </c>
      <c r="F441" s="92">
        <f t="shared" si="74"/>
        <v>44273</v>
      </c>
      <c r="G441" s="467">
        <f t="shared" si="72"/>
        <v>3558.57</v>
      </c>
      <c r="H441" s="103"/>
      <c r="I441" s="133"/>
      <c r="J441" s="187">
        <v>9900130735</v>
      </c>
      <c r="K441" s="133"/>
      <c r="L441" s="91">
        <v>44273</v>
      </c>
      <c r="M441" s="188">
        <v>44273</v>
      </c>
      <c r="N441" s="123" t="s">
        <v>1691</v>
      </c>
      <c r="O441" s="124">
        <v>5029900200</v>
      </c>
      <c r="P441" s="110" t="s">
        <v>2235</v>
      </c>
      <c r="Q441" s="106"/>
      <c r="R441" s="111">
        <v>3558.57</v>
      </c>
      <c r="S441" s="106"/>
      <c r="T441" s="84">
        <f t="shared" si="70"/>
        <v>23313487.199999996</v>
      </c>
      <c r="U441" s="85">
        <v>166</v>
      </c>
      <c r="V441" s="98"/>
      <c r="W441" s="86"/>
      <c r="X441" s="71"/>
      <c r="Y441" s="71"/>
      <c r="Z441" s="120"/>
      <c r="AA441" s="120"/>
    </row>
    <row r="442" spans="1:27" ht="41.1" customHeight="1" x14ac:dyDescent="0.3">
      <c r="A442" s="72">
        <v>431</v>
      </c>
      <c r="B442" s="57" t="s">
        <v>2035</v>
      </c>
      <c r="C442" s="57" t="s">
        <v>1652</v>
      </c>
      <c r="D442" s="57" t="str">
        <f t="shared" ref="D442:D450" si="75">K442</f>
        <v>101-21-03-036</v>
      </c>
      <c r="E442" s="57" t="s">
        <v>2385</v>
      </c>
      <c r="F442" s="92">
        <f t="shared" si="74"/>
        <v>44274</v>
      </c>
      <c r="G442" s="467">
        <f t="shared" si="72"/>
        <v>24.15</v>
      </c>
      <c r="H442" s="103"/>
      <c r="I442" s="133"/>
      <c r="J442" s="187"/>
      <c r="K442" s="133" t="s">
        <v>2236</v>
      </c>
      <c r="L442" s="91">
        <v>44274</v>
      </c>
      <c r="M442" s="188">
        <v>44277</v>
      </c>
      <c r="N442" s="123" t="s">
        <v>1762</v>
      </c>
      <c r="O442" s="124">
        <v>2999999000</v>
      </c>
      <c r="P442" s="110" t="s">
        <v>2237</v>
      </c>
      <c r="Q442" s="106"/>
      <c r="R442" s="111"/>
      <c r="S442" s="106">
        <v>24.15</v>
      </c>
      <c r="T442" s="84">
        <f t="shared" si="70"/>
        <v>23313463.049999997</v>
      </c>
      <c r="U442" s="85">
        <v>167</v>
      </c>
      <c r="V442" s="98"/>
      <c r="W442" s="86"/>
      <c r="X442" s="71"/>
      <c r="Y442" s="71"/>
      <c r="Z442" s="120"/>
      <c r="AA442" s="120"/>
    </row>
    <row r="443" spans="1:27" ht="41.1" customHeight="1" x14ac:dyDescent="0.3">
      <c r="A443" s="197">
        <v>432</v>
      </c>
      <c r="B443" s="57" t="s">
        <v>2035</v>
      </c>
      <c r="C443" s="57" t="s">
        <v>1652</v>
      </c>
      <c r="D443" s="57" t="str">
        <f t="shared" si="75"/>
        <v>101-21-03-036</v>
      </c>
      <c r="E443" s="57" t="s">
        <v>2385</v>
      </c>
      <c r="F443" s="92">
        <f t="shared" si="74"/>
        <v>44274</v>
      </c>
      <c r="G443" s="467">
        <f t="shared" si="72"/>
        <v>2800</v>
      </c>
      <c r="H443" s="103"/>
      <c r="I443" s="133"/>
      <c r="J443" s="187"/>
      <c r="K443" s="464" t="s">
        <v>2236</v>
      </c>
      <c r="L443" s="191">
        <v>44274</v>
      </c>
      <c r="M443" s="188">
        <v>44277</v>
      </c>
      <c r="N443" s="123" t="s">
        <v>2238</v>
      </c>
      <c r="O443" s="124">
        <v>5020201000</v>
      </c>
      <c r="P443" s="110" t="s">
        <v>2239</v>
      </c>
      <c r="Q443" s="106"/>
      <c r="R443" s="111"/>
      <c r="S443" s="106">
        <v>2800</v>
      </c>
      <c r="T443" s="84">
        <f t="shared" si="70"/>
        <v>23310663.049999997</v>
      </c>
      <c r="U443" s="85">
        <v>168</v>
      </c>
      <c r="V443" s="98"/>
      <c r="W443" s="86"/>
      <c r="X443" s="71"/>
      <c r="Y443" s="71"/>
      <c r="Z443" s="120"/>
      <c r="AA443" s="120"/>
    </row>
    <row r="444" spans="1:27" ht="41.1" customHeight="1" x14ac:dyDescent="0.3">
      <c r="A444" s="72">
        <v>433</v>
      </c>
      <c r="B444" s="57" t="s">
        <v>2035</v>
      </c>
      <c r="C444" s="57" t="s">
        <v>1652</v>
      </c>
      <c r="D444" s="57" t="str">
        <f t="shared" si="75"/>
        <v>101-21-03-036</v>
      </c>
      <c r="E444" s="57" t="s">
        <v>2385</v>
      </c>
      <c r="F444" s="92">
        <f t="shared" si="74"/>
        <v>44274</v>
      </c>
      <c r="G444" s="467">
        <f t="shared" si="72"/>
        <v>2000</v>
      </c>
      <c r="H444" s="103"/>
      <c r="I444" s="133"/>
      <c r="J444" s="187"/>
      <c r="K444" s="464" t="s">
        <v>2236</v>
      </c>
      <c r="L444" s="91">
        <v>44274</v>
      </c>
      <c r="M444" s="188">
        <v>44277</v>
      </c>
      <c r="N444" s="123" t="s">
        <v>2240</v>
      </c>
      <c r="O444" s="124">
        <v>5020309000</v>
      </c>
      <c r="P444" s="110" t="s">
        <v>2241</v>
      </c>
      <c r="Q444" s="106"/>
      <c r="R444" s="111"/>
      <c r="S444" s="106">
        <v>2000</v>
      </c>
      <c r="T444" s="84">
        <f t="shared" si="70"/>
        <v>23308663.049999997</v>
      </c>
      <c r="U444" s="85">
        <v>169</v>
      </c>
      <c r="V444" s="98"/>
      <c r="W444" s="86"/>
      <c r="X444" s="71"/>
      <c r="Y444" s="71"/>
      <c r="Z444" s="120"/>
      <c r="AA444" s="120"/>
    </row>
    <row r="445" spans="1:27" ht="41.1" customHeight="1" x14ac:dyDescent="0.3">
      <c r="A445" s="72">
        <v>434</v>
      </c>
      <c r="B445" s="57" t="s">
        <v>2035</v>
      </c>
      <c r="C445" s="57" t="s">
        <v>1652</v>
      </c>
      <c r="D445" s="57" t="str">
        <f t="shared" si="75"/>
        <v>101-21-03-036</v>
      </c>
      <c r="E445" s="57" t="s">
        <v>2385</v>
      </c>
      <c r="F445" s="92">
        <f t="shared" si="74"/>
        <v>44274</v>
      </c>
      <c r="G445" s="467">
        <f t="shared" si="72"/>
        <v>12534</v>
      </c>
      <c r="H445" s="103"/>
      <c r="I445" s="133"/>
      <c r="J445" s="187"/>
      <c r="K445" s="464" t="s">
        <v>2236</v>
      </c>
      <c r="L445" s="91">
        <v>44274</v>
      </c>
      <c r="M445" s="188">
        <v>44277</v>
      </c>
      <c r="N445" s="123" t="s">
        <v>1784</v>
      </c>
      <c r="O445" s="124">
        <v>5021299000</v>
      </c>
      <c r="P445" s="110" t="s">
        <v>2242</v>
      </c>
      <c r="Q445" s="106"/>
      <c r="R445" s="111"/>
      <c r="S445" s="106">
        <v>12534</v>
      </c>
      <c r="T445" s="84">
        <f t="shared" si="70"/>
        <v>23296129.049999997</v>
      </c>
      <c r="U445" s="85">
        <v>170</v>
      </c>
      <c r="V445" s="98"/>
      <c r="W445" s="86"/>
      <c r="X445" s="71"/>
      <c r="Y445" s="71"/>
      <c r="Z445" s="120"/>
      <c r="AA445" s="120"/>
    </row>
    <row r="446" spans="1:27" ht="41.1" customHeight="1" x14ac:dyDescent="0.3">
      <c r="A446" s="72">
        <v>435</v>
      </c>
      <c r="B446" s="57" t="s">
        <v>2035</v>
      </c>
      <c r="C446" s="57" t="s">
        <v>1652</v>
      </c>
      <c r="D446" s="57" t="str">
        <f t="shared" si="75"/>
        <v>101-21-03-036</v>
      </c>
      <c r="E446" s="57" t="s">
        <v>2385</v>
      </c>
      <c r="F446" s="92">
        <f t="shared" si="74"/>
        <v>44274</v>
      </c>
      <c r="G446" s="467">
        <f t="shared" si="72"/>
        <v>21301.64</v>
      </c>
      <c r="H446" s="103"/>
      <c r="I446" s="133"/>
      <c r="J446" s="187"/>
      <c r="K446" s="464" t="s">
        <v>2236</v>
      </c>
      <c r="L446" s="91">
        <v>44274</v>
      </c>
      <c r="M446" s="188">
        <v>44277</v>
      </c>
      <c r="N446" s="123" t="s">
        <v>1784</v>
      </c>
      <c r="O446" s="124">
        <v>5021199000</v>
      </c>
      <c r="P446" s="110" t="s">
        <v>2243</v>
      </c>
      <c r="Q446" s="106"/>
      <c r="R446" s="111"/>
      <c r="S446" s="106">
        <v>21301.64</v>
      </c>
      <c r="T446" s="84">
        <f t="shared" si="70"/>
        <v>23274827.409999996</v>
      </c>
      <c r="U446" s="85">
        <v>171</v>
      </c>
      <c r="V446" s="98"/>
      <c r="W446" s="86"/>
      <c r="X446" s="71"/>
      <c r="Y446" s="71"/>
      <c r="Z446" s="120"/>
      <c r="AA446" s="120"/>
    </row>
    <row r="447" spans="1:27" ht="41.1" customHeight="1" x14ac:dyDescent="0.3">
      <c r="A447" s="72">
        <v>436</v>
      </c>
      <c r="B447" s="57" t="s">
        <v>2035</v>
      </c>
      <c r="C447" s="57" t="s">
        <v>1652</v>
      </c>
      <c r="D447" s="57" t="str">
        <f t="shared" si="75"/>
        <v>101-21-03-036</v>
      </c>
      <c r="E447" s="57" t="s">
        <v>2385</v>
      </c>
      <c r="F447" s="92">
        <f t="shared" si="74"/>
        <v>44274</v>
      </c>
      <c r="G447" s="467">
        <f t="shared" si="72"/>
        <v>12300</v>
      </c>
      <c r="H447" s="103"/>
      <c r="I447" s="133"/>
      <c r="J447" s="187"/>
      <c r="K447" s="464" t="s">
        <v>2236</v>
      </c>
      <c r="L447" s="91">
        <v>44274</v>
      </c>
      <c r="M447" s="188">
        <v>44277</v>
      </c>
      <c r="N447" s="123" t="s">
        <v>1784</v>
      </c>
      <c r="O447" s="124">
        <v>5021202000</v>
      </c>
      <c r="P447" s="110" t="s">
        <v>2244</v>
      </c>
      <c r="Q447" s="106"/>
      <c r="R447" s="111"/>
      <c r="S447" s="106">
        <v>12300</v>
      </c>
      <c r="T447" s="84">
        <f t="shared" si="70"/>
        <v>23262527.409999996</v>
      </c>
      <c r="U447" s="85">
        <v>172</v>
      </c>
      <c r="V447" s="98"/>
      <c r="W447" s="86"/>
      <c r="X447" s="71"/>
      <c r="Y447" s="71"/>
      <c r="Z447" s="120"/>
      <c r="AA447" s="120"/>
    </row>
    <row r="448" spans="1:27" ht="41.1" customHeight="1" x14ac:dyDescent="0.3">
      <c r="A448" s="72">
        <v>437</v>
      </c>
      <c r="B448" s="57" t="s">
        <v>2035</v>
      </c>
      <c r="C448" s="57" t="s">
        <v>1652</v>
      </c>
      <c r="D448" s="57" t="str">
        <f t="shared" si="75"/>
        <v>101-21-03-036</v>
      </c>
      <c r="E448" s="57" t="s">
        <v>2385</v>
      </c>
      <c r="F448" s="92">
        <f t="shared" si="74"/>
        <v>44274</v>
      </c>
      <c r="G448" s="467">
        <f t="shared" si="72"/>
        <v>35286.17</v>
      </c>
      <c r="H448" s="103"/>
      <c r="I448" s="133"/>
      <c r="J448" s="187"/>
      <c r="K448" s="464" t="s">
        <v>2236</v>
      </c>
      <c r="L448" s="91">
        <v>44274</v>
      </c>
      <c r="M448" s="188">
        <v>44277</v>
      </c>
      <c r="N448" s="123" t="s">
        <v>1784</v>
      </c>
      <c r="O448" s="124">
        <v>5021199000</v>
      </c>
      <c r="P448" s="110" t="s">
        <v>2245</v>
      </c>
      <c r="Q448" s="106"/>
      <c r="R448" s="111"/>
      <c r="S448" s="106">
        <v>35286.17</v>
      </c>
      <c r="T448" s="84">
        <f t="shared" si="70"/>
        <v>23227241.239999995</v>
      </c>
      <c r="U448" s="85">
        <v>173</v>
      </c>
      <c r="V448" s="98" t="s">
        <v>2246</v>
      </c>
      <c r="W448" s="86">
        <v>86245.959999999992</v>
      </c>
      <c r="X448" s="71"/>
      <c r="Y448" s="71"/>
      <c r="Z448" s="120"/>
      <c r="AA448" s="120"/>
    </row>
    <row r="449" spans="1:28" ht="41.1" customHeight="1" x14ac:dyDescent="0.3">
      <c r="A449" s="72">
        <v>438</v>
      </c>
      <c r="B449" s="57" t="s">
        <v>2035</v>
      </c>
      <c r="C449" s="57" t="s">
        <v>1652</v>
      </c>
      <c r="D449" s="57" t="str">
        <f t="shared" si="75"/>
        <v>101-21-03-037</v>
      </c>
      <c r="E449" s="57" t="s">
        <v>2385</v>
      </c>
      <c r="F449" s="92">
        <f t="shared" si="74"/>
        <v>44274</v>
      </c>
      <c r="G449" s="467">
        <f t="shared" si="72"/>
        <v>1200</v>
      </c>
      <c r="H449" s="103"/>
      <c r="I449" s="133"/>
      <c r="J449" s="187"/>
      <c r="K449" s="133" t="s">
        <v>2247</v>
      </c>
      <c r="L449" s="91">
        <v>44274</v>
      </c>
      <c r="M449" s="188">
        <v>44277</v>
      </c>
      <c r="N449" s="123" t="s">
        <v>1830</v>
      </c>
      <c r="O449" s="124">
        <v>5010302001</v>
      </c>
      <c r="P449" s="110" t="s">
        <v>2225</v>
      </c>
      <c r="Q449" s="106"/>
      <c r="R449" s="111"/>
      <c r="S449" s="106">
        <v>1200</v>
      </c>
      <c r="T449" s="84">
        <f t="shared" si="70"/>
        <v>23226041.239999995</v>
      </c>
      <c r="U449" s="85">
        <v>174</v>
      </c>
      <c r="V449" s="98"/>
      <c r="W449" s="86"/>
      <c r="X449" s="71"/>
      <c r="Y449" s="71"/>
      <c r="Z449" s="120"/>
      <c r="AA449" s="120"/>
    </row>
    <row r="450" spans="1:28" ht="41.1" customHeight="1" x14ac:dyDescent="0.3">
      <c r="A450" s="72">
        <v>439</v>
      </c>
      <c r="B450" s="57" t="s">
        <v>2035</v>
      </c>
      <c r="C450" s="57" t="s">
        <v>1652</v>
      </c>
      <c r="D450" s="57" t="str">
        <f t="shared" si="75"/>
        <v>101-21-03-037</v>
      </c>
      <c r="E450" s="57" t="s">
        <v>2385</v>
      </c>
      <c r="F450" s="92">
        <f t="shared" si="74"/>
        <v>44274</v>
      </c>
      <c r="G450" s="467">
        <f t="shared" si="72"/>
        <v>1200</v>
      </c>
      <c r="H450" s="103"/>
      <c r="I450" s="133"/>
      <c r="J450" s="187"/>
      <c r="K450" s="464" t="s">
        <v>2247</v>
      </c>
      <c r="L450" s="91">
        <v>44274</v>
      </c>
      <c r="M450" s="188">
        <v>44277</v>
      </c>
      <c r="N450" s="123" t="s">
        <v>1830</v>
      </c>
      <c r="O450" s="124">
        <v>5010302001</v>
      </c>
      <c r="P450" s="110" t="s">
        <v>2226</v>
      </c>
      <c r="Q450" s="106"/>
      <c r="R450" s="111"/>
      <c r="S450" s="106">
        <v>1200</v>
      </c>
      <c r="T450" s="84">
        <f t="shared" si="70"/>
        <v>23224841.239999995</v>
      </c>
      <c r="U450" s="85">
        <v>175</v>
      </c>
      <c r="V450" s="98" t="s">
        <v>2246</v>
      </c>
      <c r="W450" s="86">
        <v>2400</v>
      </c>
      <c r="X450" s="71">
        <v>23313209.699999999</v>
      </c>
      <c r="Y450" s="71">
        <v>88645.960000023246</v>
      </c>
      <c r="Z450" s="120">
        <v>86245.96</v>
      </c>
      <c r="AA450" s="120">
        <v>2400</v>
      </c>
      <c r="AB450">
        <v>88645.96</v>
      </c>
    </row>
    <row r="451" spans="1:28" ht="41.1" customHeight="1" x14ac:dyDescent="0.3">
      <c r="A451" s="72">
        <v>440</v>
      </c>
      <c r="B451" s="57" t="s">
        <v>2035</v>
      </c>
      <c r="C451" s="57" t="s">
        <v>1645</v>
      </c>
      <c r="D451" s="466">
        <f t="shared" ref="D451:D461" si="76">J451</f>
        <v>1150529</v>
      </c>
      <c r="E451" s="57" t="s">
        <v>2385</v>
      </c>
      <c r="F451" s="92">
        <f t="shared" si="74"/>
        <v>44278</v>
      </c>
      <c r="G451" s="467">
        <f t="shared" si="72"/>
        <v>1125</v>
      </c>
      <c r="H451" s="103"/>
      <c r="I451" s="133"/>
      <c r="J451" s="187">
        <v>1150529</v>
      </c>
      <c r="K451" s="133"/>
      <c r="L451" s="91">
        <v>44278</v>
      </c>
      <c r="M451" s="188">
        <v>44278</v>
      </c>
      <c r="N451" s="123" t="s">
        <v>1715</v>
      </c>
      <c r="O451" s="124">
        <v>5020502001</v>
      </c>
      <c r="P451" s="110" t="s">
        <v>2248</v>
      </c>
      <c r="Q451" s="106"/>
      <c r="R451" s="111">
        <v>1125</v>
      </c>
      <c r="S451" s="106"/>
      <c r="T451" s="84">
        <f t="shared" si="70"/>
        <v>23223716.239999995</v>
      </c>
      <c r="U451" s="85">
        <v>176</v>
      </c>
      <c r="V451" s="98"/>
      <c r="W451" s="86"/>
      <c r="X451" s="71"/>
      <c r="Y451" s="71"/>
      <c r="Z451" s="120"/>
      <c r="AA451" s="120"/>
    </row>
    <row r="452" spans="1:28" ht="41.1" customHeight="1" x14ac:dyDescent="0.3">
      <c r="A452" s="72">
        <v>441</v>
      </c>
      <c r="B452" s="57" t="s">
        <v>2035</v>
      </c>
      <c r="C452" s="57" t="s">
        <v>1645</v>
      </c>
      <c r="D452" s="466">
        <f t="shared" si="76"/>
        <v>1150530</v>
      </c>
      <c r="E452" s="57" t="s">
        <v>2385</v>
      </c>
      <c r="F452" s="92">
        <f t="shared" si="74"/>
        <v>44278</v>
      </c>
      <c r="G452" s="467">
        <f t="shared" si="72"/>
        <v>1125</v>
      </c>
      <c r="H452" s="103"/>
      <c r="I452" s="133"/>
      <c r="J452" s="187">
        <v>1150530</v>
      </c>
      <c r="K452" s="133"/>
      <c r="L452" s="91">
        <v>44278</v>
      </c>
      <c r="M452" s="188">
        <v>44278</v>
      </c>
      <c r="N452" s="123" t="s">
        <v>1715</v>
      </c>
      <c r="O452" s="124">
        <v>5020502001</v>
      </c>
      <c r="P452" s="110" t="s">
        <v>2249</v>
      </c>
      <c r="Q452" s="106"/>
      <c r="R452" s="111">
        <v>1125</v>
      </c>
      <c r="S452" s="106"/>
      <c r="T452" s="84">
        <f t="shared" si="70"/>
        <v>23222591.239999995</v>
      </c>
      <c r="U452" s="85">
        <v>177</v>
      </c>
      <c r="V452" s="98"/>
      <c r="W452" s="86"/>
      <c r="X452" s="71"/>
      <c r="Y452" s="71"/>
      <c r="Z452" s="120"/>
      <c r="AA452" s="120"/>
    </row>
    <row r="453" spans="1:28" ht="41.1" customHeight="1" x14ac:dyDescent="0.3">
      <c r="A453" s="72">
        <v>442</v>
      </c>
      <c r="B453" s="57" t="s">
        <v>2035</v>
      </c>
      <c r="C453" s="57" t="s">
        <v>1645</v>
      </c>
      <c r="D453" s="466">
        <f t="shared" si="76"/>
        <v>1150531</v>
      </c>
      <c r="E453" s="57" t="s">
        <v>2385</v>
      </c>
      <c r="F453" s="92">
        <f t="shared" si="74"/>
        <v>44278</v>
      </c>
      <c r="G453" s="467">
        <f t="shared" si="72"/>
        <v>5053.8900000000003</v>
      </c>
      <c r="H453" s="103"/>
      <c r="I453" s="133"/>
      <c r="J453" s="187">
        <v>1150531</v>
      </c>
      <c r="K453" s="133"/>
      <c r="L453" s="91">
        <v>44278</v>
      </c>
      <c r="M453" s="188">
        <v>44278</v>
      </c>
      <c r="N453" s="123" t="s">
        <v>1715</v>
      </c>
      <c r="O453" s="124">
        <v>5020502001</v>
      </c>
      <c r="P453" s="110" t="s">
        <v>2250</v>
      </c>
      <c r="Q453" s="106"/>
      <c r="R453" s="111">
        <v>5053.8900000000003</v>
      </c>
      <c r="S453" s="106"/>
      <c r="T453" s="84">
        <f t="shared" si="70"/>
        <v>23217537.349999994</v>
      </c>
      <c r="U453" s="85">
        <v>178</v>
      </c>
      <c r="V453" s="98"/>
      <c r="W453" s="86"/>
      <c r="X453" s="71"/>
      <c r="Y453" s="71"/>
      <c r="Z453" s="120"/>
      <c r="AA453" s="120"/>
    </row>
    <row r="454" spans="1:28" ht="41.1" customHeight="1" x14ac:dyDescent="0.3">
      <c r="A454" s="72">
        <v>443</v>
      </c>
      <c r="B454" s="57" t="s">
        <v>2035</v>
      </c>
      <c r="C454" s="57" t="s">
        <v>1645</v>
      </c>
      <c r="D454" s="466">
        <f t="shared" si="76"/>
        <v>1150532</v>
      </c>
      <c r="E454" s="57" t="s">
        <v>2385</v>
      </c>
      <c r="F454" s="92">
        <f t="shared" si="74"/>
        <v>44278</v>
      </c>
      <c r="G454" s="467">
        <f t="shared" si="72"/>
        <v>5981.43</v>
      </c>
      <c r="H454" s="103"/>
      <c r="I454" s="133"/>
      <c r="J454" s="187">
        <v>1150532</v>
      </c>
      <c r="K454" s="133"/>
      <c r="L454" s="91">
        <v>44278</v>
      </c>
      <c r="M454" s="188">
        <v>44278</v>
      </c>
      <c r="N454" s="123" t="s">
        <v>1757</v>
      </c>
      <c r="O454" s="124">
        <v>5020301000</v>
      </c>
      <c r="P454" s="110" t="s">
        <v>1306</v>
      </c>
      <c r="Q454" s="106"/>
      <c r="R454" s="111">
        <v>5981.43</v>
      </c>
      <c r="S454" s="106"/>
      <c r="T454" s="84">
        <f t="shared" si="70"/>
        <v>23211555.919999994</v>
      </c>
      <c r="U454" s="85">
        <v>179</v>
      </c>
      <c r="V454" s="98"/>
      <c r="W454" s="86"/>
      <c r="X454" s="71"/>
      <c r="Y454" s="71"/>
      <c r="Z454" s="120"/>
      <c r="AA454" s="120"/>
    </row>
    <row r="455" spans="1:28" ht="41.1" customHeight="1" x14ac:dyDescent="0.3">
      <c r="A455" s="72">
        <v>444</v>
      </c>
      <c r="B455" s="57" t="s">
        <v>2035</v>
      </c>
      <c r="C455" s="57" t="s">
        <v>1645</v>
      </c>
      <c r="D455" s="466">
        <f t="shared" si="76"/>
        <v>1150533</v>
      </c>
      <c r="E455" s="57" t="s">
        <v>2385</v>
      </c>
      <c r="F455" s="92">
        <f t="shared" si="74"/>
        <v>44278</v>
      </c>
      <c r="G455" s="467">
        <f t="shared" si="72"/>
        <v>2688</v>
      </c>
      <c r="H455" s="103"/>
      <c r="I455" s="133"/>
      <c r="J455" s="187">
        <v>1150533</v>
      </c>
      <c r="K455" s="133"/>
      <c r="L455" s="91">
        <v>44278</v>
      </c>
      <c r="M455" s="188">
        <v>44278</v>
      </c>
      <c r="N455" s="123" t="s">
        <v>2251</v>
      </c>
      <c r="O455" s="124">
        <v>5020301000</v>
      </c>
      <c r="P455" s="110" t="s">
        <v>2252</v>
      </c>
      <c r="Q455" s="106"/>
      <c r="R455" s="111">
        <v>2688</v>
      </c>
      <c r="S455" s="106"/>
      <c r="T455" s="84">
        <f t="shared" si="70"/>
        <v>23208867.919999994</v>
      </c>
      <c r="U455" s="85">
        <v>180</v>
      </c>
      <c r="V455" s="98"/>
      <c r="W455" s="86"/>
      <c r="X455" s="71"/>
      <c r="Y455" s="71"/>
      <c r="Z455" s="120"/>
      <c r="AA455" s="120"/>
    </row>
    <row r="456" spans="1:28" ht="41.1" customHeight="1" x14ac:dyDescent="0.3">
      <c r="A456" s="72">
        <v>445</v>
      </c>
      <c r="B456" s="57" t="s">
        <v>2035</v>
      </c>
      <c r="C456" s="57" t="s">
        <v>1645</v>
      </c>
      <c r="D456" s="466">
        <f t="shared" si="76"/>
        <v>1150534</v>
      </c>
      <c r="E456" s="57" t="s">
        <v>2385</v>
      </c>
      <c r="F456" s="92">
        <f t="shared" si="74"/>
        <v>44278</v>
      </c>
      <c r="G456" s="467">
        <f t="shared" si="72"/>
        <v>2386.56</v>
      </c>
      <c r="H456" s="103"/>
      <c r="I456" s="133"/>
      <c r="J456" s="187">
        <v>1150534</v>
      </c>
      <c r="K456" s="133"/>
      <c r="L456" s="91">
        <v>44278</v>
      </c>
      <c r="M456" s="188">
        <v>44278</v>
      </c>
      <c r="N456" s="123" t="s">
        <v>1911</v>
      </c>
      <c r="O456" s="124">
        <v>5029903000</v>
      </c>
      <c r="P456" s="110" t="s">
        <v>2253</v>
      </c>
      <c r="Q456" s="106"/>
      <c r="R456" s="111">
        <v>2386.56</v>
      </c>
      <c r="S456" s="106"/>
      <c r="T456" s="84">
        <f t="shared" si="70"/>
        <v>23206481.359999996</v>
      </c>
      <c r="U456" s="85">
        <v>181</v>
      </c>
      <c r="V456" s="98"/>
      <c r="W456" s="86"/>
      <c r="X456" s="71"/>
      <c r="Y456" s="71"/>
      <c r="Z456" s="120"/>
      <c r="AA456" s="120"/>
    </row>
    <row r="457" spans="1:28" ht="41.1" customHeight="1" x14ac:dyDescent="0.3">
      <c r="A457" s="72">
        <v>446</v>
      </c>
      <c r="B457" s="57" t="s">
        <v>2035</v>
      </c>
      <c r="C457" s="57" t="s">
        <v>1645</v>
      </c>
      <c r="D457" s="466">
        <f t="shared" si="76"/>
        <v>1150535</v>
      </c>
      <c r="E457" s="57" t="s">
        <v>2385</v>
      </c>
      <c r="F457" s="92">
        <f t="shared" si="74"/>
        <v>44278</v>
      </c>
      <c r="G457" s="467">
        <f t="shared" si="72"/>
        <v>17638.59</v>
      </c>
      <c r="H457" s="103"/>
      <c r="I457" s="133"/>
      <c r="J457" s="187">
        <v>1150535</v>
      </c>
      <c r="K457" s="133"/>
      <c r="L457" s="91">
        <v>44278</v>
      </c>
      <c r="M457" s="188">
        <v>44278</v>
      </c>
      <c r="N457" s="123" t="s">
        <v>2162</v>
      </c>
      <c r="O457" s="124">
        <v>5020309000</v>
      </c>
      <c r="P457" s="110" t="s">
        <v>2254</v>
      </c>
      <c r="Q457" s="106"/>
      <c r="R457" s="111">
        <v>17638.59</v>
      </c>
      <c r="S457" s="106"/>
      <c r="T457" s="84">
        <f t="shared" si="70"/>
        <v>23188842.769999996</v>
      </c>
      <c r="U457" s="85">
        <v>182</v>
      </c>
      <c r="V457" s="98"/>
      <c r="W457" s="86"/>
      <c r="X457" s="71"/>
      <c r="Y457" s="71"/>
      <c r="Z457" s="120"/>
      <c r="AA457" s="120"/>
    </row>
    <row r="458" spans="1:28" ht="41.1" customHeight="1" x14ac:dyDescent="0.3">
      <c r="A458" s="72">
        <v>447</v>
      </c>
      <c r="B458" s="57" t="s">
        <v>2035</v>
      </c>
      <c r="C458" s="57" t="s">
        <v>1645</v>
      </c>
      <c r="D458" s="466">
        <f t="shared" si="76"/>
        <v>1150536</v>
      </c>
      <c r="E458" s="57" t="s">
        <v>2385</v>
      </c>
      <c r="F458" s="92">
        <f t="shared" si="74"/>
        <v>44278</v>
      </c>
      <c r="G458" s="467">
        <f t="shared" si="72"/>
        <v>924244.28</v>
      </c>
      <c r="H458" s="103"/>
      <c r="I458" s="133"/>
      <c r="J458" s="187">
        <v>1150536</v>
      </c>
      <c r="K458" s="133"/>
      <c r="L458" s="91">
        <v>44278</v>
      </c>
      <c r="M458" s="188">
        <v>44278</v>
      </c>
      <c r="N458" s="123" t="s">
        <v>2255</v>
      </c>
      <c r="O458" s="124">
        <v>5029903000</v>
      </c>
      <c r="P458" s="110" t="s">
        <v>2256</v>
      </c>
      <c r="Q458" s="106"/>
      <c r="R458" s="111">
        <v>924244.28</v>
      </c>
      <c r="S458" s="106"/>
      <c r="T458" s="84">
        <f t="shared" ref="T458:T520" si="77">+T457+Q458-(R458+S458)</f>
        <v>22264598.489999995</v>
      </c>
      <c r="U458" s="85">
        <v>183</v>
      </c>
      <c r="V458" s="98" t="s">
        <v>2257</v>
      </c>
      <c r="W458" s="86">
        <v>960242.75</v>
      </c>
      <c r="X458" s="71"/>
      <c r="Y458" s="71"/>
      <c r="Z458" s="120"/>
      <c r="AA458" s="120"/>
    </row>
    <row r="459" spans="1:28" ht="41.1" customHeight="1" x14ac:dyDescent="0.3">
      <c r="A459" s="72">
        <v>448</v>
      </c>
      <c r="B459" s="57" t="s">
        <v>2035</v>
      </c>
      <c r="C459" s="57" t="s">
        <v>1645</v>
      </c>
      <c r="D459" s="466">
        <f t="shared" si="76"/>
        <v>9900130738</v>
      </c>
      <c r="E459" s="57" t="s">
        <v>2385</v>
      </c>
      <c r="F459" s="92">
        <f t="shared" si="74"/>
        <v>44278</v>
      </c>
      <c r="G459" s="467">
        <f t="shared" si="72"/>
        <v>862.5</v>
      </c>
      <c r="H459" s="103"/>
      <c r="I459" s="133"/>
      <c r="J459" s="187">
        <v>9900130738</v>
      </c>
      <c r="K459" s="133"/>
      <c r="L459" s="91">
        <v>44278</v>
      </c>
      <c r="M459" s="188">
        <v>44278</v>
      </c>
      <c r="N459" s="123" t="s">
        <v>1683</v>
      </c>
      <c r="O459" s="124">
        <v>5029900200</v>
      </c>
      <c r="P459" s="110" t="s">
        <v>2258</v>
      </c>
      <c r="Q459" s="106"/>
      <c r="R459" s="111">
        <v>862.5</v>
      </c>
      <c r="S459" s="106"/>
      <c r="T459" s="84">
        <f t="shared" si="77"/>
        <v>22263735.989999995</v>
      </c>
      <c r="U459" s="85">
        <v>184</v>
      </c>
      <c r="V459" s="98"/>
      <c r="W459" s="86"/>
      <c r="X459" s="71"/>
      <c r="Y459" s="71"/>
      <c r="Z459" s="120"/>
      <c r="AA459" s="120"/>
    </row>
    <row r="460" spans="1:28" ht="41.1" customHeight="1" x14ac:dyDescent="0.3">
      <c r="A460" s="72">
        <v>449</v>
      </c>
      <c r="B460" s="57" t="s">
        <v>2035</v>
      </c>
      <c r="C460" s="57" t="s">
        <v>1645</v>
      </c>
      <c r="D460" s="466">
        <f t="shared" si="76"/>
        <v>9900130739</v>
      </c>
      <c r="E460" s="57" t="s">
        <v>2385</v>
      </c>
      <c r="F460" s="92">
        <f t="shared" si="74"/>
        <v>44278</v>
      </c>
      <c r="G460" s="467">
        <f t="shared" si="72"/>
        <v>12871.43</v>
      </c>
      <c r="H460" s="103"/>
      <c r="I460" s="133"/>
      <c r="J460" s="187">
        <v>9900130739</v>
      </c>
      <c r="K460" s="133"/>
      <c r="L460" s="91">
        <v>44278</v>
      </c>
      <c r="M460" s="188">
        <v>44278</v>
      </c>
      <c r="N460" s="123" t="s">
        <v>1691</v>
      </c>
      <c r="O460" s="124">
        <v>5020301000</v>
      </c>
      <c r="P460" s="110" t="s">
        <v>2259</v>
      </c>
      <c r="Q460" s="106"/>
      <c r="R460" s="111">
        <v>12871.43</v>
      </c>
      <c r="S460" s="106"/>
      <c r="T460" s="84">
        <f t="shared" si="77"/>
        <v>22250864.559999995</v>
      </c>
      <c r="U460" s="85">
        <v>185</v>
      </c>
      <c r="V460" s="98"/>
      <c r="W460" s="86"/>
      <c r="X460" s="71"/>
      <c r="Y460" s="71"/>
      <c r="Z460" s="120"/>
      <c r="AA460" s="120"/>
    </row>
    <row r="461" spans="1:28" ht="41.1" customHeight="1" x14ac:dyDescent="0.3">
      <c r="A461" s="72">
        <v>450</v>
      </c>
      <c r="B461" s="57" t="s">
        <v>2035</v>
      </c>
      <c r="C461" s="57" t="s">
        <v>1645</v>
      </c>
      <c r="D461" s="466">
        <f t="shared" si="76"/>
        <v>9900130740</v>
      </c>
      <c r="E461" s="57" t="s">
        <v>2385</v>
      </c>
      <c r="F461" s="92">
        <f t="shared" si="74"/>
        <v>44278</v>
      </c>
      <c r="G461" s="467">
        <f t="shared" si="72"/>
        <v>10312.5</v>
      </c>
      <c r="H461" s="103"/>
      <c r="I461" s="133"/>
      <c r="J461" s="187">
        <v>9900130740</v>
      </c>
      <c r="K461" s="133"/>
      <c r="L461" s="91">
        <v>44278</v>
      </c>
      <c r="M461" s="188">
        <v>44278</v>
      </c>
      <c r="N461" s="123" t="s">
        <v>1982</v>
      </c>
      <c r="O461" s="124">
        <v>5029903000</v>
      </c>
      <c r="P461" s="110" t="s">
        <v>2260</v>
      </c>
      <c r="Q461" s="106"/>
      <c r="R461" s="111">
        <v>10312.5</v>
      </c>
      <c r="S461" s="106"/>
      <c r="T461" s="84">
        <f t="shared" si="77"/>
        <v>22240552.059999995</v>
      </c>
      <c r="U461" s="85">
        <v>186</v>
      </c>
      <c r="V461" s="98" t="s">
        <v>2261</v>
      </c>
      <c r="W461" s="86">
        <v>984289.18</v>
      </c>
      <c r="X461" s="71"/>
      <c r="Y461" s="71"/>
      <c r="Z461" s="120"/>
      <c r="AA461" s="120"/>
    </row>
    <row r="462" spans="1:28" ht="41.1" customHeight="1" x14ac:dyDescent="0.3">
      <c r="A462" s="72">
        <v>451</v>
      </c>
      <c r="B462" s="57" t="s">
        <v>2035</v>
      </c>
      <c r="C462" s="57" t="s">
        <v>1652</v>
      </c>
      <c r="D462" s="57" t="str">
        <f t="shared" ref="D462:D485" si="78">K462</f>
        <v>101-21-03-038</v>
      </c>
      <c r="E462" s="57" t="s">
        <v>2385</v>
      </c>
      <c r="F462" s="92">
        <f t="shared" si="74"/>
        <v>44279</v>
      </c>
      <c r="G462" s="467">
        <f t="shared" si="72"/>
        <v>351153.32</v>
      </c>
      <c r="H462" s="103"/>
      <c r="I462" s="133"/>
      <c r="J462" s="187"/>
      <c r="K462" s="133" t="s">
        <v>2262</v>
      </c>
      <c r="L462" s="91">
        <v>44279</v>
      </c>
      <c r="M462" s="188">
        <v>44280</v>
      </c>
      <c r="N462" s="123" t="s">
        <v>1744</v>
      </c>
      <c r="O462" s="124">
        <v>5010101001</v>
      </c>
      <c r="P462" s="110" t="s">
        <v>2263</v>
      </c>
      <c r="Q462" s="106"/>
      <c r="R462" s="111"/>
      <c r="S462" s="106">
        <v>351153.32</v>
      </c>
      <c r="T462" s="84">
        <f t="shared" si="77"/>
        <v>21889398.739999995</v>
      </c>
      <c r="U462" s="85">
        <v>187</v>
      </c>
      <c r="V462" s="98"/>
      <c r="W462" s="86"/>
      <c r="X462" s="71"/>
      <c r="Y462" s="71"/>
      <c r="Z462" s="120"/>
      <c r="AA462" s="120"/>
    </row>
    <row r="463" spans="1:28" ht="41.1" customHeight="1" x14ac:dyDescent="0.3">
      <c r="A463" s="72">
        <v>452</v>
      </c>
      <c r="B463" s="57" t="s">
        <v>2035</v>
      </c>
      <c r="C463" s="57" t="s">
        <v>1652</v>
      </c>
      <c r="D463" s="57" t="str">
        <f t="shared" si="78"/>
        <v>101-21-03-038</v>
      </c>
      <c r="E463" s="57" t="s">
        <v>2385</v>
      </c>
      <c r="F463" s="92">
        <f t="shared" si="74"/>
        <v>44279</v>
      </c>
      <c r="G463" s="467">
        <f t="shared" si="72"/>
        <v>100622.32</v>
      </c>
      <c r="H463" s="103"/>
      <c r="I463" s="133"/>
      <c r="J463" s="187"/>
      <c r="K463" s="464" t="s">
        <v>2262</v>
      </c>
      <c r="L463" s="91">
        <v>44279</v>
      </c>
      <c r="M463" s="188">
        <v>44280</v>
      </c>
      <c r="N463" s="123" t="s">
        <v>1693</v>
      </c>
      <c r="O463" s="124">
        <v>5010101001</v>
      </c>
      <c r="P463" s="110"/>
      <c r="Q463" s="106"/>
      <c r="R463" s="111"/>
      <c r="S463" s="106">
        <v>100622.32</v>
      </c>
      <c r="T463" s="84">
        <f t="shared" si="77"/>
        <v>21788776.419999994</v>
      </c>
      <c r="U463" s="85">
        <v>188</v>
      </c>
      <c r="V463" s="98"/>
      <c r="W463" s="86"/>
      <c r="X463" s="71"/>
      <c r="Y463" s="71"/>
      <c r="Z463" s="120"/>
      <c r="AA463" s="120"/>
    </row>
    <row r="464" spans="1:28" ht="41.1" customHeight="1" x14ac:dyDescent="0.3">
      <c r="A464" s="72">
        <v>453</v>
      </c>
      <c r="B464" s="57" t="s">
        <v>2035</v>
      </c>
      <c r="C464" s="57" t="s">
        <v>1652</v>
      </c>
      <c r="D464" s="57" t="str">
        <f t="shared" si="78"/>
        <v>101-21-03-038</v>
      </c>
      <c r="E464" s="57" t="s">
        <v>2385</v>
      </c>
      <c r="F464" s="92">
        <f t="shared" si="74"/>
        <v>44279</v>
      </c>
      <c r="G464" s="467">
        <f t="shared" si="72"/>
        <v>102762.55</v>
      </c>
      <c r="H464" s="103"/>
      <c r="I464" s="133"/>
      <c r="J464" s="187"/>
      <c r="K464" s="464" t="s">
        <v>2262</v>
      </c>
      <c r="L464" s="91">
        <v>44279</v>
      </c>
      <c r="M464" s="188">
        <v>44280</v>
      </c>
      <c r="N464" s="123" t="s">
        <v>1695</v>
      </c>
      <c r="O464" s="124">
        <v>5010101001</v>
      </c>
      <c r="P464" s="110"/>
      <c r="Q464" s="106"/>
      <c r="R464" s="111"/>
      <c r="S464" s="106">
        <v>102762.55</v>
      </c>
      <c r="T464" s="84">
        <f t="shared" si="77"/>
        <v>21686013.869999994</v>
      </c>
      <c r="U464" s="85">
        <v>189</v>
      </c>
      <c r="V464" s="98"/>
      <c r="W464" s="86"/>
      <c r="X464" s="71"/>
      <c r="Y464" s="71"/>
      <c r="Z464" s="120"/>
      <c r="AA464" s="120"/>
    </row>
    <row r="465" spans="1:27" ht="41.1" customHeight="1" x14ac:dyDescent="0.3">
      <c r="A465" s="72">
        <v>454</v>
      </c>
      <c r="B465" s="57" t="s">
        <v>2035</v>
      </c>
      <c r="C465" s="57" t="s">
        <v>1652</v>
      </c>
      <c r="D465" s="57" t="str">
        <f t="shared" si="78"/>
        <v>101-21-03-038</v>
      </c>
      <c r="E465" s="57" t="s">
        <v>2385</v>
      </c>
      <c r="F465" s="92">
        <f t="shared" si="74"/>
        <v>44279</v>
      </c>
      <c r="G465" s="467">
        <f t="shared" ref="G465:G528" si="79">R465+S465</f>
        <v>82889.570000000007</v>
      </c>
      <c r="H465" s="103"/>
      <c r="I465" s="133"/>
      <c r="J465" s="187"/>
      <c r="K465" s="464" t="s">
        <v>2262</v>
      </c>
      <c r="L465" s="91">
        <v>44279</v>
      </c>
      <c r="M465" s="188">
        <v>44280</v>
      </c>
      <c r="N465" s="123" t="s">
        <v>1675</v>
      </c>
      <c r="O465" s="124">
        <v>5010101001</v>
      </c>
      <c r="P465" s="110"/>
      <c r="Q465" s="106"/>
      <c r="R465" s="111"/>
      <c r="S465" s="106">
        <v>82889.570000000007</v>
      </c>
      <c r="T465" s="84">
        <f t="shared" si="77"/>
        <v>21603124.299999993</v>
      </c>
      <c r="U465" s="85">
        <v>190</v>
      </c>
      <c r="V465" s="98"/>
      <c r="W465" s="86"/>
      <c r="X465" s="71"/>
      <c r="Y465" s="71"/>
      <c r="Z465" s="120"/>
      <c r="AA465" s="120"/>
    </row>
    <row r="466" spans="1:27" ht="41.1" customHeight="1" x14ac:dyDescent="0.3">
      <c r="A466" s="72">
        <v>455</v>
      </c>
      <c r="B466" s="57" t="s">
        <v>2035</v>
      </c>
      <c r="C466" s="57" t="s">
        <v>1652</v>
      </c>
      <c r="D466" s="57" t="str">
        <f t="shared" si="78"/>
        <v>101-21-03-038</v>
      </c>
      <c r="E466" s="57" t="s">
        <v>2385</v>
      </c>
      <c r="F466" s="92">
        <f t="shared" si="74"/>
        <v>44279</v>
      </c>
      <c r="G466" s="467">
        <f t="shared" si="79"/>
        <v>146482.78</v>
      </c>
      <c r="H466" s="103"/>
      <c r="I466" s="133"/>
      <c r="J466" s="187"/>
      <c r="K466" s="464" t="s">
        <v>2262</v>
      </c>
      <c r="L466" s="91">
        <v>44279</v>
      </c>
      <c r="M466" s="188">
        <v>44280</v>
      </c>
      <c r="N466" s="123" t="s">
        <v>1677</v>
      </c>
      <c r="O466" s="124">
        <v>5010101001</v>
      </c>
      <c r="P466" s="110"/>
      <c r="Q466" s="106"/>
      <c r="R466" s="111"/>
      <c r="S466" s="106">
        <v>146482.78</v>
      </c>
      <c r="T466" s="84">
        <f t="shared" si="77"/>
        <v>21456641.519999992</v>
      </c>
      <c r="U466" s="85">
        <v>191</v>
      </c>
      <c r="V466" s="98"/>
      <c r="W466" s="86"/>
      <c r="X466" s="71"/>
      <c r="Y466" s="71"/>
      <c r="Z466" s="120"/>
      <c r="AA466" s="120"/>
    </row>
    <row r="467" spans="1:27" ht="41.1" customHeight="1" x14ac:dyDescent="0.3">
      <c r="A467" s="72">
        <v>456</v>
      </c>
      <c r="B467" s="57" t="s">
        <v>2035</v>
      </c>
      <c r="C467" s="57" t="s">
        <v>1652</v>
      </c>
      <c r="D467" s="57" t="str">
        <f t="shared" si="78"/>
        <v>101-21-03-038</v>
      </c>
      <c r="E467" s="57" t="s">
        <v>2385</v>
      </c>
      <c r="F467" s="92">
        <f t="shared" si="74"/>
        <v>44279</v>
      </c>
      <c r="G467" s="467">
        <f t="shared" si="79"/>
        <v>93042.85</v>
      </c>
      <c r="H467" s="103"/>
      <c r="I467" s="133"/>
      <c r="J467" s="187"/>
      <c r="K467" s="464" t="s">
        <v>2262</v>
      </c>
      <c r="L467" s="91">
        <v>44279</v>
      </c>
      <c r="M467" s="188">
        <v>44280</v>
      </c>
      <c r="N467" s="123" t="s">
        <v>1678</v>
      </c>
      <c r="O467" s="124">
        <v>5010101001</v>
      </c>
      <c r="P467" s="110"/>
      <c r="Q467" s="106"/>
      <c r="R467" s="111"/>
      <c r="S467" s="106">
        <v>93042.85</v>
      </c>
      <c r="T467" s="84">
        <f t="shared" si="77"/>
        <v>21363598.669999991</v>
      </c>
      <c r="U467" s="85">
        <v>192</v>
      </c>
      <c r="V467" s="98"/>
      <c r="W467" s="86"/>
      <c r="X467" s="71"/>
      <c r="Y467" s="71"/>
      <c r="Z467" s="120"/>
      <c r="AA467" s="120"/>
    </row>
    <row r="468" spans="1:27" ht="41.1" customHeight="1" x14ac:dyDescent="0.3">
      <c r="A468" s="72">
        <v>457</v>
      </c>
      <c r="B468" s="57" t="s">
        <v>2035</v>
      </c>
      <c r="C468" s="57" t="s">
        <v>1652</v>
      </c>
      <c r="D468" s="57" t="str">
        <f t="shared" si="78"/>
        <v>101-21-03-038</v>
      </c>
      <c r="E468" s="57" t="s">
        <v>2385</v>
      </c>
      <c r="F468" s="92">
        <f t="shared" si="74"/>
        <v>44279</v>
      </c>
      <c r="G468" s="467">
        <f t="shared" si="79"/>
        <v>14057</v>
      </c>
      <c r="H468" s="103"/>
      <c r="I468" s="133"/>
      <c r="J468" s="187"/>
      <c r="K468" s="464" t="s">
        <v>2262</v>
      </c>
      <c r="L468" s="91">
        <v>44279</v>
      </c>
      <c r="M468" s="188">
        <v>44280</v>
      </c>
      <c r="N468" s="123" t="s">
        <v>1777</v>
      </c>
      <c r="O468" s="124">
        <v>5010101001</v>
      </c>
      <c r="P468" s="110" t="s">
        <v>2264</v>
      </c>
      <c r="Q468" s="106"/>
      <c r="R468" s="111"/>
      <c r="S468" s="106">
        <v>14057</v>
      </c>
      <c r="T468" s="84">
        <f t="shared" si="77"/>
        <v>21349541.669999991</v>
      </c>
      <c r="U468" s="85">
        <v>193</v>
      </c>
      <c r="V468" s="98"/>
      <c r="W468" s="86"/>
      <c r="X468" s="71"/>
      <c r="Y468" s="71"/>
      <c r="Z468" s="120"/>
      <c r="AA468" s="120"/>
    </row>
    <row r="469" spans="1:27" ht="41.1" customHeight="1" x14ac:dyDescent="0.3">
      <c r="A469" s="72">
        <v>458</v>
      </c>
      <c r="B469" s="57" t="s">
        <v>2035</v>
      </c>
      <c r="C469" s="57" t="s">
        <v>1652</v>
      </c>
      <c r="D469" s="57" t="str">
        <f t="shared" si="78"/>
        <v>101-21-03-038</v>
      </c>
      <c r="E469" s="57" t="s">
        <v>2385</v>
      </c>
      <c r="F469" s="92">
        <f t="shared" si="74"/>
        <v>44279</v>
      </c>
      <c r="G469" s="467">
        <f t="shared" si="79"/>
        <v>26940.43</v>
      </c>
      <c r="H469" s="103"/>
      <c r="I469" s="133"/>
      <c r="J469" s="187"/>
      <c r="K469" s="464" t="s">
        <v>2262</v>
      </c>
      <c r="L469" s="91">
        <v>44279</v>
      </c>
      <c r="M469" s="188">
        <v>44280</v>
      </c>
      <c r="N469" s="123" t="s">
        <v>1693</v>
      </c>
      <c r="O469" s="124">
        <v>5010101001</v>
      </c>
      <c r="P469" s="110"/>
      <c r="Q469" s="106"/>
      <c r="R469" s="111"/>
      <c r="S469" s="106">
        <v>26940.43</v>
      </c>
      <c r="T469" s="84">
        <f t="shared" si="77"/>
        <v>21322601.239999991</v>
      </c>
      <c r="U469" s="85">
        <v>194</v>
      </c>
      <c r="V469" s="98"/>
      <c r="W469" s="86"/>
      <c r="X469" s="71"/>
      <c r="Y469" s="71"/>
      <c r="Z469" s="120"/>
      <c r="AA469" s="120"/>
    </row>
    <row r="470" spans="1:27" ht="41.1" customHeight="1" x14ac:dyDescent="0.3">
      <c r="A470" s="72">
        <v>459</v>
      </c>
      <c r="B470" s="57" t="s">
        <v>2035</v>
      </c>
      <c r="C470" s="57" t="s">
        <v>1652</v>
      </c>
      <c r="D470" s="57" t="str">
        <f t="shared" si="78"/>
        <v>101-21-03-038</v>
      </c>
      <c r="E470" s="57" t="s">
        <v>2385</v>
      </c>
      <c r="F470" s="92">
        <f t="shared" si="74"/>
        <v>44279</v>
      </c>
      <c r="G470" s="467">
        <f t="shared" si="79"/>
        <v>14929.18</v>
      </c>
      <c r="H470" s="103"/>
      <c r="I470" s="133"/>
      <c r="J470" s="187"/>
      <c r="K470" s="464" t="s">
        <v>2262</v>
      </c>
      <c r="L470" s="91">
        <v>44279</v>
      </c>
      <c r="M470" s="188">
        <v>44280</v>
      </c>
      <c r="N470" s="123" t="s">
        <v>1780</v>
      </c>
      <c r="O470" s="124">
        <v>5010101001</v>
      </c>
      <c r="P470" s="110"/>
      <c r="Q470" s="106"/>
      <c r="R470" s="111"/>
      <c r="S470" s="106">
        <v>14929.18</v>
      </c>
      <c r="T470" s="84">
        <f t="shared" si="77"/>
        <v>21307672.059999991</v>
      </c>
      <c r="U470" s="85">
        <v>195</v>
      </c>
      <c r="V470" s="98"/>
      <c r="W470" s="86"/>
      <c r="X470" s="71"/>
      <c r="Y470" s="71"/>
      <c r="Z470" s="120"/>
      <c r="AA470" s="120"/>
    </row>
    <row r="471" spans="1:27" ht="41.1" customHeight="1" x14ac:dyDescent="0.3">
      <c r="A471" s="72">
        <v>460</v>
      </c>
      <c r="B471" s="57" t="s">
        <v>2035</v>
      </c>
      <c r="C471" s="57" t="s">
        <v>1652</v>
      </c>
      <c r="D471" s="57" t="str">
        <f t="shared" si="78"/>
        <v>101-21-03-038</v>
      </c>
      <c r="E471" s="57" t="s">
        <v>2385</v>
      </c>
      <c r="F471" s="92">
        <f t="shared" si="74"/>
        <v>44279</v>
      </c>
      <c r="G471" s="467">
        <f t="shared" si="79"/>
        <v>8884.19</v>
      </c>
      <c r="H471" s="103"/>
      <c r="I471" s="133"/>
      <c r="J471" s="187"/>
      <c r="K471" s="464" t="s">
        <v>2262</v>
      </c>
      <c r="L471" s="91">
        <v>44279</v>
      </c>
      <c r="M471" s="188">
        <v>44280</v>
      </c>
      <c r="N471" s="123" t="s">
        <v>1779</v>
      </c>
      <c r="O471" s="124">
        <v>5010101001</v>
      </c>
      <c r="P471" s="110"/>
      <c r="Q471" s="106"/>
      <c r="R471" s="111"/>
      <c r="S471" s="106">
        <v>8884.19</v>
      </c>
      <c r="T471" s="84">
        <f t="shared" si="77"/>
        <v>21298787.86999999</v>
      </c>
      <c r="U471" s="85">
        <v>196</v>
      </c>
      <c r="V471" s="98"/>
      <c r="W471" s="86"/>
      <c r="X471" s="71"/>
      <c r="Y471" s="71"/>
      <c r="Z471" s="120"/>
      <c r="AA471" s="120"/>
    </row>
    <row r="472" spans="1:27" ht="41.1" customHeight="1" x14ac:dyDescent="0.3">
      <c r="A472" s="72">
        <v>461</v>
      </c>
      <c r="B472" s="57" t="s">
        <v>2035</v>
      </c>
      <c r="C472" s="57" t="s">
        <v>1652</v>
      </c>
      <c r="D472" s="57" t="str">
        <f t="shared" si="78"/>
        <v>101-21-03-038</v>
      </c>
      <c r="E472" s="57" t="s">
        <v>2385</v>
      </c>
      <c r="F472" s="92">
        <f t="shared" si="74"/>
        <v>44279</v>
      </c>
      <c r="G472" s="467">
        <f t="shared" si="79"/>
        <v>29322.87</v>
      </c>
      <c r="H472" s="103"/>
      <c r="I472" s="133"/>
      <c r="J472" s="187"/>
      <c r="K472" s="464" t="s">
        <v>2262</v>
      </c>
      <c r="L472" s="91">
        <v>44279</v>
      </c>
      <c r="M472" s="188">
        <v>44280</v>
      </c>
      <c r="N472" s="123" t="s">
        <v>1677</v>
      </c>
      <c r="O472" s="124">
        <v>5010101001</v>
      </c>
      <c r="P472" s="110"/>
      <c r="Q472" s="106"/>
      <c r="R472" s="111"/>
      <c r="S472" s="106">
        <v>29322.87</v>
      </c>
      <c r="T472" s="84">
        <f t="shared" si="77"/>
        <v>21269464.999999989</v>
      </c>
      <c r="U472" s="85">
        <v>197</v>
      </c>
      <c r="V472" s="98"/>
      <c r="W472" s="86"/>
      <c r="X472" s="71"/>
      <c r="Y472" s="71"/>
      <c r="Z472" s="120"/>
      <c r="AA472" s="120"/>
    </row>
    <row r="473" spans="1:27" ht="41.1" customHeight="1" x14ac:dyDescent="0.3">
      <c r="A473" s="72">
        <v>462</v>
      </c>
      <c r="B473" s="57" t="s">
        <v>2035</v>
      </c>
      <c r="C473" s="57" t="s">
        <v>1652</v>
      </c>
      <c r="D473" s="57" t="str">
        <f t="shared" si="78"/>
        <v>101-21-03-038</v>
      </c>
      <c r="E473" s="57" t="s">
        <v>2385</v>
      </c>
      <c r="F473" s="92">
        <f t="shared" si="74"/>
        <v>44279</v>
      </c>
      <c r="G473" s="467">
        <f t="shared" si="79"/>
        <v>14239.19</v>
      </c>
      <c r="H473" s="103"/>
      <c r="I473" s="133"/>
      <c r="J473" s="187"/>
      <c r="K473" s="464" t="s">
        <v>2262</v>
      </c>
      <c r="L473" s="91">
        <v>44279</v>
      </c>
      <c r="M473" s="188">
        <v>44280</v>
      </c>
      <c r="N473" s="123" t="s">
        <v>1781</v>
      </c>
      <c r="O473" s="124">
        <v>5010101001</v>
      </c>
      <c r="P473" s="110"/>
      <c r="Q473" s="106"/>
      <c r="R473" s="111"/>
      <c r="S473" s="106">
        <v>14239.19</v>
      </c>
      <c r="T473" s="84">
        <f t="shared" si="77"/>
        <v>21255225.809999987</v>
      </c>
      <c r="U473" s="85">
        <v>198</v>
      </c>
      <c r="V473" s="98"/>
      <c r="W473" s="86"/>
      <c r="X473" s="71"/>
      <c r="Y473" s="71"/>
      <c r="Z473" s="120"/>
      <c r="AA473" s="120"/>
    </row>
    <row r="474" spans="1:27" ht="41.1" customHeight="1" x14ac:dyDescent="0.3">
      <c r="A474" s="72">
        <v>463</v>
      </c>
      <c r="B474" s="57" t="s">
        <v>2035</v>
      </c>
      <c r="C474" s="57" t="s">
        <v>1652</v>
      </c>
      <c r="D474" s="57" t="str">
        <f t="shared" si="78"/>
        <v>101-21-03-038</v>
      </c>
      <c r="E474" s="57" t="s">
        <v>2385</v>
      </c>
      <c r="F474" s="92">
        <f t="shared" si="74"/>
        <v>44279</v>
      </c>
      <c r="G474" s="467">
        <f t="shared" si="79"/>
        <v>48000</v>
      </c>
      <c r="H474" s="103"/>
      <c r="I474" s="133"/>
      <c r="J474" s="187"/>
      <c r="K474" s="464" t="s">
        <v>2262</v>
      </c>
      <c r="L474" s="91">
        <v>44279</v>
      </c>
      <c r="M474" s="188">
        <v>44280</v>
      </c>
      <c r="N474" s="123" t="s">
        <v>2265</v>
      </c>
      <c r="O474" s="124">
        <v>5010204001</v>
      </c>
      <c r="P474" s="110" t="s">
        <v>2266</v>
      </c>
      <c r="Q474" s="106"/>
      <c r="R474" s="111"/>
      <c r="S474" s="106">
        <v>48000</v>
      </c>
      <c r="T474" s="84">
        <f t="shared" si="77"/>
        <v>21207225.809999987</v>
      </c>
      <c r="U474" s="85">
        <v>199</v>
      </c>
      <c r="V474" s="98"/>
      <c r="W474" s="86"/>
      <c r="X474" s="71"/>
      <c r="Y474" s="71"/>
      <c r="Z474" s="120"/>
      <c r="AA474" s="120"/>
    </row>
    <row r="475" spans="1:27" ht="41.1" customHeight="1" x14ac:dyDescent="0.3">
      <c r="A475" s="72">
        <v>464</v>
      </c>
      <c r="B475" s="57" t="s">
        <v>2035</v>
      </c>
      <c r="C475" s="57" t="s">
        <v>1652</v>
      </c>
      <c r="D475" s="57" t="str">
        <f t="shared" si="78"/>
        <v>101-21-03-038</v>
      </c>
      <c r="E475" s="57" t="s">
        <v>2385</v>
      </c>
      <c r="F475" s="92">
        <f t="shared" si="74"/>
        <v>44279</v>
      </c>
      <c r="G475" s="467">
        <f t="shared" si="79"/>
        <v>9059.9599999999991</v>
      </c>
      <c r="H475" s="103"/>
      <c r="I475" s="133"/>
      <c r="J475" s="187"/>
      <c r="K475" s="464" t="s">
        <v>2262</v>
      </c>
      <c r="L475" s="91">
        <v>44279</v>
      </c>
      <c r="M475" s="188">
        <v>44280</v>
      </c>
      <c r="N475" s="123" t="s">
        <v>1950</v>
      </c>
      <c r="O475" s="124">
        <v>5010101001</v>
      </c>
      <c r="P475" s="110" t="s">
        <v>2267</v>
      </c>
      <c r="Q475" s="106"/>
      <c r="R475" s="111"/>
      <c r="S475" s="106">
        <v>9059.9599999999991</v>
      </c>
      <c r="T475" s="84">
        <f t="shared" si="77"/>
        <v>21198165.849999987</v>
      </c>
      <c r="U475" s="85">
        <v>200</v>
      </c>
      <c r="V475" s="98"/>
      <c r="W475" s="86"/>
      <c r="X475" s="71"/>
      <c r="Y475" s="71"/>
      <c r="Z475" s="120"/>
      <c r="AA475" s="120"/>
    </row>
    <row r="476" spans="1:27" ht="41.1" customHeight="1" x14ac:dyDescent="0.3">
      <c r="A476" s="72">
        <v>465</v>
      </c>
      <c r="B476" s="57" t="s">
        <v>2035</v>
      </c>
      <c r="C476" s="57" t="s">
        <v>1652</v>
      </c>
      <c r="D476" s="57" t="str">
        <f t="shared" si="78"/>
        <v>101-21-03-038</v>
      </c>
      <c r="E476" s="57" t="s">
        <v>2385</v>
      </c>
      <c r="F476" s="92">
        <f t="shared" si="74"/>
        <v>44279</v>
      </c>
      <c r="G476" s="467">
        <f t="shared" si="79"/>
        <v>11559.96</v>
      </c>
      <c r="H476" s="103"/>
      <c r="I476" s="133"/>
      <c r="J476" s="187"/>
      <c r="K476" s="464" t="s">
        <v>2262</v>
      </c>
      <c r="L476" s="91">
        <v>44279</v>
      </c>
      <c r="M476" s="188">
        <v>44280</v>
      </c>
      <c r="N476" s="123" t="s">
        <v>2141</v>
      </c>
      <c r="O476" s="124">
        <v>5010101001</v>
      </c>
      <c r="P476" s="110"/>
      <c r="Q476" s="106"/>
      <c r="R476" s="111"/>
      <c r="S476" s="106">
        <v>11559.96</v>
      </c>
      <c r="T476" s="84">
        <f t="shared" si="77"/>
        <v>21186605.889999986</v>
      </c>
      <c r="U476" s="85">
        <v>201</v>
      </c>
      <c r="V476" s="98"/>
      <c r="W476" s="86"/>
      <c r="X476" s="71"/>
      <c r="Y476" s="71"/>
      <c r="Z476" s="120"/>
      <c r="AA476" s="120"/>
    </row>
    <row r="477" spans="1:27" ht="41.1" customHeight="1" x14ac:dyDescent="0.3">
      <c r="A477" s="72">
        <v>466</v>
      </c>
      <c r="B477" s="57" t="s">
        <v>2035</v>
      </c>
      <c r="C477" s="57" t="s">
        <v>1652</v>
      </c>
      <c r="D477" s="57" t="str">
        <f t="shared" si="78"/>
        <v>101-21-03-038</v>
      </c>
      <c r="E477" s="57" t="s">
        <v>2385</v>
      </c>
      <c r="F477" s="92">
        <f t="shared" si="74"/>
        <v>44279</v>
      </c>
      <c r="G477" s="467">
        <f t="shared" si="79"/>
        <v>11559.96</v>
      </c>
      <c r="H477" s="103"/>
      <c r="I477" s="133"/>
      <c r="J477" s="187"/>
      <c r="K477" s="464" t="s">
        <v>2262</v>
      </c>
      <c r="L477" s="91">
        <v>44279</v>
      </c>
      <c r="M477" s="188">
        <v>44280</v>
      </c>
      <c r="N477" s="123" t="s">
        <v>1945</v>
      </c>
      <c r="O477" s="124">
        <v>5010101001</v>
      </c>
      <c r="P477" s="110"/>
      <c r="Q477" s="106"/>
      <c r="R477" s="111"/>
      <c r="S477" s="106">
        <v>11559.96</v>
      </c>
      <c r="T477" s="84">
        <f t="shared" si="77"/>
        <v>21175045.929999985</v>
      </c>
      <c r="U477" s="85">
        <v>202</v>
      </c>
      <c r="V477" s="98"/>
      <c r="W477" s="86"/>
      <c r="X477" s="71"/>
      <c r="Y477" s="71"/>
      <c r="Z477" s="120"/>
      <c r="AA477" s="120"/>
    </row>
    <row r="478" spans="1:27" ht="41.1" customHeight="1" x14ac:dyDescent="0.3">
      <c r="A478" s="72">
        <v>467</v>
      </c>
      <c r="B478" s="57" t="s">
        <v>2035</v>
      </c>
      <c r="C478" s="57" t="s">
        <v>1652</v>
      </c>
      <c r="D478" s="57" t="str">
        <f t="shared" si="78"/>
        <v>101-21-03-038</v>
      </c>
      <c r="E478" s="57" t="s">
        <v>2385</v>
      </c>
      <c r="F478" s="92">
        <f t="shared" si="74"/>
        <v>44279</v>
      </c>
      <c r="G478" s="467">
        <f t="shared" si="79"/>
        <v>11559.96</v>
      </c>
      <c r="H478" s="103"/>
      <c r="I478" s="133"/>
      <c r="J478" s="187"/>
      <c r="K478" s="464" t="s">
        <v>2262</v>
      </c>
      <c r="L478" s="91">
        <v>44279</v>
      </c>
      <c r="M478" s="188">
        <v>44280</v>
      </c>
      <c r="N478" s="123" t="s">
        <v>1949</v>
      </c>
      <c r="O478" s="124">
        <v>5010101001</v>
      </c>
      <c r="P478" s="110"/>
      <c r="Q478" s="106"/>
      <c r="R478" s="111"/>
      <c r="S478" s="106">
        <v>11559.96</v>
      </c>
      <c r="T478" s="84">
        <f t="shared" si="77"/>
        <v>21163485.969999984</v>
      </c>
      <c r="U478" s="85">
        <v>203</v>
      </c>
      <c r="V478" s="98"/>
      <c r="W478" s="86"/>
      <c r="X478" s="71"/>
      <c r="Y478" s="71"/>
      <c r="Z478" s="120"/>
      <c r="AA478" s="120"/>
    </row>
    <row r="479" spans="1:27" ht="41.1" customHeight="1" x14ac:dyDescent="0.3">
      <c r="A479" s="72">
        <v>468</v>
      </c>
      <c r="B479" s="57" t="s">
        <v>2035</v>
      </c>
      <c r="C479" s="57" t="s">
        <v>1652</v>
      </c>
      <c r="D479" s="57" t="str">
        <f t="shared" si="78"/>
        <v>101-21-03-038</v>
      </c>
      <c r="E479" s="57" t="s">
        <v>2385</v>
      </c>
      <c r="F479" s="92">
        <f t="shared" si="74"/>
        <v>44279</v>
      </c>
      <c r="G479" s="467">
        <f t="shared" si="79"/>
        <v>11559.96</v>
      </c>
      <c r="H479" s="103"/>
      <c r="I479" s="133"/>
      <c r="J479" s="187"/>
      <c r="K479" s="464" t="s">
        <v>2262</v>
      </c>
      <c r="L479" s="91">
        <v>44279</v>
      </c>
      <c r="M479" s="188">
        <v>44280</v>
      </c>
      <c r="N479" s="123" t="s">
        <v>2133</v>
      </c>
      <c r="O479" s="124">
        <v>5010101001</v>
      </c>
      <c r="P479" s="110"/>
      <c r="Q479" s="106"/>
      <c r="R479" s="111"/>
      <c r="S479" s="106">
        <v>11559.96</v>
      </c>
      <c r="T479" s="84">
        <f t="shared" si="77"/>
        <v>21151926.009999983</v>
      </c>
      <c r="U479" s="85">
        <v>204</v>
      </c>
      <c r="V479" s="98"/>
      <c r="W479" s="86"/>
      <c r="X479" s="71"/>
      <c r="Y479" s="71"/>
      <c r="Z479" s="120"/>
      <c r="AA479" s="120"/>
    </row>
    <row r="480" spans="1:27" ht="41.1" customHeight="1" x14ac:dyDescent="0.3">
      <c r="A480" s="72">
        <v>469</v>
      </c>
      <c r="B480" s="57" t="s">
        <v>2035</v>
      </c>
      <c r="C480" s="57" t="s">
        <v>1652</v>
      </c>
      <c r="D480" s="57" t="str">
        <f t="shared" si="78"/>
        <v>101-21-03-038</v>
      </c>
      <c r="E480" s="57" t="s">
        <v>2385</v>
      </c>
      <c r="F480" s="92">
        <f t="shared" si="74"/>
        <v>44279</v>
      </c>
      <c r="G480" s="467">
        <f t="shared" si="79"/>
        <v>11559.96</v>
      </c>
      <c r="H480" s="103"/>
      <c r="I480" s="133"/>
      <c r="J480" s="187"/>
      <c r="K480" s="464" t="s">
        <v>2262</v>
      </c>
      <c r="L480" s="91">
        <v>44279</v>
      </c>
      <c r="M480" s="188">
        <v>44280</v>
      </c>
      <c r="N480" s="123" t="s">
        <v>1948</v>
      </c>
      <c r="O480" s="124">
        <v>5010101001</v>
      </c>
      <c r="P480" s="110"/>
      <c r="Q480" s="106"/>
      <c r="R480" s="111"/>
      <c r="S480" s="106">
        <v>11559.96</v>
      </c>
      <c r="T480" s="84">
        <f t="shared" si="77"/>
        <v>21140366.049999982</v>
      </c>
      <c r="U480" s="85">
        <v>205</v>
      </c>
      <c r="V480" s="98"/>
      <c r="W480" s="86"/>
      <c r="X480" s="71"/>
      <c r="Y480" s="71"/>
      <c r="Z480" s="120"/>
      <c r="AA480" s="120"/>
    </row>
    <row r="481" spans="1:27" ht="41.1" customHeight="1" x14ac:dyDescent="0.3">
      <c r="A481" s="72">
        <v>470</v>
      </c>
      <c r="B481" s="57" t="s">
        <v>2035</v>
      </c>
      <c r="C481" s="57" t="s">
        <v>1652</v>
      </c>
      <c r="D481" s="57" t="str">
        <f t="shared" si="78"/>
        <v>101-21-03-038</v>
      </c>
      <c r="E481" s="57" t="s">
        <v>2385</v>
      </c>
      <c r="F481" s="92">
        <f t="shared" si="74"/>
        <v>44279</v>
      </c>
      <c r="G481" s="467">
        <f t="shared" si="79"/>
        <v>45808.9</v>
      </c>
      <c r="H481" s="103"/>
      <c r="I481" s="133"/>
      <c r="J481" s="187"/>
      <c r="K481" s="464" t="s">
        <v>2262</v>
      </c>
      <c r="L481" s="91">
        <v>44279</v>
      </c>
      <c r="M481" s="188">
        <v>44280</v>
      </c>
      <c r="N481" s="123" t="s">
        <v>2268</v>
      </c>
      <c r="O481" s="124">
        <v>5021199000</v>
      </c>
      <c r="P481" s="110" t="s">
        <v>2269</v>
      </c>
      <c r="Q481" s="106"/>
      <c r="R481" s="111"/>
      <c r="S481" s="106">
        <v>45808.9</v>
      </c>
      <c r="T481" s="84">
        <f t="shared" si="77"/>
        <v>21094557.149999984</v>
      </c>
      <c r="U481" s="85">
        <v>206</v>
      </c>
      <c r="V481" s="98"/>
      <c r="W481" s="86"/>
      <c r="X481" s="71"/>
      <c r="Y481" s="71"/>
      <c r="Z481" s="120"/>
      <c r="AA481" s="120"/>
    </row>
    <row r="482" spans="1:27" ht="41.1" customHeight="1" x14ac:dyDescent="0.3">
      <c r="A482" s="72">
        <v>471</v>
      </c>
      <c r="B482" s="57" t="s">
        <v>2035</v>
      </c>
      <c r="C482" s="57" t="s">
        <v>1652</v>
      </c>
      <c r="D482" s="57" t="str">
        <f t="shared" si="78"/>
        <v>101-21-03-038</v>
      </c>
      <c r="E482" s="57" t="s">
        <v>2385</v>
      </c>
      <c r="F482" s="92">
        <f t="shared" si="74"/>
        <v>44279</v>
      </c>
      <c r="G482" s="467">
        <f t="shared" si="79"/>
        <v>41497.269999999997</v>
      </c>
      <c r="H482" s="103"/>
      <c r="I482" s="133"/>
      <c r="J482" s="187"/>
      <c r="K482" s="464" t="s">
        <v>2262</v>
      </c>
      <c r="L482" s="91">
        <v>44279</v>
      </c>
      <c r="M482" s="188">
        <v>44280</v>
      </c>
      <c r="N482" s="123" t="s">
        <v>2268</v>
      </c>
      <c r="O482" s="124">
        <v>5021199000</v>
      </c>
      <c r="P482" s="110" t="s">
        <v>2270</v>
      </c>
      <c r="Q482" s="106"/>
      <c r="R482" s="111"/>
      <c r="S482" s="106">
        <v>41497.269999999997</v>
      </c>
      <c r="T482" s="84">
        <f t="shared" si="77"/>
        <v>21053059.879999984</v>
      </c>
      <c r="U482" s="85">
        <v>207</v>
      </c>
      <c r="V482" s="98"/>
      <c r="W482" s="86"/>
      <c r="X482" s="71"/>
      <c r="Y482" s="71"/>
      <c r="Z482" s="120"/>
      <c r="AA482" s="120"/>
    </row>
    <row r="483" spans="1:27" ht="41.1" customHeight="1" x14ac:dyDescent="0.3">
      <c r="A483" s="72">
        <v>472</v>
      </c>
      <c r="B483" s="57" t="s">
        <v>2035</v>
      </c>
      <c r="C483" s="57" t="s">
        <v>1652</v>
      </c>
      <c r="D483" s="57" t="str">
        <f t="shared" si="78"/>
        <v>101-21-03-038</v>
      </c>
      <c r="E483" s="57" t="s">
        <v>2385</v>
      </c>
      <c r="F483" s="92">
        <f t="shared" si="74"/>
        <v>44279</v>
      </c>
      <c r="G483" s="467">
        <f t="shared" si="79"/>
        <v>1138282.71</v>
      </c>
      <c r="H483" s="103"/>
      <c r="I483" s="133"/>
      <c r="J483" s="187"/>
      <c r="K483" s="464" t="s">
        <v>2262</v>
      </c>
      <c r="L483" s="91">
        <v>44279</v>
      </c>
      <c r="M483" s="188">
        <v>44280</v>
      </c>
      <c r="N483" s="123" t="s">
        <v>2271</v>
      </c>
      <c r="O483" s="124">
        <v>5010403001</v>
      </c>
      <c r="P483" s="110" t="s">
        <v>2272</v>
      </c>
      <c r="Q483" s="106"/>
      <c r="R483" s="111"/>
      <c r="S483" s="106">
        <v>1138282.71</v>
      </c>
      <c r="T483" s="84">
        <f t="shared" si="77"/>
        <v>19914777.169999983</v>
      </c>
      <c r="U483" s="85">
        <v>208</v>
      </c>
      <c r="V483" s="98"/>
      <c r="W483" s="86"/>
      <c r="X483" s="71"/>
      <c r="Y483" s="71"/>
      <c r="Z483" s="120"/>
      <c r="AA483" s="120"/>
    </row>
    <row r="484" spans="1:27" ht="41.1" customHeight="1" x14ac:dyDescent="0.3">
      <c r="A484" s="72">
        <v>473</v>
      </c>
      <c r="B484" s="57" t="s">
        <v>2035</v>
      </c>
      <c r="C484" s="57" t="s">
        <v>1652</v>
      </c>
      <c r="D484" s="57" t="str">
        <f t="shared" si="78"/>
        <v>101-21-03-038</v>
      </c>
      <c r="E484" s="57" t="s">
        <v>2385</v>
      </c>
      <c r="F484" s="92">
        <f t="shared" si="74"/>
        <v>44279</v>
      </c>
      <c r="G484" s="467">
        <f t="shared" si="79"/>
        <v>1500</v>
      </c>
      <c r="H484" s="103"/>
      <c r="I484" s="133"/>
      <c r="J484" s="187"/>
      <c r="K484" s="464" t="s">
        <v>2262</v>
      </c>
      <c r="L484" s="91">
        <v>44279</v>
      </c>
      <c r="M484" s="188">
        <v>44280</v>
      </c>
      <c r="N484" s="123" t="s">
        <v>2273</v>
      </c>
      <c r="O484" s="124">
        <v>5029903000</v>
      </c>
      <c r="P484" s="110" t="s">
        <v>2274</v>
      </c>
      <c r="Q484" s="106"/>
      <c r="R484" s="111"/>
      <c r="S484" s="106">
        <v>1500</v>
      </c>
      <c r="T484" s="84">
        <f t="shared" si="77"/>
        <v>19913277.169999983</v>
      </c>
      <c r="U484" s="85">
        <v>209</v>
      </c>
      <c r="V484" s="98"/>
      <c r="W484" s="86"/>
      <c r="X484" s="71"/>
      <c r="Y484" s="71"/>
      <c r="Z484" s="120"/>
      <c r="AA484" s="120"/>
    </row>
    <row r="485" spans="1:27" ht="41.1" customHeight="1" x14ac:dyDescent="0.3">
      <c r="A485" s="72">
        <v>474</v>
      </c>
      <c r="B485" s="57" t="s">
        <v>2035</v>
      </c>
      <c r="C485" s="57" t="s">
        <v>1652</v>
      </c>
      <c r="D485" s="57" t="str">
        <f t="shared" si="78"/>
        <v>101-21-03-038</v>
      </c>
      <c r="E485" s="57" t="s">
        <v>2385</v>
      </c>
      <c r="F485" s="92">
        <f t="shared" si="74"/>
        <v>44279</v>
      </c>
      <c r="G485" s="467">
        <f t="shared" si="79"/>
        <v>350</v>
      </c>
      <c r="H485" s="103"/>
      <c r="I485" s="133"/>
      <c r="J485" s="187"/>
      <c r="K485" s="464" t="s">
        <v>2262</v>
      </c>
      <c r="L485" s="91">
        <v>44279</v>
      </c>
      <c r="M485" s="188">
        <v>44280</v>
      </c>
      <c r="N485" s="123" t="s">
        <v>1988</v>
      </c>
      <c r="O485" s="124">
        <v>5029903000</v>
      </c>
      <c r="P485" s="110" t="s">
        <v>2275</v>
      </c>
      <c r="Q485" s="106"/>
      <c r="R485" s="111"/>
      <c r="S485" s="106">
        <v>350</v>
      </c>
      <c r="T485" s="84">
        <f t="shared" si="77"/>
        <v>19912927.169999983</v>
      </c>
      <c r="U485" s="85">
        <v>210</v>
      </c>
      <c r="V485" s="98" t="s">
        <v>2276</v>
      </c>
      <c r="W485" s="86">
        <v>2327624.8899999997</v>
      </c>
      <c r="X485" s="71"/>
      <c r="Y485" s="71"/>
      <c r="Z485" s="120"/>
      <c r="AA485" s="120"/>
    </row>
    <row r="486" spans="1:27" ht="41.1" customHeight="1" x14ac:dyDescent="0.3">
      <c r="A486" s="72">
        <v>475</v>
      </c>
      <c r="B486" s="57" t="s">
        <v>2035</v>
      </c>
      <c r="C486" s="57" t="s">
        <v>1645</v>
      </c>
      <c r="D486" s="466">
        <f t="shared" ref="D486:D541" si="80">J486</f>
        <v>1150537</v>
      </c>
      <c r="E486" s="57" t="s">
        <v>2385</v>
      </c>
      <c r="F486" s="92">
        <f t="shared" si="74"/>
        <v>44279</v>
      </c>
      <c r="G486" s="467">
        <f t="shared" si="79"/>
        <v>950</v>
      </c>
      <c r="H486" s="103"/>
      <c r="I486" s="133"/>
      <c r="J486" s="187">
        <v>1150537</v>
      </c>
      <c r="K486" s="133"/>
      <c r="L486" s="91">
        <v>44279</v>
      </c>
      <c r="M486" s="188">
        <v>44279</v>
      </c>
      <c r="N486" s="123" t="s">
        <v>2277</v>
      </c>
      <c r="O486" s="124">
        <v>5021199000</v>
      </c>
      <c r="P486" s="110" t="s">
        <v>2278</v>
      </c>
      <c r="Q486" s="106"/>
      <c r="R486" s="111">
        <v>950</v>
      </c>
      <c r="S486" s="106"/>
      <c r="T486" s="84">
        <f t="shared" si="77"/>
        <v>19911977.169999983</v>
      </c>
      <c r="U486" s="85">
        <v>211</v>
      </c>
      <c r="V486" s="98"/>
      <c r="W486" s="86"/>
      <c r="X486" s="71"/>
      <c r="Y486" s="71"/>
      <c r="Z486" s="120"/>
      <c r="AA486" s="120"/>
    </row>
    <row r="487" spans="1:27" ht="41.1" customHeight="1" x14ac:dyDescent="0.3">
      <c r="A487" s="72">
        <v>476</v>
      </c>
      <c r="B487" s="57" t="s">
        <v>2035</v>
      </c>
      <c r="C487" s="57" t="s">
        <v>1645</v>
      </c>
      <c r="D487" s="466">
        <f t="shared" si="80"/>
        <v>1150538</v>
      </c>
      <c r="E487" s="57" t="s">
        <v>2385</v>
      </c>
      <c r="F487" s="92">
        <f t="shared" si="74"/>
        <v>44279</v>
      </c>
      <c r="G487" s="467">
        <f t="shared" si="79"/>
        <v>9500</v>
      </c>
      <c r="H487" s="103"/>
      <c r="I487" s="133"/>
      <c r="J487" s="187">
        <v>1150538</v>
      </c>
      <c r="K487" s="133"/>
      <c r="L487" s="91">
        <v>44279</v>
      </c>
      <c r="M487" s="188">
        <v>44279</v>
      </c>
      <c r="N487" s="123" t="s">
        <v>2279</v>
      </c>
      <c r="O487" s="124">
        <v>5021199000</v>
      </c>
      <c r="P487" s="110" t="s">
        <v>2280</v>
      </c>
      <c r="Q487" s="106"/>
      <c r="R487" s="111">
        <v>9500</v>
      </c>
      <c r="S487" s="106"/>
      <c r="T487" s="84">
        <f t="shared" si="77"/>
        <v>19902477.169999983</v>
      </c>
      <c r="U487" s="85">
        <v>212</v>
      </c>
      <c r="V487" s="98"/>
      <c r="W487" s="86"/>
      <c r="X487" s="71"/>
      <c r="Y487" s="71"/>
      <c r="Z487" s="120"/>
      <c r="AA487" s="120"/>
    </row>
    <row r="488" spans="1:27" ht="41.1" customHeight="1" x14ac:dyDescent="0.3">
      <c r="A488" s="72">
        <v>477</v>
      </c>
      <c r="B488" s="57" t="s">
        <v>2035</v>
      </c>
      <c r="C488" s="57" t="s">
        <v>1645</v>
      </c>
      <c r="D488" s="466">
        <f t="shared" si="80"/>
        <v>1150539</v>
      </c>
      <c r="E488" s="57" t="s">
        <v>2385</v>
      </c>
      <c r="F488" s="92">
        <f t="shared" ref="F488:F551" si="81">L488</f>
        <v>44279</v>
      </c>
      <c r="G488" s="467">
        <f t="shared" si="79"/>
        <v>950</v>
      </c>
      <c r="H488" s="103"/>
      <c r="I488" s="133"/>
      <c r="J488" s="187">
        <v>1150539</v>
      </c>
      <c r="K488" s="133"/>
      <c r="L488" s="91">
        <v>44279</v>
      </c>
      <c r="M488" s="188">
        <v>44279</v>
      </c>
      <c r="N488" s="123" t="s">
        <v>2281</v>
      </c>
      <c r="O488" s="124">
        <v>5021199000</v>
      </c>
      <c r="P488" s="110" t="s">
        <v>2282</v>
      </c>
      <c r="Q488" s="106"/>
      <c r="R488" s="111">
        <v>950</v>
      </c>
      <c r="S488" s="106"/>
      <c r="T488" s="84">
        <f t="shared" si="77"/>
        <v>19901527.169999983</v>
      </c>
      <c r="U488" s="85">
        <v>213</v>
      </c>
      <c r="V488" s="98"/>
      <c r="W488" s="86"/>
      <c r="X488" s="71"/>
      <c r="Y488" s="71"/>
      <c r="Z488" s="120"/>
      <c r="AA488" s="120"/>
    </row>
    <row r="489" spans="1:27" ht="41.1" customHeight="1" x14ac:dyDescent="0.3">
      <c r="A489" s="72">
        <v>478</v>
      </c>
      <c r="B489" s="57" t="s">
        <v>2035</v>
      </c>
      <c r="C489" s="57" t="s">
        <v>1645</v>
      </c>
      <c r="D489" s="466">
        <f t="shared" si="80"/>
        <v>1150540</v>
      </c>
      <c r="E489" s="57" t="s">
        <v>2385</v>
      </c>
      <c r="F489" s="92">
        <f t="shared" si="81"/>
        <v>44279</v>
      </c>
      <c r="G489" s="467">
        <f t="shared" si="79"/>
        <v>950</v>
      </c>
      <c r="H489" s="103"/>
      <c r="I489" s="133"/>
      <c r="J489" s="187">
        <v>1150540</v>
      </c>
      <c r="K489" s="133"/>
      <c r="L489" s="91">
        <v>44279</v>
      </c>
      <c r="M489" s="188">
        <v>44279</v>
      </c>
      <c r="N489" s="123" t="s">
        <v>2283</v>
      </c>
      <c r="O489" s="124">
        <v>5021199000</v>
      </c>
      <c r="P489" s="110"/>
      <c r="Q489" s="106"/>
      <c r="R489" s="111">
        <v>950</v>
      </c>
      <c r="S489" s="106"/>
      <c r="T489" s="84">
        <f t="shared" si="77"/>
        <v>19900577.169999983</v>
      </c>
      <c r="U489" s="85">
        <v>214</v>
      </c>
      <c r="V489" s="98"/>
      <c r="W489" s="86"/>
      <c r="X489" s="71"/>
      <c r="Y489" s="71"/>
      <c r="Z489" s="120"/>
      <c r="AA489" s="120"/>
    </row>
    <row r="490" spans="1:27" ht="41.1" customHeight="1" x14ac:dyDescent="0.3">
      <c r="A490" s="72">
        <v>479</v>
      </c>
      <c r="B490" s="57" t="s">
        <v>2035</v>
      </c>
      <c r="C490" s="57" t="s">
        <v>1645</v>
      </c>
      <c r="D490" s="466">
        <f t="shared" si="80"/>
        <v>1150541</v>
      </c>
      <c r="E490" s="57" t="s">
        <v>2385</v>
      </c>
      <c r="F490" s="92">
        <f t="shared" si="81"/>
        <v>44279</v>
      </c>
      <c r="G490" s="467">
        <f t="shared" si="79"/>
        <v>4495.3100000000004</v>
      </c>
      <c r="H490" s="103"/>
      <c r="I490" s="133"/>
      <c r="J490" s="187">
        <v>1150541</v>
      </c>
      <c r="K490" s="133"/>
      <c r="L490" s="91">
        <v>44279</v>
      </c>
      <c r="M490" s="188">
        <v>44279</v>
      </c>
      <c r="N490" s="123" t="s">
        <v>2284</v>
      </c>
      <c r="O490" s="124">
        <v>5020503000</v>
      </c>
      <c r="P490" s="110" t="s">
        <v>2285</v>
      </c>
      <c r="Q490" s="106"/>
      <c r="R490" s="111">
        <v>4495.3100000000004</v>
      </c>
      <c r="S490" s="106"/>
      <c r="T490" s="84">
        <f t="shared" si="77"/>
        <v>19896081.859999985</v>
      </c>
      <c r="U490" s="85">
        <v>215</v>
      </c>
      <c r="V490" s="98"/>
      <c r="W490" s="86"/>
      <c r="X490" s="71"/>
      <c r="Y490" s="71"/>
      <c r="Z490" s="120"/>
      <c r="AA490" s="120"/>
    </row>
    <row r="491" spans="1:27" ht="41.1" customHeight="1" x14ac:dyDescent="0.3">
      <c r="A491" s="72">
        <v>480</v>
      </c>
      <c r="B491" s="57" t="s">
        <v>2035</v>
      </c>
      <c r="C491" s="57" t="s">
        <v>1645</v>
      </c>
      <c r="D491" s="466">
        <f t="shared" si="80"/>
        <v>1150542</v>
      </c>
      <c r="E491" s="57" t="s">
        <v>2385</v>
      </c>
      <c r="F491" s="92">
        <f t="shared" si="81"/>
        <v>44279</v>
      </c>
      <c r="G491" s="467">
        <f t="shared" si="79"/>
        <v>29812.5</v>
      </c>
      <c r="H491" s="103"/>
      <c r="I491" s="133"/>
      <c r="J491" s="187">
        <v>1150542</v>
      </c>
      <c r="K491" s="133"/>
      <c r="L491" s="91">
        <v>44279</v>
      </c>
      <c r="M491" s="188">
        <v>44279</v>
      </c>
      <c r="N491" s="123" t="s">
        <v>1760</v>
      </c>
      <c r="O491" s="124">
        <v>5029903000</v>
      </c>
      <c r="P491" s="110" t="s">
        <v>2286</v>
      </c>
      <c r="Q491" s="106"/>
      <c r="R491" s="111">
        <v>29812.5</v>
      </c>
      <c r="S491" s="106"/>
      <c r="T491" s="84">
        <f t="shared" si="77"/>
        <v>19866269.359999985</v>
      </c>
      <c r="U491" s="85">
        <v>216</v>
      </c>
      <c r="V491" s="98" t="s">
        <v>2287</v>
      </c>
      <c r="W491" s="86">
        <v>46657.81</v>
      </c>
      <c r="X491" s="71"/>
      <c r="Y491" s="71"/>
      <c r="Z491" s="120"/>
      <c r="AA491" s="120"/>
    </row>
    <row r="492" spans="1:27" ht="41.1" customHeight="1" x14ac:dyDescent="0.3">
      <c r="A492" s="72">
        <v>481</v>
      </c>
      <c r="B492" s="57" t="s">
        <v>2035</v>
      </c>
      <c r="C492" s="57" t="s">
        <v>1645</v>
      </c>
      <c r="D492" s="466">
        <f t="shared" si="80"/>
        <v>9900130742</v>
      </c>
      <c r="E492" s="57" t="s">
        <v>2385</v>
      </c>
      <c r="F492" s="92">
        <f t="shared" si="81"/>
        <v>44279</v>
      </c>
      <c r="G492" s="467">
        <f t="shared" si="79"/>
        <v>450</v>
      </c>
      <c r="H492" s="103"/>
      <c r="I492" s="133"/>
      <c r="J492" s="187">
        <v>9900130742</v>
      </c>
      <c r="K492" s="133"/>
      <c r="L492" s="91">
        <v>44279</v>
      </c>
      <c r="M492" s="188">
        <v>44279</v>
      </c>
      <c r="N492" s="123" t="s">
        <v>1683</v>
      </c>
      <c r="O492" s="124">
        <v>5029900200</v>
      </c>
      <c r="P492" s="110" t="s">
        <v>2288</v>
      </c>
      <c r="Q492" s="106"/>
      <c r="R492" s="111">
        <v>450</v>
      </c>
      <c r="S492" s="106"/>
      <c r="T492" s="84">
        <f t="shared" si="77"/>
        <v>19865819.359999985</v>
      </c>
      <c r="U492" s="85">
        <v>217</v>
      </c>
      <c r="V492" s="98" t="s">
        <v>2289</v>
      </c>
      <c r="W492" s="86">
        <v>450</v>
      </c>
      <c r="X492" s="71">
        <v>19865541.859999999</v>
      </c>
      <c r="Y492" s="71">
        <v>3.3527612686157227E-8</v>
      </c>
      <c r="Z492" s="120"/>
      <c r="AA492" s="120"/>
    </row>
    <row r="493" spans="1:27" ht="41.1" customHeight="1" x14ac:dyDescent="0.3">
      <c r="A493" s="72">
        <v>482</v>
      </c>
      <c r="B493" s="57" t="s">
        <v>2035</v>
      </c>
      <c r="C493" s="57" t="s">
        <v>1645</v>
      </c>
      <c r="D493" s="466">
        <f t="shared" si="80"/>
        <v>9900130743</v>
      </c>
      <c r="E493" s="57" t="s">
        <v>2385</v>
      </c>
      <c r="F493" s="92">
        <f t="shared" si="81"/>
        <v>44280</v>
      </c>
      <c r="G493" s="467">
        <f t="shared" si="79"/>
        <v>792144.86</v>
      </c>
      <c r="H493" s="103"/>
      <c r="I493" s="133"/>
      <c r="J493" s="187">
        <v>9900130743</v>
      </c>
      <c r="K493" s="133"/>
      <c r="L493" s="91">
        <v>44280</v>
      </c>
      <c r="M493" s="188"/>
      <c r="N493" s="123" t="s">
        <v>1109</v>
      </c>
      <c r="O493" s="124">
        <v>5029905001</v>
      </c>
      <c r="P493" s="110" t="s">
        <v>2290</v>
      </c>
      <c r="Q493" s="106"/>
      <c r="R493" s="111">
        <v>792144.86</v>
      </c>
      <c r="S493" s="106"/>
      <c r="T493" s="84">
        <f t="shared" si="77"/>
        <v>19073674.499999985</v>
      </c>
      <c r="U493" s="85">
        <v>218</v>
      </c>
      <c r="V493" s="98"/>
      <c r="W493" s="86"/>
      <c r="X493" s="71"/>
      <c r="Y493" s="71"/>
      <c r="Z493" s="120"/>
      <c r="AA493" s="120"/>
    </row>
    <row r="494" spans="1:27" ht="41.1" customHeight="1" x14ac:dyDescent="0.3">
      <c r="A494" s="72">
        <v>483</v>
      </c>
      <c r="B494" s="57" t="s">
        <v>2035</v>
      </c>
      <c r="C494" s="57" t="s">
        <v>1645</v>
      </c>
      <c r="D494" s="466">
        <f t="shared" si="80"/>
        <v>9900130744</v>
      </c>
      <c r="E494" s="57" t="s">
        <v>2385</v>
      </c>
      <c r="F494" s="92">
        <f t="shared" si="81"/>
        <v>44280</v>
      </c>
      <c r="G494" s="467">
        <f t="shared" si="79"/>
        <v>361782.7</v>
      </c>
      <c r="H494" s="103"/>
      <c r="I494" s="133"/>
      <c r="J494" s="187">
        <v>9900130744</v>
      </c>
      <c r="K494" s="133"/>
      <c r="L494" s="91">
        <v>44280</v>
      </c>
      <c r="M494" s="188"/>
      <c r="N494" s="123" t="s">
        <v>1865</v>
      </c>
      <c r="O494" s="124">
        <v>5029905001</v>
      </c>
      <c r="P494" s="110"/>
      <c r="Q494" s="106"/>
      <c r="R494" s="111">
        <v>361782.7</v>
      </c>
      <c r="S494" s="106"/>
      <c r="T494" s="84">
        <f t="shared" si="77"/>
        <v>18711891.799999986</v>
      </c>
      <c r="U494" s="85">
        <v>219</v>
      </c>
      <c r="V494" s="98"/>
      <c r="W494" s="86"/>
      <c r="X494" s="71"/>
      <c r="Y494" s="71"/>
      <c r="Z494" s="120"/>
      <c r="AA494" s="120"/>
    </row>
    <row r="495" spans="1:27" ht="41.1" customHeight="1" x14ac:dyDescent="0.3">
      <c r="A495" s="72">
        <v>484</v>
      </c>
      <c r="B495" s="57" t="s">
        <v>2035</v>
      </c>
      <c r="C495" s="57" t="s">
        <v>1645</v>
      </c>
      <c r="D495" s="466">
        <f t="shared" si="80"/>
        <v>9900130745</v>
      </c>
      <c r="E495" s="57" t="s">
        <v>2385</v>
      </c>
      <c r="F495" s="92">
        <f t="shared" si="81"/>
        <v>44280</v>
      </c>
      <c r="G495" s="467">
        <f t="shared" si="79"/>
        <v>505666.32</v>
      </c>
      <c r="H495" s="103"/>
      <c r="I495" s="133"/>
      <c r="J495" s="187">
        <v>9900130745</v>
      </c>
      <c r="K495" s="133"/>
      <c r="L495" s="91">
        <v>44280</v>
      </c>
      <c r="M495" s="188"/>
      <c r="N495" s="123" t="s">
        <v>439</v>
      </c>
      <c r="O495" s="124">
        <v>5029905001</v>
      </c>
      <c r="P495" s="110"/>
      <c r="Q495" s="106"/>
      <c r="R495" s="111">
        <v>505666.32</v>
      </c>
      <c r="S495" s="106"/>
      <c r="T495" s="84">
        <f t="shared" si="77"/>
        <v>18206225.479999986</v>
      </c>
      <c r="U495" s="85">
        <v>220</v>
      </c>
      <c r="V495" s="98"/>
      <c r="W495" s="86"/>
      <c r="X495" s="71"/>
      <c r="Y495" s="71"/>
      <c r="Z495" s="120"/>
      <c r="AA495" s="120"/>
    </row>
    <row r="496" spans="1:27" ht="41.1" customHeight="1" x14ac:dyDescent="0.3">
      <c r="A496" s="72">
        <v>485</v>
      </c>
      <c r="B496" s="57" t="s">
        <v>2035</v>
      </c>
      <c r="C496" s="57" t="s">
        <v>1645</v>
      </c>
      <c r="D496" s="466">
        <f t="shared" si="80"/>
        <v>9900130746</v>
      </c>
      <c r="E496" s="57" t="s">
        <v>2385</v>
      </c>
      <c r="F496" s="92">
        <f t="shared" si="81"/>
        <v>44280</v>
      </c>
      <c r="G496" s="467">
        <f t="shared" si="79"/>
        <v>532388.56000000006</v>
      </c>
      <c r="H496" s="103"/>
      <c r="I496" s="133"/>
      <c r="J496" s="187">
        <v>9900130746</v>
      </c>
      <c r="K496" s="133"/>
      <c r="L496" s="91">
        <v>44280</v>
      </c>
      <c r="M496" s="188"/>
      <c r="N496" s="123" t="s">
        <v>442</v>
      </c>
      <c r="O496" s="124">
        <v>5029905001</v>
      </c>
      <c r="P496" s="110"/>
      <c r="Q496" s="106"/>
      <c r="R496" s="111">
        <v>532388.56000000006</v>
      </c>
      <c r="S496" s="106"/>
      <c r="T496" s="84">
        <f t="shared" si="77"/>
        <v>17673836.919999987</v>
      </c>
      <c r="U496" s="85">
        <v>221</v>
      </c>
      <c r="V496" s="98"/>
      <c r="W496" s="86"/>
      <c r="X496" s="71"/>
      <c r="Y496" s="71"/>
      <c r="Z496" s="120"/>
      <c r="AA496" s="120"/>
    </row>
    <row r="497" spans="1:27" ht="41.1" customHeight="1" x14ac:dyDescent="0.3">
      <c r="A497" s="72">
        <v>486</v>
      </c>
      <c r="B497" s="57" t="s">
        <v>2035</v>
      </c>
      <c r="C497" s="57" t="s">
        <v>1645</v>
      </c>
      <c r="D497" s="466">
        <f t="shared" si="80"/>
        <v>9900130747</v>
      </c>
      <c r="E497" s="57" t="s">
        <v>2385</v>
      </c>
      <c r="F497" s="92">
        <f t="shared" si="81"/>
        <v>44280</v>
      </c>
      <c r="G497" s="467">
        <f t="shared" si="79"/>
        <v>345963.3</v>
      </c>
      <c r="H497" s="103"/>
      <c r="I497" s="133"/>
      <c r="J497" s="187">
        <v>9900130747</v>
      </c>
      <c r="K497" s="133"/>
      <c r="L497" s="91">
        <v>44280</v>
      </c>
      <c r="M497" s="188"/>
      <c r="N497" s="123" t="s">
        <v>445</v>
      </c>
      <c r="O497" s="124">
        <v>5029905001</v>
      </c>
      <c r="P497" s="110"/>
      <c r="Q497" s="106"/>
      <c r="R497" s="111">
        <v>345963.3</v>
      </c>
      <c r="S497" s="106"/>
      <c r="T497" s="84">
        <f t="shared" si="77"/>
        <v>17327873.619999986</v>
      </c>
      <c r="U497" s="85">
        <v>222</v>
      </c>
      <c r="V497" s="98"/>
      <c r="W497" s="86"/>
      <c r="X497" s="71"/>
      <c r="Y497" s="71"/>
      <c r="Z497" s="120"/>
      <c r="AA497" s="120"/>
    </row>
    <row r="498" spans="1:27" ht="41.1" customHeight="1" x14ac:dyDescent="0.3">
      <c r="A498" s="72">
        <v>487</v>
      </c>
      <c r="B498" s="57" t="s">
        <v>2035</v>
      </c>
      <c r="C498" s="57" t="s">
        <v>1645</v>
      </c>
      <c r="D498" s="466">
        <f t="shared" si="80"/>
        <v>1150543</v>
      </c>
      <c r="E498" s="57" t="s">
        <v>2385</v>
      </c>
      <c r="F498" s="92">
        <f t="shared" si="81"/>
        <v>44280</v>
      </c>
      <c r="G498" s="467">
        <f t="shared" si="79"/>
        <v>40600</v>
      </c>
      <c r="H498" s="103"/>
      <c r="I498" s="133"/>
      <c r="J498" s="187">
        <v>1150543</v>
      </c>
      <c r="K498" s="133"/>
      <c r="L498" s="91">
        <v>44280</v>
      </c>
      <c r="M498" s="188"/>
      <c r="N498" s="123" t="s">
        <v>2291</v>
      </c>
      <c r="O498" s="124">
        <v>5029903000</v>
      </c>
      <c r="P498" s="110" t="s">
        <v>2292</v>
      </c>
      <c r="Q498" s="106"/>
      <c r="R498" s="111">
        <v>40600</v>
      </c>
      <c r="S498" s="106"/>
      <c r="T498" s="84">
        <f t="shared" si="77"/>
        <v>17287273.619999986</v>
      </c>
      <c r="U498" s="85">
        <v>223</v>
      </c>
      <c r="V498" s="98"/>
      <c r="W498" s="86"/>
      <c r="X498" s="71"/>
      <c r="Y498" s="71"/>
      <c r="Z498" s="120"/>
      <c r="AA498" s="120"/>
    </row>
    <row r="499" spans="1:27" ht="41.1" customHeight="1" x14ac:dyDescent="0.3">
      <c r="A499" s="72">
        <v>488</v>
      </c>
      <c r="B499" s="57" t="s">
        <v>2035</v>
      </c>
      <c r="C499" s="57" t="s">
        <v>1645</v>
      </c>
      <c r="D499" s="466">
        <f t="shared" si="80"/>
        <v>1150544</v>
      </c>
      <c r="E499" s="57" t="s">
        <v>2385</v>
      </c>
      <c r="F499" s="92">
        <f t="shared" si="81"/>
        <v>44280</v>
      </c>
      <c r="G499" s="467">
        <f t="shared" si="79"/>
        <v>1598.88</v>
      </c>
      <c r="H499" s="103"/>
      <c r="I499" s="133"/>
      <c r="J499" s="187">
        <v>1150544</v>
      </c>
      <c r="K499" s="133"/>
      <c r="L499" s="91">
        <v>44280</v>
      </c>
      <c r="M499" s="188"/>
      <c r="N499" s="123" t="s">
        <v>1715</v>
      </c>
      <c r="O499" s="124">
        <v>5020503000</v>
      </c>
      <c r="P499" s="110" t="s">
        <v>2293</v>
      </c>
      <c r="Q499" s="106"/>
      <c r="R499" s="111">
        <v>1598.88</v>
      </c>
      <c r="S499" s="106"/>
      <c r="T499" s="84">
        <f t="shared" si="77"/>
        <v>17285674.739999987</v>
      </c>
      <c r="U499" s="85">
        <v>224</v>
      </c>
      <c r="V499" s="98"/>
      <c r="W499" s="86"/>
      <c r="X499" s="71"/>
      <c r="Y499" s="71"/>
      <c r="Z499" s="120"/>
      <c r="AA499" s="120"/>
    </row>
    <row r="500" spans="1:27" ht="41.1" customHeight="1" x14ac:dyDescent="0.3">
      <c r="A500" s="72">
        <v>489</v>
      </c>
      <c r="B500" s="57" t="s">
        <v>2035</v>
      </c>
      <c r="C500" s="57" t="s">
        <v>1645</v>
      </c>
      <c r="D500" s="466">
        <f t="shared" si="80"/>
        <v>1150545</v>
      </c>
      <c r="E500" s="57" t="s">
        <v>2385</v>
      </c>
      <c r="F500" s="92">
        <f t="shared" si="81"/>
        <v>44280</v>
      </c>
      <c r="G500" s="467">
        <f t="shared" si="79"/>
        <v>1802.65</v>
      </c>
      <c r="H500" s="103"/>
      <c r="I500" s="133"/>
      <c r="J500" s="187">
        <v>1150545</v>
      </c>
      <c r="K500" s="133"/>
      <c r="L500" s="91">
        <v>44280</v>
      </c>
      <c r="M500" s="188"/>
      <c r="N500" s="123" t="s">
        <v>1715</v>
      </c>
      <c r="O500" s="124">
        <v>5020503000</v>
      </c>
      <c r="P500" s="110" t="s">
        <v>2294</v>
      </c>
      <c r="Q500" s="106"/>
      <c r="R500" s="111">
        <v>1802.65</v>
      </c>
      <c r="S500" s="106"/>
      <c r="T500" s="84">
        <f t="shared" si="77"/>
        <v>17283872.089999989</v>
      </c>
      <c r="U500" s="85">
        <v>225</v>
      </c>
      <c r="V500" s="98"/>
      <c r="W500" s="86"/>
      <c r="X500" s="71"/>
      <c r="Y500" s="71"/>
      <c r="Z500" s="120"/>
      <c r="AA500" s="120"/>
    </row>
    <row r="501" spans="1:27" ht="41.1" customHeight="1" x14ac:dyDescent="0.3">
      <c r="A501" s="72">
        <v>490</v>
      </c>
      <c r="B501" s="57" t="s">
        <v>2035</v>
      </c>
      <c r="C501" s="57" t="s">
        <v>1645</v>
      </c>
      <c r="D501" s="466">
        <f t="shared" si="80"/>
        <v>1150546</v>
      </c>
      <c r="E501" s="57" t="s">
        <v>2385</v>
      </c>
      <c r="F501" s="92">
        <f t="shared" si="81"/>
        <v>44280</v>
      </c>
      <c r="G501" s="467">
        <f t="shared" si="79"/>
        <v>1392.25</v>
      </c>
      <c r="H501" s="103"/>
      <c r="I501" s="133"/>
      <c r="J501" s="187">
        <v>1150546</v>
      </c>
      <c r="K501" s="133"/>
      <c r="L501" s="91">
        <v>44280</v>
      </c>
      <c r="M501" s="188"/>
      <c r="N501" s="123" t="s">
        <v>1715</v>
      </c>
      <c r="O501" s="124">
        <v>5020503000</v>
      </c>
      <c r="P501" s="110" t="s">
        <v>2295</v>
      </c>
      <c r="Q501" s="106"/>
      <c r="R501" s="111">
        <v>1392.25</v>
      </c>
      <c r="S501" s="106"/>
      <c r="T501" s="84">
        <f t="shared" si="77"/>
        <v>17282479.839999989</v>
      </c>
      <c r="U501" s="85">
        <v>226</v>
      </c>
      <c r="V501" s="98"/>
      <c r="W501" s="86"/>
      <c r="X501" s="71"/>
      <c r="Y501" s="71"/>
      <c r="Z501" s="120"/>
      <c r="AA501" s="120"/>
    </row>
    <row r="502" spans="1:27" ht="41.1" customHeight="1" x14ac:dyDescent="0.3">
      <c r="A502" s="72">
        <v>491</v>
      </c>
      <c r="B502" s="57" t="s">
        <v>2035</v>
      </c>
      <c r="C502" s="57" t="s">
        <v>1645</v>
      </c>
      <c r="D502" s="466">
        <f t="shared" si="80"/>
        <v>1150547</v>
      </c>
      <c r="E502" s="57" t="s">
        <v>2385</v>
      </c>
      <c r="F502" s="92">
        <f t="shared" si="81"/>
        <v>44280</v>
      </c>
      <c r="G502" s="467">
        <f t="shared" si="79"/>
        <v>480.78</v>
      </c>
      <c r="H502" s="103"/>
      <c r="I502" s="133"/>
      <c r="J502" s="187">
        <v>1150547</v>
      </c>
      <c r="K502" s="133"/>
      <c r="L502" s="91">
        <v>44280</v>
      </c>
      <c r="M502" s="188"/>
      <c r="N502" s="123" t="s">
        <v>1757</v>
      </c>
      <c r="O502" s="124">
        <v>5029999099</v>
      </c>
      <c r="P502" s="110" t="s">
        <v>2296</v>
      </c>
      <c r="Q502" s="106"/>
      <c r="R502" s="111">
        <v>480.78</v>
      </c>
      <c r="S502" s="106"/>
      <c r="T502" s="84">
        <f t="shared" si="77"/>
        <v>17281999.059999987</v>
      </c>
      <c r="U502" s="85">
        <v>227</v>
      </c>
      <c r="V502" s="98"/>
      <c r="W502" s="86"/>
      <c r="X502" s="71"/>
      <c r="Y502" s="71"/>
      <c r="Z502" s="120"/>
      <c r="AA502" s="120"/>
    </row>
    <row r="503" spans="1:27" ht="41.1" customHeight="1" x14ac:dyDescent="0.3">
      <c r="A503" s="72">
        <v>492</v>
      </c>
      <c r="B503" s="57" t="s">
        <v>2035</v>
      </c>
      <c r="C503" s="57" t="s">
        <v>1645</v>
      </c>
      <c r="D503" s="466">
        <f t="shared" si="80"/>
        <v>1150548</v>
      </c>
      <c r="E503" s="57" t="s">
        <v>2385</v>
      </c>
      <c r="F503" s="92">
        <f t="shared" si="81"/>
        <v>44280</v>
      </c>
      <c r="G503" s="467">
        <f t="shared" si="79"/>
        <v>25781.25</v>
      </c>
      <c r="H503" s="103"/>
      <c r="I503" s="133"/>
      <c r="J503" s="187">
        <v>1150548</v>
      </c>
      <c r="K503" s="133"/>
      <c r="L503" s="91">
        <v>44280</v>
      </c>
      <c r="M503" s="188"/>
      <c r="N503" s="123" t="s">
        <v>1747</v>
      </c>
      <c r="O503" s="124">
        <v>5029903000</v>
      </c>
      <c r="P503" s="110" t="s">
        <v>2297</v>
      </c>
      <c r="Q503" s="106"/>
      <c r="R503" s="111">
        <v>25781.25</v>
      </c>
      <c r="S503" s="106"/>
      <c r="T503" s="84">
        <f t="shared" si="77"/>
        <v>17256217.809999987</v>
      </c>
      <c r="U503" s="85">
        <v>228</v>
      </c>
      <c r="V503" s="98"/>
      <c r="W503" s="86"/>
      <c r="X503" s="71"/>
      <c r="Y503" s="71"/>
      <c r="Z503" s="120"/>
      <c r="AA503" s="120"/>
    </row>
    <row r="504" spans="1:27" ht="41.1" customHeight="1" x14ac:dyDescent="0.3">
      <c r="A504" s="72">
        <v>494</v>
      </c>
      <c r="B504" s="57" t="s">
        <v>2035</v>
      </c>
      <c r="C504" s="57" t="s">
        <v>1645</v>
      </c>
      <c r="D504" s="466">
        <f t="shared" si="80"/>
        <v>1150549</v>
      </c>
      <c r="E504" s="57" t="s">
        <v>2385</v>
      </c>
      <c r="F504" s="92">
        <f t="shared" si="81"/>
        <v>44281</v>
      </c>
      <c r="G504" s="467">
        <f t="shared" si="79"/>
        <v>1125</v>
      </c>
      <c r="H504" s="103"/>
      <c r="I504" s="133"/>
      <c r="J504" s="187">
        <v>1150549</v>
      </c>
      <c r="K504" s="133"/>
      <c r="L504" s="91">
        <v>44281</v>
      </c>
      <c r="M504" s="188">
        <v>44281</v>
      </c>
      <c r="N504" s="123" t="s">
        <v>1715</v>
      </c>
      <c r="O504" s="124">
        <v>5020502001</v>
      </c>
      <c r="P504" s="110" t="s">
        <v>2298</v>
      </c>
      <c r="Q504" s="106"/>
      <c r="R504" s="111">
        <v>1125</v>
      </c>
      <c r="S504" s="106"/>
      <c r="T504" s="84">
        <f>T503+Q504-(R504+S504)</f>
        <v>17255092.809999987</v>
      </c>
      <c r="U504" s="85">
        <v>230</v>
      </c>
      <c r="V504" s="98"/>
      <c r="W504" s="86"/>
      <c r="X504" s="71"/>
      <c r="Y504" s="71"/>
      <c r="Z504" s="120"/>
      <c r="AA504" s="120"/>
    </row>
    <row r="505" spans="1:27" ht="41.1" customHeight="1" x14ac:dyDescent="0.3">
      <c r="A505" s="72">
        <v>495</v>
      </c>
      <c r="B505" s="57" t="s">
        <v>2035</v>
      </c>
      <c r="C505" s="57" t="s">
        <v>1645</v>
      </c>
      <c r="D505" s="466">
        <f t="shared" si="80"/>
        <v>1150550</v>
      </c>
      <c r="E505" s="57" t="s">
        <v>2385</v>
      </c>
      <c r="F505" s="92">
        <f t="shared" si="81"/>
        <v>44281</v>
      </c>
      <c r="G505" s="467">
        <f t="shared" si="79"/>
        <v>16562.5</v>
      </c>
      <c r="H505" s="103"/>
      <c r="I505" s="133"/>
      <c r="J505" s="187">
        <v>1150550</v>
      </c>
      <c r="K505" s="133"/>
      <c r="L505" s="91">
        <v>44281</v>
      </c>
      <c r="M505" s="188">
        <v>44281</v>
      </c>
      <c r="N505" s="123" t="s">
        <v>1873</v>
      </c>
      <c r="O505" s="124">
        <v>5020301000</v>
      </c>
      <c r="P505" s="110" t="s">
        <v>2299</v>
      </c>
      <c r="Q505" s="106"/>
      <c r="R505" s="111">
        <v>16562.5</v>
      </c>
      <c r="S505" s="106"/>
      <c r="T505" s="84">
        <f t="shared" si="77"/>
        <v>17238530.309999987</v>
      </c>
      <c r="U505" s="85">
        <v>231</v>
      </c>
      <c r="V505" s="98"/>
      <c r="W505" s="86"/>
      <c r="X505" s="71"/>
      <c r="Y505" s="71"/>
      <c r="Z505" s="120"/>
      <c r="AA505" s="120"/>
    </row>
    <row r="506" spans="1:27" ht="41.1" customHeight="1" x14ac:dyDescent="0.3">
      <c r="A506" s="72">
        <v>496</v>
      </c>
      <c r="B506" s="57" t="s">
        <v>2035</v>
      </c>
      <c r="C506" s="57" t="s">
        <v>1645</v>
      </c>
      <c r="D506" s="466">
        <f t="shared" si="80"/>
        <v>1150551</v>
      </c>
      <c r="E506" s="57" t="s">
        <v>2385</v>
      </c>
      <c r="F506" s="92">
        <f t="shared" si="81"/>
        <v>44281</v>
      </c>
      <c r="G506" s="467">
        <f t="shared" si="79"/>
        <v>1081.76</v>
      </c>
      <c r="H506" s="103"/>
      <c r="I506" s="133"/>
      <c r="J506" s="187">
        <v>1150551</v>
      </c>
      <c r="K506" s="133"/>
      <c r="L506" s="91">
        <v>44281</v>
      </c>
      <c r="M506" s="188">
        <v>44281</v>
      </c>
      <c r="N506" s="123" t="s">
        <v>1757</v>
      </c>
      <c r="O506" s="124">
        <v>5029999099</v>
      </c>
      <c r="P506" s="110" t="s">
        <v>2300</v>
      </c>
      <c r="Q506" s="106"/>
      <c r="R506" s="111">
        <v>1081.76</v>
      </c>
      <c r="S506" s="106"/>
      <c r="T506" s="84">
        <f t="shared" si="77"/>
        <v>17237448.549999986</v>
      </c>
      <c r="U506" s="85">
        <v>232</v>
      </c>
      <c r="V506" s="98"/>
      <c r="W506" s="86"/>
      <c r="X506" s="71"/>
      <c r="Y506" s="71"/>
      <c r="Z506" s="120"/>
      <c r="AA506" s="120"/>
    </row>
    <row r="507" spans="1:27" ht="41.1" customHeight="1" x14ac:dyDescent="0.3">
      <c r="A507" s="72">
        <v>497</v>
      </c>
      <c r="B507" s="57" t="s">
        <v>2035</v>
      </c>
      <c r="C507" s="57" t="s">
        <v>1645</v>
      </c>
      <c r="D507" s="466">
        <f t="shared" si="80"/>
        <v>1150552</v>
      </c>
      <c r="E507" s="57" t="s">
        <v>2385</v>
      </c>
      <c r="F507" s="92">
        <f t="shared" si="81"/>
        <v>44281</v>
      </c>
      <c r="G507" s="467">
        <f t="shared" si="79"/>
        <v>8755.2000000000007</v>
      </c>
      <c r="H507" s="103"/>
      <c r="I507" s="133"/>
      <c r="J507" s="187">
        <v>1150552</v>
      </c>
      <c r="K507" s="133"/>
      <c r="L507" s="91">
        <v>44281</v>
      </c>
      <c r="M507" s="188">
        <v>44281</v>
      </c>
      <c r="N507" s="123" t="s">
        <v>2301</v>
      </c>
      <c r="O507" s="124">
        <v>5020301000</v>
      </c>
      <c r="P507" s="110" t="s">
        <v>2302</v>
      </c>
      <c r="Q507" s="106"/>
      <c r="R507" s="111">
        <v>8755.2000000000007</v>
      </c>
      <c r="S507" s="106"/>
      <c r="T507" s="84">
        <f t="shared" si="77"/>
        <v>17228693.349999987</v>
      </c>
      <c r="U507" s="85">
        <v>233</v>
      </c>
      <c r="V507" s="98"/>
      <c r="W507" s="86"/>
      <c r="X507" s="71"/>
      <c r="Y507" s="71"/>
      <c r="Z507" s="120"/>
      <c r="AA507" s="120"/>
    </row>
    <row r="508" spans="1:27" ht="41.1" customHeight="1" x14ac:dyDescent="0.3">
      <c r="A508" s="72">
        <v>498</v>
      </c>
      <c r="B508" s="57" t="s">
        <v>2035</v>
      </c>
      <c r="C508" s="57" t="s">
        <v>1645</v>
      </c>
      <c r="D508" s="466">
        <f t="shared" si="80"/>
        <v>1150553</v>
      </c>
      <c r="E508" s="57" t="s">
        <v>2385</v>
      </c>
      <c r="F508" s="92">
        <f t="shared" si="81"/>
        <v>44281</v>
      </c>
      <c r="G508" s="467">
        <f t="shared" si="79"/>
        <v>18750</v>
      </c>
      <c r="H508" s="103"/>
      <c r="I508" s="133"/>
      <c r="J508" s="187">
        <v>1150553</v>
      </c>
      <c r="K508" s="133"/>
      <c r="L508" s="91">
        <v>44281</v>
      </c>
      <c r="M508" s="188">
        <v>44281</v>
      </c>
      <c r="N508" s="123" t="s">
        <v>2303</v>
      </c>
      <c r="O508" s="124">
        <v>5029903000</v>
      </c>
      <c r="P508" s="110" t="s">
        <v>2304</v>
      </c>
      <c r="Q508" s="106"/>
      <c r="R508" s="111">
        <v>18750</v>
      </c>
      <c r="S508" s="106"/>
      <c r="T508" s="84">
        <f t="shared" si="77"/>
        <v>17209943.349999987</v>
      </c>
      <c r="U508" s="85">
        <v>234</v>
      </c>
      <c r="V508" s="98"/>
      <c r="W508" s="86"/>
      <c r="X508" s="71"/>
      <c r="Y508" s="71"/>
      <c r="Z508" s="120"/>
      <c r="AA508" s="120"/>
    </row>
    <row r="509" spans="1:27" ht="41.1" customHeight="1" x14ac:dyDescent="0.3">
      <c r="A509" s="72">
        <v>499</v>
      </c>
      <c r="B509" s="57" t="s">
        <v>2035</v>
      </c>
      <c r="C509" s="57" t="s">
        <v>1645</v>
      </c>
      <c r="D509" s="466">
        <f t="shared" si="80"/>
        <v>1150554</v>
      </c>
      <c r="E509" s="57" t="s">
        <v>2386</v>
      </c>
      <c r="F509" s="92">
        <f t="shared" si="81"/>
        <v>44281</v>
      </c>
      <c r="G509" s="467">
        <f t="shared" si="79"/>
        <v>0</v>
      </c>
      <c r="H509" s="103"/>
      <c r="I509" s="133"/>
      <c r="J509" s="187">
        <v>1150554</v>
      </c>
      <c r="K509" s="133"/>
      <c r="L509" s="91">
        <v>44281</v>
      </c>
      <c r="M509" s="188">
        <v>44281</v>
      </c>
      <c r="N509" s="123" t="s">
        <v>1915</v>
      </c>
      <c r="O509" s="124"/>
      <c r="P509" s="110" t="s">
        <v>1915</v>
      </c>
      <c r="Q509" s="106"/>
      <c r="R509" s="111">
        <v>0</v>
      </c>
      <c r="S509" s="106"/>
      <c r="T509" s="84">
        <f t="shared" si="77"/>
        <v>17209943.349999987</v>
      </c>
      <c r="U509" s="85">
        <v>235</v>
      </c>
      <c r="V509" s="98"/>
      <c r="W509" s="86"/>
      <c r="X509" s="71"/>
      <c r="Y509" s="71"/>
      <c r="Z509" s="120"/>
      <c r="AA509" s="120"/>
    </row>
    <row r="510" spans="1:27" ht="41.1" customHeight="1" x14ac:dyDescent="0.3">
      <c r="A510" s="72">
        <v>500</v>
      </c>
      <c r="B510" s="57" t="s">
        <v>2035</v>
      </c>
      <c r="C510" s="57" t="s">
        <v>1645</v>
      </c>
      <c r="D510" s="466">
        <f t="shared" si="80"/>
        <v>1150555</v>
      </c>
      <c r="E510" s="57" t="s">
        <v>2385</v>
      </c>
      <c r="F510" s="92">
        <f t="shared" si="81"/>
        <v>44281</v>
      </c>
      <c r="G510" s="467">
        <f t="shared" si="79"/>
        <v>2544</v>
      </c>
      <c r="H510" s="103"/>
      <c r="I510" s="133"/>
      <c r="J510" s="187">
        <v>1150555</v>
      </c>
      <c r="K510" s="133"/>
      <c r="L510" s="91">
        <v>44281</v>
      </c>
      <c r="M510" s="188">
        <v>44281</v>
      </c>
      <c r="N510" s="123" t="s">
        <v>1757</v>
      </c>
      <c r="O510" s="124">
        <v>5029999099</v>
      </c>
      <c r="P510" s="110" t="s">
        <v>2305</v>
      </c>
      <c r="Q510" s="106"/>
      <c r="R510" s="111">
        <v>2544</v>
      </c>
      <c r="S510" s="106"/>
      <c r="T510" s="84">
        <f t="shared" si="77"/>
        <v>17207399.349999987</v>
      </c>
      <c r="U510" s="85">
        <v>236</v>
      </c>
      <c r="V510" s="98"/>
      <c r="W510" s="86"/>
      <c r="X510" s="71"/>
      <c r="Y510" s="71"/>
      <c r="Z510" s="120"/>
      <c r="AA510" s="120"/>
    </row>
    <row r="511" spans="1:27" ht="41.1" customHeight="1" x14ac:dyDescent="0.3">
      <c r="A511" s="72">
        <v>501</v>
      </c>
      <c r="B511" s="57" t="s">
        <v>2035</v>
      </c>
      <c r="C511" s="57" t="s">
        <v>1645</v>
      </c>
      <c r="D511" s="466">
        <f t="shared" si="80"/>
        <v>1150556</v>
      </c>
      <c r="E511" s="57" t="s">
        <v>2385</v>
      </c>
      <c r="F511" s="92">
        <f t="shared" si="81"/>
        <v>44281</v>
      </c>
      <c r="G511" s="467">
        <f t="shared" si="79"/>
        <v>31521</v>
      </c>
      <c r="H511" s="103"/>
      <c r="I511" s="133"/>
      <c r="J511" s="187">
        <v>1150556</v>
      </c>
      <c r="K511" s="133"/>
      <c r="L511" s="91">
        <v>44281</v>
      </c>
      <c r="M511" s="188">
        <v>44281</v>
      </c>
      <c r="N511" s="123" t="s">
        <v>2306</v>
      </c>
      <c r="O511" s="124">
        <v>5021306001</v>
      </c>
      <c r="P511" s="110" t="s">
        <v>2307</v>
      </c>
      <c r="Q511" s="106"/>
      <c r="R511" s="111">
        <v>31521</v>
      </c>
      <c r="S511" s="106"/>
      <c r="T511" s="84">
        <f t="shared" si="77"/>
        <v>17175878.349999987</v>
      </c>
      <c r="U511" s="85">
        <v>237</v>
      </c>
      <c r="V511" s="98"/>
      <c r="W511" s="86"/>
      <c r="X511" s="71"/>
      <c r="Y511" s="71"/>
      <c r="Z511" s="120"/>
      <c r="AA511" s="120"/>
    </row>
    <row r="512" spans="1:27" ht="41.1" customHeight="1" x14ac:dyDescent="0.3">
      <c r="A512" s="72">
        <v>502</v>
      </c>
      <c r="B512" s="57" t="s">
        <v>2035</v>
      </c>
      <c r="C512" s="57" t="s">
        <v>1645</v>
      </c>
      <c r="D512" s="466">
        <f t="shared" si="80"/>
        <v>1150557</v>
      </c>
      <c r="E512" s="57" t="s">
        <v>2385</v>
      </c>
      <c r="F512" s="92">
        <f t="shared" si="81"/>
        <v>44281</v>
      </c>
      <c r="G512" s="467">
        <f t="shared" si="79"/>
        <v>2366.0700000000002</v>
      </c>
      <c r="H512" s="103"/>
      <c r="I512" s="133"/>
      <c r="J512" s="187">
        <v>1150557</v>
      </c>
      <c r="K512" s="133"/>
      <c r="L512" s="91">
        <v>44281</v>
      </c>
      <c r="M512" s="188">
        <v>44281</v>
      </c>
      <c r="N512" s="123" t="s">
        <v>2308</v>
      </c>
      <c r="O512" s="124">
        <v>5020301000</v>
      </c>
      <c r="P512" s="110" t="s">
        <v>2309</v>
      </c>
      <c r="Q512" s="106"/>
      <c r="R512" s="111">
        <v>2366.0700000000002</v>
      </c>
      <c r="S512" s="106"/>
      <c r="T512" s="84">
        <f t="shared" si="77"/>
        <v>17173512.279999986</v>
      </c>
      <c r="U512" s="85">
        <v>238</v>
      </c>
      <c r="V512" s="98"/>
      <c r="W512" s="86"/>
      <c r="X512" s="71"/>
      <c r="Y512" s="71"/>
      <c r="Z512" s="120"/>
      <c r="AA512" s="120"/>
    </row>
    <row r="513" spans="1:27" ht="41.1" customHeight="1" x14ac:dyDescent="0.3">
      <c r="A513" s="72">
        <v>503</v>
      </c>
      <c r="B513" s="57" t="s">
        <v>2035</v>
      </c>
      <c r="C513" s="57" t="s">
        <v>1645</v>
      </c>
      <c r="D513" s="466">
        <f t="shared" si="80"/>
        <v>1150558</v>
      </c>
      <c r="E513" s="57" t="s">
        <v>2385</v>
      </c>
      <c r="F513" s="92">
        <f t="shared" si="81"/>
        <v>44281</v>
      </c>
      <c r="G513" s="467">
        <f t="shared" si="79"/>
        <v>5175</v>
      </c>
      <c r="H513" s="103"/>
      <c r="I513" s="133"/>
      <c r="J513" s="187">
        <v>1150558</v>
      </c>
      <c r="K513" s="133"/>
      <c r="L513" s="91">
        <v>44281</v>
      </c>
      <c r="M513" s="188">
        <v>44281</v>
      </c>
      <c r="N513" s="123" t="s">
        <v>1699</v>
      </c>
      <c r="O513" s="124">
        <v>5021502000</v>
      </c>
      <c r="P513" s="110" t="s">
        <v>2310</v>
      </c>
      <c r="Q513" s="106"/>
      <c r="R513" s="111">
        <v>5175</v>
      </c>
      <c r="S513" s="106"/>
      <c r="T513" s="84">
        <f t="shared" si="77"/>
        <v>17168337.279999986</v>
      </c>
      <c r="U513" s="85">
        <v>239</v>
      </c>
      <c r="V513" s="98"/>
      <c r="W513" s="86"/>
      <c r="X513" s="71"/>
      <c r="Y513" s="71"/>
      <c r="Z513" s="120"/>
      <c r="AA513" s="120"/>
    </row>
    <row r="514" spans="1:27" ht="41.1" customHeight="1" x14ac:dyDescent="0.3">
      <c r="A514" s="72">
        <v>504</v>
      </c>
      <c r="B514" s="57" t="s">
        <v>2035</v>
      </c>
      <c r="C514" s="57" t="s">
        <v>1645</v>
      </c>
      <c r="D514" s="466">
        <f t="shared" si="80"/>
        <v>1150559</v>
      </c>
      <c r="E514" s="57" t="s">
        <v>2385</v>
      </c>
      <c r="F514" s="92">
        <f t="shared" si="81"/>
        <v>44281</v>
      </c>
      <c r="G514" s="467">
        <f t="shared" si="79"/>
        <v>4495.3100000000004</v>
      </c>
      <c r="H514" s="103"/>
      <c r="I514" s="133"/>
      <c r="J514" s="187">
        <v>1150559</v>
      </c>
      <c r="K514" s="133"/>
      <c r="L514" s="91">
        <v>44281</v>
      </c>
      <c r="M514" s="188">
        <v>44281</v>
      </c>
      <c r="N514" s="123" t="s">
        <v>2284</v>
      </c>
      <c r="O514" s="124">
        <v>5020503000</v>
      </c>
      <c r="P514" s="110" t="s">
        <v>2311</v>
      </c>
      <c r="Q514" s="106"/>
      <c r="R514" s="111">
        <v>4495.3100000000004</v>
      </c>
      <c r="S514" s="106"/>
      <c r="T514" s="84">
        <f t="shared" si="77"/>
        <v>17163841.969999988</v>
      </c>
      <c r="U514" s="85">
        <v>240</v>
      </c>
      <c r="V514" s="98"/>
      <c r="W514" s="86"/>
      <c r="X514" s="71"/>
      <c r="Y514" s="71"/>
      <c r="Z514" s="120"/>
      <c r="AA514" s="120"/>
    </row>
    <row r="515" spans="1:27" ht="41.1" customHeight="1" x14ac:dyDescent="0.3">
      <c r="A515" s="72">
        <v>505</v>
      </c>
      <c r="B515" s="57" t="s">
        <v>2035</v>
      </c>
      <c r="C515" s="57" t="s">
        <v>1645</v>
      </c>
      <c r="D515" s="466">
        <f t="shared" si="80"/>
        <v>1150560</v>
      </c>
      <c r="E515" s="57" t="s">
        <v>2385</v>
      </c>
      <c r="F515" s="92">
        <f t="shared" si="81"/>
        <v>44281</v>
      </c>
      <c r="G515" s="467">
        <f t="shared" si="79"/>
        <v>63576.73</v>
      </c>
      <c r="H515" s="103"/>
      <c r="I515" s="133"/>
      <c r="J515" s="187">
        <v>1150560</v>
      </c>
      <c r="K515" s="133"/>
      <c r="L515" s="91">
        <v>44281</v>
      </c>
      <c r="M515" s="188">
        <v>44281</v>
      </c>
      <c r="N515" s="123" t="s">
        <v>2312</v>
      </c>
      <c r="O515" s="124">
        <v>5029905001</v>
      </c>
      <c r="P515" s="110" t="s">
        <v>2313</v>
      </c>
      <c r="Q515" s="106"/>
      <c r="R515" s="111">
        <v>63576.73</v>
      </c>
      <c r="S515" s="106"/>
      <c r="T515" s="84">
        <f t="shared" si="77"/>
        <v>17100265.239999987</v>
      </c>
      <c r="U515" s="85">
        <v>241</v>
      </c>
      <c r="V515" s="98"/>
      <c r="W515" s="86">
        <v>2765276.6199999996</v>
      </c>
      <c r="X515" s="71"/>
      <c r="Y515" s="71"/>
      <c r="Z515" s="120"/>
      <c r="AA515" s="120"/>
    </row>
    <row r="516" spans="1:27" ht="41.1" customHeight="1" x14ac:dyDescent="0.3">
      <c r="A516" s="72">
        <v>506</v>
      </c>
      <c r="B516" s="57" t="s">
        <v>2035</v>
      </c>
      <c r="C516" s="57" t="s">
        <v>1645</v>
      </c>
      <c r="D516" s="466">
        <f t="shared" si="80"/>
        <v>9900130748</v>
      </c>
      <c r="E516" s="57" t="s">
        <v>2385</v>
      </c>
      <c r="F516" s="92">
        <f t="shared" si="81"/>
        <v>44281</v>
      </c>
      <c r="G516" s="467">
        <f t="shared" si="79"/>
        <v>455476.19</v>
      </c>
      <c r="H516" s="103"/>
      <c r="I516" s="133"/>
      <c r="J516" s="187">
        <v>9900130748</v>
      </c>
      <c r="K516" s="133"/>
      <c r="L516" s="91">
        <v>44281</v>
      </c>
      <c r="M516" s="188">
        <v>44281</v>
      </c>
      <c r="N516" s="123" t="s">
        <v>1109</v>
      </c>
      <c r="O516" s="124">
        <v>5020101000</v>
      </c>
      <c r="P516" s="110" t="s">
        <v>2314</v>
      </c>
      <c r="Q516" s="106"/>
      <c r="R516" s="111">
        <v>455476.19</v>
      </c>
      <c r="S516" s="106"/>
      <c r="T516" s="84">
        <f t="shared" si="77"/>
        <v>16644789.049999988</v>
      </c>
      <c r="U516" s="85">
        <v>242</v>
      </c>
      <c r="V516" s="98"/>
      <c r="W516" s="86"/>
      <c r="X516" s="71"/>
      <c r="Y516" s="71"/>
      <c r="Z516" s="120"/>
      <c r="AA516" s="120"/>
    </row>
    <row r="517" spans="1:27" ht="41.1" customHeight="1" x14ac:dyDescent="0.3">
      <c r="A517" s="72">
        <v>507</v>
      </c>
      <c r="B517" s="57" t="s">
        <v>2035</v>
      </c>
      <c r="C517" s="57" t="s">
        <v>1645</v>
      </c>
      <c r="D517" s="466">
        <f t="shared" si="80"/>
        <v>9900130749</v>
      </c>
      <c r="E517" s="57" t="s">
        <v>2385</v>
      </c>
      <c r="F517" s="92">
        <f t="shared" si="81"/>
        <v>44281</v>
      </c>
      <c r="G517" s="467">
        <f t="shared" si="79"/>
        <v>284121.43</v>
      </c>
      <c r="H517" s="103"/>
      <c r="I517" s="133"/>
      <c r="J517" s="187">
        <v>9900130749</v>
      </c>
      <c r="K517" s="133"/>
      <c r="L517" s="91">
        <v>44281</v>
      </c>
      <c r="M517" s="188">
        <v>44281</v>
      </c>
      <c r="N517" s="123" t="s">
        <v>195</v>
      </c>
      <c r="O517" s="124">
        <v>5021305099</v>
      </c>
      <c r="P517" s="110" t="s">
        <v>2315</v>
      </c>
      <c r="Q517" s="106"/>
      <c r="R517" s="111">
        <v>284121.43</v>
      </c>
      <c r="S517" s="106"/>
      <c r="T517" s="84">
        <f t="shared" si="77"/>
        <v>16360667.619999988</v>
      </c>
      <c r="U517" s="85">
        <v>243</v>
      </c>
      <c r="V517" s="98"/>
      <c r="W517" s="86"/>
      <c r="X517" s="71"/>
      <c r="Y517" s="71"/>
      <c r="Z517" s="120"/>
      <c r="AA517" s="120"/>
    </row>
    <row r="518" spans="1:27" ht="41.1" customHeight="1" x14ac:dyDescent="0.3">
      <c r="A518" s="72">
        <v>508</v>
      </c>
      <c r="B518" s="57" t="s">
        <v>2035</v>
      </c>
      <c r="C518" s="57" t="s">
        <v>1645</v>
      </c>
      <c r="D518" s="466">
        <f t="shared" si="80"/>
        <v>9900130750</v>
      </c>
      <c r="E518" s="57" t="s">
        <v>2385</v>
      </c>
      <c r="F518" s="92">
        <f t="shared" si="81"/>
        <v>44281</v>
      </c>
      <c r="G518" s="467">
        <f t="shared" si="79"/>
        <v>241007.14</v>
      </c>
      <c r="H518" s="103"/>
      <c r="I518" s="133"/>
      <c r="J518" s="187">
        <v>9900130750</v>
      </c>
      <c r="K518" s="133"/>
      <c r="L518" s="91">
        <v>44281</v>
      </c>
      <c r="M518" s="188">
        <v>44281</v>
      </c>
      <c r="N518" s="123" t="s">
        <v>439</v>
      </c>
      <c r="O518" s="124"/>
      <c r="P518" s="110"/>
      <c r="Q518" s="106"/>
      <c r="R518" s="111">
        <v>241007.14</v>
      </c>
      <c r="S518" s="106"/>
      <c r="T518" s="84">
        <f t="shared" si="77"/>
        <v>16119660.479999987</v>
      </c>
      <c r="U518" s="85">
        <v>244</v>
      </c>
      <c r="V518" s="98"/>
      <c r="W518" s="86"/>
      <c r="X518" s="71"/>
      <c r="Y518" s="71"/>
      <c r="Z518" s="120"/>
      <c r="AA518" s="120"/>
    </row>
    <row r="519" spans="1:27" ht="41.1" customHeight="1" x14ac:dyDescent="0.3">
      <c r="A519" s="72">
        <v>509</v>
      </c>
      <c r="B519" s="57" t="s">
        <v>2035</v>
      </c>
      <c r="C519" s="57" t="s">
        <v>1645</v>
      </c>
      <c r="D519" s="466">
        <f t="shared" si="80"/>
        <v>9900130751</v>
      </c>
      <c r="E519" s="57" t="s">
        <v>2385</v>
      </c>
      <c r="F519" s="92">
        <f t="shared" si="81"/>
        <v>44281</v>
      </c>
      <c r="G519" s="467">
        <f t="shared" si="79"/>
        <v>321342.84999999998</v>
      </c>
      <c r="H519" s="103"/>
      <c r="I519" s="133"/>
      <c r="J519" s="187">
        <v>9900130751</v>
      </c>
      <c r="K519" s="133"/>
      <c r="L519" s="91">
        <v>44281</v>
      </c>
      <c r="M519" s="188">
        <v>44281</v>
      </c>
      <c r="N519" s="123" t="s">
        <v>445</v>
      </c>
      <c r="O519" s="124">
        <v>5020101000</v>
      </c>
      <c r="P519" s="110" t="s">
        <v>2316</v>
      </c>
      <c r="Q519" s="106"/>
      <c r="R519" s="111">
        <v>321342.84999999998</v>
      </c>
      <c r="S519" s="106"/>
      <c r="T519" s="84">
        <f t="shared" si="77"/>
        <v>15798317.629999988</v>
      </c>
      <c r="U519" s="85">
        <v>245</v>
      </c>
      <c r="V519" s="98"/>
      <c r="W519" s="86"/>
      <c r="X519" s="71"/>
      <c r="Y519" s="71"/>
      <c r="Z519" s="120"/>
      <c r="AA519" s="120"/>
    </row>
    <row r="520" spans="1:27" ht="41.1" customHeight="1" x14ac:dyDescent="0.3">
      <c r="A520" s="72">
        <v>510</v>
      </c>
      <c r="B520" s="57" t="s">
        <v>2035</v>
      </c>
      <c r="C520" s="57" t="s">
        <v>1645</v>
      </c>
      <c r="D520" s="466">
        <f t="shared" si="80"/>
        <v>9900130752</v>
      </c>
      <c r="E520" s="57" t="s">
        <v>2385</v>
      </c>
      <c r="F520" s="92">
        <f t="shared" si="81"/>
        <v>44281</v>
      </c>
      <c r="G520" s="467">
        <f t="shared" si="79"/>
        <v>550000</v>
      </c>
      <c r="H520" s="103"/>
      <c r="I520" s="133"/>
      <c r="J520" s="187">
        <v>9900130752</v>
      </c>
      <c r="K520" s="133"/>
      <c r="L520" s="91">
        <v>44281</v>
      </c>
      <c r="M520" s="188">
        <v>44281</v>
      </c>
      <c r="N520" s="123" t="s">
        <v>1109</v>
      </c>
      <c r="O520" s="124">
        <v>5020101000</v>
      </c>
      <c r="P520" s="110" t="s">
        <v>2317</v>
      </c>
      <c r="Q520" s="106"/>
      <c r="R520" s="111">
        <v>550000</v>
      </c>
      <c r="S520" s="106"/>
      <c r="T520" s="84">
        <f t="shared" si="77"/>
        <v>15248317.629999988</v>
      </c>
      <c r="U520" s="85">
        <v>246</v>
      </c>
      <c r="V520" s="98"/>
      <c r="W520" s="86"/>
      <c r="X520" s="71"/>
      <c r="Y520" s="71"/>
      <c r="Z520" s="120"/>
      <c r="AA520" s="120"/>
    </row>
    <row r="521" spans="1:27" ht="41.1" customHeight="1" x14ac:dyDescent="0.3">
      <c r="A521" s="72">
        <v>511</v>
      </c>
      <c r="B521" s="57" t="s">
        <v>2035</v>
      </c>
      <c r="C521" s="57" t="s">
        <v>1645</v>
      </c>
      <c r="D521" s="466">
        <f t="shared" si="80"/>
        <v>9900130753</v>
      </c>
      <c r="E521" s="57" t="s">
        <v>2385</v>
      </c>
      <c r="F521" s="92">
        <f t="shared" si="81"/>
        <v>44281</v>
      </c>
      <c r="G521" s="467">
        <f t="shared" si="79"/>
        <v>550000</v>
      </c>
      <c r="H521" s="103"/>
      <c r="I521" s="133"/>
      <c r="J521" s="187">
        <v>9900130753</v>
      </c>
      <c r="K521" s="133"/>
      <c r="L521" s="91">
        <v>44281</v>
      </c>
      <c r="M521" s="188">
        <v>44281</v>
      </c>
      <c r="N521" s="123" t="s">
        <v>1865</v>
      </c>
      <c r="O521" s="124">
        <v>5020101000</v>
      </c>
      <c r="P521" s="110"/>
      <c r="Q521" s="106"/>
      <c r="R521" s="111">
        <v>550000</v>
      </c>
      <c r="S521" s="106"/>
      <c r="T521" s="84">
        <f t="shared" ref="T521:T584" si="82">+T520+Q521-(R521+S521)</f>
        <v>14698317.629999988</v>
      </c>
      <c r="U521" s="85">
        <v>247</v>
      </c>
      <c r="V521" s="98"/>
      <c r="W521" s="86"/>
      <c r="X521" s="71"/>
      <c r="Y521" s="71"/>
      <c r="Z521" s="120"/>
      <c r="AA521" s="120"/>
    </row>
    <row r="522" spans="1:27" ht="41.1" customHeight="1" x14ac:dyDescent="0.3">
      <c r="A522" s="72">
        <v>512</v>
      </c>
      <c r="B522" s="57" t="s">
        <v>2035</v>
      </c>
      <c r="C522" s="57" t="s">
        <v>1645</v>
      </c>
      <c r="D522" s="466">
        <f t="shared" si="80"/>
        <v>9900130754</v>
      </c>
      <c r="E522" s="57" t="s">
        <v>2386</v>
      </c>
      <c r="F522" s="92">
        <f t="shared" si="81"/>
        <v>44281</v>
      </c>
      <c r="G522" s="467">
        <f t="shared" si="79"/>
        <v>0</v>
      </c>
      <c r="H522" s="103"/>
      <c r="I522" s="133"/>
      <c r="J522" s="187">
        <v>9900130754</v>
      </c>
      <c r="K522" s="133"/>
      <c r="L522" s="91">
        <v>44281</v>
      </c>
      <c r="M522" s="188">
        <v>44281</v>
      </c>
      <c r="N522" s="123" t="s">
        <v>1915</v>
      </c>
      <c r="O522" s="124">
        <v>5020101000</v>
      </c>
      <c r="P522" s="110" t="s">
        <v>1915</v>
      </c>
      <c r="Q522" s="106"/>
      <c r="R522" s="111">
        <v>0</v>
      </c>
      <c r="S522" s="106"/>
      <c r="T522" s="84">
        <f t="shared" si="82"/>
        <v>14698317.629999988</v>
      </c>
      <c r="U522" s="85">
        <v>248</v>
      </c>
      <c r="V522" s="98"/>
      <c r="W522" s="86"/>
      <c r="X522" s="71"/>
      <c r="Y522" s="71"/>
      <c r="Z522" s="120"/>
      <c r="AA522" s="120"/>
    </row>
    <row r="523" spans="1:27" ht="41.1" customHeight="1" x14ac:dyDescent="0.3">
      <c r="A523" s="72">
        <v>513</v>
      </c>
      <c r="B523" s="57" t="s">
        <v>2035</v>
      </c>
      <c r="C523" s="57" t="s">
        <v>1645</v>
      </c>
      <c r="D523" s="466">
        <f t="shared" si="80"/>
        <v>9900130755</v>
      </c>
      <c r="E523" s="57" t="s">
        <v>2385</v>
      </c>
      <c r="F523" s="92">
        <f t="shared" si="81"/>
        <v>44281</v>
      </c>
      <c r="G523" s="467">
        <f t="shared" si="79"/>
        <v>600000</v>
      </c>
      <c r="H523" s="103"/>
      <c r="I523" s="133"/>
      <c r="J523" s="187">
        <v>9900130755</v>
      </c>
      <c r="K523" s="133"/>
      <c r="L523" s="91">
        <v>44281</v>
      </c>
      <c r="M523" s="188">
        <v>44281</v>
      </c>
      <c r="N523" s="123" t="s">
        <v>439</v>
      </c>
      <c r="O523" s="124">
        <v>5020101000</v>
      </c>
      <c r="P523" s="110"/>
      <c r="Q523" s="106"/>
      <c r="R523" s="111">
        <v>600000</v>
      </c>
      <c r="S523" s="106"/>
      <c r="T523" s="84">
        <f t="shared" si="82"/>
        <v>14098317.629999988</v>
      </c>
      <c r="U523" s="85">
        <v>249</v>
      </c>
      <c r="V523" s="98"/>
      <c r="W523" s="86"/>
      <c r="X523" s="71"/>
      <c r="Y523" s="71"/>
      <c r="Z523" s="120"/>
      <c r="AA523" s="120"/>
    </row>
    <row r="524" spans="1:27" ht="41.1" customHeight="1" x14ac:dyDescent="0.3">
      <c r="A524" s="72">
        <v>514</v>
      </c>
      <c r="B524" s="57" t="s">
        <v>2035</v>
      </c>
      <c r="C524" s="57" t="s">
        <v>1645</v>
      </c>
      <c r="D524" s="466">
        <f t="shared" si="80"/>
        <v>9900130756</v>
      </c>
      <c r="E524" s="57" t="s">
        <v>2385</v>
      </c>
      <c r="F524" s="92">
        <f t="shared" si="81"/>
        <v>44281</v>
      </c>
      <c r="G524" s="467">
        <f t="shared" si="79"/>
        <v>550000</v>
      </c>
      <c r="H524" s="103"/>
      <c r="I524" s="133"/>
      <c r="J524" s="187">
        <v>9900130756</v>
      </c>
      <c r="K524" s="133"/>
      <c r="L524" s="91">
        <v>44281</v>
      </c>
      <c r="M524" s="188">
        <v>44281</v>
      </c>
      <c r="N524" s="123" t="s">
        <v>442</v>
      </c>
      <c r="O524" s="124">
        <v>5020101000</v>
      </c>
      <c r="P524" s="110"/>
      <c r="Q524" s="106"/>
      <c r="R524" s="111">
        <v>550000</v>
      </c>
      <c r="S524" s="106"/>
      <c r="T524" s="84">
        <f t="shared" si="82"/>
        <v>13548317.629999988</v>
      </c>
      <c r="U524" s="85">
        <v>250</v>
      </c>
      <c r="V524" s="98"/>
      <c r="W524" s="86"/>
      <c r="X524" s="71"/>
      <c r="Y524" s="71"/>
      <c r="Z524" s="120"/>
      <c r="AA524" s="120"/>
    </row>
    <row r="525" spans="1:27" ht="41.1" customHeight="1" x14ac:dyDescent="0.3">
      <c r="A525" s="72">
        <v>515</v>
      </c>
      <c r="B525" s="57" t="s">
        <v>2035</v>
      </c>
      <c r="C525" s="57" t="s">
        <v>1645</v>
      </c>
      <c r="D525" s="466">
        <f t="shared" si="80"/>
        <v>9900130757</v>
      </c>
      <c r="E525" s="57" t="s">
        <v>2385</v>
      </c>
      <c r="F525" s="92">
        <f t="shared" si="81"/>
        <v>44281</v>
      </c>
      <c r="G525" s="467">
        <f t="shared" si="79"/>
        <v>550000</v>
      </c>
      <c r="H525" s="103"/>
      <c r="I525" s="133"/>
      <c r="J525" s="187">
        <v>9900130757</v>
      </c>
      <c r="K525" s="133"/>
      <c r="L525" s="91">
        <v>44281</v>
      </c>
      <c r="M525" s="188">
        <v>44281</v>
      </c>
      <c r="N525" s="123" t="s">
        <v>723</v>
      </c>
      <c r="O525" s="124">
        <v>5020101000</v>
      </c>
      <c r="P525" s="110"/>
      <c r="Q525" s="106"/>
      <c r="R525" s="111">
        <v>550000</v>
      </c>
      <c r="S525" s="106"/>
      <c r="T525" s="84">
        <f t="shared" si="82"/>
        <v>12998317.629999988</v>
      </c>
      <c r="U525" s="85">
        <v>251</v>
      </c>
      <c r="V525" s="98"/>
      <c r="W525" s="86"/>
      <c r="X525" s="71"/>
      <c r="Y525" s="71"/>
      <c r="Z525" s="120"/>
      <c r="AA525" s="120"/>
    </row>
    <row r="526" spans="1:27" ht="41.1" customHeight="1" x14ac:dyDescent="0.3">
      <c r="A526" s="72">
        <v>516</v>
      </c>
      <c r="B526" s="57" t="s">
        <v>2035</v>
      </c>
      <c r="C526" s="57" t="s">
        <v>1645</v>
      </c>
      <c r="D526" s="466">
        <f t="shared" si="80"/>
        <v>9900130758</v>
      </c>
      <c r="E526" s="57" t="s">
        <v>2385</v>
      </c>
      <c r="F526" s="92">
        <f t="shared" si="81"/>
        <v>44281</v>
      </c>
      <c r="G526" s="467">
        <f t="shared" si="79"/>
        <v>3171.56</v>
      </c>
      <c r="H526" s="103"/>
      <c r="I526" s="133"/>
      <c r="J526" s="187">
        <v>9900130758</v>
      </c>
      <c r="K526" s="133"/>
      <c r="L526" s="91">
        <v>44281</v>
      </c>
      <c r="M526" s="188">
        <v>44281</v>
      </c>
      <c r="N526" s="123" t="s">
        <v>2318</v>
      </c>
      <c r="O526" s="124">
        <v>5020301000</v>
      </c>
      <c r="P526" s="110" t="s">
        <v>2319</v>
      </c>
      <c r="Q526" s="106"/>
      <c r="R526" s="111">
        <v>3171.56</v>
      </c>
      <c r="S526" s="106"/>
      <c r="T526" s="84">
        <f t="shared" si="82"/>
        <v>12995146.069999987</v>
      </c>
      <c r="U526" s="85">
        <v>252</v>
      </c>
      <c r="V526" s="98"/>
      <c r="W526" s="86"/>
      <c r="X526" s="71"/>
      <c r="Y526" s="71"/>
      <c r="Z526" s="120"/>
      <c r="AA526" s="120"/>
    </row>
    <row r="527" spans="1:27" ht="41.1" customHeight="1" x14ac:dyDescent="0.3">
      <c r="A527" s="72">
        <v>517</v>
      </c>
      <c r="B527" s="57" t="s">
        <v>2035</v>
      </c>
      <c r="C527" s="57" t="s">
        <v>1645</v>
      </c>
      <c r="D527" s="466">
        <f t="shared" si="80"/>
        <v>9900130759</v>
      </c>
      <c r="E527" s="57" t="s">
        <v>2385</v>
      </c>
      <c r="F527" s="92">
        <f t="shared" si="81"/>
        <v>44281</v>
      </c>
      <c r="G527" s="467">
        <f t="shared" si="79"/>
        <v>600.14</v>
      </c>
      <c r="H527" s="103"/>
      <c r="I527" s="133"/>
      <c r="J527" s="187">
        <v>9900130759</v>
      </c>
      <c r="K527" s="133"/>
      <c r="L527" s="91">
        <v>44281</v>
      </c>
      <c r="M527" s="188">
        <v>44281</v>
      </c>
      <c r="N527" s="123" t="s">
        <v>1683</v>
      </c>
      <c r="O527" s="124">
        <v>5029902000</v>
      </c>
      <c r="P527" s="110" t="s">
        <v>2320</v>
      </c>
      <c r="Q527" s="106"/>
      <c r="R527" s="111">
        <v>600.14</v>
      </c>
      <c r="S527" s="106"/>
      <c r="T527" s="84">
        <f t="shared" si="82"/>
        <v>12994545.929999987</v>
      </c>
      <c r="U527" s="85">
        <v>253</v>
      </c>
      <c r="V527" s="98"/>
      <c r="W527" s="86"/>
      <c r="X527" s="71"/>
      <c r="Y527" s="71"/>
      <c r="Z527" s="120"/>
      <c r="AA527" s="120"/>
    </row>
    <row r="528" spans="1:27" ht="41.1" customHeight="1" x14ac:dyDescent="0.3">
      <c r="A528" s="72">
        <v>518</v>
      </c>
      <c r="B528" s="57" t="s">
        <v>2035</v>
      </c>
      <c r="C528" s="57" t="s">
        <v>1645</v>
      </c>
      <c r="D528" s="466">
        <f t="shared" si="80"/>
        <v>9900130760</v>
      </c>
      <c r="E528" s="57" t="s">
        <v>2385</v>
      </c>
      <c r="F528" s="92">
        <f t="shared" si="81"/>
        <v>44281</v>
      </c>
      <c r="G528" s="467">
        <f t="shared" si="79"/>
        <v>71928.570000000007</v>
      </c>
      <c r="H528" s="103"/>
      <c r="I528" s="133"/>
      <c r="J528" s="187">
        <v>9900130760</v>
      </c>
      <c r="K528" s="133"/>
      <c r="L528" s="91">
        <v>44281</v>
      </c>
      <c r="M528" s="188">
        <v>44281</v>
      </c>
      <c r="N528" s="123" t="s">
        <v>2321</v>
      </c>
      <c r="O528" s="124">
        <v>5060405003</v>
      </c>
      <c r="P528" s="110" t="s">
        <v>2322</v>
      </c>
      <c r="Q528" s="106"/>
      <c r="R528" s="111">
        <v>71928.570000000007</v>
      </c>
      <c r="S528" s="106"/>
      <c r="T528" s="84">
        <f t="shared" si="82"/>
        <v>12922617.359999986</v>
      </c>
      <c r="U528" s="85">
        <v>254</v>
      </c>
      <c r="V528" s="98"/>
      <c r="W528" s="86">
        <v>4177647.88</v>
      </c>
      <c r="X528" s="71">
        <v>12922617.359999999</v>
      </c>
      <c r="Y528" s="71">
        <v>3.166496753692627E-8</v>
      </c>
      <c r="Z528" s="120"/>
      <c r="AA528" s="120"/>
    </row>
    <row r="529" spans="1:27" ht="41.1" customHeight="1" x14ac:dyDescent="0.3">
      <c r="A529" s="72">
        <v>519</v>
      </c>
      <c r="B529" s="57" t="s">
        <v>2035</v>
      </c>
      <c r="C529" s="57" t="s">
        <v>1645</v>
      </c>
      <c r="D529" s="466">
        <f t="shared" si="80"/>
        <v>9900130761</v>
      </c>
      <c r="E529" s="57" t="s">
        <v>2385</v>
      </c>
      <c r="F529" s="92">
        <f t="shared" si="81"/>
        <v>44284</v>
      </c>
      <c r="G529" s="467">
        <f t="shared" ref="G529:G590" si="83">R529+S529</f>
        <v>150000</v>
      </c>
      <c r="H529" s="103"/>
      <c r="I529" s="133"/>
      <c r="J529" s="187">
        <v>9900130761</v>
      </c>
      <c r="K529" s="133"/>
      <c r="L529" s="91">
        <v>44284</v>
      </c>
      <c r="M529" s="188"/>
      <c r="N529" s="123" t="s">
        <v>439</v>
      </c>
      <c r="O529" s="124">
        <v>5020301000</v>
      </c>
      <c r="P529" s="110" t="s">
        <v>2323</v>
      </c>
      <c r="Q529" s="106"/>
      <c r="R529" s="111">
        <v>150000</v>
      </c>
      <c r="S529" s="106"/>
      <c r="T529" s="84">
        <f t="shared" si="82"/>
        <v>12772617.359999986</v>
      </c>
      <c r="U529" s="85">
        <v>255</v>
      </c>
      <c r="V529" s="98"/>
      <c r="W529" s="86"/>
      <c r="X529" s="71"/>
      <c r="Y529" s="71"/>
      <c r="Z529" s="120"/>
      <c r="AA529" s="120"/>
    </row>
    <row r="530" spans="1:27" ht="41.1" customHeight="1" x14ac:dyDescent="0.3">
      <c r="A530" s="72">
        <v>520</v>
      </c>
      <c r="B530" s="57" t="s">
        <v>2035</v>
      </c>
      <c r="C530" s="57" t="s">
        <v>1645</v>
      </c>
      <c r="D530" s="466">
        <f t="shared" si="80"/>
        <v>9900130762</v>
      </c>
      <c r="E530" s="57" t="s">
        <v>2385</v>
      </c>
      <c r="F530" s="92">
        <f t="shared" si="81"/>
        <v>44284</v>
      </c>
      <c r="G530" s="467">
        <f t="shared" si="83"/>
        <v>426841.76</v>
      </c>
      <c r="H530" s="103"/>
      <c r="I530" s="133"/>
      <c r="J530" s="187">
        <v>9900130762</v>
      </c>
      <c r="K530" s="133"/>
      <c r="L530" s="91">
        <v>44284</v>
      </c>
      <c r="M530" s="188"/>
      <c r="N530" s="123" t="s">
        <v>442</v>
      </c>
      <c r="O530" s="124">
        <v>5020301000</v>
      </c>
      <c r="P530" s="110"/>
      <c r="Q530" s="106"/>
      <c r="R530" s="111">
        <v>426841.76</v>
      </c>
      <c r="S530" s="106"/>
      <c r="T530" s="84">
        <f t="shared" si="82"/>
        <v>12345775.599999987</v>
      </c>
      <c r="U530" s="85">
        <v>256</v>
      </c>
      <c r="V530" s="98"/>
      <c r="W530" s="86"/>
      <c r="X530" s="71"/>
      <c r="Y530" s="71"/>
      <c r="Z530" s="120"/>
      <c r="AA530" s="120"/>
    </row>
    <row r="531" spans="1:27" ht="41.1" customHeight="1" x14ac:dyDescent="0.3">
      <c r="A531" s="72">
        <v>521</v>
      </c>
      <c r="B531" s="57" t="s">
        <v>2035</v>
      </c>
      <c r="C531" s="57" t="s">
        <v>1645</v>
      </c>
      <c r="D531" s="466">
        <f t="shared" si="80"/>
        <v>9900130763</v>
      </c>
      <c r="E531" s="57" t="s">
        <v>2385</v>
      </c>
      <c r="F531" s="92">
        <f t="shared" si="81"/>
        <v>44284</v>
      </c>
      <c r="G531" s="467">
        <f t="shared" si="83"/>
        <v>186833.71</v>
      </c>
      <c r="H531" s="103"/>
      <c r="I531" s="133"/>
      <c r="J531" s="187">
        <v>9900130763</v>
      </c>
      <c r="K531" s="133"/>
      <c r="L531" s="91">
        <v>44284</v>
      </c>
      <c r="M531" s="188"/>
      <c r="N531" s="123" t="s">
        <v>445</v>
      </c>
      <c r="O531" s="124">
        <v>5020301000</v>
      </c>
      <c r="P531" s="110"/>
      <c r="Q531" s="106"/>
      <c r="R531" s="111">
        <v>186833.71</v>
      </c>
      <c r="S531" s="106"/>
      <c r="T531" s="84">
        <f t="shared" si="82"/>
        <v>12158941.889999986</v>
      </c>
      <c r="U531" s="85">
        <v>257</v>
      </c>
      <c r="V531" s="98"/>
      <c r="W531" s="86"/>
      <c r="X531" s="71"/>
      <c r="Y531" s="71"/>
      <c r="Z531" s="120"/>
      <c r="AA531" s="120"/>
    </row>
    <row r="532" spans="1:27" ht="41.1" customHeight="1" x14ac:dyDescent="0.3">
      <c r="A532" s="72">
        <v>522</v>
      </c>
      <c r="B532" s="57" t="s">
        <v>2035</v>
      </c>
      <c r="C532" s="57" t="s">
        <v>1645</v>
      </c>
      <c r="D532" s="466">
        <f t="shared" si="80"/>
        <v>9900130764</v>
      </c>
      <c r="E532" s="57" t="s">
        <v>2385</v>
      </c>
      <c r="F532" s="92">
        <f t="shared" si="81"/>
        <v>44284</v>
      </c>
      <c r="G532" s="467">
        <f t="shared" si="83"/>
        <v>51050</v>
      </c>
      <c r="H532" s="103"/>
      <c r="I532" s="133"/>
      <c r="J532" s="187">
        <v>9900130764</v>
      </c>
      <c r="K532" s="133"/>
      <c r="L532" s="91">
        <v>44284</v>
      </c>
      <c r="M532" s="188"/>
      <c r="N532" s="123" t="s">
        <v>1109</v>
      </c>
      <c r="O532" s="124">
        <v>5029903000</v>
      </c>
      <c r="P532" s="110" t="s">
        <v>2324</v>
      </c>
      <c r="Q532" s="106"/>
      <c r="R532" s="111">
        <v>51050</v>
      </c>
      <c r="S532" s="106"/>
      <c r="T532" s="84">
        <f t="shared" si="82"/>
        <v>12107891.889999986</v>
      </c>
      <c r="U532" s="85">
        <v>258</v>
      </c>
      <c r="V532" s="98"/>
      <c r="W532" s="86"/>
      <c r="X532" s="71"/>
      <c r="Y532" s="71"/>
      <c r="Z532" s="120"/>
      <c r="AA532" s="120"/>
    </row>
    <row r="533" spans="1:27" ht="41.1" customHeight="1" x14ac:dyDescent="0.3">
      <c r="A533" s="72">
        <v>523</v>
      </c>
      <c r="B533" s="57" t="s">
        <v>2035</v>
      </c>
      <c r="C533" s="57" t="s">
        <v>1645</v>
      </c>
      <c r="D533" s="466">
        <f t="shared" si="80"/>
        <v>9900130765</v>
      </c>
      <c r="E533" s="57" t="s">
        <v>2385</v>
      </c>
      <c r="F533" s="92">
        <f t="shared" si="81"/>
        <v>44284</v>
      </c>
      <c r="G533" s="467">
        <f t="shared" si="83"/>
        <v>100000</v>
      </c>
      <c r="H533" s="103"/>
      <c r="I533" s="133"/>
      <c r="J533" s="187">
        <v>9900130765</v>
      </c>
      <c r="K533" s="133"/>
      <c r="L533" s="91">
        <v>44284</v>
      </c>
      <c r="M533" s="188"/>
      <c r="N533" s="123" t="s">
        <v>1865</v>
      </c>
      <c r="O533" s="124">
        <v>5029903000</v>
      </c>
      <c r="P533" s="110"/>
      <c r="Q533" s="106"/>
      <c r="R533" s="111">
        <v>100000</v>
      </c>
      <c r="S533" s="106"/>
      <c r="T533" s="84">
        <f t="shared" si="82"/>
        <v>12007891.889999986</v>
      </c>
      <c r="U533" s="85">
        <v>259</v>
      </c>
      <c r="V533" s="98"/>
      <c r="W533" s="86"/>
      <c r="X533" s="71"/>
      <c r="Y533" s="71"/>
      <c r="Z533" s="120"/>
      <c r="AA533" s="120"/>
    </row>
    <row r="534" spans="1:27" ht="41.1" customHeight="1" x14ac:dyDescent="0.3">
      <c r="A534" s="72">
        <v>524</v>
      </c>
      <c r="B534" s="57" t="s">
        <v>2035</v>
      </c>
      <c r="C534" s="57" t="s">
        <v>1645</v>
      </c>
      <c r="D534" s="466">
        <f t="shared" si="80"/>
        <v>9900130766</v>
      </c>
      <c r="E534" s="57" t="s">
        <v>2385</v>
      </c>
      <c r="F534" s="92">
        <f t="shared" si="81"/>
        <v>44284</v>
      </c>
      <c r="G534" s="467">
        <f t="shared" si="83"/>
        <v>99030</v>
      </c>
      <c r="H534" s="103"/>
      <c r="I534" s="133"/>
      <c r="J534" s="187">
        <v>9900130766</v>
      </c>
      <c r="K534" s="133"/>
      <c r="L534" s="91">
        <v>44284</v>
      </c>
      <c r="M534" s="188"/>
      <c r="N534" s="123" t="s">
        <v>439</v>
      </c>
      <c r="O534" s="124">
        <v>5029903000</v>
      </c>
      <c r="P534" s="110"/>
      <c r="Q534" s="106"/>
      <c r="R534" s="111">
        <v>99030</v>
      </c>
      <c r="S534" s="106"/>
      <c r="T534" s="84">
        <f t="shared" si="82"/>
        <v>11908861.889999986</v>
      </c>
      <c r="U534" s="85">
        <v>260</v>
      </c>
      <c r="V534" s="98"/>
      <c r="W534" s="86"/>
      <c r="X534" s="71"/>
      <c r="Y534" s="71"/>
      <c r="Z534" s="120"/>
      <c r="AA534" s="120"/>
    </row>
    <row r="535" spans="1:27" ht="41.1" customHeight="1" x14ac:dyDescent="0.3">
      <c r="A535" s="72">
        <v>525</v>
      </c>
      <c r="B535" s="57" t="s">
        <v>2035</v>
      </c>
      <c r="C535" s="57" t="s">
        <v>1645</v>
      </c>
      <c r="D535" s="466">
        <f t="shared" si="80"/>
        <v>9900130767</v>
      </c>
      <c r="E535" s="57" t="s">
        <v>2385</v>
      </c>
      <c r="F535" s="92">
        <f t="shared" si="81"/>
        <v>44284</v>
      </c>
      <c r="G535" s="467">
        <f t="shared" si="83"/>
        <v>10250</v>
      </c>
      <c r="H535" s="103"/>
      <c r="I535" s="133"/>
      <c r="J535" s="187">
        <v>9900130767</v>
      </c>
      <c r="K535" s="133"/>
      <c r="L535" s="91">
        <v>44284</v>
      </c>
      <c r="M535" s="188"/>
      <c r="N535" s="123" t="s">
        <v>723</v>
      </c>
      <c r="O535" s="124">
        <v>5029903000</v>
      </c>
      <c r="P535" s="110" t="s">
        <v>2325</v>
      </c>
      <c r="Q535" s="106"/>
      <c r="R535" s="111">
        <v>10250</v>
      </c>
      <c r="S535" s="106"/>
      <c r="T535" s="84">
        <f t="shared" si="82"/>
        <v>11898611.889999986</v>
      </c>
      <c r="U535" s="85">
        <v>261</v>
      </c>
      <c r="V535" s="98"/>
      <c r="W535" s="86"/>
      <c r="X535" s="71"/>
      <c r="Y535" s="71"/>
      <c r="Z535" s="120"/>
      <c r="AA535" s="120"/>
    </row>
    <row r="536" spans="1:27" ht="41.1" customHeight="1" x14ac:dyDescent="0.3">
      <c r="A536" s="72">
        <v>526</v>
      </c>
      <c r="B536" s="57" t="s">
        <v>2035</v>
      </c>
      <c r="C536" s="57" t="s">
        <v>1645</v>
      </c>
      <c r="D536" s="466">
        <f t="shared" si="80"/>
        <v>9900130768</v>
      </c>
      <c r="E536" s="57" t="s">
        <v>2385</v>
      </c>
      <c r="F536" s="92">
        <f t="shared" si="81"/>
        <v>44284</v>
      </c>
      <c r="G536" s="467">
        <f t="shared" si="83"/>
        <v>3562.5</v>
      </c>
      <c r="H536" s="103"/>
      <c r="I536" s="133"/>
      <c r="J536" s="187">
        <v>9900130768</v>
      </c>
      <c r="K536" s="133"/>
      <c r="L536" s="91">
        <v>44284</v>
      </c>
      <c r="M536" s="188"/>
      <c r="N536" s="123" t="s">
        <v>1683</v>
      </c>
      <c r="O536" s="124">
        <v>5029903000</v>
      </c>
      <c r="P536" s="110" t="s">
        <v>2326</v>
      </c>
      <c r="Q536" s="106"/>
      <c r="R536" s="111">
        <v>3562.5</v>
      </c>
      <c r="S536" s="106"/>
      <c r="T536" s="84">
        <f t="shared" si="82"/>
        <v>11895049.389999986</v>
      </c>
      <c r="U536" s="85">
        <v>262</v>
      </c>
      <c r="V536" s="98"/>
      <c r="W536" s="86"/>
      <c r="X536" s="71"/>
      <c r="Y536" s="71"/>
      <c r="Z536" s="120"/>
      <c r="AA536" s="120"/>
    </row>
    <row r="537" spans="1:27" ht="41.1" customHeight="1" x14ac:dyDescent="0.3">
      <c r="A537" s="72">
        <v>527</v>
      </c>
      <c r="B537" s="57" t="s">
        <v>2035</v>
      </c>
      <c r="C537" s="57" t="s">
        <v>1645</v>
      </c>
      <c r="D537" s="466">
        <f t="shared" si="80"/>
        <v>1150561</v>
      </c>
      <c r="E537" s="57" t="s">
        <v>2385</v>
      </c>
      <c r="F537" s="92">
        <f t="shared" si="81"/>
        <v>44284</v>
      </c>
      <c r="G537" s="467">
        <f t="shared" si="83"/>
        <v>2343.75</v>
      </c>
      <c r="H537" s="103"/>
      <c r="I537" s="133"/>
      <c r="J537" s="187">
        <v>1150561</v>
      </c>
      <c r="K537" s="133"/>
      <c r="L537" s="91">
        <v>44284</v>
      </c>
      <c r="M537" s="188"/>
      <c r="N537" s="123" t="s">
        <v>1715</v>
      </c>
      <c r="O537" s="124">
        <v>5020502001</v>
      </c>
      <c r="P537" s="110" t="s">
        <v>2327</v>
      </c>
      <c r="Q537" s="106"/>
      <c r="R537" s="111">
        <v>2343.75</v>
      </c>
      <c r="S537" s="106"/>
      <c r="T537" s="84">
        <f t="shared" si="82"/>
        <v>11892705.639999986</v>
      </c>
      <c r="U537" s="85">
        <v>263</v>
      </c>
      <c r="V537" s="98"/>
      <c r="W537" s="86"/>
      <c r="X537" s="71"/>
      <c r="Y537" s="71"/>
      <c r="Z537" s="120"/>
      <c r="AA537" s="120"/>
    </row>
    <row r="538" spans="1:27" ht="41.1" customHeight="1" x14ac:dyDescent="0.3">
      <c r="A538" s="72">
        <v>528</v>
      </c>
      <c r="B538" s="57" t="s">
        <v>2035</v>
      </c>
      <c r="C538" s="57" t="s">
        <v>1645</v>
      </c>
      <c r="D538" s="466">
        <f t="shared" si="80"/>
        <v>1150562</v>
      </c>
      <c r="E538" s="57" t="s">
        <v>2385</v>
      </c>
      <c r="F538" s="92">
        <f t="shared" si="81"/>
        <v>44284</v>
      </c>
      <c r="G538" s="467">
        <f t="shared" si="83"/>
        <v>2511.36</v>
      </c>
      <c r="H538" s="103"/>
      <c r="I538" s="133"/>
      <c r="J538" s="187">
        <v>1150562</v>
      </c>
      <c r="K538" s="133"/>
      <c r="L538" s="91">
        <v>44284</v>
      </c>
      <c r="M538" s="188"/>
      <c r="N538" s="123" t="s">
        <v>1871</v>
      </c>
      <c r="O538" s="124">
        <v>5020301000</v>
      </c>
      <c r="P538" s="110" t="s">
        <v>2328</v>
      </c>
      <c r="Q538" s="106"/>
      <c r="R538" s="111">
        <v>2511.36</v>
      </c>
      <c r="S538" s="106"/>
      <c r="T538" s="84">
        <f t="shared" si="82"/>
        <v>11890194.279999986</v>
      </c>
      <c r="U538" s="85">
        <v>264</v>
      </c>
      <c r="V538" s="98"/>
      <c r="W538" s="86"/>
      <c r="X538" s="71"/>
      <c r="Y538" s="71"/>
      <c r="Z538" s="120"/>
      <c r="AA538" s="120"/>
    </row>
    <row r="539" spans="1:27" ht="41.1" customHeight="1" x14ac:dyDescent="0.3">
      <c r="A539" s="72">
        <v>529</v>
      </c>
      <c r="B539" s="57" t="s">
        <v>2035</v>
      </c>
      <c r="C539" s="57" t="s">
        <v>1645</v>
      </c>
      <c r="D539" s="466">
        <f t="shared" si="80"/>
        <v>1150563</v>
      </c>
      <c r="E539" s="57" t="s">
        <v>2385</v>
      </c>
      <c r="F539" s="92">
        <f t="shared" si="81"/>
        <v>44284</v>
      </c>
      <c r="G539" s="467">
        <f t="shared" si="83"/>
        <v>86607.18</v>
      </c>
      <c r="H539" s="103"/>
      <c r="I539" s="133"/>
      <c r="J539" s="187">
        <v>1150563</v>
      </c>
      <c r="K539" s="133"/>
      <c r="L539" s="91">
        <v>44284</v>
      </c>
      <c r="M539" s="188"/>
      <c r="N539" s="123" t="s">
        <v>1755</v>
      </c>
      <c r="O539" s="124">
        <v>5020402000</v>
      </c>
      <c r="P539" s="110" t="s">
        <v>2329</v>
      </c>
      <c r="Q539" s="106"/>
      <c r="R539" s="111">
        <v>86607.18</v>
      </c>
      <c r="S539" s="106"/>
      <c r="T539" s="84">
        <f t="shared" si="82"/>
        <v>11803587.099999987</v>
      </c>
      <c r="U539" s="85">
        <v>265</v>
      </c>
      <c r="V539" s="98"/>
      <c r="W539" s="86"/>
      <c r="X539" s="71"/>
      <c r="Y539" s="71"/>
      <c r="Z539" s="120"/>
      <c r="AA539" s="120"/>
    </row>
    <row r="540" spans="1:27" ht="41.1" customHeight="1" x14ac:dyDescent="0.3">
      <c r="A540" s="72">
        <v>530</v>
      </c>
      <c r="B540" s="57" t="s">
        <v>2035</v>
      </c>
      <c r="C540" s="57" t="s">
        <v>1645</v>
      </c>
      <c r="D540" s="466">
        <f t="shared" si="80"/>
        <v>1150564</v>
      </c>
      <c r="E540" s="57" t="s">
        <v>2386</v>
      </c>
      <c r="F540" s="92">
        <f t="shared" si="81"/>
        <v>44284</v>
      </c>
      <c r="G540" s="467">
        <f t="shared" si="83"/>
        <v>0</v>
      </c>
      <c r="H540" s="103"/>
      <c r="I540" s="133"/>
      <c r="J540" s="187">
        <v>1150564</v>
      </c>
      <c r="K540" s="133"/>
      <c r="L540" s="91">
        <v>44284</v>
      </c>
      <c r="M540" s="188"/>
      <c r="N540" s="123" t="s">
        <v>1915</v>
      </c>
      <c r="O540" s="124"/>
      <c r="P540" s="110" t="s">
        <v>1915</v>
      </c>
      <c r="Q540" s="106"/>
      <c r="R540" s="111">
        <v>0</v>
      </c>
      <c r="S540" s="106"/>
      <c r="T540" s="84">
        <f t="shared" si="82"/>
        <v>11803587.099999987</v>
      </c>
      <c r="U540" s="85">
        <v>266</v>
      </c>
      <c r="V540" s="98"/>
      <c r="W540" s="86"/>
      <c r="X540" s="71"/>
      <c r="Y540" s="71"/>
      <c r="Z540" s="120"/>
      <c r="AA540" s="120"/>
    </row>
    <row r="541" spans="1:27" ht="41.1" customHeight="1" x14ac:dyDescent="0.3">
      <c r="A541" s="72">
        <v>531</v>
      </c>
      <c r="B541" s="57" t="s">
        <v>2035</v>
      </c>
      <c r="C541" s="57" t="s">
        <v>1645</v>
      </c>
      <c r="D541" s="466">
        <f t="shared" si="80"/>
        <v>1150565</v>
      </c>
      <c r="E541" s="57" t="s">
        <v>2385</v>
      </c>
      <c r="F541" s="92">
        <f t="shared" si="81"/>
        <v>44284</v>
      </c>
      <c r="G541" s="467">
        <f t="shared" si="83"/>
        <v>6483.04</v>
      </c>
      <c r="H541" s="103"/>
      <c r="I541" s="133"/>
      <c r="J541" s="187">
        <v>1150565</v>
      </c>
      <c r="K541" s="133"/>
      <c r="L541" s="91">
        <v>44284</v>
      </c>
      <c r="M541" s="188"/>
      <c r="N541" s="123" t="s">
        <v>2330</v>
      </c>
      <c r="O541" s="124">
        <v>5020301000</v>
      </c>
      <c r="P541" s="110" t="s">
        <v>2331</v>
      </c>
      <c r="Q541" s="106"/>
      <c r="R541" s="111">
        <v>6483.04</v>
      </c>
      <c r="S541" s="106"/>
      <c r="T541" s="84">
        <f t="shared" si="82"/>
        <v>11797104.059999987</v>
      </c>
      <c r="U541" s="85">
        <v>267</v>
      </c>
      <c r="V541" s="98"/>
      <c r="W541" s="86"/>
      <c r="X541" s="71"/>
      <c r="Y541" s="71"/>
      <c r="Z541" s="120"/>
      <c r="AA541" s="120"/>
    </row>
    <row r="542" spans="1:27" ht="41.1" customHeight="1" x14ac:dyDescent="0.3">
      <c r="A542" s="72">
        <v>532</v>
      </c>
      <c r="B542" s="57" t="s">
        <v>2035</v>
      </c>
      <c r="C542" s="57" t="s">
        <v>1652</v>
      </c>
      <c r="D542" s="57" t="str">
        <f t="shared" ref="D542:D546" si="84">K542</f>
        <v>101-21-03-039</v>
      </c>
      <c r="E542" s="57" t="s">
        <v>2385</v>
      </c>
      <c r="F542" s="92">
        <f t="shared" si="81"/>
        <v>44284</v>
      </c>
      <c r="G542" s="467">
        <f t="shared" si="83"/>
        <v>1962</v>
      </c>
      <c r="H542" s="103"/>
      <c r="I542" s="133"/>
      <c r="J542" s="187"/>
      <c r="K542" s="133" t="s">
        <v>2332</v>
      </c>
      <c r="L542" s="91">
        <v>44284</v>
      </c>
      <c r="M542" s="188"/>
      <c r="N542" s="123" t="s">
        <v>2333</v>
      </c>
      <c r="O542" s="124">
        <v>5020201000</v>
      </c>
      <c r="P542" s="110" t="s">
        <v>2334</v>
      </c>
      <c r="Q542" s="106"/>
      <c r="R542" s="111"/>
      <c r="S542" s="106">
        <v>1962</v>
      </c>
      <c r="T542" s="84">
        <f t="shared" si="82"/>
        <v>11795142.059999987</v>
      </c>
      <c r="U542" s="85">
        <v>268</v>
      </c>
      <c r="V542" s="98"/>
      <c r="W542" s="86"/>
      <c r="X542" s="71"/>
      <c r="Y542" s="71"/>
      <c r="Z542" s="120"/>
      <c r="AA542" s="120"/>
    </row>
    <row r="543" spans="1:27" ht="41.1" customHeight="1" x14ac:dyDescent="0.3">
      <c r="A543" s="72">
        <v>533</v>
      </c>
      <c r="B543" s="57" t="s">
        <v>2035</v>
      </c>
      <c r="C543" s="57" t="s">
        <v>1652</v>
      </c>
      <c r="D543" s="57" t="str">
        <f t="shared" si="84"/>
        <v>101-21-03-039</v>
      </c>
      <c r="E543" s="57" t="s">
        <v>2385</v>
      </c>
      <c r="F543" s="92">
        <f t="shared" si="81"/>
        <v>44284</v>
      </c>
      <c r="G543" s="467">
        <f t="shared" si="83"/>
        <v>4200</v>
      </c>
      <c r="H543" s="103"/>
      <c r="I543" s="133"/>
      <c r="J543" s="187"/>
      <c r="K543" s="464" t="s">
        <v>2332</v>
      </c>
      <c r="L543" s="91">
        <v>44284</v>
      </c>
      <c r="M543" s="188"/>
      <c r="N543" s="123" t="s">
        <v>2335</v>
      </c>
      <c r="O543" s="124">
        <v>5020301000</v>
      </c>
      <c r="P543" s="110" t="s">
        <v>2336</v>
      </c>
      <c r="Q543" s="106"/>
      <c r="R543" s="111"/>
      <c r="S543" s="106">
        <v>4200</v>
      </c>
      <c r="T543" s="84">
        <f t="shared" si="82"/>
        <v>11790942.059999987</v>
      </c>
      <c r="U543" s="85">
        <v>269</v>
      </c>
      <c r="V543" s="98"/>
      <c r="W543" s="86"/>
      <c r="X543" s="71"/>
      <c r="Y543" s="71"/>
      <c r="Z543" s="120"/>
      <c r="AA543" s="120"/>
    </row>
    <row r="544" spans="1:27" ht="41.1" customHeight="1" x14ac:dyDescent="0.3">
      <c r="A544" s="72">
        <v>534</v>
      </c>
      <c r="B544" s="57" t="s">
        <v>2035</v>
      </c>
      <c r="C544" s="57" t="s">
        <v>1652</v>
      </c>
      <c r="D544" s="57" t="str">
        <f t="shared" si="84"/>
        <v>101-21-03-039</v>
      </c>
      <c r="E544" s="57" t="s">
        <v>2385</v>
      </c>
      <c r="F544" s="92">
        <f t="shared" si="81"/>
        <v>44284</v>
      </c>
      <c r="G544" s="467">
        <f t="shared" si="83"/>
        <v>804437.39</v>
      </c>
      <c r="H544" s="103"/>
      <c r="I544" s="133"/>
      <c r="J544" s="187"/>
      <c r="K544" s="464" t="s">
        <v>2332</v>
      </c>
      <c r="L544" s="91">
        <v>44284</v>
      </c>
      <c r="M544" s="188"/>
      <c r="N544" s="123" t="s">
        <v>2337</v>
      </c>
      <c r="O544" s="124">
        <v>5010403001</v>
      </c>
      <c r="P544" s="110" t="s">
        <v>2338</v>
      </c>
      <c r="Q544" s="106"/>
      <c r="R544" s="111"/>
      <c r="S544" s="106">
        <v>804437.39</v>
      </c>
      <c r="T544" s="84">
        <f t="shared" si="82"/>
        <v>10986504.669999987</v>
      </c>
      <c r="U544" s="85">
        <v>270</v>
      </c>
      <c r="V544" s="98"/>
      <c r="W544" s="86"/>
      <c r="X544" s="71"/>
      <c r="Y544" s="71"/>
      <c r="Z544" s="120"/>
      <c r="AA544" s="120"/>
    </row>
    <row r="545" spans="1:27" ht="41.1" customHeight="1" x14ac:dyDescent="0.3">
      <c r="A545" s="72">
        <v>535</v>
      </c>
      <c r="B545" s="57" t="s">
        <v>2035</v>
      </c>
      <c r="C545" s="57" t="s">
        <v>1652</v>
      </c>
      <c r="D545" s="57" t="str">
        <f t="shared" si="84"/>
        <v>101-21-03-039</v>
      </c>
      <c r="E545" s="57" t="s">
        <v>2385</v>
      </c>
      <c r="F545" s="92">
        <f t="shared" si="81"/>
        <v>44284</v>
      </c>
      <c r="G545" s="467">
        <f t="shared" si="83"/>
        <v>2130</v>
      </c>
      <c r="H545" s="103"/>
      <c r="I545" s="133"/>
      <c r="J545" s="187"/>
      <c r="K545" s="464" t="s">
        <v>2332</v>
      </c>
      <c r="L545" s="91">
        <v>44284</v>
      </c>
      <c r="M545" s="188"/>
      <c r="N545" s="123" t="s">
        <v>1882</v>
      </c>
      <c r="O545" s="124">
        <v>5020301000</v>
      </c>
      <c r="P545" s="110" t="s">
        <v>2339</v>
      </c>
      <c r="Q545" s="106"/>
      <c r="R545" s="111"/>
      <c r="S545" s="106">
        <v>2130</v>
      </c>
      <c r="T545" s="84">
        <f t="shared" si="82"/>
        <v>10984374.669999987</v>
      </c>
      <c r="U545" s="85">
        <v>271</v>
      </c>
      <c r="V545" s="98"/>
      <c r="W545" s="86"/>
      <c r="X545" s="71"/>
      <c r="Y545" s="71"/>
      <c r="Z545" s="120"/>
      <c r="AA545" s="120"/>
    </row>
    <row r="546" spans="1:27" ht="41.1" customHeight="1" x14ac:dyDescent="0.3">
      <c r="A546" s="72">
        <v>536</v>
      </c>
      <c r="B546" s="57" t="s">
        <v>2035</v>
      </c>
      <c r="C546" s="57" t="s">
        <v>1652</v>
      </c>
      <c r="D546" s="57" t="str">
        <f t="shared" si="84"/>
        <v>101-21-03-039</v>
      </c>
      <c r="E546" s="57" t="s">
        <v>2385</v>
      </c>
      <c r="F546" s="92">
        <f t="shared" si="81"/>
        <v>44284</v>
      </c>
      <c r="G546" s="467">
        <f t="shared" si="83"/>
        <v>4355.8500000000004</v>
      </c>
      <c r="H546" s="103"/>
      <c r="I546" s="133"/>
      <c r="J546" s="187"/>
      <c r="K546" s="464" t="s">
        <v>2332</v>
      </c>
      <c r="L546" s="91">
        <v>44284</v>
      </c>
      <c r="M546" s="188"/>
      <c r="N546" s="123" t="s">
        <v>1631</v>
      </c>
      <c r="O546" s="124">
        <v>5020301000</v>
      </c>
      <c r="P546" s="110" t="s">
        <v>2340</v>
      </c>
      <c r="Q546" s="106"/>
      <c r="R546" s="111"/>
      <c r="S546" s="106">
        <v>4355.8500000000004</v>
      </c>
      <c r="T546" s="84">
        <f t="shared" si="82"/>
        <v>10980018.819999987</v>
      </c>
      <c r="U546" s="85">
        <v>272</v>
      </c>
      <c r="V546" s="98"/>
      <c r="W546" s="86"/>
      <c r="X546" s="71"/>
      <c r="Y546" s="71"/>
      <c r="Z546" s="120"/>
      <c r="AA546" s="120"/>
    </row>
    <row r="547" spans="1:27" ht="41.1" customHeight="1" x14ac:dyDescent="0.3">
      <c r="A547" s="72">
        <v>537</v>
      </c>
      <c r="B547" s="57" t="s">
        <v>2035</v>
      </c>
      <c r="C547" s="57" t="s">
        <v>1645</v>
      </c>
      <c r="D547" s="466">
        <f t="shared" ref="D547:D590" si="85">J547</f>
        <v>1150566</v>
      </c>
      <c r="E547" s="57" t="s">
        <v>2385</v>
      </c>
      <c r="F547" s="92">
        <f t="shared" si="81"/>
        <v>44284</v>
      </c>
      <c r="G547" s="467">
        <f t="shared" si="83"/>
        <v>155278.13</v>
      </c>
      <c r="H547" s="103"/>
      <c r="I547" s="133"/>
      <c r="J547" s="269">
        <v>1150566</v>
      </c>
      <c r="K547" s="89"/>
      <c r="L547" s="91">
        <v>44284</v>
      </c>
      <c r="M547" s="160">
        <v>44284</v>
      </c>
      <c r="N547" s="270" t="s">
        <v>2341</v>
      </c>
      <c r="O547" s="271">
        <v>5029905001</v>
      </c>
      <c r="P547" s="272" t="s">
        <v>2342</v>
      </c>
      <c r="Q547" s="106"/>
      <c r="R547" s="273">
        <v>155278.13</v>
      </c>
      <c r="S547" s="96"/>
      <c r="T547" s="84">
        <f t="shared" si="82"/>
        <v>10824740.689999986</v>
      </c>
      <c r="U547" s="85"/>
      <c r="V547" s="98"/>
      <c r="W547" s="86"/>
      <c r="X547" s="71"/>
      <c r="Y547" s="71"/>
      <c r="Z547" s="120"/>
      <c r="AA547" s="120"/>
    </row>
    <row r="548" spans="1:27" ht="41.1" customHeight="1" x14ac:dyDescent="0.3">
      <c r="A548" s="72">
        <v>538</v>
      </c>
      <c r="B548" s="57" t="s">
        <v>2035</v>
      </c>
      <c r="C548" s="57" t="s">
        <v>1645</v>
      </c>
      <c r="D548" s="466">
        <f t="shared" si="85"/>
        <v>1150567</v>
      </c>
      <c r="E548" s="57" t="s">
        <v>2385</v>
      </c>
      <c r="F548" s="92">
        <f t="shared" si="81"/>
        <v>44284</v>
      </c>
      <c r="G548" s="467">
        <f t="shared" si="83"/>
        <v>7712.46</v>
      </c>
      <c r="H548" s="103"/>
      <c r="I548" s="133"/>
      <c r="J548" s="269">
        <v>1150567</v>
      </c>
      <c r="K548" s="89"/>
      <c r="L548" s="91">
        <v>44284</v>
      </c>
      <c r="M548" s="160">
        <v>44284</v>
      </c>
      <c r="N548" s="270" t="s">
        <v>1789</v>
      </c>
      <c r="O548" s="271">
        <v>5020401000</v>
      </c>
      <c r="P548" s="272" t="s">
        <v>2343</v>
      </c>
      <c r="Q548" s="106"/>
      <c r="R548" s="273">
        <v>7712.46</v>
      </c>
      <c r="S548" s="96"/>
      <c r="T548" s="84">
        <f t="shared" si="82"/>
        <v>10817028.229999986</v>
      </c>
      <c r="U548" s="85"/>
      <c r="V548" s="98"/>
      <c r="W548" s="86"/>
      <c r="X548" s="71"/>
      <c r="Y548" s="71"/>
      <c r="Z548" s="120"/>
      <c r="AA548" s="120"/>
    </row>
    <row r="549" spans="1:27" ht="41.1" customHeight="1" x14ac:dyDescent="0.3">
      <c r="A549" s="72">
        <v>539</v>
      </c>
      <c r="B549" s="57" t="s">
        <v>2035</v>
      </c>
      <c r="C549" s="57" t="s">
        <v>1645</v>
      </c>
      <c r="D549" s="466">
        <f t="shared" si="85"/>
        <v>1150568</v>
      </c>
      <c r="E549" s="57" t="s">
        <v>2385</v>
      </c>
      <c r="F549" s="92">
        <f t="shared" si="81"/>
        <v>44284</v>
      </c>
      <c r="G549" s="467">
        <f t="shared" si="83"/>
        <v>73582.86</v>
      </c>
      <c r="H549" s="103"/>
      <c r="I549" s="133"/>
      <c r="J549" s="269">
        <v>1150568</v>
      </c>
      <c r="K549" s="89"/>
      <c r="L549" s="91">
        <v>44284</v>
      </c>
      <c r="M549" s="160">
        <v>44284</v>
      </c>
      <c r="N549" s="270" t="s">
        <v>1755</v>
      </c>
      <c r="O549" s="89">
        <v>5020402000</v>
      </c>
      <c r="P549" s="522" t="s">
        <v>2344</v>
      </c>
      <c r="Q549" s="106"/>
      <c r="R549" s="273">
        <v>73582.86</v>
      </c>
      <c r="S549" s="96"/>
      <c r="T549" s="84">
        <f t="shared" si="82"/>
        <v>10743445.369999986</v>
      </c>
      <c r="U549" s="85"/>
      <c r="V549" s="98"/>
      <c r="W549" s="86"/>
      <c r="X549" s="71"/>
      <c r="Y549" s="71"/>
      <c r="Z549" s="120"/>
      <c r="AA549" s="120"/>
    </row>
    <row r="550" spans="1:27" ht="41.1" customHeight="1" x14ac:dyDescent="0.3">
      <c r="A550" s="72">
        <v>540</v>
      </c>
      <c r="B550" s="57" t="s">
        <v>2035</v>
      </c>
      <c r="C550" s="57" t="s">
        <v>1645</v>
      </c>
      <c r="D550" s="466">
        <f t="shared" si="85"/>
        <v>1150569</v>
      </c>
      <c r="E550" s="57" t="s">
        <v>2385</v>
      </c>
      <c r="F550" s="92">
        <f t="shared" si="81"/>
        <v>44284</v>
      </c>
      <c r="G550" s="467">
        <f t="shared" si="83"/>
        <v>9559.2900000000009</v>
      </c>
      <c r="H550" s="103"/>
      <c r="I550" s="133"/>
      <c r="J550" s="269">
        <v>1150569</v>
      </c>
      <c r="K550" s="89"/>
      <c r="L550" s="91">
        <v>44284</v>
      </c>
      <c r="M550" s="160">
        <v>44284</v>
      </c>
      <c r="N550" s="270" t="s">
        <v>1755</v>
      </c>
      <c r="O550" s="89">
        <v>5020402000</v>
      </c>
      <c r="P550" s="523"/>
      <c r="Q550" s="106"/>
      <c r="R550" s="273">
        <v>9559.2900000000009</v>
      </c>
      <c r="S550" s="96"/>
      <c r="T550" s="84">
        <f t="shared" si="82"/>
        <v>10733886.079999987</v>
      </c>
      <c r="U550" s="85"/>
      <c r="V550" s="98"/>
      <c r="W550" s="86"/>
      <c r="X550" s="71"/>
      <c r="Y550" s="71"/>
      <c r="Z550" s="120"/>
      <c r="AA550" s="120"/>
    </row>
    <row r="551" spans="1:27" ht="41.1" customHeight="1" x14ac:dyDescent="0.3">
      <c r="A551" s="72">
        <v>541</v>
      </c>
      <c r="B551" s="57" t="s">
        <v>2035</v>
      </c>
      <c r="C551" s="57" t="s">
        <v>1645</v>
      </c>
      <c r="D551" s="466">
        <f t="shared" si="85"/>
        <v>1150570</v>
      </c>
      <c r="E551" s="57" t="s">
        <v>2385</v>
      </c>
      <c r="F551" s="92">
        <f t="shared" si="81"/>
        <v>44284</v>
      </c>
      <c r="G551" s="467">
        <f t="shared" si="83"/>
        <v>101505.45</v>
      </c>
      <c r="H551" s="103"/>
      <c r="I551" s="133"/>
      <c r="J551" s="269">
        <v>1150570</v>
      </c>
      <c r="K551" s="89"/>
      <c r="L551" s="91">
        <v>44284</v>
      </c>
      <c r="M551" s="160">
        <v>44284</v>
      </c>
      <c r="N551" s="270" t="s">
        <v>1755</v>
      </c>
      <c r="O551" s="89">
        <v>5020402000</v>
      </c>
      <c r="P551" s="272" t="s">
        <v>2345</v>
      </c>
      <c r="Q551" s="106"/>
      <c r="R551" s="273">
        <v>101505.45</v>
      </c>
      <c r="S551" s="96"/>
      <c r="T551" s="84">
        <f t="shared" si="82"/>
        <v>10632380.629999988</v>
      </c>
      <c r="U551" s="85"/>
      <c r="V551" s="98"/>
      <c r="W551" s="86"/>
      <c r="X551" s="71"/>
      <c r="Y551" s="71"/>
      <c r="Z551" s="120"/>
      <c r="AA551" s="120"/>
    </row>
    <row r="552" spans="1:27" ht="41.1" customHeight="1" x14ac:dyDescent="0.3">
      <c r="A552" s="72">
        <v>542</v>
      </c>
      <c r="B552" s="57" t="s">
        <v>2035</v>
      </c>
      <c r="C552" s="57" t="s">
        <v>1645</v>
      </c>
      <c r="D552" s="466">
        <f t="shared" si="85"/>
        <v>1150571</v>
      </c>
      <c r="E552" s="57" t="s">
        <v>2385</v>
      </c>
      <c r="F552" s="92">
        <f t="shared" ref="F552:F590" si="86">L552</f>
        <v>44284</v>
      </c>
      <c r="G552" s="467">
        <f t="shared" si="83"/>
        <v>24442.61</v>
      </c>
      <c r="H552" s="103"/>
      <c r="I552" s="133"/>
      <c r="J552" s="269">
        <v>1150571</v>
      </c>
      <c r="K552" s="89"/>
      <c r="L552" s="91">
        <v>44284</v>
      </c>
      <c r="M552" s="160">
        <v>44284</v>
      </c>
      <c r="N552" s="274" t="s">
        <v>2346</v>
      </c>
      <c r="O552" s="275">
        <v>5010101001</v>
      </c>
      <c r="P552" s="276" t="s">
        <v>2263</v>
      </c>
      <c r="Q552" s="106"/>
      <c r="R552" s="277">
        <v>24442.61</v>
      </c>
      <c r="S552" s="96"/>
      <c r="T552" s="84">
        <f t="shared" si="82"/>
        <v>10607938.019999988</v>
      </c>
      <c r="U552" s="85"/>
      <c r="V552" s="98"/>
      <c r="W552" s="86"/>
      <c r="X552" s="71"/>
      <c r="Y552" s="71"/>
      <c r="Z552" s="120"/>
      <c r="AA552" s="120"/>
    </row>
    <row r="553" spans="1:27" ht="41.1" customHeight="1" x14ac:dyDescent="0.3">
      <c r="A553" s="72">
        <v>543</v>
      </c>
      <c r="B553" s="57" t="s">
        <v>2035</v>
      </c>
      <c r="C553" s="57" t="s">
        <v>1645</v>
      </c>
      <c r="D553" s="466">
        <f t="shared" si="85"/>
        <v>1150572</v>
      </c>
      <c r="E553" s="57" t="s">
        <v>2385</v>
      </c>
      <c r="F553" s="92">
        <f t="shared" si="86"/>
        <v>44284</v>
      </c>
      <c r="G553" s="467">
        <f t="shared" si="83"/>
        <v>230</v>
      </c>
      <c r="H553" s="103"/>
      <c r="I553" s="133"/>
      <c r="J553" s="269">
        <v>1150572</v>
      </c>
      <c r="K553" s="89"/>
      <c r="L553" s="91">
        <v>44284</v>
      </c>
      <c r="M553" s="160">
        <v>44284</v>
      </c>
      <c r="N553" s="274" t="s">
        <v>2347</v>
      </c>
      <c r="O553" s="275">
        <v>5020201000</v>
      </c>
      <c r="P553" s="276" t="s">
        <v>2348</v>
      </c>
      <c r="Q553" s="106"/>
      <c r="R553" s="277">
        <v>230</v>
      </c>
      <c r="S553" s="96"/>
      <c r="T553" s="84">
        <f t="shared" si="82"/>
        <v>10607708.019999988</v>
      </c>
      <c r="U553" s="85"/>
      <c r="V553" s="98"/>
      <c r="W553" s="86"/>
      <c r="X553" s="71"/>
      <c r="Y553" s="71"/>
      <c r="Z553" s="120"/>
      <c r="AA553" s="120"/>
    </row>
    <row r="554" spans="1:27" ht="41.1" customHeight="1" x14ac:dyDescent="0.3">
      <c r="A554" s="72">
        <v>544</v>
      </c>
      <c r="B554" s="57" t="s">
        <v>2035</v>
      </c>
      <c r="C554" s="57" t="s">
        <v>1645</v>
      </c>
      <c r="D554" s="466">
        <f t="shared" si="85"/>
        <v>1150573</v>
      </c>
      <c r="E554" s="57" t="s">
        <v>2385</v>
      </c>
      <c r="F554" s="92">
        <f t="shared" si="86"/>
        <v>44284</v>
      </c>
      <c r="G554" s="467">
        <f t="shared" si="83"/>
        <v>8164.75</v>
      </c>
      <c r="H554" s="103"/>
      <c r="I554" s="133"/>
      <c r="J554" s="269">
        <v>1150573</v>
      </c>
      <c r="K554" s="89"/>
      <c r="L554" s="91">
        <v>44284</v>
      </c>
      <c r="M554" s="160">
        <v>44284</v>
      </c>
      <c r="N554" s="274" t="s">
        <v>2181</v>
      </c>
      <c r="O554" s="275">
        <v>5021199000</v>
      </c>
      <c r="P554" s="276" t="s">
        <v>2349</v>
      </c>
      <c r="Q554" s="106"/>
      <c r="R554" s="277">
        <v>8164.75</v>
      </c>
      <c r="S554" s="96"/>
      <c r="T554" s="84">
        <f t="shared" si="82"/>
        <v>10599543.269999988</v>
      </c>
      <c r="U554" s="85"/>
      <c r="V554" s="98"/>
      <c r="W554" s="86"/>
      <c r="X554" s="71"/>
      <c r="Y554" s="71"/>
      <c r="Z554" s="120"/>
      <c r="AA554" s="120"/>
    </row>
    <row r="555" spans="1:27" ht="41.1" customHeight="1" x14ac:dyDescent="0.3">
      <c r="A555" s="72">
        <v>545</v>
      </c>
      <c r="B555" s="57" t="s">
        <v>2035</v>
      </c>
      <c r="C555" s="57" t="s">
        <v>1645</v>
      </c>
      <c r="D555" s="466">
        <f t="shared" si="85"/>
        <v>1150574</v>
      </c>
      <c r="E555" s="57" t="s">
        <v>2385</v>
      </c>
      <c r="F555" s="92">
        <f t="shared" si="86"/>
        <v>44284</v>
      </c>
      <c r="G555" s="467">
        <f t="shared" si="83"/>
        <v>9000</v>
      </c>
      <c r="H555" s="103"/>
      <c r="I555" s="133"/>
      <c r="J555" s="269">
        <v>1150574</v>
      </c>
      <c r="K555" s="89"/>
      <c r="L555" s="91">
        <v>44284</v>
      </c>
      <c r="M555" s="160">
        <v>44284</v>
      </c>
      <c r="N555" s="274" t="s">
        <v>2028</v>
      </c>
      <c r="O555" s="275">
        <v>5021199000</v>
      </c>
      <c r="P555" s="522" t="s">
        <v>2350</v>
      </c>
      <c r="Q555" s="106"/>
      <c r="R555" s="277">
        <v>9000</v>
      </c>
      <c r="S555" s="96"/>
      <c r="T555" s="84">
        <f t="shared" si="82"/>
        <v>10590543.269999988</v>
      </c>
      <c r="U555" s="85"/>
      <c r="V555" s="98"/>
      <c r="W555" s="86"/>
      <c r="X555" s="71"/>
      <c r="Y555" s="71"/>
      <c r="Z555" s="120"/>
      <c r="AA555" s="120"/>
    </row>
    <row r="556" spans="1:27" ht="41.1" customHeight="1" x14ac:dyDescent="0.3">
      <c r="A556" s="72">
        <v>546</v>
      </c>
      <c r="B556" s="57" t="s">
        <v>2035</v>
      </c>
      <c r="C556" s="57" t="s">
        <v>1645</v>
      </c>
      <c r="D556" s="466">
        <f t="shared" si="85"/>
        <v>1150575</v>
      </c>
      <c r="E556" s="57" t="s">
        <v>2385</v>
      </c>
      <c r="F556" s="92">
        <f t="shared" si="86"/>
        <v>44284</v>
      </c>
      <c r="G556" s="467">
        <f t="shared" si="83"/>
        <v>38703.17</v>
      </c>
      <c r="H556" s="103"/>
      <c r="I556" s="133"/>
      <c r="J556" s="269">
        <v>1150575</v>
      </c>
      <c r="K556" s="89"/>
      <c r="L556" s="91">
        <v>44284</v>
      </c>
      <c r="M556" s="160">
        <v>44284</v>
      </c>
      <c r="N556" s="274" t="s">
        <v>1784</v>
      </c>
      <c r="O556" s="275">
        <v>5021199000</v>
      </c>
      <c r="P556" s="524"/>
      <c r="Q556" s="106"/>
      <c r="R556" s="277">
        <v>38703.17</v>
      </c>
      <c r="S556" s="96"/>
      <c r="T556" s="84">
        <f t="shared" si="82"/>
        <v>10551840.099999988</v>
      </c>
      <c r="U556" s="85"/>
      <c r="V556" s="98"/>
      <c r="W556" s="86"/>
      <c r="X556" s="71"/>
      <c r="Y556" s="71"/>
      <c r="Z556" s="120"/>
      <c r="AA556" s="120"/>
    </row>
    <row r="557" spans="1:27" ht="41.1" customHeight="1" x14ac:dyDescent="0.3">
      <c r="A557" s="72">
        <v>547</v>
      </c>
      <c r="B557" s="57" t="s">
        <v>2035</v>
      </c>
      <c r="C557" s="57" t="s">
        <v>1645</v>
      </c>
      <c r="D557" s="466">
        <f t="shared" si="85"/>
        <v>1150576</v>
      </c>
      <c r="E557" s="57" t="s">
        <v>2385</v>
      </c>
      <c r="F557" s="92">
        <f t="shared" si="86"/>
        <v>44284</v>
      </c>
      <c r="G557" s="467">
        <f t="shared" si="83"/>
        <v>12034</v>
      </c>
      <c r="H557" s="103"/>
      <c r="I557" s="133"/>
      <c r="J557" s="269">
        <v>1150576</v>
      </c>
      <c r="K557" s="89"/>
      <c r="L557" s="91">
        <v>44284</v>
      </c>
      <c r="M557" s="160">
        <v>44284</v>
      </c>
      <c r="N557" s="274" t="s">
        <v>1784</v>
      </c>
      <c r="O557" s="275">
        <v>5021299000</v>
      </c>
      <c r="P557" s="524"/>
      <c r="Q557" s="106"/>
      <c r="R557" s="277">
        <v>12034</v>
      </c>
      <c r="S557" s="96"/>
      <c r="T557" s="84">
        <f t="shared" si="82"/>
        <v>10539806.099999988</v>
      </c>
      <c r="U557" s="85"/>
      <c r="V557" s="98"/>
      <c r="W557" s="86"/>
      <c r="X557" s="71"/>
      <c r="Y557" s="71"/>
      <c r="Z557" s="120"/>
      <c r="AA557" s="120"/>
    </row>
    <row r="558" spans="1:27" ht="41.1" customHeight="1" x14ac:dyDescent="0.3">
      <c r="A558" s="72">
        <v>548</v>
      </c>
      <c r="B558" s="57" t="s">
        <v>2035</v>
      </c>
      <c r="C558" s="57" t="s">
        <v>1645</v>
      </c>
      <c r="D558" s="466">
        <f t="shared" si="85"/>
        <v>1150577</v>
      </c>
      <c r="E558" s="57" t="s">
        <v>2385</v>
      </c>
      <c r="F558" s="92">
        <f t="shared" si="86"/>
        <v>44284</v>
      </c>
      <c r="G558" s="467">
        <f t="shared" si="83"/>
        <v>14120</v>
      </c>
      <c r="H558" s="103"/>
      <c r="I558" s="133"/>
      <c r="J558" s="269">
        <v>1150577</v>
      </c>
      <c r="K558" s="89"/>
      <c r="L558" s="91">
        <v>44284</v>
      </c>
      <c r="M558" s="160">
        <v>44284</v>
      </c>
      <c r="N558" s="274" t="s">
        <v>1784</v>
      </c>
      <c r="O558" s="275">
        <v>5021202000</v>
      </c>
      <c r="P558" s="524"/>
      <c r="Q558" s="106"/>
      <c r="R558" s="277">
        <v>14120</v>
      </c>
      <c r="S558" s="96"/>
      <c r="T558" s="84">
        <f t="shared" si="82"/>
        <v>10525686.099999988</v>
      </c>
      <c r="U558" s="85"/>
      <c r="V558" s="98"/>
      <c r="W558" s="86"/>
      <c r="X558" s="71"/>
      <c r="Y558" s="71"/>
      <c r="Z558" s="120"/>
      <c r="AA558" s="120"/>
    </row>
    <row r="559" spans="1:27" ht="41.1" customHeight="1" x14ac:dyDescent="0.3">
      <c r="A559" s="72">
        <v>549</v>
      </c>
      <c r="B559" s="57" t="s">
        <v>2035</v>
      </c>
      <c r="C559" s="57" t="s">
        <v>1645</v>
      </c>
      <c r="D559" s="466">
        <f t="shared" si="85"/>
        <v>1150578</v>
      </c>
      <c r="E559" s="57" t="s">
        <v>2385</v>
      </c>
      <c r="F559" s="92">
        <f t="shared" si="86"/>
        <v>44284</v>
      </c>
      <c r="G559" s="467">
        <f t="shared" si="83"/>
        <v>22316</v>
      </c>
      <c r="H559" s="103"/>
      <c r="I559" s="133"/>
      <c r="J559" s="269">
        <v>1150578</v>
      </c>
      <c r="K559" s="89"/>
      <c r="L559" s="91">
        <v>44284</v>
      </c>
      <c r="M559" s="160">
        <v>44284</v>
      </c>
      <c r="N559" s="274" t="s">
        <v>1784</v>
      </c>
      <c r="O559" s="275">
        <v>5021199000</v>
      </c>
      <c r="P559" s="523"/>
      <c r="Q559" s="106"/>
      <c r="R559" s="277">
        <v>22316</v>
      </c>
      <c r="S559" s="96"/>
      <c r="T559" s="84">
        <f t="shared" si="82"/>
        <v>10503370.099999988</v>
      </c>
      <c r="U559" s="85"/>
      <c r="V559" s="98"/>
      <c r="W559" s="86"/>
      <c r="X559" s="71"/>
      <c r="Y559" s="71"/>
      <c r="Z559" s="120"/>
      <c r="AA559" s="120"/>
    </row>
    <row r="560" spans="1:27" ht="41.1" customHeight="1" x14ac:dyDescent="0.3">
      <c r="A560" s="72">
        <v>550</v>
      </c>
      <c r="B560" s="57" t="s">
        <v>2035</v>
      </c>
      <c r="C560" s="57" t="s">
        <v>1645</v>
      </c>
      <c r="D560" s="466">
        <f t="shared" si="85"/>
        <v>1150579</v>
      </c>
      <c r="E560" s="57" t="s">
        <v>2385</v>
      </c>
      <c r="F560" s="92">
        <f t="shared" si="86"/>
        <v>44284</v>
      </c>
      <c r="G560" s="467">
        <f t="shared" si="83"/>
        <v>118.93</v>
      </c>
      <c r="H560" s="103"/>
      <c r="I560" s="133"/>
      <c r="J560" s="269">
        <v>1150579</v>
      </c>
      <c r="K560" s="89"/>
      <c r="L560" s="91">
        <v>44284</v>
      </c>
      <c r="M560" s="160">
        <v>44284</v>
      </c>
      <c r="N560" s="274" t="s">
        <v>1662</v>
      </c>
      <c r="O560" s="275">
        <v>2999999000</v>
      </c>
      <c r="P560" s="276" t="s">
        <v>2351</v>
      </c>
      <c r="Q560" s="106"/>
      <c r="R560" s="277">
        <v>118.93</v>
      </c>
      <c r="S560" s="96"/>
      <c r="T560" s="84">
        <f t="shared" si="82"/>
        <v>10503251.169999989</v>
      </c>
      <c r="U560" s="85"/>
      <c r="V560" s="98"/>
      <c r="W560" s="86"/>
      <c r="X560" s="71"/>
      <c r="Y560" s="71"/>
      <c r="Z560" s="120"/>
      <c r="AA560" s="120"/>
    </row>
    <row r="561" spans="1:27" ht="41.1" customHeight="1" x14ac:dyDescent="0.3">
      <c r="A561" s="72">
        <v>551</v>
      </c>
      <c r="B561" s="57" t="s">
        <v>2035</v>
      </c>
      <c r="C561" s="57" t="s">
        <v>1645</v>
      </c>
      <c r="D561" s="466">
        <f t="shared" si="85"/>
        <v>1150580</v>
      </c>
      <c r="E561" s="57" t="s">
        <v>2385</v>
      </c>
      <c r="F561" s="92">
        <f t="shared" si="86"/>
        <v>44284</v>
      </c>
      <c r="G561" s="467">
        <f t="shared" si="83"/>
        <v>11455.25</v>
      </c>
      <c r="H561" s="103"/>
      <c r="I561" s="133"/>
      <c r="J561" s="269">
        <v>1150580</v>
      </c>
      <c r="K561" s="89"/>
      <c r="L561" s="91">
        <v>44284</v>
      </c>
      <c r="M561" s="160">
        <v>44284</v>
      </c>
      <c r="N561" s="274" t="s">
        <v>1662</v>
      </c>
      <c r="O561" s="275">
        <v>5029903000</v>
      </c>
      <c r="P561" s="276" t="s">
        <v>2352</v>
      </c>
      <c r="Q561" s="106"/>
      <c r="R561" s="277">
        <v>11455.25</v>
      </c>
      <c r="S561" s="96"/>
      <c r="T561" s="84">
        <f t="shared" si="82"/>
        <v>10491795.919999989</v>
      </c>
      <c r="U561" s="85"/>
      <c r="V561" s="98"/>
      <c r="W561" s="86"/>
      <c r="X561" s="71"/>
      <c r="Y561" s="71"/>
      <c r="Z561" s="120"/>
      <c r="AA561" s="120"/>
    </row>
    <row r="562" spans="1:27" ht="41.1" customHeight="1" x14ac:dyDescent="0.3">
      <c r="A562" s="72">
        <v>552</v>
      </c>
      <c r="B562" s="57" t="s">
        <v>2035</v>
      </c>
      <c r="C562" s="57" t="s">
        <v>1645</v>
      </c>
      <c r="D562" s="466">
        <f t="shared" si="85"/>
        <v>1150581</v>
      </c>
      <c r="E562" s="57" t="s">
        <v>2385</v>
      </c>
      <c r="F562" s="92">
        <f t="shared" si="86"/>
        <v>44284</v>
      </c>
      <c r="G562" s="467">
        <f t="shared" si="83"/>
        <v>838388.86</v>
      </c>
      <c r="H562" s="103"/>
      <c r="I562" s="133"/>
      <c r="J562" s="269">
        <v>1150581</v>
      </c>
      <c r="K562" s="89"/>
      <c r="L562" s="91">
        <v>44284</v>
      </c>
      <c r="M562" s="160">
        <v>44284</v>
      </c>
      <c r="N562" s="278" t="s">
        <v>1662</v>
      </c>
      <c r="O562" s="271">
        <v>5010403001</v>
      </c>
      <c r="P562" s="272" t="s">
        <v>2353</v>
      </c>
      <c r="Q562" s="106"/>
      <c r="R562" s="273">
        <v>838388.86</v>
      </c>
      <c r="S562" s="96"/>
      <c r="T562" s="84">
        <f t="shared" si="82"/>
        <v>9653407.0599999893</v>
      </c>
      <c r="U562" s="85"/>
      <c r="V562" s="98"/>
      <c r="W562" s="86"/>
      <c r="X562" s="71"/>
      <c r="Y562" s="71"/>
      <c r="Z562" s="120"/>
      <c r="AA562" s="120"/>
    </row>
    <row r="563" spans="1:27" ht="41.1" customHeight="1" x14ac:dyDescent="0.3">
      <c r="A563" s="72">
        <v>553</v>
      </c>
      <c r="B563" s="57" t="s">
        <v>2035</v>
      </c>
      <c r="C563" s="57" t="s">
        <v>1645</v>
      </c>
      <c r="D563" s="466">
        <f t="shared" si="85"/>
        <v>1150582</v>
      </c>
      <c r="E563" s="57" t="s">
        <v>2385</v>
      </c>
      <c r="F563" s="92">
        <f t="shared" si="86"/>
        <v>44284</v>
      </c>
      <c r="G563" s="467">
        <f t="shared" si="83"/>
        <v>40694.54</v>
      </c>
      <c r="H563" s="103"/>
      <c r="I563" s="133"/>
      <c r="J563" s="269">
        <v>1150582</v>
      </c>
      <c r="K563" s="89"/>
      <c r="L563" s="91">
        <v>44284</v>
      </c>
      <c r="M563" s="160">
        <v>44284</v>
      </c>
      <c r="N563" s="278" t="s">
        <v>2354</v>
      </c>
      <c r="O563" s="271">
        <v>5020301000</v>
      </c>
      <c r="P563" s="272" t="s">
        <v>1246</v>
      </c>
      <c r="Q563" s="106"/>
      <c r="R563" s="273">
        <v>40694.54</v>
      </c>
      <c r="S563" s="96"/>
      <c r="T563" s="84">
        <f t="shared" si="82"/>
        <v>9612712.5199999902</v>
      </c>
      <c r="U563" s="85"/>
      <c r="V563" s="98"/>
      <c r="W563" s="86"/>
      <c r="X563" s="71"/>
      <c r="Y563" s="71"/>
      <c r="Z563" s="120"/>
      <c r="AA563" s="120"/>
    </row>
    <row r="564" spans="1:27" ht="41.1" customHeight="1" x14ac:dyDescent="0.3">
      <c r="A564" s="72">
        <v>554</v>
      </c>
      <c r="B564" s="57" t="s">
        <v>2035</v>
      </c>
      <c r="C564" s="57" t="s">
        <v>1645</v>
      </c>
      <c r="D564" s="466">
        <f t="shared" si="85"/>
        <v>1150583</v>
      </c>
      <c r="E564" s="57" t="s">
        <v>2385</v>
      </c>
      <c r="F564" s="92">
        <f t="shared" si="86"/>
        <v>44284</v>
      </c>
      <c r="G564" s="467">
        <f t="shared" si="83"/>
        <v>530000</v>
      </c>
      <c r="H564" s="103"/>
      <c r="I564" s="133"/>
      <c r="J564" s="269">
        <v>1150583</v>
      </c>
      <c r="K564" s="89"/>
      <c r="L564" s="91">
        <v>44284</v>
      </c>
      <c r="M564" s="160">
        <v>44284</v>
      </c>
      <c r="N564" s="278" t="s">
        <v>2355</v>
      </c>
      <c r="O564" s="89">
        <v>5060405099</v>
      </c>
      <c r="P564" s="279" t="s">
        <v>2356</v>
      </c>
      <c r="Q564" s="106"/>
      <c r="R564" s="273">
        <v>530000</v>
      </c>
      <c r="S564" s="96"/>
      <c r="T564" s="84">
        <f t="shared" si="82"/>
        <v>9082712.5199999902</v>
      </c>
      <c r="U564" s="85"/>
      <c r="V564" s="98"/>
      <c r="W564" s="86"/>
      <c r="X564" s="71"/>
      <c r="Y564" s="71"/>
      <c r="Z564" s="120"/>
      <c r="AA564" s="120"/>
    </row>
    <row r="565" spans="1:27" ht="41.1" customHeight="1" x14ac:dyDescent="0.3">
      <c r="A565" s="72">
        <v>555</v>
      </c>
      <c r="B565" s="57" t="s">
        <v>2035</v>
      </c>
      <c r="C565" s="57" t="s">
        <v>1645</v>
      </c>
      <c r="D565" s="466">
        <f t="shared" si="85"/>
        <v>1150584</v>
      </c>
      <c r="E565" s="57" t="s">
        <v>2385</v>
      </c>
      <c r="F565" s="92">
        <f t="shared" si="86"/>
        <v>44284</v>
      </c>
      <c r="G565" s="467">
        <f t="shared" si="83"/>
        <v>399360</v>
      </c>
      <c r="H565" s="103"/>
      <c r="I565" s="133"/>
      <c r="J565" s="269">
        <v>1150584</v>
      </c>
      <c r="K565" s="89"/>
      <c r="L565" s="91">
        <v>44284</v>
      </c>
      <c r="M565" s="160">
        <v>44284</v>
      </c>
      <c r="N565" s="278" t="s">
        <v>2357</v>
      </c>
      <c r="O565" s="89">
        <v>5060405099</v>
      </c>
      <c r="P565" s="279" t="s">
        <v>2358</v>
      </c>
      <c r="Q565" s="106"/>
      <c r="R565" s="273">
        <v>399360</v>
      </c>
      <c r="S565" s="96"/>
      <c r="T565" s="84">
        <f t="shared" si="82"/>
        <v>8683352.5199999902</v>
      </c>
      <c r="U565" s="85"/>
      <c r="V565" s="98"/>
      <c r="W565" s="86"/>
      <c r="X565" s="71"/>
      <c r="Y565" s="71"/>
      <c r="Z565" s="120"/>
      <c r="AA565" s="120"/>
    </row>
    <row r="566" spans="1:27" ht="41.1" customHeight="1" x14ac:dyDescent="0.3">
      <c r="A566" s="72">
        <v>556</v>
      </c>
      <c r="B566" s="57" t="s">
        <v>2035</v>
      </c>
      <c r="C566" s="57" t="s">
        <v>1645</v>
      </c>
      <c r="D566" s="466">
        <f t="shared" si="85"/>
        <v>1150585</v>
      </c>
      <c r="E566" s="57" t="s">
        <v>2385</v>
      </c>
      <c r="F566" s="92">
        <f t="shared" si="86"/>
        <v>44284</v>
      </c>
      <c r="G566" s="467">
        <f t="shared" si="83"/>
        <v>500</v>
      </c>
      <c r="H566" s="103"/>
      <c r="I566" s="133"/>
      <c r="J566" s="269">
        <v>1150585</v>
      </c>
      <c r="K566" s="89"/>
      <c r="L566" s="91">
        <v>44284</v>
      </c>
      <c r="M566" s="160">
        <v>44284</v>
      </c>
      <c r="N566" s="280" t="s">
        <v>1815</v>
      </c>
      <c r="O566" s="146">
        <v>5010301000</v>
      </c>
      <c r="P566" s="279" t="s">
        <v>2359</v>
      </c>
      <c r="Q566" s="152"/>
      <c r="R566" s="277">
        <v>500</v>
      </c>
      <c r="S566" s="96"/>
      <c r="T566" s="84">
        <f t="shared" si="82"/>
        <v>8682852.5199999902</v>
      </c>
      <c r="U566" s="85"/>
      <c r="V566" s="98"/>
      <c r="W566" s="86"/>
      <c r="X566" s="71"/>
      <c r="Y566" s="71"/>
      <c r="Z566" s="120"/>
      <c r="AA566" s="120"/>
    </row>
    <row r="567" spans="1:27" ht="41.1" customHeight="1" x14ac:dyDescent="0.3">
      <c r="A567" s="72">
        <v>557</v>
      </c>
      <c r="B567" s="57" t="s">
        <v>2035</v>
      </c>
      <c r="C567" s="57" t="s">
        <v>1645</v>
      </c>
      <c r="D567" s="466">
        <f t="shared" si="85"/>
        <v>1150586</v>
      </c>
      <c r="E567" s="57" t="s">
        <v>2385</v>
      </c>
      <c r="F567" s="92">
        <f t="shared" si="86"/>
        <v>44284</v>
      </c>
      <c r="G567" s="467">
        <f t="shared" si="83"/>
        <v>16742.400000000001</v>
      </c>
      <c r="H567" s="103"/>
      <c r="I567" s="133"/>
      <c r="J567" s="269">
        <v>1150586</v>
      </c>
      <c r="K567" s="89"/>
      <c r="L567" s="91">
        <v>44284</v>
      </c>
      <c r="M567" s="160">
        <v>44284</v>
      </c>
      <c r="N567" s="278" t="s">
        <v>1707</v>
      </c>
      <c r="O567" s="89">
        <v>5020301000</v>
      </c>
      <c r="P567" s="281" t="s">
        <v>2360</v>
      </c>
      <c r="Q567" s="106"/>
      <c r="R567" s="273">
        <v>16742.400000000001</v>
      </c>
      <c r="S567" s="96"/>
      <c r="T567" s="84">
        <f t="shared" si="82"/>
        <v>8666110.1199999899</v>
      </c>
      <c r="U567" s="85"/>
      <c r="V567" s="98"/>
      <c r="W567" s="86"/>
      <c r="X567" s="71"/>
      <c r="Y567" s="71"/>
      <c r="Z567" s="120"/>
      <c r="AA567" s="120"/>
    </row>
    <row r="568" spans="1:27" ht="41.1" customHeight="1" x14ac:dyDescent="0.3">
      <c r="A568" s="72">
        <v>558</v>
      </c>
      <c r="B568" s="57" t="s">
        <v>2035</v>
      </c>
      <c r="C568" s="57" t="s">
        <v>1645</v>
      </c>
      <c r="D568" s="466">
        <f t="shared" si="85"/>
        <v>9900130769</v>
      </c>
      <c r="E568" s="57" t="s">
        <v>2385</v>
      </c>
      <c r="F568" s="92">
        <f t="shared" si="86"/>
        <v>44285</v>
      </c>
      <c r="G568" s="467">
        <f t="shared" si="83"/>
        <v>345500</v>
      </c>
      <c r="H568" s="103"/>
      <c r="I568" s="133"/>
      <c r="J568" s="282">
        <v>9900130769</v>
      </c>
      <c r="K568" s="89"/>
      <c r="L568" s="91">
        <v>44285</v>
      </c>
      <c r="M568" s="188"/>
      <c r="N568" s="142" t="s">
        <v>1109</v>
      </c>
      <c r="O568" s="150">
        <v>5020101000</v>
      </c>
      <c r="P568" s="517" t="s">
        <v>2361</v>
      </c>
      <c r="Q568" s="106"/>
      <c r="R568" s="111">
        <v>345500</v>
      </c>
      <c r="S568" s="105"/>
      <c r="T568" s="84">
        <f t="shared" si="82"/>
        <v>8320610.1199999899</v>
      </c>
      <c r="U568" s="85"/>
      <c r="V568" s="98"/>
      <c r="W568" s="86"/>
      <c r="X568" s="71"/>
      <c r="Y568" s="71"/>
      <c r="Z568" s="120"/>
      <c r="AA568" s="120"/>
    </row>
    <row r="569" spans="1:27" ht="41.1" customHeight="1" x14ac:dyDescent="0.3">
      <c r="A569" s="72">
        <v>559</v>
      </c>
      <c r="B569" s="57" t="s">
        <v>2035</v>
      </c>
      <c r="C569" s="57" t="s">
        <v>1645</v>
      </c>
      <c r="D569" s="466">
        <f t="shared" si="85"/>
        <v>9900130770</v>
      </c>
      <c r="E569" s="57" t="s">
        <v>2385</v>
      </c>
      <c r="F569" s="92">
        <f t="shared" si="86"/>
        <v>44285</v>
      </c>
      <c r="G569" s="467">
        <f t="shared" si="83"/>
        <v>466200</v>
      </c>
      <c r="H569" s="103"/>
      <c r="I569" s="133"/>
      <c r="J569" s="282">
        <v>9900130770</v>
      </c>
      <c r="K569" s="89"/>
      <c r="L569" s="91">
        <v>44285</v>
      </c>
      <c r="M569" s="188"/>
      <c r="N569" s="142" t="s">
        <v>439</v>
      </c>
      <c r="O569" s="150">
        <v>5020101000</v>
      </c>
      <c r="P569" s="518"/>
      <c r="Q569" s="106"/>
      <c r="R569" s="111">
        <v>466200</v>
      </c>
      <c r="S569" s="105"/>
      <c r="T569" s="84">
        <f t="shared" si="82"/>
        <v>7854410.1199999899</v>
      </c>
      <c r="U569" s="85"/>
      <c r="V569" s="98"/>
      <c r="W569" s="86"/>
      <c r="X569" s="71"/>
      <c r="Y569" s="71"/>
      <c r="Z569" s="120"/>
      <c r="AA569" s="120"/>
    </row>
    <row r="570" spans="1:27" ht="41.1" customHeight="1" x14ac:dyDescent="0.3">
      <c r="A570" s="72">
        <v>560</v>
      </c>
      <c r="B570" s="57" t="s">
        <v>2035</v>
      </c>
      <c r="C570" s="57" t="s">
        <v>1645</v>
      </c>
      <c r="D570" s="466">
        <f t="shared" si="85"/>
        <v>9900130771</v>
      </c>
      <c r="E570" s="57" t="s">
        <v>2385</v>
      </c>
      <c r="F570" s="92">
        <f t="shared" si="86"/>
        <v>44285</v>
      </c>
      <c r="G570" s="467">
        <f t="shared" si="83"/>
        <v>205000</v>
      </c>
      <c r="H570" s="103"/>
      <c r="I570" s="133"/>
      <c r="J570" s="282">
        <v>9900130771</v>
      </c>
      <c r="K570" s="89"/>
      <c r="L570" s="91">
        <v>44285</v>
      </c>
      <c r="M570" s="188"/>
      <c r="N570" s="142" t="s">
        <v>445</v>
      </c>
      <c r="O570" s="150">
        <v>5020101000</v>
      </c>
      <c r="P570" s="519"/>
      <c r="Q570" s="106"/>
      <c r="R570" s="111">
        <v>205000</v>
      </c>
      <c r="S570" s="105"/>
      <c r="T570" s="84">
        <f t="shared" si="82"/>
        <v>7649410.1199999899</v>
      </c>
      <c r="U570" s="85"/>
      <c r="V570" s="98"/>
      <c r="W570" s="86"/>
      <c r="X570" s="71"/>
      <c r="Y570" s="71"/>
      <c r="Z570" s="120"/>
      <c r="AA570" s="120"/>
    </row>
    <row r="571" spans="1:27" ht="41.1" customHeight="1" x14ac:dyDescent="0.3">
      <c r="A571" s="72">
        <v>561</v>
      </c>
      <c r="B571" s="57" t="s">
        <v>2035</v>
      </c>
      <c r="C571" s="57" t="s">
        <v>1645</v>
      </c>
      <c r="D571" s="466">
        <f t="shared" si="85"/>
        <v>9900130772</v>
      </c>
      <c r="E571" s="57" t="s">
        <v>2385</v>
      </c>
      <c r="F571" s="92">
        <f t="shared" si="86"/>
        <v>44285</v>
      </c>
      <c r="G571" s="467">
        <f t="shared" si="83"/>
        <v>184464</v>
      </c>
      <c r="H571" s="103"/>
      <c r="I571" s="133"/>
      <c r="J571" s="282">
        <v>9900130772</v>
      </c>
      <c r="K571" s="89"/>
      <c r="L571" s="91">
        <v>44285</v>
      </c>
      <c r="M571" s="188"/>
      <c r="N571" s="142" t="s">
        <v>439</v>
      </c>
      <c r="O571" s="150">
        <v>5020101000</v>
      </c>
      <c r="P571" s="517" t="s">
        <v>2362</v>
      </c>
      <c r="Q571" s="106"/>
      <c r="R571" s="111">
        <v>184464</v>
      </c>
      <c r="S571" s="105"/>
      <c r="T571" s="84">
        <f t="shared" si="82"/>
        <v>7464946.1199999899</v>
      </c>
      <c r="U571" s="85"/>
      <c r="V571" s="98"/>
      <c r="W571" s="86"/>
      <c r="X571" s="71"/>
      <c r="Y571" s="71"/>
      <c r="Z571" s="120"/>
      <c r="AA571" s="120"/>
    </row>
    <row r="572" spans="1:27" ht="41.1" customHeight="1" x14ac:dyDescent="0.3">
      <c r="A572" s="72">
        <v>562</v>
      </c>
      <c r="B572" s="57" t="s">
        <v>2035</v>
      </c>
      <c r="C572" s="57" t="s">
        <v>1645</v>
      </c>
      <c r="D572" s="466">
        <f t="shared" si="85"/>
        <v>9900130773</v>
      </c>
      <c r="E572" s="57" t="s">
        <v>2385</v>
      </c>
      <c r="F572" s="92">
        <f t="shared" si="86"/>
        <v>44285</v>
      </c>
      <c r="G572" s="467">
        <f t="shared" si="83"/>
        <v>256101</v>
      </c>
      <c r="H572" s="103"/>
      <c r="I572" s="133"/>
      <c r="J572" s="282">
        <v>9900130773</v>
      </c>
      <c r="K572" s="89"/>
      <c r="L572" s="91">
        <v>44285</v>
      </c>
      <c r="M572" s="188"/>
      <c r="N572" s="142" t="s">
        <v>445</v>
      </c>
      <c r="O572" s="150">
        <v>5020101000</v>
      </c>
      <c r="P572" s="519"/>
      <c r="Q572" s="106"/>
      <c r="R572" s="111">
        <v>256101</v>
      </c>
      <c r="S572" s="105"/>
      <c r="T572" s="84">
        <f t="shared" si="82"/>
        <v>7208845.1199999899</v>
      </c>
      <c r="U572" s="85"/>
      <c r="V572" s="98"/>
      <c r="W572" s="86"/>
      <c r="X572" s="71"/>
      <c r="Y572" s="71"/>
      <c r="Z572" s="120"/>
      <c r="AA572" s="120"/>
    </row>
    <row r="573" spans="1:27" ht="41.1" customHeight="1" x14ac:dyDescent="0.3">
      <c r="A573" s="72">
        <v>563</v>
      </c>
      <c r="B573" s="57" t="s">
        <v>2035</v>
      </c>
      <c r="C573" s="57" t="s">
        <v>1645</v>
      </c>
      <c r="D573" s="466">
        <f t="shared" si="85"/>
        <v>9900130774</v>
      </c>
      <c r="E573" s="57" t="s">
        <v>2385</v>
      </c>
      <c r="F573" s="92">
        <f t="shared" si="86"/>
        <v>44285</v>
      </c>
      <c r="G573" s="467">
        <f t="shared" si="83"/>
        <v>900000</v>
      </c>
      <c r="H573" s="103"/>
      <c r="I573" s="133"/>
      <c r="J573" s="282">
        <v>9900130774</v>
      </c>
      <c r="K573" s="89"/>
      <c r="L573" s="91">
        <v>44285</v>
      </c>
      <c r="M573" s="188"/>
      <c r="N573" s="142" t="s">
        <v>439</v>
      </c>
      <c r="O573" s="150">
        <v>5020101000</v>
      </c>
      <c r="P573" s="283" t="s">
        <v>2363</v>
      </c>
      <c r="Q573" s="106"/>
      <c r="R573" s="111">
        <v>900000</v>
      </c>
      <c r="S573" s="105"/>
      <c r="T573" s="84">
        <f t="shared" si="82"/>
        <v>6308845.1199999899</v>
      </c>
      <c r="U573" s="85"/>
      <c r="V573" s="98"/>
      <c r="W573" s="86"/>
      <c r="X573" s="71"/>
      <c r="Y573" s="71"/>
      <c r="Z573" s="120"/>
      <c r="AA573" s="120"/>
    </row>
    <row r="574" spans="1:27" ht="41.1" customHeight="1" x14ac:dyDescent="0.3">
      <c r="A574" s="72">
        <v>564</v>
      </c>
      <c r="B574" s="57" t="s">
        <v>2035</v>
      </c>
      <c r="C574" s="57" t="s">
        <v>1645</v>
      </c>
      <c r="D574" s="466">
        <f t="shared" si="85"/>
        <v>9900130775</v>
      </c>
      <c r="E574" s="57" t="s">
        <v>2385</v>
      </c>
      <c r="F574" s="92">
        <f t="shared" si="86"/>
        <v>44285</v>
      </c>
      <c r="G574" s="467">
        <f t="shared" si="83"/>
        <v>640000</v>
      </c>
      <c r="H574" s="103"/>
      <c r="I574" s="133"/>
      <c r="J574" s="282">
        <v>9900130775</v>
      </c>
      <c r="K574" s="89"/>
      <c r="L574" s="91">
        <v>44285</v>
      </c>
      <c r="M574" s="188"/>
      <c r="N574" s="142" t="s">
        <v>442</v>
      </c>
      <c r="O574" s="150">
        <v>5020101000</v>
      </c>
      <c r="P574" s="283" t="s">
        <v>2364</v>
      </c>
      <c r="Q574" s="106"/>
      <c r="R574" s="111">
        <v>640000</v>
      </c>
      <c r="S574" s="105"/>
      <c r="T574" s="84">
        <f t="shared" si="82"/>
        <v>5668845.1199999899</v>
      </c>
      <c r="U574" s="85"/>
      <c r="V574" s="98"/>
      <c r="W574" s="86"/>
      <c r="X574" s="71"/>
      <c r="Y574" s="71"/>
      <c r="Z574" s="120"/>
      <c r="AA574" s="120"/>
    </row>
    <row r="575" spans="1:27" ht="41.1" customHeight="1" x14ac:dyDescent="0.3">
      <c r="A575" s="72">
        <v>565</v>
      </c>
      <c r="B575" s="57" t="s">
        <v>2035</v>
      </c>
      <c r="C575" s="57" t="s">
        <v>1645</v>
      </c>
      <c r="D575" s="466">
        <f t="shared" si="85"/>
        <v>9900130776</v>
      </c>
      <c r="E575" s="57" t="s">
        <v>2385</v>
      </c>
      <c r="F575" s="92">
        <f t="shared" si="86"/>
        <v>44285</v>
      </c>
      <c r="G575" s="467">
        <f t="shared" si="83"/>
        <v>348243.76</v>
      </c>
      <c r="H575" s="103"/>
      <c r="I575" s="133"/>
      <c r="J575" s="282">
        <v>9900130776</v>
      </c>
      <c r="K575" s="89"/>
      <c r="L575" s="91">
        <v>44285</v>
      </c>
      <c r="M575" s="188"/>
      <c r="N575" s="142" t="s">
        <v>1109</v>
      </c>
      <c r="O575" s="150">
        <v>5020101000</v>
      </c>
      <c r="P575" s="517" t="s">
        <v>2365</v>
      </c>
      <c r="Q575" s="106"/>
      <c r="R575" s="111">
        <v>348243.76</v>
      </c>
      <c r="S575" s="105"/>
      <c r="T575" s="84">
        <f t="shared" si="82"/>
        <v>5320601.3599999901</v>
      </c>
      <c r="U575" s="85"/>
      <c r="V575" s="98"/>
      <c r="W575" s="86"/>
      <c r="X575" s="71"/>
      <c r="Y575" s="71"/>
      <c r="Z575" s="120"/>
      <c r="AA575" s="120"/>
    </row>
    <row r="576" spans="1:27" ht="41.1" customHeight="1" x14ac:dyDescent="0.3">
      <c r="A576" s="72">
        <v>566</v>
      </c>
      <c r="B576" s="57" t="s">
        <v>2035</v>
      </c>
      <c r="C576" s="57" t="s">
        <v>1645</v>
      </c>
      <c r="D576" s="466">
        <f t="shared" si="85"/>
        <v>9900130777</v>
      </c>
      <c r="E576" s="57" t="s">
        <v>2385</v>
      </c>
      <c r="F576" s="92">
        <f t="shared" si="86"/>
        <v>44285</v>
      </c>
      <c r="G576" s="467">
        <f t="shared" si="83"/>
        <v>333817.76</v>
      </c>
      <c r="H576" s="103"/>
      <c r="I576" s="133"/>
      <c r="J576" s="282">
        <v>9900130777</v>
      </c>
      <c r="K576" s="89"/>
      <c r="L576" s="91">
        <v>44285</v>
      </c>
      <c r="M576" s="188"/>
      <c r="N576" s="142" t="s">
        <v>439</v>
      </c>
      <c r="O576" s="150">
        <v>5020101000</v>
      </c>
      <c r="P576" s="518"/>
      <c r="Q576" s="106"/>
      <c r="R576" s="111">
        <v>333817.76</v>
      </c>
      <c r="S576" s="105"/>
      <c r="T576" s="84">
        <f t="shared" si="82"/>
        <v>4986783.5999999903</v>
      </c>
      <c r="U576" s="85"/>
      <c r="V576" s="98"/>
      <c r="W576" s="86"/>
      <c r="X576" s="71"/>
      <c r="Y576" s="71"/>
      <c r="Z576" s="120"/>
      <c r="AA576" s="120"/>
    </row>
    <row r="577" spans="1:27" ht="41.1" customHeight="1" x14ac:dyDescent="0.3">
      <c r="A577" s="72">
        <v>567</v>
      </c>
      <c r="B577" s="57" t="s">
        <v>2035</v>
      </c>
      <c r="C577" s="57" t="s">
        <v>1645</v>
      </c>
      <c r="D577" s="466">
        <f t="shared" si="85"/>
        <v>9900130778</v>
      </c>
      <c r="E577" s="57" t="s">
        <v>2385</v>
      </c>
      <c r="F577" s="92">
        <f t="shared" si="86"/>
        <v>44285</v>
      </c>
      <c r="G577" s="467">
        <f t="shared" si="83"/>
        <v>348243.76</v>
      </c>
      <c r="H577" s="103"/>
      <c r="I577" s="133"/>
      <c r="J577" s="282">
        <v>9900130778</v>
      </c>
      <c r="K577" s="89"/>
      <c r="L577" s="91">
        <v>44285</v>
      </c>
      <c r="M577" s="188"/>
      <c r="N577" s="142" t="s">
        <v>445</v>
      </c>
      <c r="O577" s="150">
        <v>5020101000</v>
      </c>
      <c r="P577" s="519"/>
      <c r="Q577" s="106"/>
      <c r="R577" s="111">
        <v>348243.76</v>
      </c>
      <c r="S577" s="105"/>
      <c r="T577" s="84">
        <f t="shared" si="82"/>
        <v>4638539.8399999905</v>
      </c>
      <c r="U577" s="85"/>
      <c r="V577" s="98"/>
      <c r="W577" s="86"/>
      <c r="X577" s="71"/>
      <c r="Y577" s="71"/>
      <c r="Z577" s="120"/>
      <c r="AA577" s="120"/>
    </row>
    <row r="578" spans="1:27" ht="41.1" customHeight="1" x14ac:dyDescent="0.3">
      <c r="A578" s="72">
        <v>568</v>
      </c>
      <c r="B578" s="57" t="s">
        <v>2035</v>
      </c>
      <c r="C578" s="57" t="s">
        <v>1645</v>
      </c>
      <c r="D578" s="466">
        <f t="shared" si="85"/>
        <v>9900130779</v>
      </c>
      <c r="E578" s="57" t="s">
        <v>2385</v>
      </c>
      <c r="F578" s="92">
        <f t="shared" si="86"/>
        <v>44285</v>
      </c>
      <c r="G578" s="467">
        <f t="shared" si="83"/>
        <v>194400</v>
      </c>
      <c r="H578" s="103"/>
      <c r="I578" s="133"/>
      <c r="J578" s="282">
        <v>9900130779</v>
      </c>
      <c r="K578" s="89"/>
      <c r="L578" s="91">
        <v>44285</v>
      </c>
      <c r="M578" s="188"/>
      <c r="N578" s="142" t="s">
        <v>1109</v>
      </c>
      <c r="O578" s="150">
        <v>5020101000</v>
      </c>
      <c r="P578" s="517" t="s">
        <v>2366</v>
      </c>
      <c r="Q578" s="106"/>
      <c r="R578" s="111">
        <v>194400</v>
      </c>
      <c r="S578" s="105"/>
      <c r="T578" s="84">
        <f t="shared" si="82"/>
        <v>4444139.8399999905</v>
      </c>
      <c r="U578" s="85"/>
      <c r="V578" s="98"/>
      <c r="W578" s="86"/>
      <c r="X578" s="71"/>
      <c r="Y578" s="71"/>
      <c r="Z578" s="120"/>
      <c r="AA578" s="120"/>
    </row>
    <row r="579" spans="1:27" ht="41.1" customHeight="1" x14ac:dyDescent="0.3">
      <c r="A579" s="72">
        <v>569</v>
      </c>
      <c r="B579" s="57" t="s">
        <v>2035</v>
      </c>
      <c r="C579" s="57" t="s">
        <v>1645</v>
      </c>
      <c r="D579" s="466">
        <f t="shared" si="85"/>
        <v>9900130780</v>
      </c>
      <c r="E579" s="57" t="s">
        <v>2385</v>
      </c>
      <c r="F579" s="92">
        <f t="shared" si="86"/>
        <v>44285</v>
      </c>
      <c r="G579" s="467">
        <f t="shared" si="83"/>
        <v>194400</v>
      </c>
      <c r="H579" s="103"/>
      <c r="I579" s="133"/>
      <c r="J579" s="282">
        <v>9900130780</v>
      </c>
      <c r="K579" s="89"/>
      <c r="L579" s="91">
        <v>44285</v>
      </c>
      <c r="M579" s="188"/>
      <c r="N579" s="142" t="s">
        <v>439</v>
      </c>
      <c r="O579" s="150">
        <v>5020101000</v>
      </c>
      <c r="P579" s="518"/>
      <c r="Q579" s="106"/>
      <c r="R579" s="111">
        <v>194400</v>
      </c>
      <c r="S579" s="105"/>
      <c r="T579" s="84">
        <f t="shared" si="82"/>
        <v>4249739.8399999905</v>
      </c>
      <c r="U579" s="85"/>
      <c r="V579" s="98"/>
      <c r="W579" s="86"/>
      <c r="X579" s="71"/>
      <c r="Y579" s="71"/>
      <c r="Z579" s="120"/>
      <c r="AA579" s="120"/>
    </row>
    <row r="580" spans="1:27" ht="41.1" customHeight="1" x14ac:dyDescent="0.3">
      <c r="A580" s="72">
        <v>570</v>
      </c>
      <c r="B580" s="57" t="s">
        <v>2035</v>
      </c>
      <c r="C580" s="57" t="s">
        <v>1645</v>
      </c>
      <c r="D580" s="466">
        <f t="shared" si="85"/>
        <v>9900130781</v>
      </c>
      <c r="E580" s="57" t="s">
        <v>2385</v>
      </c>
      <c r="F580" s="92">
        <f t="shared" si="86"/>
        <v>44285</v>
      </c>
      <c r="G580" s="467">
        <f t="shared" si="83"/>
        <v>194400</v>
      </c>
      <c r="H580" s="103"/>
      <c r="I580" s="133"/>
      <c r="J580" s="282">
        <v>9900130781</v>
      </c>
      <c r="K580" s="89"/>
      <c r="L580" s="91">
        <v>44285</v>
      </c>
      <c r="M580" s="188"/>
      <c r="N580" s="142" t="s">
        <v>445</v>
      </c>
      <c r="O580" s="150">
        <v>5020101000</v>
      </c>
      <c r="P580" s="519"/>
      <c r="Q580" s="106"/>
      <c r="R580" s="111">
        <v>194400</v>
      </c>
      <c r="S580" s="105"/>
      <c r="T580" s="84">
        <f t="shared" si="82"/>
        <v>4055339.8399999905</v>
      </c>
      <c r="U580" s="85"/>
      <c r="V580" s="98"/>
      <c r="W580" s="86"/>
      <c r="X580" s="71"/>
      <c r="Y580" s="71"/>
      <c r="Z580" s="120"/>
      <c r="AA580" s="120"/>
    </row>
    <row r="581" spans="1:27" ht="41.1" customHeight="1" x14ac:dyDescent="0.3">
      <c r="A581" s="72">
        <v>571</v>
      </c>
      <c r="B581" s="57" t="s">
        <v>2035</v>
      </c>
      <c r="C581" s="57" t="s">
        <v>1645</v>
      </c>
      <c r="D581" s="466">
        <f t="shared" si="85"/>
        <v>9900130782</v>
      </c>
      <c r="E581" s="57" t="s">
        <v>2385</v>
      </c>
      <c r="F581" s="92">
        <f t="shared" si="86"/>
        <v>44285</v>
      </c>
      <c r="G581" s="467">
        <f t="shared" si="83"/>
        <v>287809.53000000003</v>
      </c>
      <c r="H581" s="103"/>
      <c r="I581" s="133"/>
      <c r="J581" s="282">
        <v>9900130782</v>
      </c>
      <c r="K581" s="89"/>
      <c r="L581" s="91">
        <v>44285</v>
      </c>
      <c r="M581" s="188"/>
      <c r="N581" s="142" t="s">
        <v>442</v>
      </c>
      <c r="O581" s="150">
        <v>5020101000</v>
      </c>
      <c r="P581" s="284" t="s">
        <v>2367</v>
      </c>
      <c r="Q581" s="106"/>
      <c r="R581" s="111">
        <v>287809.53000000003</v>
      </c>
      <c r="S581" s="105"/>
      <c r="T581" s="84">
        <f t="shared" si="82"/>
        <v>3767530.3099999903</v>
      </c>
      <c r="U581" s="85"/>
      <c r="V581" s="98"/>
      <c r="W581" s="86"/>
      <c r="X581" s="71"/>
      <c r="Y581" s="71"/>
      <c r="Z581" s="120"/>
      <c r="AA581" s="120"/>
    </row>
    <row r="582" spans="1:27" ht="41.1" customHeight="1" x14ac:dyDescent="0.3">
      <c r="A582" s="72">
        <v>572</v>
      </c>
      <c r="B582" s="57" t="s">
        <v>2035</v>
      </c>
      <c r="C582" s="57" t="s">
        <v>1645</v>
      </c>
      <c r="D582" s="466">
        <f t="shared" si="85"/>
        <v>9900130783</v>
      </c>
      <c r="E582" s="57" t="s">
        <v>2385</v>
      </c>
      <c r="F582" s="92">
        <f t="shared" si="86"/>
        <v>44285</v>
      </c>
      <c r="G582" s="467">
        <f t="shared" si="83"/>
        <v>1464950</v>
      </c>
      <c r="H582" s="103"/>
      <c r="I582" s="133"/>
      <c r="J582" s="282">
        <v>9900130783</v>
      </c>
      <c r="K582" s="89"/>
      <c r="L582" s="91">
        <v>44285</v>
      </c>
      <c r="M582" s="188"/>
      <c r="N582" s="142" t="s">
        <v>1865</v>
      </c>
      <c r="O582" s="150">
        <v>5020101000</v>
      </c>
      <c r="P582" s="284" t="s">
        <v>2368</v>
      </c>
      <c r="Q582" s="106"/>
      <c r="R582" s="105">
        <v>1464950</v>
      </c>
      <c r="S582" s="105"/>
      <c r="T582" s="84">
        <f t="shared" si="82"/>
        <v>2302580.3099999903</v>
      </c>
      <c r="U582" s="85"/>
      <c r="V582" s="98"/>
      <c r="W582" s="86"/>
      <c r="X582" s="71"/>
      <c r="Y582" s="71"/>
      <c r="Z582" s="120"/>
      <c r="AA582" s="120"/>
    </row>
    <row r="583" spans="1:27" ht="41.1" customHeight="1" x14ac:dyDescent="0.3">
      <c r="A583" s="72">
        <v>573</v>
      </c>
      <c r="B583" s="57" t="s">
        <v>2035</v>
      </c>
      <c r="C583" s="57" t="s">
        <v>1645</v>
      </c>
      <c r="D583" s="466">
        <f t="shared" si="85"/>
        <v>9900130784</v>
      </c>
      <c r="E583" s="57" t="s">
        <v>2385</v>
      </c>
      <c r="F583" s="92">
        <f t="shared" si="86"/>
        <v>44285</v>
      </c>
      <c r="G583" s="467">
        <f t="shared" si="83"/>
        <v>760350</v>
      </c>
      <c r="H583" s="103"/>
      <c r="I583" s="133"/>
      <c r="J583" s="282">
        <v>9900130784</v>
      </c>
      <c r="K583" s="89"/>
      <c r="L583" s="91">
        <v>44285</v>
      </c>
      <c r="M583" s="188"/>
      <c r="N583" s="142" t="s">
        <v>442</v>
      </c>
      <c r="O583" s="150">
        <v>5020101000</v>
      </c>
      <c r="P583" s="284" t="s">
        <v>2368</v>
      </c>
      <c r="Q583" s="106"/>
      <c r="R583" s="105">
        <v>760350</v>
      </c>
      <c r="S583" s="105"/>
      <c r="T583" s="84">
        <f t="shared" si="82"/>
        <v>1542230.3099999903</v>
      </c>
      <c r="U583" s="85"/>
      <c r="V583" s="98"/>
      <c r="W583" s="86"/>
      <c r="X583" s="71"/>
      <c r="Y583" s="71"/>
      <c r="Z583" s="120"/>
      <c r="AA583" s="120"/>
    </row>
    <row r="584" spans="1:27" ht="41.1" customHeight="1" x14ac:dyDescent="0.3">
      <c r="A584" s="72">
        <v>574</v>
      </c>
      <c r="B584" s="57" t="s">
        <v>2035</v>
      </c>
      <c r="C584" s="57" t="s">
        <v>1645</v>
      </c>
      <c r="D584" s="466">
        <f t="shared" si="85"/>
        <v>9900130785</v>
      </c>
      <c r="E584" s="57" t="s">
        <v>2385</v>
      </c>
      <c r="F584" s="92">
        <f t="shared" si="86"/>
        <v>44285</v>
      </c>
      <c r="G584" s="467">
        <f t="shared" si="83"/>
        <v>100</v>
      </c>
      <c r="H584" s="103"/>
      <c r="I584" s="133"/>
      <c r="J584" s="282">
        <v>9900130785</v>
      </c>
      <c r="K584" s="89"/>
      <c r="L584" s="91">
        <v>44285</v>
      </c>
      <c r="M584" s="188"/>
      <c r="N584" s="123" t="s">
        <v>2369</v>
      </c>
      <c r="O584" s="150">
        <v>2999999000</v>
      </c>
      <c r="P584" s="284" t="s">
        <v>1609</v>
      </c>
      <c r="Q584" s="106"/>
      <c r="R584" s="105">
        <v>100</v>
      </c>
      <c r="S584" s="105"/>
      <c r="T584" s="84">
        <f t="shared" si="82"/>
        <v>1542130.3099999903</v>
      </c>
      <c r="U584" s="85"/>
      <c r="V584" s="98"/>
      <c r="W584" s="86"/>
      <c r="X584" s="71"/>
      <c r="Y584" s="71"/>
      <c r="Z584" s="120"/>
      <c r="AA584" s="120"/>
    </row>
    <row r="585" spans="1:27" ht="41.1" customHeight="1" x14ac:dyDescent="0.3">
      <c r="A585" s="72">
        <v>575</v>
      </c>
      <c r="B585" s="57" t="s">
        <v>2035</v>
      </c>
      <c r="C585" s="57" t="s">
        <v>1645</v>
      </c>
      <c r="D585" s="466">
        <f t="shared" si="85"/>
        <v>1150587</v>
      </c>
      <c r="E585" s="57" t="s">
        <v>2385</v>
      </c>
      <c r="F585" s="92">
        <f t="shared" si="86"/>
        <v>44284</v>
      </c>
      <c r="G585" s="467">
        <f t="shared" si="83"/>
        <v>2375</v>
      </c>
      <c r="H585" s="103"/>
      <c r="I585" s="133"/>
      <c r="J585" s="226">
        <v>1150587</v>
      </c>
      <c r="K585" s="89"/>
      <c r="L585" s="91">
        <v>44284</v>
      </c>
      <c r="M585" s="188">
        <v>44285</v>
      </c>
      <c r="N585" s="123" t="s">
        <v>1659</v>
      </c>
      <c r="O585" s="124">
        <v>5029905001</v>
      </c>
      <c r="P585" s="104" t="s">
        <v>2370</v>
      </c>
      <c r="Q585" s="106"/>
      <c r="R585" s="105">
        <v>2375</v>
      </c>
      <c r="S585" s="105"/>
      <c r="T585" s="84">
        <f t="shared" ref="T585:T648" si="87">+T584+Q585-(R585+S585)</f>
        <v>1539755.3099999903</v>
      </c>
      <c r="U585" s="85"/>
      <c r="V585" s="98"/>
      <c r="W585" s="86"/>
      <c r="X585" s="71"/>
      <c r="Y585" s="71"/>
      <c r="Z585" s="120"/>
      <c r="AA585" s="120"/>
    </row>
    <row r="586" spans="1:27" ht="41.1" customHeight="1" x14ac:dyDescent="0.3">
      <c r="A586" s="72">
        <v>576</v>
      </c>
      <c r="B586" s="57" t="s">
        <v>2035</v>
      </c>
      <c r="C586" s="57" t="s">
        <v>1645</v>
      </c>
      <c r="D586" s="466">
        <f t="shared" si="85"/>
        <v>1150588</v>
      </c>
      <c r="E586" s="57" t="s">
        <v>2385</v>
      </c>
      <c r="F586" s="92">
        <f t="shared" si="86"/>
        <v>44284</v>
      </c>
      <c r="G586" s="467">
        <f t="shared" si="83"/>
        <v>3281.25</v>
      </c>
      <c r="H586" s="103"/>
      <c r="I586" s="133"/>
      <c r="J586" s="187">
        <v>1150588</v>
      </c>
      <c r="K586" s="133"/>
      <c r="L586" s="91">
        <v>44284</v>
      </c>
      <c r="M586" s="188">
        <v>44285</v>
      </c>
      <c r="N586" s="123" t="s">
        <v>1715</v>
      </c>
      <c r="O586" s="124">
        <v>5020502001</v>
      </c>
      <c r="P586" s="110" t="s">
        <v>2371</v>
      </c>
      <c r="Q586" s="106"/>
      <c r="R586" s="111">
        <v>3281.25</v>
      </c>
      <c r="S586" s="106"/>
      <c r="T586" s="84">
        <f t="shared" si="87"/>
        <v>1536474.0599999903</v>
      </c>
      <c r="U586" s="85"/>
      <c r="V586" s="98"/>
      <c r="W586" s="86"/>
      <c r="X586" s="71"/>
      <c r="Y586" s="71"/>
      <c r="Z586" s="120"/>
      <c r="AA586" s="120"/>
    </row>
    <row r="587" spans="1:27" ht="41.1" customHeight="1" x14ac:dyDescent="0.3">
      <c r="A587" s="72">
        <v>577</v>
      </c>
      <c r="B587" s="57" t="s">
        <v>2035</v>
      </c>
      <c r="C587" s="57" t="s">
        <v>1645</v>
      </c>
      <c r="D587" s="466">
        <f t="shared" si="85"/>
        <v>1150589</v>
      </c>
      <c r="E587" s="57" t="s">
        <v>2385</v>
      </c>
      <c r="F587" s="92">
        <f t="shared" si="86"/>
        <v>44284</v>
      </c>
      <c r="G587" s="467">
        <f t="shared" si="83"/>
        <v>12000</v>
      </c>
      <c r="H587" s="103"/>
      <c r="I587" s="133"/>
      <c r="J587" s="187">
        <v>1150589</v>
      </c>
      <c r="K587" s="133"/>
      <c r="L587" s="91">
        <v>44284</v>
      </c>
      <c r="M587" s="188">
        <v>44285</v>
      </c>
      <c r="N587" s="123" t="s">
        <v>2372</v>
      </c>
      <c r="O587" s="124">
        <v>5029999099</v>
      </c>
      <c r="P587" s="110" t="s">
        <v>2373</v>
      </c>
      <c r="Q587" s="106"/>
      <c r="R587" s="111">
        <v>12000</v>
      </c>
      <c r="S587" s="106"/>
      <c r="T587" s="84">
        <f t="shared" si="87"/>
        <v>1524474.0599999903</v>
      </c>
      <c r="U587" s="85"/>
      <c r="V587" s="98"/>
      <c r="W587" s="86"/>
      <c r="X587" s="71"/>
      <c r="Y587" s="71"/>
      <c r="Z587" s="120"/>
      <c r="AA587" s="120"/>
    </row>
    <row r="588" spans="1:27" ht="41.1" customHeight="1" x14ac:dyDescent="0.3">
      <c r="A588" s="72">
        <v>578</v>
      </c>
      <c r="B588" s="57" t="s">
        <v>2035</v>
      </c>
      <c r="C588" s="57" t="s">
        <v>1645</v>
      </c>
      <c r="D588" s="466">
        <f t="shared" si="85"/>
        <v>1150590</v>
      </c>
      <c r="E588" s="57" t="s">
        <v>2385</v>
      </c>
      <c r="F588" s="92">
        <f t="shared" si="86"/>
        <v>44284</v>
      </c>
      <c r="G588" s="467">
        <f t="shared" si="83"/>
        <v>253642.85</v>
      </c>
      <c r="H588" s="103"/>
      <c r="I588" s="133"/>
      <c r="J588" s="187">
        <v>1150590</v>
      </c>
      <c r="K588" s="133"/>
      <c r="L588" s="91">
        <v>44284</v>
      </c>
      <c r="M588" s="188">
        <v>44285</v>
      </c>
      <c r="N588" s="123" t="s">
        <v>2374</v>
      </c>
      <c r="O588" s="124">
        <v>5060405099</v>
      </c>
      <c r="P588" s="110" t="s">
        <v>2375</v>
      </c>
      <c r="Q588" s="106"/>
      <c r="R588" s="111">
        <v>253642.85</v>
      </c>
      <c r="S588" s="106"/>
      <c r="T588" s="84">
        <f t="shared" si="87"/>
        <v>1270831.2099999902</v>
      </c>
      <c r="U588" s="85"/>
      <c r="V588" s="98"/>
      <c r="W588" s="86"/>
      <c r="X588" s="71"/>
      <c r="Y588" s="71"/>
      <c r="Z588" s="120"/>
      <c r="AA588" s="120"/>
    </row>
    <row r="589" spans="1:27" ht="41.1" customHeight="1" x14ac:dyDescent="0.3">
      <c r="A589" s="197">
        <v>596</v>
      </c>
      <c r="B589" s="57" t="s">
        <v>2035</v>
      </c>
      <c r="C589" s="57" t="s">
        <v>1645</v>
      </c>
      <c r="D589" s="466">
        <f t="shared" si="85"/>
        <v>1150591</v>
      </c>
      <c r="E589" s="57" t="s">
        <v>2385</v>
      </c>
      <c r="F589" s="92">
        <f t="shared" si="86"/>
        <v>44284</v>
      </c>
      <c r="G589" s="467">
        <f t="shared" si="83"/>
        <v>4800</v>
      </c>
      <c r="H589" s="103"/>
      <c r="I589" s="133"/>
      <c r="J589" s="187">
        <v>1150591</v>
      </c>
      <c r="K589" s="133"/>
      <c r="L589" s="91">
        <v>44284</v>
      </c>
      <c r="M589" s="188">
        <v>44285</v>
      </c>
      <c r="N589" s="123" t="s">
        <v>2346</v>
      </c>
      <c r="O589" s="124"/>
      <c r="P589" s="110" t="s">
        <v>2376</v>
      </c>
      <c r="Q589" s="106"/>
      <c r="R589" s="111">
        <v>4800</v>
      </c>
      <c r="S589" s="106"/>
      <c r="T589" s="84">
        <f t="shared" si="87"/>
        <v>1266031.2099999902</v>
      </c>
      <c r="U589" s="85"/>
      <c r="V589" s="98"/>
      <c r="W589" s="86"/>
      <c r="X589" s="71"/>
      <c r="Y589" s="71"/>
      <c r="Z589" s="120"/>
      <c r="AA589" s="120"/>
    </row>
    <row r="590" spans="1:27" ht="41.1" customHeight="1" x14ac:dyDescent="0.3">
      <c r="A590" s="72">
        <v>579</v>
      </c>
      <c r="B590" s="57" t="s">
        <v>2035</v>
      </c>
      <c r="C590" s="57" t="s">
        <v>1645</v>
      </c>
      <c r="D590" s="466">
        <f t="shared" si="85"/>
        <v>9900130786</v>
      </c>
      <c r="E590" s="57" t="s">
        <v>2385</v>
      </c>
      <c r="F590" s="92">
        <f t="shared" si="86"/>
        <v>44285</v>
      </c>
      <c r="G590" s="467">
        <f t="shared" si="83"/>
        <v>1266031.21</v>
      </c>
      <c r="H590" s="103"/>
      <c r="I590" s="133"/>
      <c r="J590" s="282">
        <v>9900130786</v>
      </c>
      <c r="K590" s="89"/>
      <c r="L590" s="91">
        <v>44285</v>
      </c>
      <c r="M590" s="188">
        <v>44285</v>
      </c>
      <c r="N590" s="123" t="s">
        <v>439</v>
      </c>
      <c r="O590" s="150">
        <v>5020101000</v>
      </c>
      <c r="P590" s="284" t="s">
        <v>2368</v>
      </c>
      <c r="Q590" s="106"/>
      <c r="R590" s="111">
        <v>1266031.21</v>
      </c>
      <c r="S590" s="106"/>
      <c r="T590" s="84">
        <f t="shared" si="87"/>
        <v>-9.7788870334625244E-9</v>
      </c>
      <c r="U590" s="85"/>
      <c r="V590" s="98"/>
      <c r="W590" s="86"/>
      <c r="X590" s="71"/>
      <c r="Y590" s="71"/>
      <c r="Z590" s="120"/>
      <c r="AA590" s="120"/>
    </row>
    <row r="591" spans="1:27" ht="41.1" hidden="1" customHeight="1" x14ac:dyDescent="0.3">
      <c r="A591" s="285"/>
      <c r="B591" s="57"/>
      <c r="C591" s="57"/>
      <c r="D591" s="57"/>
      <c r="E591" s="57"/>
      <c r="F591" s="57"/>
      <c r="G591" s="57"/>
      <c r="H591" s="103"/>
      <c r="I591" s="133"/>
      <c r="J591" s="187"/>
      <c r="K591" s="133"/>
      <c r="L591" s="91"/>
      <c r="M591" s="188"/>
      <c r="N591" s="123"/>
      <c r="O591" s="124"/>
      <c r="P591" s="110"/>
      <c r="Q591" s="106"/>
      <c r="R591" s="111"/>
      <c r="S591" s="106"/>
      <c r="T591" s="84">
        <f t="shared" si="87"/>
        <v>-9.7788870334625244E-9</v>
      </c>
      <c r="U591" s="85"/>
      <c r="V591" s="98"/>
      <c r="W591" s="86"/>
      <c r="X591" s="71"/>
      <c r="Y591" s="71"/>
      <c r="Z591" s="120"/>
      <c r="AA591" s="120"/>
    </row>
    <row r="592" spans="1:27" ht="41.1" hidden="1" customHeight="1" x14ac:dyDescent="0.3">
      <c r="A592" s="285"/>
      <c r="B592" s="57"/>
      <c r="C592" s="57"/>
      <c r="D592" s="57"/>
      <c r="E592" s="57"/>
      <c r="F592" s="57"/>
      <c r="G592" s="57"/>
      <c r="H592" s="103"/>
      <c r="I592" s="133"/>
      <c r="J592" s="187"/>
      <c r="K592" s="133"/>
      <c r="L592" s="91"/>
      <c r="M592" s="188"/>
      <c r="N592" s="123"/>
      <c r="O592" s="124"/>
      <c r="P592" s="110"/>
      <c r="Q592" s="106"/>
      <c r="R592" s="111"/>
      <c r="S592" s="106"/>
      <c r="T592" s="84">
        <f t="shared" si="87"/>
        <v>-9.7788870334625244E-9</v>
      </c>
      <c r="U592" s="85"/>
      <c r="V592" s="98"/>
      <c r="W592" s="86"/>
      <c r="X592" s="71"/>
      <c r="Y592" s="71"/>
      <c r="Z592" s="120"/>
      <c r="AA592" s="120"/>
    </row>
    <row r="593" spans="1:27" ht="41.1" hidden="1" customHeight="1" x14ac:dyDescent="0.3">
      <c r="A593" s="285"/>
      <c r="B593" s="57"/>
      <c r="C593" s="57"/>
      <c r="D593" s="57"/>
      <c r="E593" s="57"/>
      <c r="F593" s="57"/>
      <c r="G593" s="57"/>
      <c r="H593" s="103"/>
      <c r="I593" s="133"/>
      <c r="J593" s="187"/>
      <c r="K593" s="133"/>
      <c r="L593" s="91"/>
      <c r="M593" s="188"/>
      <c r="N593" s="123"/>
      <c r="O593" s="124"/>
      <c r="P593" s="110"/>
      <c r="Q593" s="106"/>
      <c r="R593" s="111"/>
      <c r="S593" s="106"/>
      <c r="T593" s="84">
        <f t="shared" si="87"/>
        <v>-9.7788870334625244E-9</v>
      </c>
      <c r="U593" s="85"/>
      <c r="V593" s="98"/>
      <c r="W593" s="86"/>
      <c r="X593" s="71"/>
      <c r="Y593" s="71"/>
      <c r="Z593" s="120"/>
      <c r="AA593" s="120"/>
    </row>
    <row r="594" spans="1:27" ht="41.1" hidden="1" customHeight="1" x14ac:dyDescent="0.3">
      <c r="A594" s="285"/>
      <c r="B594" s="57"/>
      <c r="C594" s="57"/>
      <c r="D594" s="57"/>
      <c r="E594" s="57"/>
      <c r="F594" s="57"/>
      <c r="G594" s="57"/>
      <c r="H594" s="103"/>
      <c r="I594" s="133"/>
      <c r="J594" s="187"/>
      <c r="K594" s="133"/>
      <c r="L594" s="91"/>
      <c r="M594" s="188"/>
      <c r="N594" s="123"/>
      <c r="O594" s="124"/>
      <c r="P594" s="110"/>
      <c r="Q594" s="106"/>
      <c r="R594" s="111"/>
      <c r="S594" s="106"/>
      <c r="T594" s="84">
        <f t="shared" si="87"/>
        <v>-9.7788870334625244E-9</v>
      </c>
      <c r="U594" s="85"/>
      <c r="V594" s="98"/>
      <c r="W594" s="86"/>
      <c r="X594" s="71"/>
      <c r="Y594" s="71"/>
      <c r="Z594" s="120"/>
      <c r="AA594" s="120"/>
    </row>
    <row r="595" spans="1:27" ht="41.1" hidden="1" customHeight="1" x14ac:dyDescent="0.3">
      <c r="A595" s="285"/>
      <c r="B595" s="57"/>
      <c r="C595" s="57"/>
      <c r="D595" s="57"/>
      <c r="E595" s="57"/>
      <c r="F595" s="57"/>
      <c r="G595" s="57"/>
      <c r="H595" s="103"/>
      <c r="I595" s="133"/>
      <c r="J595" s="187"/>
      <c r="K595" s="133"/>
      <c r="L595" s="91"/>
      <c r="M595" s="188"/>
      <c r="N595" s="123"/>
      <c r="O595" s="124"/>
      <c r="P595" s="110"/>
      <c r="Q595" s="106"/>
      <c r="R595" s="111"/>
      <c r="S595" s="106"/>
      <c r="T595" s="84">
        <f t="shared" si="87"/>
        <v>-9.7788870334625244E-9</v>
      </c>
      <c r="U595" s="85"/>
      <c r="V595" s="98"/>
      <c r="W595" s="86"/>
      <c r="X595" s="71"/>
      <c r="Y595" s="71"/>
      <c r="Z595" s="120"/>
      <c r="AA595" s="120"/>
    </row>
    <row r="596" spans="1:27" ht="41.1" hidden="1" customHeight="1" x14ac:dyDescent="0.3">
      <c r="A596" s="285"/>
      <c r="B596" s="57"/>
      <c r="C596" s="57"/>
      <c r="D596" s="57"/>
      <c r="E596" s="57"/>
      <c r="F596" s="57"/>
      <c r="G596" s="57"/>
      <c r="H596" s="103"/>
      <c r="I596" s="133"/>
      <c r="J596" s="187"/>
      <c r="K596" s="133"/>
      <c r="L596" s="91"/>
      <c r="M596" s="188"/>
      <c r="N596" s="123"/>
      <c r="O596" s="124"/>
      <c r="P596" s="110"/>
      <c r="Q596" s="106"/>
      <c r="R596" s="111"/>
      <c r="S596" s="106"/>
      <c r="T596" s="84">
        <f t="shared" si="87"/>
        <v>-9.7788870334625244E-9</v>
      </c>
      <c r="U596" s="85"/>
      <c r="V596" s="98"/>
      <c r="W596" s="86"/>
      <c r="X596" s="71"/>
      <c r="Y596" s="71"/>
      <c r="Z596" s="120"/>
      <c r="AA596" s="120"/>
    </row>
    <row r="597" spans="1:27" ht="41.1" hidden="1" customHeight="1" x14ac:dyDescent="0.3">
      <c r="A597" s="285"/>
      <c r="B597" s="57"/>
      <c r="C597" s="57"/>
      <c r="D597" s="57"/>
      <c r="E597" s="57"/>
      <c r="F597" s="57"/>
      <c r="G597" s="57"/>
      <c r="H597" s="103"/>
      <c r="I597" s="133"/>
      <c r="J597" s="187"/>
      <c r="K597" s="133"/>
      <c r="L597" s="91"/>
      <c r="M597" s="188"/>
      <c r="N597" s="123"/>
      <c r="O597" s="124"/>
      <c r="P597" s="110"/>
      <c r="Q597" s="106"/>
      <c r="R597" s="111"/>
      <c r="S597" s="106"/>
      <c r="T597" s="84">
        <f t="shared" si="87"/>
        <v>-9.7788870334625244E-9</v>
      </c>
      <c r="U597" s="85"/>
      <c r="V597" s="98"/>
      <c r="W597" s="86"/>
      <c r="X597" s="71"/>
      <c r="Y597" s="71"/>
      <c r="Z597" s="120"/>
      <c r="AA597" s="120"/>
    </row>
    <row r="598" spans="1:27" ht="41.1" hidden="1" customHeight="1" x14ac:dyDescent="0.3">
      <c r="A598" s="285"/>
      <c r="B598" s="57"/>
      <c r="C598" s="57"/>
      <c r="D598" s="57"/>
      <c r="E598" s="57"/>
      <c r="F598" s="57"/>
      <c r="G598" s="57"/>
      <c r="H598" s="103"/>
      <c r="I598" s="133"/>
      <c r="J598" s="187"/>
      <c r="K598" s="133"/>
      <c r="L598" s="91"/>
      <c r="M598" s="188"/>
      <c r="N598" s="123"/>
      <c r="O598" s="124"/>
      <c r="P598" s="110"/>
      <c r="Q598" s="106"/>
      <c r="R598" s="111"/>
      <c r="S598" s="106"/>
      <c r="T598" s="84">
        <f t="shared" si="87"/>
        <v>-9.7788870334625244E-9</v>
      </c>
      <c r="U598" s="85"/>
      <c r="V598" s="98"/>
      <c r="W598" s="86"/>
      <c r="X598" s="71"/>
      <c r="Y598" s="71"/>
      <c r="Z598" s="120"/>
      <c r="AA598" s="120"/>
    </row>
    <row r="599" spans="1:27" ht="41.1" hidden="1" customHeight="1" x14ac:dyDescent="0.3">
      <c r="A599" s="285"/>
      <c r="B599" s="57"/>
      <c r="C599" s="57"/>
      <c r="D599" s="57"/>
      <c r="E599" s="57"/>
      <c r="F599" s="57"/>
      <c r="G599" s="57"/>
      <c r="H599" s="103"/>
      <c r="I599" s="133"/>
      <c r="J599" s="187"/>
      <c r="K599" s="133"/>
      <c r="L599" s="91"/>
      <c r="M599" s="188"/>
      <c r="N599" s="123"/>
      <c r="O599" s="124"/>
      <c r="P599" s="110"/>
      <c r="Q599" s="106"/>
      <c r="R599" s="111"/>
      <c r="S599" s="106"/>
      <c r="T599" s="84">
        <f t="shared" si="87"/>
        <v>-9.7788870334625244E-9</v>
      </c>
      <c r="U599" s="85"/>
      <c r="V599" s="98"/>
      <c r="W599" s="86"/>
      <c r="X599" s="71"/>
      <c r="Y599" s="71"/>
      <c r="Z599" s="120"/>
      <c r="AA599" s="120"/>
    </row>
    <row r="600" spans="1:27" ht="41.1" hidden="1" customHeight="1" x14ac:dyDescent="0.3">
      <c r="A600" s="285"/>
      <c r="B600" s="57"/>
      <c r="C600" s="57"/>
      <c r="D600" s="57"/>
      <c r="E600" s="57"/>
      <c r="F600" s="57"/>
      <c r="G600" s="57"/>
      <c r="H600" s="103"/>
      <c r="I600" s="133"/>
      <c r="J600" s="187"/>
      <c r="K600" s="133"/>
      <c r="L600" s="91"/>
      <c r="M600" s="188"/>
      <c r="N600" s="123"/>
      <c r="O600" s="124"/>
      <c r="P600" s="110"/>
      <c r="Q600" s="106"/>
      <c r="R600" s="111"/>
      <c r="S600" s="106"/>
      <c r="T600" s="84">
        <f t="shared" si="87"/>
        <v>-9.7788870334625244E-9</v>
      </c>
      <c r="U600" s="85"/>
      <c r="V600" s="98"/>
      <c r="W600" s="86"/>
      <c r="X600" s="71"/>
      <c r="Y600" s="71"/>
      <c r="Z600" s="120"/>
      <c r="AA600" s="120"/>
    </row>
    <row r="601" spans="1:27" ht="41.1" hidden="1" customHeight="1" x14ac:dyDescent="0.3">
      <c r="A601" s="285"/>
      <c r="B601" s="57"/>
      <c r="C601" s="57"/>
      <c r="D601" s="57"/>
      <c r="E601" s="57"/>
      <c r="F601" s="57"/>
      <c r="G601" s="57"/>
      <c r="H601" s="103"/>
      <c r="I601" s="133"/>
      <c r="J601" s="187"/>
      <c r="K601" s="133"/>
      <c r="L601" s="91"/>
      <c r="M601" s="188"/>
      <c r="N601" s="123"/>
      <c r="O601" s="124"/>
      <c r="P601" s="110"/>
      <c r="Q601" s="106"/>
      <c r="R601" s="111"/>
      <c r="S601" s="106"/>
      <c r="T601" s="84">
        <f t="shared" si="87"/>
        <v>-9.7788870334625244E-9</v>
      </c>
      <c r="U601" s="85"/>
      <c r="V601" s="98"/>
      <c r="W601" s="86"/>
      <c r="X601" s="71"/>
      <c r="Y601" s="71"/>
      <c r="Z601" s="120"/>
      <c r="AA601" s="120"/>
    </row>
    <row r="602" spans="1:27" ht="41.1" hidden="1" customHeight="1" x14ac:dyDescent="0.3">
      <c r="A602" s="285"/>
      <c r="B602" s="57"/>
      <c r="C602" s="57"/>
      <c r="D602" s="57"/>
      <c r="E602" s="57"/>
      <c r="F602" s="57"/>
      <c r="G602" s="57"/>
      <c r="H602" s="103"/>
      <c r="I602" s="133"/>
      <c r="J602" s="187"/>
      <c r="K602" s="133"/>
      <c r="L602" s="91"/>
      <c r="M602" s="188"/>
      <c r="N602" s="123"/>
      <c r="O602" s="124"/>
      <c r="P602" s="110"/>
      <c r="Q602" s="106"/>
      <c r="R602" s="111"/>
      <c r="S602" s="106"/>
      <c r="T602" s="84">
        <f t="shared" si="87"/>
        <v>-9.7788870334625244E-9</v>
      </c>
      <c r="U602" s="85"/>
      <c r="V602" s="98"/>
      <c r="W602" s="86"/>
      <c r="X602" s="71"/>
      <c r="Y602" s="71"/>
      <c r="Z602" s="120"/>
      <c r="AA602" s="120"/>
    </row>
    <row r="603" spans="1:27" ht="41.1" hidden="1" customHeight="1" x14ac:dyDescent="0.3">
      <c r="A603" s="285"/>
      <c r="B603" s="57"/>
      <c r="C603" s="57"/>
      <c r="D603" s="57"/>
      <c r="E603" s="57"/>
      <c r="F603" s="57"/>
      <c r="G603" s="57"/>
      <c r="H603" s="103"/>
      <c r="I603" s="133"/>
      <c r="J603" s="187"/>
      <c r="K603" s="133"/>
      <c r="L603" s="91"/>
      <c r="M603" s="188"/>
      <c r="N603" s="123"/>
      <c r="O603" s="124"/>
      <c r="P603" s="110"/>
      <c r="Q603" s="106"/>
      <c r="R603" s="111"/>
      <c r="S603" s="106"/>
      <c r="T603" s="84">
        <f t="shared" si="87"/>
        <v>-9.7788870334625244E-9</v>
      </c>
      <c r="U603" s="85"/>
      <c r="V603" s="98"/>
      <c r="W603" s="86"/>
      <c r="X603" s="71"/>
      <c r="Y603" s="71"/>
      <c r="Z603" s="120"/>
      <c r="AA603" s="120"/>
    </row>
    <row r="604" spans="1:27" ht="41.1" hidden="1" customHeight="1" x14ac:dyDescent="0.3">
      <c r="A604" s="285"/>
      <c r="B604" s="57"/>
      <c r="C604" s="57"/>
      <c r="D604" s="57"/>
      <c r="E604" s="57"/>
      <c r="F604" s="57"/>
      <c r="G604" s="57"/>
      <c r="H604" s="103"/>
      <c r="I604" s="133"/>
      <c r="J604" s="187"/>
      <c r="K604" s="133"/>
      <c r="L604" s="91"/>
      <c r="M604" s="188"/>
      <c r="N604" s="123"/>
      <c r="O604" s="124"/>
      <c r="P604" s="110"/>
      <c r="Q604" s="106"/>
      <c r="R604" s="111"/>
      <c r="S604" s="106"/>
      <c r="T604" s="84">
        <f t="shared" si="87"/>
        <v>-9.7788870334625244E-9</v>
      </c>
      <c r="U604" s="85"/>
      <c r="V604" s="98"/>
      <c r="W604" s="86"/>
      <c r="X604" s="71"/>
      <c r="Y604" s="71"/>
      <c r="Z604" s="120"/>
      <c r="AA604" s="120"/>
    </row>
    <row r="605" spans="1:27" ht="41.1" hidden="1" customHeight="1" x14ac:dyDescent="0.3">
      <c r="A605" s="285"/>
      <c r="B605" s="57"/>
      <c r="C605" s="57"/>
      <c r="D605" s="57"/>
      <c r="E605" s="57"/>
      <c r="F605" s="57"/>
      <c r="G605" s="57"/>
      <c r="H605" s="103"/>
      <c r="I605" s="133"/>
      <c r="J605" s="187"/>
      <c r="K605" s="133"/>
      <c r="L605" s="91"/>
      <c r="M605" s="188"/>
      <c r="N605" s="123"/>
      <c r="O605" s="124"/>
      <c r="P605" s="110"/>
      <c r="Q605" s="106"/>
      <c r="R605" s="111"/>
      <c r="S605" s="106"/>
      <c r="T605" s="84">
        <f t="shared" si="87"/>
        <v>-9.7788870334625244E-9</v>
      </c>
      <c r="U605" s="85"/>
      <c r="V605" s="98"/>
      <c r="W605" s="86"/>
      <c r="X605" s="71"/>
      <c r="Y605" s="71"/>
      <c r="Z605" s="120"/>
      <c r="AA605" s="120"/>
    </row>
    <row r="606" spans="1:27" ht="41.1" hidden="1" customHeight="1" x14ac:dyDescent="0.3">
      <c r="A606" s="285"/>
      <c r="B606" s="57"/>
      <c r="C606" s="57"/>
      <c r="D606" s="57"/>
      <c r="E606" s="57"/>
      <c r="F606" s="57"/>
      <c r="G606" s="57"/>
      <c r="H606" s="103"/>
      <c r="I606" s="133"/>
      <c r="J606" s="187"/>
      <c r="K606" s="133"/>
      <c r="L606" s="91"/>
      <c r="M606" s="188"/>
      <c r="N606" s="123"/>
      <c r="O606" s="124"/>
      <c r="P606" s="110"/>
      <c r="Q606" s="106"/>
      <c r="R606" s="111"/>
      <c r="S606" s="106"/>
      <c r="T606" s="84">
        <f t="shared" si="87"/>
        <v>-9.7788870334625244E-9</v>
      </c>
      <c r="U606" s="85"/>
      <c r="V606" s="98"/>
      <c r="W606" s="86"/>
      <c r="X606" s="71"/>
      <c r="Y606" s="71"/>
      <c r="Z606" s="120"/>
      <c r="AA606" s="120"/>
    </row>
    <row r="607" spans="1:27" ht="41.1" hidden="1" customHeight="1" x14ac:dyDescent="0.3">
      <c r="A607" s="285"/>
      <c r="B607" s="57"/>
      <c r="C607" s="57"/>
      <c r="D607" s="57"/>
      <c r="E607" s="57"/>
      <c r="F607" s="57"/>
      <c r="G607" s="57"/>
      <c r="H607" s="103"/>
      <c r="I607" s="133"/>
      <c r="J607" s="187"/>
      <c r="K607" s="133"/>
      <c r="L607" s="91"/>
      <c r="M607" s="188"/>
      <c r="N607" s="123"/>
      <c r="O607" s="124"/>
      <c r="P607" s="110"/>
      <c r="Q607" s="106"/>
      <c r="R607" s="111"/>
      <c r="S607" s="106"/>
      <c r="T607" s="84">
        <f t="shared" si="87"/>
        <v>-9.7788870334625244E-9</v>
      </c>
      <c r="U607" s="85"/>
      <c r="V607" s="98"/>
      <c r="W607" s="86"/>
      <c r="X607" s="71"/>
      <c r="Y607" s="71"/>
      <c r="Z607" s="120"/>
      <c r="AA607" s="120"/>
    </row>
    <row r="608" spans="1:27" ht="41.1" hidden="1" customHeight="1" x14ac:dyDescent="0.3">
      <c r="A608" s="285"/>
      <c r="B608" s="57"/>
      <c r="C608" s="57"/>
      <c r="D608" s="57"/>
      <c r="E608" s="57"/>
      <c r="F608" s="57"/>
      <c r="G608" s="57"/>
      <c r="H608" s="103"/>
      <c r="I608" s="133"/>
      <c r="J608" s="187"/>
      <c r="K608" s="133"/>
      <c r="L608" s="91"/>
      <c r="M608" s="188"/>
      <c r="N608" s="123"/>
      <c r="O608" s="124"/>
      <c r="P608" s="110"/>
      <c r="Q608" s="106"/>
      <c r="R608" s="111"/>
      <c r="S608" s="106"/>
      <c r="T608" s="84">
        <f t="shared" si="87"/>
        <v>-9.7788870334625244E-9</v>
      </c>
      <c r="U608" s="85"/>
      <c r="V608" s="98"/>
      <c r="W608" s="86"/>
      <c r="X608" s="71"/>
      <c r="Y608" s="71"/>
      <c r="Z608" s="120"/>
      <c r="AA608" s="120"/>
    </row>
    <row r="609" spans="1:27" ht="41.1" hidden="1" customHeight="1" x14ac:dyDescent="0.3">
      <c r="A609" s="285"/>
      <c r="B609" s="57"/>
      <c r="C609" s="57"/>
      <c r="D609" s="57"/>
      <c r="E609" s="57"/>
      <c r="F609" s="57"/>
      <c r="G609" s="57"/>
      <c r="H609" s="103"/>
      <c r="I609" s="133"/>
      <c r="J609" s="187"/>
      <c r="K609" s="133"/>
      <c r="L609" s="91"/>
      <c r="M609" s="188"/>
      <c r="N609" s="123"/>
      <c r="O609" s="124"/>
      <c r="P609" s="110"/>
      <c r="Q609" s="106"/>
      <c r="R609" s="111"/>
      <c r="S609" s="106"/>
      <c r="T609" s="84">
        <f t="shared" si="87"/>
        <v>-9.7788870334625244E-9</v>
      </c>
      <c r="U609" s="85"/>
      <c r="V609" s="98"/>
      <c r="W609" s="86"/>
      <c r="X609" s="71"/>
      <c r="Y609" s="71"/>
      <c r="Z609" s="120"/>
      <c r="AA609" s="120"/>
    </row>
    <row r="610" spans="1:27" ht="41.1" hidden="1" customHeight="1" x14ac:dyDescent="0.3">
      <c r="A610" s="285"/>
      <c r="B610" s="57"/>
      <c r="C610" s="57"/>
      <c r="D610" s="57"/>
      <c r="E610" s="57"/>
      <c r="F610" s="57"/>
      <c r="G610" s="57"/>
      <c r="H610" s="103"/>
      <c r="I610" s="133"/>
      <c r="J610" s="187"/>
      <c r="K610" s="133"/>
      <c r="L610" s="91"/>
      <c r="M610" s="188"/>
      <c r="N610" s="123"/>
      <c r="O610" s="124"/>
      <c r="P610" s="110"/>
      <c r="Q610" s="106"/>
      <c r="R610" s="111"/>
      <c r="S610" s="106"/>
      <c r="T610" s="84">
        <f t="shared" si="87"/>
        <v>-9.7788870334625244E-9</v>
      </c>
      <c r="U610" s="85"/>
      <c r="V610" s="98"/>
      <c r="W610" s="86"/>
      <c r="X610" s="71"/>
      <c r="Y610" s="71"/>
      <c r="Z610" s="120"/>
      <c r="AA610" s="120"/>
    </row>
    <row r="611" spans="1:27" ht="41.1" hidden="1" customHeight="1" x14ac:dyDescent="0.3">
      <c r="A611" s="285"/>
      <c r="B611" s="57"/>
      <c r="C611" s="57"/>
      <c r="D611" s="57"/>
      <c r="E611" s="57"/>
      <c r="F611" s="57"/>
      <c r="G611" s="57"/>
      <c r="H611" s="103"/>
      <c r="I611" s="133"/>
      <c r="J611" s="187"/>
      <c r="K611" s="133"/>
      <c r="L611" s="91"/>
      <c r="M611" s="188"/>
      <c r="N611" s="123"/>
      <c r="O611" s="124"/>
      <c r="P611" s="110"/>
      <c r="Q611" s="106"/>
      <c r="R611" s="111"/>
      <c r="S611" s="106"/>
      <c r="T611" s="84">
        <f t="shared" si="87"/>
        <v>-9.7788870334625244E-9</v>
      </c>
      <c r="U611" s="85"/>
      <c r="V611" s="98"/>
      <c r="W611" s="86"/>
      <c r="X611" s="71"/>
      <c r="Y611" s="71"/>
      <c r="Z611" s="120"/>
      <c r="AA611" s="120"/>
    </row>
    <row r="612" spans="1:27" ht="41.1" hidden="1" customHeight="1" x14ac:dyDescent="0.3">
      <c r="A612" s="285"/>
      <c r="B612" s="57"/>
      <c r="C612" s="57"/>
      <c r="D612" s="57"/>
      <c r="E612" s="57"/>
      <c r="F612" s="57"/>
      <c r="G612" s="57"/>
      <c r="H612" s="103"/>
      <c r="I612" s="133"/>
      <c r="J612" s="187"/>
      <c r="K612" s="133"/>
      <c r="L612" s="91"/>
      <c r="M612" s="188"/>
      <c r="N612" s="123"/>
      <c r="O612" s="124"/>
      <c r="P612" s="110"/>
      <c r="Q612" s="106"/>
      <c r="R612" s="111"/>
      <c r="S612" s="106"/>
      <c r="T612" s="84">
        <f t="shared" si="87"/>
        <v>-9.7788870334625244E-9</v>
      </c>
      <c r="U612" s="85"/>
      <c r="V612" s="98"/>
      <c r="W612" s="86"/>
      <c r="X612" s="71"/>
      <c r="Y612" s="71"/>
      <c r="Z612" s="120"/>
      <c r="AA612" s="120"/>
    </row>
    <row r="613" spans="1:27" ht="41.1" hidden="1" customHeight="1" x14ac:dyDescent="0.3">
      <c r="A613" s="285"/>
      <c r="B613" s="57"/>
      <c r="C613" s="57"/>
      <c r="D613" s="57"/>
      <c r="E613" s="57"/>
      <c r="F613" s="57"/>
      <c r="G613" s="57"/>
      <c r="H613" s="103"/>
      <c r="I613" s="133"/>
      <c r="J613" s="187"/>
      <c r="K613" s="133"/>
      <c r="L613" s="91"/>
      <c r="M613" s="188"/>
      <c r="N613" s="123"/>
      <c r="O613" s="124"/>
      <c r="P613" s="110"/>
      <c r="Q613" s="106"/>
      <c r="R613" s="111"/>
      <c r="S613" s="106"/>
      <c r="T613" s="84">
        <f t="shared" si="87"/>
        <v>-9.7788870334625244E-9</v>
      </c>
      <c r="U613" s="85"/>
      <c r="V613" s="98"/>
      <c r="W613" s="86"/>
      <c r="X613" s="71"/>
      <c r="Y613" s="71"/>
      <c r="Z613" s="120"/>
      <c r="AA613" s="120"/>
    </row>
    <row r="614" spans="1:27" ht="41.1" hidden="1" customHeight="1" x14ac:dyDescent="0.3">
      <c r="A614" s="285"/>
      <c r="B614" s="57"/>
      <c r="C614" s="57"/>
      <c r="D614" s="57"/>
      <c r="E614" s="57"/>
      <c r="F614" s="57"/>
      <c r="G614" s="57"/>
      <c r="H614" s="103"/>
      <c r="I614" s="133"/>
      <c r="J614" s="187"/>
      <c r="K614" s="133"/>
      <c r="L614" s="91"/>
      <c r="M614" s="188"/>
      <c r="N614" s="123"/>
      <c r="O614" s="124"/>
      <c r="P614" s="110"/>
      <c r="Q614" s="106"/>
      <c r="R614" s="111"/>
      <c r="S614" s="106"/>
      <c r="T614" s="84">
        <f t="shared" si="87"/>
        <v>-9.7788870334625244E-9</v>
      </c>
      <c r="U614" s="85"/>
      <c r="V614" s="98"/>
      <c r="W614" s="86"/>
      <c r="X614" s="71"/>
      <c r="Y614" s="71"/>
      <c r="Z614" s="120"/>
      <c r="AA614" s="120"/>
    </row>
    <row r="615" spans="1:27" ht="41.1" hidden="1" customHeight="1" x14ac:dyDescent="0.3">
      <c r="A615" s="285"/>
      <c r="B615" s="57"/>
      <c r="C615" s="57"/>
      <c r="D615" s="57"/>
      <c r="E615" s="57"/>
      <c r="F615" s="57"/>
      <c r="G615" s="57"/>
      <c r="H615" s="103"/>
      <c r="I615" s="133"/>
      <c r="J615" s="187"/>
      <c r="K615" s="133"/>
      <c r="L615" s="91"/>
      <c r="M615" s="188"/>
      <c r="N615" s="123"/>
      <c r="O615" s="124"/>
      <c r="P615" s="110"/>
      <c r="Q615" s="106"/>
      <c r="R615" s="111"/>
      <c r="S615" s="106"/>
      <c r="T615" s="84">
        <f t="shared" si="87"/>
        <v>-9.7788870334625244E-9</v>
      </c>
      <c r="U615" s="85"/>
      <c r="V615" s="98"/>
      <c r="W615" s="86"/>
      <c r="X615" s="71"/>
      <c r="Y615" s="71"/>
      <c r="Z615" s="120"/>
      <c r="AA615" s="120"/>
    </row>
    <row r="616" spans="1:27" ht="41.1" hidden="1" customHeight="1" x14ac:dyDescent="0.3">
      <c r="A616" s="285"/>
      <c r="B616" s="57"/>
      <c r="C616" s="57"/>
      <c r="D616" s="57"/>
      <c r="E616" s="57"/>
      <c r="F616" s="57"/>
      <c r="G616" s="57"/>
      <c r="H616" s="103"/>
      <c r="I616" s="133"/>
      <c r="J616" s="187"/>
      <c r="K616" s="133"/>
      <c r="L616" s="91"/>
      <c r="M616" s="188"/>
      <c r="N616" s="123"/>
      <c r="O616" s="124"/>
      <c r="P616" s="110"/>
      <c r="Q616" s="106"/>
      <c r="R616" s="111"/>
      <c r="S616" s="106"/>
      <c r="T616" s="84">
        <f t="shared" si="87"/>
        <v>-9.7788870334625244E-9</v>
      </c>
      <c r="U616" s="85"/>
      <c r="V616" s="98"/>
      <c r="W616" s="86"/>
      <c r="X616" s="71"/>
      <c r="Y616" s="71"/>
      <c r="Z616" s="120"/>
      <c r="AA616" s="120"/>
    </row>
    <row r="617" spans="1:27" ht="41.1" hidden="1" customHeight="1" x14ac:dyDescent="0.3">
      <c r="A617" s="285"/>
      <c r="B617" s="57"/>
      <c r="C617" s="57"/>
      <c r="D617" s="57"/>
      <c r="E617" s="57"/>
      <c r="F617" s="57"/>
      <c r="G617" s="57"/>
      <c r="H617" s="103"/>
      <c r="I617" s="133"/>
      <c r="J617" s="187"/>
      <c r="K617" s="133"/>
      <c r="L617" s="91"/>
      <c r="M617" s="188"/>
      <c r="N617" s="123"/>
      <c r="O617" s="124"/>
      <c r="P617" s="110"/>
      <c r="Q617" s="106"/>
      <c r="R617" s="111"/>
      <c r="S617" s="106"/>
      <c r="T617" s="84">
        <f t="shared" si="87"/>
        <v>-9.7788870334625244E-9</v>
      </c>
      <c r="U617" s="85"/>
      <c r="V617" s="98"/>
      <c r="W617" s="86"/>
      <c r="X617" s="71"/>
      <c r="Y617" s="71"/>
      <c r="Z617" s="120"/>
      <c r="AA617" s="120"/>
    </row>
    <row r="618" spans="1:27" ht="41.1" hidden="1" customHeight="1" x14ac:dyDescent="0.3">
      <c r="A618" s="285"/>
      <c r="B618" s="57"/>
      <c r="C618" s="57"/>
      <c r="D618" s="57"/>
      <c r="E618" s="57"/>
      <c r="F618" s="57"/>
      <c r="G618" s="57"/>
      <c r="H618" s="103"/>
      <c r="I618" s="133"/>
      <c r="J618" s="187"/>
      <c r="K618" s="133"/>
      <c r="L618" s="91"/>
      <c r="M618" s="188"/>
      <c r="N618" s="123"/>
      <c r="O618" s="124"/>
      <c r="P618" s="110"/>
      <c r="Q618" s="106"/>
      <c r="R618" s="111"/>
      <c r="S618" s="106"/>
      <c r="T618" s="84">
        <f t="shared" si="87"/>
        <v>-9.7788870334625244E-9</v>
      </c>
      <c r="U618" s="85"/>
      <c r="V618" s="98"/>
      <c r="W618" s="86"/>
      <c r="X618" s="71"/>
      <c r="Y618" s="71"/>
      <c r="Z618" s="120"/>
      <c r="AA618" s="120"/>
    </row>
    <row r="619" spans="1:27" ht="41.1" hidden="1" customHeight="1" x14ac:dyDescent="0.3">
      <c r="A619" s="285"/>
      <c r="B619" s="57"/>
      <c r="C619" s="57"/>
      <c r="D619" s="57"/>
      <c r="E619" s="57"/>
      <c r="F619" s="57"/>
      <c r="G619" s="57"/>
      <c r="H619" s="103"/>
      <c r="I619" s="133"/>
      <c r="J619" s="187"/>
      <c r="K619" s="133"/>
      <c r="L619" s="91"/>
      <c r="M619" s="188"/>
      <c r="N619" s="123"/>
      <c r="O619" s="124"/>
      <c r="P619" s="110"/>
      <c r="Q619" s="106"/>
      <c r="R619" s="111"/>
      <c r="S619" s="106"/>
      <c r="T619" s="84">
        <f t="shared" si="87"/>
        <v>-9.7788870334625244E-9</v>
      </c>
      <c r="U619" s="85"/>
      <c r="V619" s="98"/>
      <c r="W619" s="86"/>
      <c r="X619" s="71"/>
      <c r="Y619" s="71"/>
      <c r="Z619" s="120"/>
      <c r="AA619" s="120"/>
    </row>
    <row r="620" spans="1:27" ht="41.1" hidden="1" customHeight="1" x14ac:dyDescent="0.3">
      <c r="A620" s="285"/>
      <c r="B620" s="57"/>
      <c r="C620" s="57"/>
      <c r="D620" s="57"/>
      <c r="E620" s="57"/>
      <c r="F620" s="57"/>
      <c r="G620" s="57"/>
      <c r="H620" s="103"/>
      <c r="I620" s="133"/>
      <c r="J620" s="187"/>
      <c r="K620" s="133"/>
      <c r="L620" s="91"/>
      <c r="M620" s="188"/>
      <c r="N620" s="123"/>
      <c r="O620" s="124"/>
      <c r="P620" s="110"/>
      <c r="Q620" s="106"/>
      <c r="R620" s="111"/>
      <c r="S620" s="106"/>
      <c r="T620" s="84">
        <f t="shared" si="87"/>
        <v>-9.7788870334625244E-9</v>
      </c>
      <c r="U620" s="85"/>
      <c r="V620" s="98"/>
      <c r="W620" s="86"/>
      <c r="X620" s="71"/>
      <c r="Y620" s="71"/>
      <c r="Z620" s="120"/>
      <c r="AA620" s="120"/>
    </row>
    <row r="621" spans="1:27" ht="41.1" hidden="1" customHeight="1" x14ac:dyDescent="0.3">
      <c r="A621" s="285"/>
      <c r="B621" s="57"/>
      <c r="C621" s="57"/>
      <c r="D621" s="57"/>
      <c r="E621" s="57"/>
      <c r="F621" s="57"/>
      <c r="G621" s="57"/>
      <c r="H621" s="103"/>
      <c r="I621" s="133"/>
      <c r="J621" s="187"/>
      <c r="K621" s="133"/>
      <c r="L621" s="91"/>
      <c r="M621" s="188"/>
      <c r="N621" s="123"/>
      <c r="O621" s="124"/>
      <c r="P621" s="110"/>
      <c r="Q621" s="106"/>
      <c r="R621" s="111"/>
      <c r="S621" s="106"/>
      <c r="T621" s="84">
        <f t="shared" si="87"/>
        <v>-9.7788870334625244E-9</v>
      </c>
      <c r="U621" s="85"/>
      <c r="V621" s="98"/>
      <c r="W621" s="86"/>
      <c r="X621" s="71"/>
      <c r="Y621" s="71"/>
      <c r="Z621" s="120"/>
      <c r="AA621" s="120"/>
    </row>
    <row r="622" spans="1:27" ht="41.1" hidden="1" customHeight="1" x14ac:dyDescent="0.3">
      <c r="A622" s="285"/>
      <c r="B622" s="57"/>
      <c r="C622" s="57"/>
      <c r="D622" s="57"/>
      <c r="E622" s="57"/>
      <c r="F622" s="57"/>
      <c r="G622" s="57"/>
      <c r="H622" s="103"/>
      <c r="I622" s="133"/>
      <c r="J622" s="187"/>
      <c r="K622" s="133"/>
      <c r="L622" s="91"/>
      <c r="M622" s="188"/>
      <c r="N622" s="123"/>
      <c r="O622" s="124"/>
      <c r="P622" s="110"/>
      <c r="Q622" s="106"/>
      <c r="R622" s="111"/>
      <c r="S622" s="106"/>
      <c r="T622" s="84">
        <f t="shared" si="87"/>
        <v>-9.7788870334625244E-9</v>
      </c>
      <c r="U622" s="85"/>
      <c r="V622" s="98"/>
      <c r="W622" s="86"/>
      <c r="X622" s="71"/>
      <c r="Y622" s="71"/>
      <c r="Z622" s="120"/>
      <c r="AA622" s="120"/>
    </row>
    <row r="623" spans="1:27" ht="41.1" hidden="1" customHeight="1" x14ac:dyDescent="0.3">
      <c r="A623" s="285"/>
      <c r="B623" s="57"/>
      <c r="C623" s="57"/>
      <c r="D623" s="57"/>
      <c r="E623" s="57"/>
      <c r="F623" s="57"/>
      <c r="G623" s="57"/>
      <c r="H623" s="103"/>
      <c r="I623" s="133"/>
      <c r="J623" s="187"/>
      <c r="K623" s="133"/>
      <c r="L623" s="91"/>
      <c r="M623" s="188"/>
      <c r="N623" s="123"/>
      <c r="O623" s="124"/>
      <c r="P623" s="110"/>
      <c r="Q623" s="106"/>
      <c r="R623" s="111"/>
      <c r="S623" s="106"/>
      <c r="T623" s="84">
        <f t="shared" si="87"/>
        <v>-9.7788870334625244E-9</v>
      </c>
      <c r="U623" s="85"/>
      <c r="V623" s="98"/>
      <c r="W623" s="86"/>
      <c r="X623" s="71"/>
      <c r="Y623" s="71"/>
      <c r="Z623" s="120"/>
      <c r="AA623" s="120"/>
    </row>
    <row r="624" spans="1:27" ht="41.1" hidden="1" customHeight="1" x14ac:dyDescent="0.3">
      <c r="A624" s="285"/>
      <c r="B624" s="57"/>
      <c r="C624" s="57"/>
      <c r="D624" s="57"/>
      <c r="E624" s="57"/>
      <c r="F624" s="57"/>
      <c r="G624" s="57"/>
      <c r="H624" s="103"/>
      <c r="I624" s="133"/>
      <c r="J624" s="187"/>
      <c r="K624" s="133"/>
      <c r="L624" s="91"/>
      <c r="M624" s="188"/>
      <c r="N624" s="123"/>
      <c r="O624" s="124"/>
      <c r="P624" s="110"/>
      <c r="Q624" s="106"/>
      <c r="R624" s="111"/>
      <c r="S624" s="106"/>
      <c r="T624" s="84">
        <f t="shared" si="87"/>
        <v>-9.7788870334625244E-9</v>
      </c>
      <c r="U624" s="85"/>
      <c r="V624" s="98"/>
      <c r="W624" s="86"/>
      <c r="X624" s="71"/>
      <c r="Y624" s="71"/>
      <c r="Z624" s="120"/>
      <c r="AA624" s="120"/>
    </row>
    <row r="625" spans="1:27" ht="41.1" hidden="1" customHeight="1" x14ac:dyDescent="0.3">
      <c r="A625" s="285"/>
      <c r="B625" s="57"/>
      <c r="C625" s="57"/>
      <c r="D625" s="57"/>
      <c r="E625" s="57"/>
      <c r="F625" s="57"/>
      <c r="G625" s="57"/>
      <c r="H625" s="103"/>
      <c r="I625" s="133"/>
      <c r="J625" s="187"/>
      <c r="K625" s="133"/>
      <c r="L625" s="91"/>
      <c r="M625" s="188"/>
      <c r="N625" s="123"/>
      <c r="O625" s="124"/>
      <c r="P625" s="110"/>
      <c r="Q625" s="106"/>
      <c r="R625" s="111"/>
      <c r="S625" s="106"/>
      <c r="T625" s="84">
        <f t="shared" si="87"/>
        <v>-9.7788870334625244E-9</v>
      </c>
      <c r="U625" s="85"/>
      <c r="V625" s="98"/>
      <c r="W625" s="86"/>
      <c r="X625" s="71"/>
      <c r="Y625" s="71"/>
      <c r="Z625" s="120"/>
      <c r="AA625" s="120"/>
    </row>
    <row r="626" spans="1:27" ht="41.1" hidden="1" customHeight="1" x14ac:dyDescent="0.3">
      <c r="A626" s="285"/>
      <c r="B626" s="57"/>
      <c r="C626" s="57"/>
      <c r="D626" s="57"/>
      <c r="E626" s="57"/>
      <c r="F626" s="57"/>
      <c r="G626" s="57"/>
      <c r="H626" s="103"/>
      <c r="I626" s="133"/>
      <c r="J626" s="187"/>
      <c r="K626" s="133"/>
      <c r="L626" s="91"/>
      <c r="M626" s="188"/>
      <c r="N626" s="123"/>
      <c r="O626" s="124"/>
      <c r="P626" s="110"/>
      <c r="Q626" s="106"/>
      <c r="R626" s="111"/>
      <c r="S626" s="106"/>
      <c r="T626" s="84">
        <f t="shared" si="87"/>
        <v>-9.7788870334625244E-9</v>
      </c>
      <c r="U626" s="85"/>
      <c r="V626" s="98"/>
      <c r="W626" s="86"/>
      <c r="X626" s="71"/>
      <c r="Y626" s="71"/>
      <c r="Z626" s="120"/>
      <c r="AA626" s="120"/>
    </row>
    <row r="627" spans="1:27" ht="41.1" hidden="1" customHeight="1" x14ac:dyDescent="0.3">
      <c r="A627" s="285"/>
      <c r="B627" s="57"/>
      <c r="C627" s="57"/>
      <c r="D627" s="57"/>
      <c r="E627" s="57"/>
      <c r="F627" s="57"/>
      <c r="G627" s="57"/>
      <c r="H627" s="103"/>
      <c r="I627" s="133"/>
      <c r="J627" s="187"/>
      <c r="K627" s="133"/>
      <c r="L627" s="91"/>
      <c r="M627" s="188"/>
      <c r="N627" s="123"/>
      <c r="O627" s="124"/>
      <c r="P627" s="110"/>
      <c r="Q627" s="106"/>
      <c r="R627" s="111"/>
      <c r="S627" s="106"/>
      <c r="T627" s="84">
        <f t="shared" si="87"/>
        <v>-9.7788870334625244E-9</v>
      </c>
      <c r="U627" s="85"/>
      <c r="V627" s="98"/>
      <c r="W627" s="86"/>
      <c r="X627" s="71"/>
      <c r="Y627" s="71"/>
      <c r="Z627" s="120"/>
      <c r="AA627" s="120"/>
    </row>
    <row r="628" spans="1:27" ht="41.1" hidden="1" customHeight="1" x14ac:dyDescent="0.3">
      <c r="A628" s="285"/>
      <c r="B628" s="57"/>
      <c r="C628" s="57"/>
      <c r="D628" s="57"/>
      <c r="E628" s="57"/>
      <c r="F628" s="57"/>
      <c r="G628" s="57"/>
      <c r="H628" s="103"/>
      <c r="I628" s="133"/>
      <c r="J628" s="187"/>
      <c r="K628" s="133"/>
      <c r="L628" s="91"/>
      <c r="M628" s="188"/>
      <c r="N628" s="123"/>
      <c r="O628" s="124"/>
      <c r="P628" s="110"/>
      <c r="Q628" s="106"/>
      <c r="R628" s="111"/>
      <c r="S628" s="106"/>
      <c r="T628" s="84">
        <f t="shared" si="87"/>
        <v>-9.7788870334625244E-9</v>
      </c>
      <c r="U628" s="85"/>
      <c r="V628" s="98"/>
      <c r="W628" s="86"/>
      <c r="X628" s="71"/>
      <c r="Y628" s="71"/>
      <c r="Z628" s="120"/>
      <c r="AA628" s="120"/>
    </row>
    <row r="629" spans="1:27" ht="41.1" hidden="1" customHeight="1" x14ac:dyDescent="0.3">
      <c r="A629" s="285"/>
      <c r="B629" s="57"/>
      <c r="C629" s="57"/>
      <c r="D629" s="57"/>
      <c r="E629" s="57"/>
      <c r="F629" s="57"/>
      <c r="G629" s="57"/>
      <c r="H629" s="103"/>
      <c r="I629" s="133"/>
      <c r="J629" s="187"/>
      <c r="K629" s="133"/>
      <c r="L629" s="91"/>
      <c r="M629" s="188"/>
      <c r="N629" s="123"/>
      <c r="O629" s="124"/>
      <c r="P629" s="110"/>
      <c r="Q629" s="106"/>
      <c r="R629" s="111"/>
      <c r="S629" s="106"/>
      <c r="T629" s="84">
        <f t="shared" si="87"/>
        <v>-9.7788870334625244E-9</v>
      </c>
      <c r="U629" s="85"/>
      <c r="V629" s="98"/>
      <c r="W629" s="86"/>
      <c r="X629" s="71"/>
      <c r="Y629" s="71"/>
      <c r="Z629" s="120"/>
      <c r="AA629" s="120"/>
    </row>
    <row r="630" spans="1:27" ht="41.1" hidden="1" customHeight="1" x14ac:dyDescent="0.3">
      <c r="A630" s="285"/>
      <c r="B630" s="57"/>
      <c r="C630" s="57"/>
      <c r="D630" s="57"/>
      <c r="E630" s="57"/>
      <c r="F630" s="57"/>
      <c r="G630" s="57"/>
      <c r="H630" s="103"/>
      <c r="I630" s="133"/>
      <c r="J630" s="187"/>
      <c r="K630" s="133"/>
      <c r="L630" s="91"/>
      <c r="M630" s="188"/>
      <c r="N630" s="123"/>
      <c r="O630" s="124"/>
      <c r="P630" s="110"/>
      <c r="Q630" s="106"/>
      <c r="R630" s="111"/>
      <c r="S630" s="106"/>
      <c r="T630" s="84">
        <f t="shared" si="87"/>
        <v>-9.7788870334625244E-9</v>
      </c>
      <c r="U630" s="85"/>
      <c r="V630" s="98"/>
      <c r="W630" s="86"/>
      <c r="X630" s="71"/>
      <c r="Y630" s="71"/>
      <c r="Z630" s="120"/>
      <c r="AA630" s="120"/>
    </row>
    <row r="631" spans="1:27" ht="41.1" hidden="1" customHeight="1" x14ac:dyDescent="0.3">
      <c r="A631" s="285"/>
      <c r="B631" s="57"/>
      <c r="C631" s="57"/>
      <c r="D631" s="57"/>
      <c r="E631" s="57"/>
      <c r="F631" s="57"/>
      <c r="G631" s="57"/>
      <c r="H631" s="103"/>
      <c r="I631" s="133"/>
      <c r="J631" s="187"/>
      <c r="K631" s="133"/>
      <c r="L631" s="91"/>
      <c r="M631" s="188"/>
      <c r="N631" s="123"/>
      <c r="O631" s="124"/>
      <c r="P631" s="110"/>
      <c r="Q631" s="106"/>
      <c r="R631" s="111"/>
      <c r="S631" s="106"/>
      <c r="T631" s="84">
        <f t="shared" si="87"/>
        <v>-9.7788870334625244E-9</v>
      </c>
      <c r="U631" s="85"/>
      <c r="V631" s="98"/>
      <c r="W631" s="86"/>
      <c r="X631" s="71"/>
      <c r="Y631" s="71"/>
      <c r="Z631" s="120"/>
      <c r="AA631" s="120"/>
    </row>
    <row r="632" spans="1:27" ht="41.1" hidden="1" customHeight="1" x14ac:dyDescent="0.3">
      <c r="A632" s="285"/>
      <c r="B632" s="57"/>
      <c r="C632" s="57"/>
      <c r="D632" s="57"/>
      <c r="E632" s="57"/>
      <c r="F632" s="57"/>
      <c r="G632" s="57"/>
      <c r="H632" s="103"/>
      <c r="I632" s="133"/>
      <c r="J632" s="187"/>
      <c r="K632" s="133"/>
      <c r="L632" s="91"/>
      <c r="M632" s="188"/>
      <c r="N632" s="123"/>
      <c r="O632" s="124"/>
      <c r="P632" s="110"/>
      <c r="Q632" s="106"/>
      <c r="R632" s="111"/>
      <c r="S632" s="106"/>
      <c r="T632" s="84">
        <f t="shared" si="87"/>
        <v>-9.7788870334625244E-9</v>
      </c>
      <c r="U632" s="85"/>
      <c r="V632" s="98"/>
      <c r="W632" s="86"/>
      <c r="X632" s="71"/>
      <c r="Y632" s="71"/>
      <c r="Z632" s="120"/>
      <c r="AA632" s="120"/>
    </row>
    <row r="633" spans="1:27" ht="41.1" hidden="1" customHeight="1" x14ac:dyDescent="0.3">
      <c r="A633" s="285"/>
      <c r="B633" s="57"/>
      <c r="C633" s="57"/>
      <c r="D633" s="57"/>
      <c r="E633" s="57"/>
      <c r="F633" s="57"/>
      <c r="G633" s="57"/>
      <c r="H633" s="103"/>
      <c r="I633" s="133"/>
      <c r="J633" s="187"/>
      <c r="K633" s="133"/>
      <c r="L633" s="91"/>
      <c r="M633" s="188"/>
      <c r="N633" s="123"/>
      <c r="O633" s="124"/>
      <c r="P633" s="110"/>
      <c r="Q633" s="106"/>
      <c r="R633" s="111"/>
      <c r="S633" s="106"/>
      <c r="T633" s="84">
        <f t="shared" si="87"/>
        <v>-9.7788870334625244E-9</v>
      </c>
      <c r="U633" s="85"/>
      <c r="V633" s="98"/>
      <c r="W633" s="86"/>
      <c r="X633" s="71"/>
      <c r="Y633" s="71"/>
      <c r="Z633" s="120"/>
      <c r="AA633" s="120"/>
    </row>
    <row r="634" spans="1:27" ht="41.1" hidden="1" customHeight="1" x14ac:dyDescent="0.3">
      <c r="A634" s="285"/>
      <c r="B634" s="57"/>
      <c r="C634" s="57"/>
      <c r="D634" s="57"/>
      <c r="E634" s="57"/>
      <c r="F634" s="57"/>
      <c r="G634" s="57"/>
      <c r="H634" s="103"/>
      <c r="I634" s="133"/>
      <c r="J634" s="187"/>
      <c r="K634" s="133"/>
      <c r="L634" s="91"/>
      <c r="M634" s="188"/>
      <c r="N634" s="123"/>
      <c r="O634" s="124"/>
      <c r="P634" s="110"/>
      <c r="Q634" s="106"/>
      <c r="R634" s="111"/>
      <c r="S634" s="106"/>
      <c r="T634" s="84">
        <f t="shared" si="87"/>
        <v>-9.7788870334625244E-9</v>
      </c>
      <c r="U634" s="85"/>
      <c r="V634" s="98"/>
      <c r="W634" s="86"/>
      <c r="X634" s="71"/>
      <c r="Y634" s="71"/>
      <c r="Z634" s="120"/>
      <c r="AA634" s="120"/>
    </row>
    <row r="635" spans="1:27" ht="41.1" hidden="1" customHeight="1" x14ac:dyDescent="0.3">
      <c r="A635" s="285"/>
      <c r="B635" s="57"/>
      <c r="C635" s="57"/>
      <c r="D635" s="57"/>
      <c r="E635" s="57"/>
      <c r="F635" s="57"/>
      <c r="G635" s="57"/>
      <c r="H635" s="103"/>
      <c r="I635" s="133"/>
      <c r="J635" s="187"/>
      <c r="K635" s="133"/>
      <c r="L635" s="91"/>
      <c r="M635" s="188"/>
      <c r="N635" s="123"/>
      <c r="O635" s="124"/>
      <c r="P635" s="110"/>
      <c r="Q635" s="106"/>
      <c r="R635" s="111"/>
      <c r="S635" s="106"/>
      <c r="T635" s="84">
        <f t="shared" si="87"/>
        <v>-9.7788870334625244E-9</v>
      </c>
      <c r="U635" s="85"/>
      <c r="V635" s="98"/>
      <c r="W635" s="86"/>
      <c r="X635" s="71"/>
      <c r="Y635" s="71"/>
      <c r="Z635" s="120"/>
      <c r="AA635" s="120"/>
    </row>
    <row r="636" spans="1:27" ht="41.1" hidden="1" customHeight="1" x14ac:dyDescent="0.3">
      <c r="A636" s="285"/>
      <c r="B636" s="57"/>
      <c r="C636" s="57"/>
      <c r="D636" s="57"/>
      <c r="E636" s="57"/>
      <c r="F636" s="57"/>
      <c r="G636" s="57"/>
      <c r="H636" s="103"/>
      <c r="I636" s="133"/>
      <c r="J636" s="187"/>
      <c r="K636" s="133"/>
      <c r="L636" s="91"/>
      <c r="M636" s="188"/>
      <c r="N636" s="123"/>
      <c r="O636" s="124"/>
      <c r="P636" s="110"/>
      <c r="Q636" s="106"/>
      <c r="R636" s="111"/>
      <c r="S636" s="106"/>
      <c r="T636" s="84">
        <f t="shared" si="87"/>
        <v>-9.7788870334625244E-9</v>
      </c>
      <c r="U636" s="85"/>
      <c r="V636" s="98"/>
      <c r="W636" s="86"/>
      <c r="X636" s="71"/>
      <c r="Y636" s="71"/>
      <c r="Z636" s="120"/>
      <c r="AA636" s="120"/>
    </row>
    <row r="637" spans="1:27" ht="41.1" hidden="1" customHeight="1" x14ac:dyDescent="0.3">
      <c r="A637" s="285"/>
      <c r="B637" s="57"/>
      <c r="C637" s="57"/>
      <c r="D637" s="57"/>
      <c r="E637" s="57"/>
      <c r="F637" s="57"/>
      <c r="G637" s="57"/>
      <c r="H637" s="103"/>
      <c r="I637" s="133"/>
      <c r="J637" s="187"/>
      <c r="K637" s="133"/>
      <c r="L637" s="91"/>
      <c r="M637" s="188"/>
      <c r="N637" s="123"/>
      <c r="O637" s="124"/>
      <c r="P637" s="110"/>
      <c r="Q637" s="106"/>
      <c r="R637" s="111"/>
      <c r="S637" s="106"/>
      <c r="T637" s="84">
        <f t="shared" si="87"/>
        <v>-9.7788870334625244E-9</v>
      </c>
      <c r="U637" s="85"/>
      <c r="V637" s="98"/>
      <c r="W637" s="86"/>
      <c r="X637" s="71"/>
      <c r="Y637" s="71"/>
      <c r="Z637" s="120"/>
      <c r="AA637" s="120"/>
    </row>
    <row r="638" spans="1:27" ht="41.1" hidden="1" customHeight="1" x14ac:dyDescent="0.3">
      <c r="A638" s="285"/>
      <c r="B638" s="57"/>
      <c r="C638" s="57"/>
      <c r="D638" s="57"/>
      <c r="E638" s="57"/>
      <c r="F638" s="57"/>
      <c r="G638" s="57"/>
      <c r="H638" s="103"/>
      <c r="I638" s="133"/>
      <c r="J638" s="187"/>
      <c r="K638" s="133"/>
      <c r="L638" s="91"/>
      <c r="M638" s="188"/>
      <c r="N638" s="123"/>
      <c r="O638" s="124"/>
      <c r="P638" s="110"/>
      <c r="Q638" s="106"/>
      <c r="R638" s="111"/>
      <c r="S638" s="106"/>
      <c r="T638" s="84">
        <f t="shared" si="87"/>
        <v>-9.7788870334625244E-9</v>
      </c>
      <c r="U638" s="85"/>
      <c r="V638" s="98"/>
      <c r="W638" s="86"/>
      <c r="X638" s="71"/>
      <c r="Y638" s="71"/>
      <c r="Z638" s="120"/>
      <c r="AA638" s="120"/>
    </row>
    <row r="639" spans="1:27" ht="41.1" hidden="1" customHeight="1" x14ac:dyDescent="0.3">
      <c r="A639" s="285"/>
      <c r="B639" s="57"/>
      <c r="C639" s="57"/>
      <c r="D639" s="57"/>
      <c r="E639" s="57"/>
      <c r="F639" s="57"/>
      <c r="G639" s="57"/>
      <c r="H639" s="103"/>
      <c r="I639" s="133"/>
      <c r="J639" s="187"/>
      <c r="K639" s="133"/>
      <c r="L639" s="91"/>
      <c r="M639" s="188"/>
      <c r="N639" s="123"/>
      <c r="O639" s="124"/>
      <c r="P639" s="110"/>
      <c r="Q639" s="106"/>
      <c r="R639" s="111"/>
      <c r="S639" s="106"/>
      <c r="T639" s="84">
        <f t="shared" si="87"/>
        <v>-9.7788870334625244E-9</v>
      </c>
      <c r="U639" s="85"/>
      <c r="V639" s="98"/>
      <c r="W639" s="86"/>
      <c r="X639" s="71"/>
      <c r="Y639" s="71"/>
      <c r="Z639" s="120"/>
      <c r="AA639" s="120"/>
    </row>
    <row r="640" spans="1:27" ht="41.1" hidden="1" customHeight="1" x14ac:dyDescent="0.3">
      <c r="A640" s="285"/>
      <c r="B640" s="57"/>
      <c r="C640" s="57"/>
      <c r="D640" s="57"/>
      <c r="E640" s="57"/>
      <c r="F640" s="57"/>
      <c r="G640" s="57"/>
      <c r="H640" s="103"/>
      <c r="I640" s="133"/>
      <c r="J640" s="187"/>
      <c r="K640" s="133"/>
      <c r="L640" s="91"/>
      <c r="M640" s="188"/>
      <c r="N640" s="123"/>
      <c r="O640" s="124"/>
      <c r="P640" s="110"/>
      <c r="Q640" s="106"/>
      <c r="R640" s="111"/>
      <c r="S640" s="106"/>
      <c r="T640" s="84">
        <f t="shared" si="87"/>
        <v>-9.7788870334625244E-9</v>
      </c>
      <c r="U640" s="85"/>
      <c r="V640" s="98"/>
      <c r="W640" s="86"/>
      <c r="X640" s="71"/>
      <c r="Y640" s="71"/>
      <c r="Z640" s="120"/>
      <c r="AA640" s="120"/>
    </row>
    <row r="641" spans="1:27" ht="41.1" hidden="1" customHeight="1" x14ac:dyDescent="0.3">
      <c r="A641" s="285"/>
      <c r="B641" s="57"/>
      <c r="C641" s="57"/>
      <c r="D641" s="57"/>
      <c r="E641" s="57"/>
      <c r="F641" s="57"/>
      <c r="G641" s="57"/>
      <c r="H641" s="103"/>
      <c r="I641" s="133"/>
      <c r="J641" s="187"/>
      <c r="K641" s="133"/>
      <c r="L641" s="91"/>
      <c r="M641" s="188"/>
      <c r="N641" s="123"/>
      <c r="O641" s="124"/>
      <c r="P641" s="110"/>
      <c r="Q641" s="106"/>
      <c r="R641" s="111"/>
      <c r="S641" s="106"/>
      <c r="T641" s="84">
        <f t="shared" si="87"/>
        <v>-9.7788870334625244E-9</v>
      </c>
      <c r="U641" s="85"/>
      <c r="V641" s="98"/>
      <c r="W641" s="86"/>
      <c r="X641" s="71"/>
      <c r="Y641" s="71"/>
      <c r="Z641" s="120"/>
      <c r="AA641" s="120"/>
    </row>
    <row r="642" spans="1:27" ht="41.1" hidden="1" customHeight="1" x14ac:dyDescent="0.3">
      <c r="A642" s="285"/>
      <c r="B642" s="57"/>
      <c r="C642" s="57"/>
      <c r="D642" s="57"/>
      <c r="E642" s="57"/>
      <c r="F642" s="57"/>
      <c r="G642" s="57"/>
      <c r="H642" s="103"/>
      <c r="I642" s="133"/>
      <c r="J642" s="187"/>
      <c r="K642" s="133"/>
      <c r="L642" s="91"/>
      <c r="M642" s="188"/>
      <c r="N642" s="123"/>
      <c r="O642" s="124"/>
      <c r="P642" s="110"/>
      <c r="Q642" s="106"/>
      <c r="R642" s="111"/>
      <c r="S642" s="106"/>
      <c r="T642" s="84">
        <f t="shared" si="87"/>
        <v>-9.7788870334625244E-9</v>
      </c>
      <c r="U642" s="85"/>
      <c r="V642" s="98"/>
      <c r="W642" s="86"/>
      <c r="X642" s="71"/>
      <c r="Y642" s="71"/>
      <c r="Z642" s="120"/>
      <c r="AA642" s="120"/>
    </row>
    <row r="643" spans="1:27" ht="41.1" hidden="1" customHeight="1" x14ac:dyDescent="0.3">
      <c r="A643" s="285"/>
      <c r="B643" s="57"/>
      <c r="C643" s="57"/>
      <c r="D643" s="57"/>
      <c r="E643" s="57"/>
      <c r="F643" s="57"/>
      <c r="G643" s="57"/>
      <c r="H643" s="103"/>
      <c r="I643" s="133"/>
      <c r="J643" s="187"/>
      <c r="K643" s="133"/>
      <c r="L643" s="91"/>
      <c r="M643" s="188"/>
      <c r="N643" s="123"/>
      <c r="O643" s="124"/>
      <c r="P643" s="110"/>
      <c r="Q643" s="106"/>
      <c r="R643" s="111"/>
      <c r="S643" s="106"/>
      <c r="T643" s="84">
        <f t="shared" si="87"/>
        <v>-9.7788870334625244E-9</v>
      </c>
      <c r="U643" s="85"/>
      <c r="V643" s="98"/>
      <c r="W643" s="86"/>
      <c r="X643" s="71"/>
      <c r="Y643" s="71"/>
      <c r="Z643" s="120"/>
      <c r="AA643" s="120"/>
    </row>
    <row r="644" spans="1:27" ht="41.1" hidden="1" customHeight="1" x14ac:dyDescent="0.3">
      <c r="A644" s="285"/>
      <c r="B644" s="57"/>
      <c r="C644" s="57"/>
      <c r="D644" s="57"/>
      <c r="E644" s="57"/>
      <c r="F644" s="57"/>
      <c r="G644" s="57"/>
      <c r="H644" s="103"/>
      <c r="I644" s="133"/>
      <c r="J644" s="187"/>
      <c r="K644" s="133"/>
      <c r="L644" s="91"/>
      <c r="M644" s="188"/>
      <c r="N644" s="123"/>
      <c r="O644" s="124"/>
      <c r="P644" s="110"/>
      <c r="Q644" s="106"/>
      <c r="R644" s="111"/>
      <c r="S644" s="106"/>
      <c r="T644" s="84">
        <f t="shared" si="87"/>
        <v>-9.7788870334625244E-9</v>
      </c>
      <c r="U644" s="85"/>
      <c r="V644" s="98"/>
      <c r="W644" s="86"/>
      <c r="X644" s="71"/>
      <c r="Y644" s="71"/>
      <c r="Z644" s="120"/>
      <c r="AA644" s="120"/>
    </row>
    <row r="645" spans="1:27" ht="41.1" hidden="1" customHeight="1" x14ac:dyDescent="0.3">
      <c r="A645" s="285"/>
      <c r="B645" s="57"/>
      <c r="C645" s="57"/>
      <c r="D645" s="57"/>
      <c r="E645" s="57"/>
      <c r="F645" s="57"/>
      <c r="G645" s="57"/>
      <c r="H645" s="103"/>
      <c r="I645" s="133"/>
      <c r="J645" s="187"/>
      <c r="K645" s="133"/>
      <c r="L645" s="91"/>
      <c r="M645" s="188"/>
      <c r="N645" s="123"/>
      <c r="O645" s="124"/>
      <c r="P645" s="110"/>
      <c r="Q645" s="106"/>
      <c r="R645" s="111"/>
      <c r="S645" s="106"/>
      <c r="T645" s="84">
        <f t="shared" si="87"/>
        <v>-9.7788870334625244E-9</v>
      </c>
      <c r="U645" s="85"/>
      <c r="V645" s="98"/>
      <c r="W645" s="86"/>
      <c r="X645" s="71"/>
      <c r="Y645" s="71"/>
      <c r="Z645" s="120"/>
      <c r="AA645" s="120"/>
    </row>
    <row r="646" spans="1:27" ht="41.1" hidden="1" customHeight="1" x14ac:dyDescent="0.3">
      <c r="A646" s="285"/>
      <c r="B646" s="57"/>
      <c r="C646" s="57"/>
      <c r="D646" s="57"/>
      <c r="E646" s="57"/>
      <c r="F646" s="57"/>
      <c r="G646" s="57"/>
      <c r="H646" s="103"/>
      <c r="I646" s="133"/>
      <c r="J646" s="187"/>
      <c r="K646" s="133"/>
      <c r="L646" s="91"/>
      <c r="M646" s="188"/>
      <c r="N646" s="123"/>
      <c r="O646" s="124"/>
      <c r="P646" s="110"/>
      <c r="Q646" s="106"/>
      <c r="R646" s="111"/>
      <c r="S646" s="106"/>
      <c r="T646" s="84">
        <f t="shared" si="87"/>
        <v>-9.7788870334625244E-9</v>
      </c>
      <c r="U646" s="85"/>
      <c r="V646" s="98"/>
      <c r="W646" s="86"/>
      <c r="X646" s="71"/>
      <c r="Y646" s="71"/>
      <c r="Z646" s="120"/>
      <c r="AA646" s="120"/>
    </row>
    <row r="647" spans="1:27" ht="41.1" hidden="1" customHeight="1" x14ac:dyDescent="0.3">
      <c r="A647" s="285"/>
      <c r="B647" s="57"/>
      <c r="C647" s="57"/>
      <c r="D647" s="57"/>
      <c r="E647" s="57"/>
      <c r="F647" s="57"/>
      <c r="G647" s="57"/>
      <c r="H647" s="103"/>
      <c r="I647" s="133"/>
      <c r="J647" s="187"/>
      <c r="K647" s="133"/>
      <c r="L647" s="91"/>
      <c r="M647" s="188"/>
      <c r="N647" s="123"/>
      <c r="O647" s="124"/>
      <c r="P647" s="110"/>
      <c r="Q647" s="106"/>
      <c r="R647" s="111"/>
      <c r="S647" s="106"/>
      <c r="T647" s="84">
        <f t="shared" si="87"/>
        <v>-9.7788870334625244E-9</v>
      </c>
      <c r="U647" s="85"/>
      <c r="V647" s="98"/>
      <c r="W647" s="86"/>
      <c r="X647" s="71"/>
      <c r="Y647" s="71"/>
      <c r="Z647" s="120"/>
      <c r="AA647" s="120"/>
    </row>
    <row r="648" spans="1:27" ht="41.1" hidden="1" customHeight="1" x14ac:dyDescent="0.3">
      <c r="A648" s="285"/>
      <c r="B648" s="57"/>
      <c r="C648" s="57"/>
      <c r="D648" s="57"/>
      <c r="E648" s="57"/>
      <c r="F648" s="57"/>
      <c r="G648" s="57"/>
      <c r="H648" s="103"/>
      <c r="I648" s="133"/>
      <c r="J648" s="187"/>
      <c r="K648" s="133"/>
      <c r="L648" s="91"/>
      <c r="M648" s="188"/>
      <c r="N648" s="123"/>
      <c r="O648" s="124"/>
      <c r="P648" s="110"/>
      <c r="Q648" s="106"/>
      <c r="R648" s="111"/>
      <c r="S648" s="106"/>
      <c r="T648" s="84">
        <f t="shared" si="87"/>
        <v>-9.7788870334625244E-9</v>
      </c>
      <c r="U648" s="85"/>
      <c r="V648" s="98"/>
      <c r="W648" s="86"/>
      <c r="X648" s="71"/>
      <c r="Y648" s="71"/>
      <c r="Z648" s="120"/>
      <c r="AA648" s="120"/>
    </row>
    <row r="649" spans="1:27" ht="41.1" hidden="1" customHeight="1" x14ac:dyDescent="0.3">
      <c r="A649" s="285"/>
      <c r="B649" s="57"/>
      <c r="C649" s="57"/>
      <c r="D649" s="57"/>
      <c r="E649" s="57"/>
      <c r="F649" s="57"/>
      <c r="G649" s="57"/>
      <c r="H649" s="103"/>
      <c r="I649" s="133"/>
      <c r="J649" s="187"/>
      <c r="K649" s="133"/>
      <c r="L649" s="91"/>
      <c r="M649" s="188"/>
      <c r="N649" s="123"/>
      <c r="O649" s="124"/>
      <c r="P649" s="110"/>
      <c r="Q649" s="106"/>
      <c r="R649" s="111"/>
      <c r="S649" s="106"/>
      <c r="T649" s="84">
        <f t="shared" ref="T649:T712" si="88">+T648+Q649-(R649+S649)</f>
        <v>-9.7788870334625244E-9</v>
      </c>
      <c r="U649" s="85"/>
      <c r="V649" s="98"/>
      <c r="W649" s="86"/>
      <c r="X649" s="71"/>
      <c r="Y649" s="71"/>
      <c r="Z649" s="120"/>
      <c r="AA649" s="120"/>
    </row>
    <row r="650" spans="1:27" ht="41.1" hidden="1" customHeight="1" x14ac:dyDescent="0.3">
      <c r="A650" s="285"/>
      <c r="B650" s="57"/>
      <c r="C650" s="57"/>
      <c r="D650" s="57"/>
      <c r="E650" s="57"/>
      <c r="F650" s="57"/>
      <c r="G650" s="57"/>
      <c r="H650" s="103"/>
      <c r="I650" s="133"/>
      <c r="J650" s="187"/>
      <c r="K650" s="133"/>
      <c r="L650" s="91"/>
      <c r="M650" s="188"/>
      <c r="N650" s="123"/>
      <c r="O650" s="124"/>
      <c r="P650" s="110"/>
      <c r="Q650" s="106"/>
      <c r="R650" s="111"/>
      <c r="S650" s="106"/>
      <c r="T650" s="84">
        <f t="shared" si="88"/>
        <v>-9.7788870334625244E-9</v>
      </c>
      <c r="U650" s="85"/>
      <c r="V650" s="98"/>
      <c r="W650" s="86"/>
      <c r="X650" s="71"/>
      <c r="Y650" s="71"/>
      <c r="Z650" s="120"/>
      <c r="AA650" s="120"/>
    </row>
    <row r="651" spans="1:27" ht="41.1" hidden="1" customHeight="1" x14ac:dyDescent="0.3">
      <c r="A651" s="285"/>
      <c r="B651" s="57"/>
      <c r="C651" s="57"/>
      <c r="D651" s="57"/>
      <c r="E651" s="57"/>
      <c r="F651" s="57"/>
      <c r="G651" s="57"/>
      <c r="H651" s="103"/>
      <c r="I651" s="133"/>
      <c r="J651" s="187"/>
      <c r="K651" s="133"/>
      <c r="L651" s="91"/>
      <c r="M651" s="188"/>
      <c r="N651" s="123"/>
      <c r="O651" s="124"/>
      <c r="P651" s="110"/>
      <c r="Q651" s="106"/>
      <c r="R651" s="111"/>
      <c r="S651" s="106"/>
      <c r="T651" s="84">
        <f t="shared" si="88"/>
        <v>-9.7788870334625244E-9</v>
      </c>
      <c r="U651" s="85"/>
      <c r="V651" s="98"/>
      <c r="W651" s="86"/>
      <c r="X651" s="71"/>
      <c r="Y651" s="71"/>
      <c r="Z651" s="120"/>
      <c r="AA651" s="120"/>
    </row>
    <row r="652" spans="1:27" ht="41.1" hidden="1" customHeight="1" x14ac:dyDescent="0.3">
      <c r="A652" s="285"/>
      <c r="B652" s="57"/>
      <c r="C652" s="57"/>
      <c r="D652" s="57"/>
      <c r="E652" s="57"/>
      <c r="F652" s="57"/>
      <c r="G652" s="57"/>
      <c r="H652" s="103"/>
      <c r="I652" s="133"/>
      <c r="J652" s="187"/>
      <c r="K652" s="133"/>
      <c r="L652" s="91"/>
      <c r="M652" s="188"/>
      <c r="N652" s="123"/>
      <c r="O652" s="124"/>
      <c r="P652" s="110"/>
      <c r="Q652" s="106"/>
      <c r="R652" s="111"/>
      <c r="S652" s="106"/>
      <c r="T652" s="84">
        <f t="shared" si="88"/>
        <v>-9.7788870334625244E-9</v>
      </c>
      <c r="U652" s="85"/>
      <c r="V652" s="98"/>
      <c r="W652" s="86"/>
      <c r="X652" s="71"/>
      <c r="Y652" s="71"/>
      <c r="Z652" s="120"/>
      <c r="AA652" s="120"/>
    </row>
    <row r="653" spans="1:27" ht="41.1" hidden="1" customHeight="1" x14ac:dyDescent="0.3">
      <c r="A653" s="285"/>
      <c r="B653" s="57"/>
      <c r="C653" s="57"/>
      <c r="D653" s="57"/>
      <c r="E653" s="57"/>
      <c r="F653" s="57"/>
      <c r="G653" s="57"/>
      <c r="H653" s="103"/>
      <c r="I653" s="133"/>
      <c r="J653" s="187"/>
      <c r="K653" s="133"/>
      <c r="L653" s="91"/>
      <c r="M653" s="188"/>
      <c r="N653" s="123"/>
      <c r="O653" s="124"/>
      <c r="P653" s="110"/>
      <c r="Q653" s="106"/>
      <c r="R653" s="111"/>
      <c r="S653" s="106"/>
      <c r="T653" s="84">
        <f t="shared" si="88"/>
        <v>-9.7788870334625244E-9</v>
      </c>
      <c r="U653" s="85"/>
      <c r="V653" s="98"/>
      <c r="W653" s="86"/>
      <c r="X653" s="71"/>
      <c r="Y653" s="71"/>
      <c r="Z653" s="120"/>
      <c r="AA653" s="120"/>
    </row>
    <row r="654" spans="1:27" ht="41.1" hidden="1" customHeight="1" x14ac:dyDescent="0.3">
      <c r="A654" s="285"/>
      <c r="B654" s="57"/>
      <c r="C654" s="57"/>
      <c r="D654" s="57"/>
      <c r="E654" s="57"/>
      <c r="F654" s="57"/>
      <c r="G654" s="57"/>
      <c r="H654" s="103"/>
      <c r="I654" s="133"/>
      <c r="J654" s="187"/>
      <c r="K654" s="133"/>
      <c r="L654" s="91"/>
      <c r="M654" s="188"/>
      <c r="N654" s="123"/>
      <c r="O654" s="124"/>
      <c r="P654" s="110"/>
      <c r="Q654" s="106"/>
      <c r="R654" s="111"/>
      <c r="S654" s="106"/>
      <c r="T654" s="84">
        <f t="shared" si="88"/>
        <v>-9.7788870334625244E-9</v>
      </c>
      <c r="U654" s="85"/>
      <c r="V654" s="98"/>
      <c r="W654" s="86"/>
      <c r="X654" s="71"/>
      <c r="Y654" s="71"/>
      <c r="Z654" s="120"/>
      <c r="AA654" s="120"/>
    </row>
    <row r="655" spans="1:27" ht="41.1" hidden="1" customHeight="1" x14ac:dyDescent="0.3">
      <c r="A655" s="285"/>
      <c r="B655" s="57"/>
      <c r="C655" s="57"/>
      <c r="D655" s="57"/>
      <c r="E655" s="57"/>
      <c r="F655" s="57"/>
      <c r="G655" s="57"/>
      <c r="H655" s="103"/>
      <c r="I655" s="133"/>
      <c r="J655" s="187"/>
      <c r="K655" s="133"/>
      <c r="L655" s="91"/>
      <c r="M655" s="188"/>
      <c r="N655" s="123"/>
      <c r="O655" s="124"/>
      <c r="P655" s="110"/>
      <c r="Q655" s="106"/>
      <c r="R655" s="111"/>
      <c r="S655" s="106"/>
      <c r="T655" s="84">
        <f t="shared" si="88"/>
        <v>-9.7788870334625244E-9</v>
      </c>
      <c r="U655" s="85"/>
      <c r="V655" s="98"/>
      <c r="W655" s="86"/>
      <c r="X655" s="71"/>
      <c r="Y655" s="71"/>
      <c r="Z655" s="120"/>
      <c r="AA655" s="120"/>
    </row>
    <row r="656" spans="1:27" ht="41.1" hidden="1" customHeight="1" x14ac:dyDescent="0.3">
      <c r="A656" s="285"/>
      <c r="B656" s="57"/>
      <c r="C656" s="57"/>
      <c r="D656" s="57"/>
      <c r="E656" s="57"/>
      <c r="F656" s="57"/>
      <c r="G656" s="57"/>
      <c r="H656" s="103"/>
      <c r="I656" s="133"/>
      <c r="J656" s="187"/>
      <c r="K656" s="133"/>
      <c r="L656" s="91"/>
      <c r="M656" s="188"/>
      <c r="N656" s="123"/>
      <c r="O656" s="124"/>
      <c r="P656" s="110"/>
      <c r="Q656" s="106"/>
      <c r="R656" s="111"/>
      <c r="S656" s="106"/>
      <c r="T656" s="84">
        <f t="shared" si="88"/>
        <v>-9.7788870334625244E-9</v>
      </c>
      <c r="U656" s="85"/>
      <c r="V656" s="98"/>
      <c r="W656" s="86"/>
      <c r="X656" s="71"/>
      <c r="Y656" s="71"/>
      <c r="Z656" s="120"/>
      <c r="AA656" s="120"/>
    </row>
    <row r="657" spans="1:27" ht="41.1" hidden="1" customHeight="1" x14ac:dyDescent="0.3">
      <c r="A657" s="285"/>
      <c r="B657" s="57"/>
      <c r="C657" s="57"/>
      <c r="D657" s="57"/>
      <c r="E657" s="57"/>
      <c r="F657" s="57"/>
      <c r="G657" s="57"/>
      <c r="H657" s="103"/>
      <c r="I657" s="133"/>
      <c r="J657" s="187"/>
      <c r="K657" s="133"/>
      <c r="L657" s="91"/>
      <c r="M657" s="188"/>
      <c r="N657" s="123"/>
      <c r="O657" s="124"/>
      <c r="P657" s="110"/>
      <c r="Q657" s="106"/>
      <c r="R657" s="111"/>
      <c r="S657" s="106"/>
      <c r="T657" s="84">
        <f t="shared" si="88"/>
        <v>-9.7788870334625244E-9</v>
      </c>
      <c r="U657" s="85"/>
      <c r="V657" s="98"/>
      <c r="W657" s="86"/>
      <c r="X657" s="71"/>
      <c r="Y657" s="71"/>
      <c r="Z657" s="120"/>
      <c r="AA657" s="120"/>
    </row>
    <row r="658" spans="1:27" ht="41.1" hidden="1" customHeight="1" x14ac:dyDescent="0.3">
      <c r="A658" s="285"/>
      <c r="B658" s="57"/>
      <c r="C658" s="57"/>
      <c r="D658" s="57"/>
      <c r="E658" s="57"/>
      <c r="F658" s="57"/>
      <c r="G658" s="57"/>
      <c r="H658" s="103"/>
      <c r="I658" s="133"/>
      <c r="J658" s="187"/>
      <c r="K658" s="133"/>
      <c r="L658" s="91"/>
      <c r="M658" s="188"/>
      <c r="N658" s="123"/>
      <c r="O658" s="124"/>
      <c r="P658" s="110"/>
      <c r="Q658" s="106"/>
      <c r="R658" s="111"/>
      <c r="S658" s="106"/>
      <c r="T658" s="84">
        <f t="shared" si="88"/>
        <v>-9.7788870334625244E-9</v>
      </c>
      <c r="U658" s="85"/>
      <c r="V658" s="98"/>
      <c r="W658" s="86"/>
      <c r="X658" s="71"/>
      <c r="Y658" s="71"/>
      <c r="Z658" s="120"/>
      <c r="AA658" s="120"/>
    </row>
    <row r="659" spans="1:27" ht="41.1" hidden="1" customHeight="1" x14ac:dyDescent="0.3">
      <c r="A659" s="285"/>
      <c r="B659" s="57"/>
      <c r="C659" s="57"/>
      <c r="D659" s="57"/>
      <c r="E659" s="57"/>
      <c r="F659" s="57"/>
      <c r="G659" s="57"/>
      <c r="H659" s="103"/>
      <c r="I659" s="133"/>
      <c r="J659" s="187"/>
      <c r="K659" s="133"/>
      <c r="L659" s="91"/>
      <c r="M659" s="188"/>
      <c r="N659" s="123"/>
      <c r="O659" s="124"/>
      <c r="P659" s="110"/>
      <c r="Q659" s="106"/>
      <c r="R659" s="111"/>
      <c r="S659" s="106"/>
      <c r="T659" s="84">
        <f t="shared" si="88"/>
        <v>-9.7788870334625244E-9</v>
      </c>
      <c r="U659" s="85"/>
      <c r="V659" s="98"/>
      <c r="W659" s="86"/>
      <c r="X659" s="71"/>
      <c r="Y659" s="71"/>
      <c r="Z659" s="120"/>
      <c r="AA659" s="120"/>
    </row>
    <row r="660" spans="1:27" ht="41.1" hidden="1" customHeight="1" x14ac:dyDescent="0.3">
      <c r="A660" s="285"/>
      <c r="B660" s="57"/>
      <c r="C660" s="57"/>
      <c r="D660" s="57"/>
      <c r="E660" s="57"/>
      <c r="F660" s="57"/>
      <c r="G660" s="57"/>
      <c r="H660" s="103"/>
      <c r="I660" s="133"/>
      <c r="J660" s="187"/>
      <c r="K660" s="133"/>
      <c r="L660" s="91"/>
      <c r="M660" s="188"/>
      <c r="N660" s="123"/>
      <c r="O660" s="124"/>
      <c r="P660" s="110"/>
      <c r="Q660" s="106"/>
      <c r="R660" s="111"/>
      <c r="S660" s="106"/>
      <c r="T660" s="84">
        <f t="shared" si="88"/>
        <v>-9.7788870334625244E-9</v>
      </c>
      <c r="U660" s="85"/>
      <c r="V660" s="98"/>
      <c r="W660" s="86"/>
      <c r="X660" s="71"/>
      <c r="Y660" s="71"/>
      <c r="Z660" s="120"/>
      <c r="AA660" s="120"/>
    </row>
    <row r="661" spans="1:27" ht="41.1" hidden="1" customHeight="1" x14ac:dyDescent="0.3">
      <c r="A661" s="285"/>
      <c r="B661" s="57"/>
      <c r="C661" s="57"/>
      <c r="D661" s="57"/>
      <c r="E661" s="57"/>
      <c r="F661" s="57"/>
      <c r="G661" s="57"/>
      <c r="H661" s="103"/>
      <c r="I661" s="133"/>
      <c r="J661" s="187"/>
      <c r="K661" s="133"/>
      <c r="L661" s="91"/>
      <c r="M661" s="188"/>
      <c r="N661" s="123"/>
      <c r="O661" s="124"/>
      <c r="P661" s="110"/>
      <c r="Q661" s="106"/>
      <c r="R661" s="111"/>
      <c r="S661" s="106"/>
      <c r="T661" s="84">
        <f t="shared" si="88"/>
        <v>-9.7788870334625244E-9</v>
      </c>
      <c r="U661" s="85"/>
      <c r="V661" s="98"/>
      <c r="W661" s="86"/>
      <c r="X661" s="71"/>
      <c r="Y661" s="71"/>
      <c r="Z661" s="120"/>
      <c r="AA661" s="120"/>
    </row>
    <row r="662" spans="1:27" ht="41.1" hidden="1" customHeight="1" x14ac:dyDescent="0.3">
      <c r="A662" s="285"/>
      <c r="B662" s="57"/>
      <c r="C662" s="57"/>
      <c r="D662" s="57"/>
      <c r="E662" s="57"/>
      <c r="F662" s="57"/>
      <c r="G662" s="57"/>
      <c r="H662" s="103"/>
      <c r="I662" s="133"/>
      <c r="J662" s="187"/>
      <c r="K662" s="133"/>
      <c r="L662" s="91"/>
      <c r="M662" s="188"/>
      <c r="N662" s="123"/>
      <c r="O662" s="124"/>
      <c r="P662" s="110"/>
      <c r="Q662" s="106"/>
      <c r="R662" s="111"/>
      <c r="S662" s="106"/>
      <c r="T662" s="84">
        <f t="shared" si="88"/>
        <v>-9.7788870334625244E-9</v>
      </c>
      <c r="U662" s="85"/>
      <c r="V662" s="98"/>
      <c r="W662" s="86"/>
      <c r="X662" s="71"/>
      <c r="Y662" s="71"/>
      <c r="Z662" s="120"/>
      <c r="AA662" s="120"/>
    </row>
    <row r="663" spans="1:27" ht="41.1" hidden="1" customHeight="1" x14ac:dyDescent="0.3">
      <c r="A663" s="285"/>
      <c r="B663" s="57"/>
      <c r="C663" s="57"/>
      <c r="D663" s="57"/>
      <c r="E663" s="57"/>
      <c r="F663" s="57"/>
      <c r="G663" s="57"/>
      <c r="H663" s="103"/>
      <c r="I663" s="133"/>
      <c r="J663" s="187"/>
      <c r="K663" s="133"/>
      <c r="L663" s="91"/>
      <c r="M663" s="188"/>
      <c r="N663" s="123"/>
      <c r="O663" s="124"/>
      <c r="P663" s="110"/>
      <c r="Q663" s="106"/>
      <c r="R663" s="111"/>
      <c r="S663" s="106"/>
      <c r="T663" s="84">
        <f t="shared" si="88"/>
        <v>-9.7788870334625244E-9</v>
      </c>
      <c r="U663" s="85"/>
      <c r="V663" s="98"/>
      <c r="W663" s="86"/>
      <c r="X663" s="71"/>
      <c r="Y663" s="71"/>
      <c r="Z663" s="120"/>
      <c r="AA663" s="120"/>
    </row>
    <row r="664" spans="1:27" ht="41.1" hidden="1" customHeight="1" x14ac:dyDescent="0.3">
      <c r="A664" s="285"/>
      <c r="B664" s="57"/>
      <c r="C664" s="57"/>
      <c r="D664" s="57"/>
      <c r="E664" s="57"/>
      <c r="F664" s="57"/>
      <c r="G664" s="57"/>
      <c r="H664" s="103"/>
      <c r="I664" s="133"/>
      <c r="J664" s="187"/>
      <c r="K664" s="133"/>
      <c r="L664" s="91"/>
      <c r="M664" s="188"/>
      <c r="N664" s="123"/>
      <c r="O664" s="124"/>
      <c r="P664" s="110"/>
      <c r="Q664" s="106"/>
      <c r="R664" s="111"/>
      <c r="S664" s="106"/>
      <c r="T664" s="84">
        <f t="shared" si="88"/>
        <v>-9.7788870334625244E-9</v>
      </c>
      <c r="U664" s="85"/>
      <c r="V664" s="98"/>
      <c r="W664" s="86"/>
      <c r="X664" s="71"/>
      <c r="Y664" s="71"/>
      <c r="Z664" s="120"/>
      <c r="AA664" s="120"/>
    </row>
    <row r="665" spans="1:27" ht="41.1" hidden="1" customHeight="1" x14ac:dyDescent="0.3">
      <c r="A665" s="285"/>
      <c r="B665" s="57"/>
      <c r="C665" s="57"/>
      <c r="D665" s="57"/>
      <c r="E665" s="57"/>
      <c r="F665" s="57"/>
      <c r="G665" s="57"/>
      <c r="H665" s="103"/>
      <c r="I665" s="133"/>
      <c r="J665" s="187"/>
      <c r="K665" s="133"/>
      <c r="L665" s="91"/>
      <c r="M665" s="188"/>
      <c r="N665" s="123"/>
      <c r="O665" s="124"/>
      <c r="P665" s="110"/>
      <c r="Q665" s="106"/>
      <c r="R665" s="111"/>
      <c r="S665" s="106"/>
      <c r="T665" s="84">
        <f t="shared" si="88"/>
        <v>-9.7788870334625244E-9</v>
      </c>
      <c r="U665" s="85"/>
      <c r="V665" s="98"/>
      <c r="W665" s="86"/>
      <c r="X665" s="71"/>
      <c r="Y665" s="71"/>
      <c r="Z665" s="120"/>
      <c r="AA665" s="120"/>
    </row>
    <row r="666" spans="1:27" ht="41.1" hidden="1" customHeight="1" x14ac:dyDescent="0.3">
      <c r="A666" s="285"/>
      <c r="B666" s="57"/>
      <c r="C666" s="57"/>
      <c r="D666" s="57"/>
      <c r="E666" s="57"/>
      <c r="F666" s="57"/>
      <c r="G666" s="57"/>
      <c r="H666" s="103"/>
      <c r="I666" s="133"/>
      <c r="J666" s="187"/>
      <c r="K666" s="133"/>
      <c r="L666" s="91"/>
      <c r="M666" s="188"/>
      <c r="N666" s="123"/>
      <c r="O666" s="124"/>
      <c r="P666" s="110"/>
      <c r="Q666" s="106"/>
      <c r="R666" s="111"/>
      <c r="S666" s="106"/>
      <c r="T666" s="84">
        <f t="shared" si="88"/>
        <v>-9.7788870334625244E-9</v>
      </c>
      <c r="U666" s="85"/>
      <c r="V666" s="98"/>
      <c r="W666" s="86"/>
      <c r="X666" s="71"/>
      <c r="Y666" s="71"/>
      <c r="Z666" s="120"/>
      <c r="AA666" s="120"/>
    </row>
    <row r="667" spans="1:27" ht="41.1" hidden="1" customHeight="1" x14ac:dyDescent="0.3">
      <c r="A667" s="285"/>
      <c r="B667" s="57"/>
      <c r="C667" s="57"/>
      <c r="D667" s="57"/>
      <c r="E667" s="57"/>
      <c r="F667" s="57"/>
      <c r="G667" s="57"/>
      <c r="H667" s="103"/>
      <c r="I667" s="133"/>
      <c r="J667" s="187"/>
      <c r="K667" s="133"/>
      <c r="L667" s="91"/>
      <c r="M667" s="188"/>
      <c r="N667" s="123"/>
      <c r="O667" s="124"/>
      <c r="P667" s="110"/>
      <c r="Q667" s="106"/>
      <c r="R667" s="111"/>
      <c r="S667" s="106"/>
      <c r="T667" s="84">
        <f t="shared" si="88"/>
        <v>-9.7788870334625244E-9</v>
      </c>
      <c r="U667" s="85"/>
      <c r="V667" s="98"/>
      <c r="W667" s="86"/>
      <c r="X667" s="71"/>
      <c r="Y667" s="71"/>
      <c r="Z667" s="120"/>
      <c r="AA667" s="120"/>
    </row>
    <row r="668" spans="1:27" ht="41.1" hidden="1" customHeight="1" x14ac:dyDescent="0.3">
      <c r="A668" s="285"/>
      <c r="B668" s="57"/>
      <c r="C668" s="57"/>
      <c r="D668" s="57"/>
      <c r="E668" s="57"/>
      <c r="F668" s="57"/>
      <c r="G668" s="57"/>
      <c r="H668" s="103"/>
      <c r="I668" s="133"/>
      <c r="J668" s="187"/>
      <c r="K668" s="133"/>
      <c r="L668" s="91"/>
      <c r="M668" s="188"/>
      <c r="N668" s="123"/>
      <c r="O668" s="124"/>
      <c r="P668" s="110"/>
      <c r="Q668" s="106"/>
      <c r="R668" s="111"/>
      <c r="S668" s="106"/>
      <c r="T668" s="84">
        <f t="shared" si="88"/>
        <v>-9.7788870334625244E-9</v>
      </c>
      <c r="U668" s="85"/>
      <c r="V668" s="98"/>
      <c r="W668" s="86"/>
      <c r="X668" s="71"/>
      <c r="Y668" s="71"/>
      <c r="Z668" s="120"/>
      <c r="AA668" s="120"/>
    </row>
    <row r="669" spans="1:27" ht="41.1" hidden="1" customHeight="1" x14ac:dyDescent="0.3">
      <c r="A669" s="285"/>
      <c r="B669" s="57"/>
      <c r="C669" s="57"/>
      <c r="D669" s="57"/>
      <c r="E669" s="57"/>
      <c r="F669" s="57"/>
      <c r="G669" s="57"/>
      <c r="H669" s="103"/>
      <c r="I669" s="133"/>
      <c r="J669" s="187"/>
      <c r="K669" s="133"/>
      <c r="L669" s="91"/>
      <c r="M669" s="188"/>
      <c r="N669" s="123"/>
      <c r="O669" s="124"/>
      <c r="P669" s="110"/>
      <c r="Q669" s="106"/>
      <c r="R669" s="111"/>
      <c r="S669" s="106"/>
      <c r="T669" s="84">
        <f t="shared" si="88"/>
        <v>-9.7788870334625244E-9</v>
      </c>
      <c r="U669" s="85"/>
      <c r="V669" s="98"/>
      <c r="W669" s="86"/>
      <c r="X669" s="71"/>
      <c r="Y669" s="71"/>
      <c r="Z669" s="120"/>
      <c r="AA669" s="120"/>
    </row>
    <row r="670" spans="1:27" ht="41.1" hidden="1" customHeight="1" x14ac:dyDescent="0.3">
      <c r="A670" s="285"/>
      <c r="B670" s="57"/>
      <c r="C670" s="57"/>
      <c r="D670" s="57"/>
      <c r="E670" s="57"/>
      <c r="F670" s="57"/>
      <c r="G670" s="57"/>
      <c r="H670" s="103"/>
      <c r="I670" s="133"/>
      <c r="J670" s="187"/>
      <c r="K670" s="133"/>
      <c r="L670" s="91"/>
      <c r="M670" s="188"/>
      <c r="N670" s="123"/>
      <c r="O670" s="124"/>
      <c r="P670" s="110"/>
      <c r="Q670" s="106"/>
      <c r="R670" s="111"/>
      <c r="S670" s="106"/>
      <c r="T670" s="84">
        <f t="shared" si="88"/>
        <v>-9.7788870334625244E-9</v>
      </c>
      <c r="U670" s="85"/>
      <c r="V670" s="98"/>
      <c r="W670" s="86"/>
      <c r="X670" s="71"/>
      <c r="Y670" s="71"/>
      <c r="Z670" s="120"/>
      <c r="AA670" s="120"/>
    </row>
    <row r="671" spans="1:27" ht="41.1" hidden="1" customHeight="1" x14ac:dyDescent="0.3">
      <c r="A671" s="285"/>
      <c r="B671" s="57"/>
      <c r="C671" s="57"/>
      <c r="D671" s="57"/>
      <c r="E671" s="57"/>
      <c r="F671" s="57"/>
      <c r="G671" s="57"/>
      <c r="H671" s="103"/>
      <c r="I671" s="133"/>
      <c r="J671" s="187"/>
      <c r="K671" s="133"/>
      <c r="L671" s="91"/>
      <c r="M671" s="188"/>
      <c r="N671" s="123"/>
      <c r="O671" s="124"/>
      <c r="P671" s="110"/>
      <c r="Q671" s="106"/>
      <c r="R671" s="111"/>
      <c r="S671" s="106"/>
      <c r="T671" s="84">
        <f t="shared" si="88"/>
        <v>-9.7788870334625244E-9</v>
      </c>
      <c r="U671" s="85"/>
      <c r="V671" s="98"/>
      <c r="W671" s="86"/>
      <c r="X671" s="71"/>
      <c r="Y671" s="71"/>
      <c r="Z671" s="120"/>
      <c r="AA671" s="120"/>
    </row>
    <row r="672" spans="1:27" ht="41.1" hidden="1" customHeight="1" x14ac:dyDescent="0.3">
      <c r="A672" s="285"/>
      <c r="B672" s="57"/>
      <c r="C672" s="57"/>
      <c r="D672" s="57"/>
      <c r="E672" s="57"/>
      <c r="F672" s="57"/>
      <c r="G672" s="57"/>
      <c r="H672" s="103"/>
      <c r="I672" s="133"/>
      <c r="J672" s="187"/>
      <c r="K672" s="133"/>
      <c r="L672" s="91"/>
      <c r="M672" s="188"/>
      <c r="N672" s="123"/>
      <c r="O672" s="124"/>
      <c r="P672" s="110"/>
      <c r="Q672" s="106"/>
      <c r="R672" s="111"/>
      <c r="S672" s="106"/>
      <c r="T672" s="84">
        <f t="shared" si="88"/>
        <v>-9.7788870334625244E-9</v>
      </c>
      <c r="U672" s="85"/>
      <c r="V672" s="98"/>
      <c r="W672" s="86"/>
      <c r="X672" s="71"/>
      <c r="Y672" s="71"/>
      <c r="Z672" s="120"/>
      <c r="AA672" s="120"/>
    </row>
    <row r="673" spans="1:27" ht="41.1" hidden="1" customHeight="1" x14ac:dyDescent="0.3">
      <c r="A673" s="285"/>
      <c r="B673" s="57"/>
      <c r="C673" s="57"/>
      <c r="D673" s="57"/>
      <c r="E673" s="57"/>
      <c r="F673" s="57"/>
      <c r="G673" s="57"/>
      <c r="H673" s="103"/>
      <c r="I673" s="133"/>
      <c r="J673" s="187"/>
      <c r="K673" s="133"/>
      <c r="L673" s="91"/>
      <c r="M673" s="188"/>
      <c r="N673" s="123"/>
      <c r="O673" s="124"/>
      <c r="P673" s="110"/>
      <c r="Q673" s="106"/>
      <c r="R673" s="111"/>
      <c r="S673" s="106"/>
      <c r="T673" s="84">
        <f t="shared" si="88"/>
        <v>-9.7788870334625244E-9</v>
      </c>
      <c r="U673" s="85"/>
      <c r="V673" s="98"/>
      <c r="W673" s="86"/>
      <c r="X673" s="71"/>
      <c r="Y673" s="71"/>
      <c r="Z673" s="120"/>
      <c r="AA673" s="120"/>
    </row>
    <row r="674" spans="1:27" ht="41.1" hidden="1" customHeight="1" x14ac:dyDescent="0.3">
      <c r="A674" s="285"/>
      <c r="B674" s="57"/>
      <c r="C674" s="57"/>
      <c r="D674" s="57"/>
      <c r="E674" s="57"/>
      <c r="F674" s="57"/>
      <c r="G674" s="57"/>
      <c r="H674" s="103"/>
      <c r="I674" s="133"/>
      <c r="J674" s="187"/>
      <c r="K674" s="133"/>
      <c r="L674" s="91"/>
      <c r="M674" s="188"/>
      <c r="N674" s="123"/>
      <c r="O674" s="124"/>
      <c r="P674" s="110"/>
      <c r="Q674" s="106"/>
      <c r="R674" s="111"/>
      <c r="S674" s="106"/>
      <c r="T674" s="84">
        <f t="shared" si="88"/>
        <v>-9.7788870334625244E-9</v>
      </c>
      <c r="U674" s="85"/>
      <c r="V674" s="98"/>
      <c r="W674" s="86"/>
      <c r="X674" s="71"/>
      <c r="Y674" s="71"/>
      <c r="Z674" s="120"/>
      <c r="AA674" s="120"/>
    </row>
    <row r="675" spans="1:27" ht="41.1" hidden="1" customHeight="1" x14ac:dyDescent="0.3">
      <c r="A675" s="285"/>
      <c r="B675" s="57"/>
      <c r="C675" s="57"/>
      <c r="D675" s="57"/>
      <c r="E675" s="57"/>
      <c r="F675" s="57"/>
      <c r="G675" s="57"/>
      <c r="H675" s="103"/>
      <c r="I675" s="133"/>
      <c r="J675" s="187"/>
      <c r="K675" s="133"/>
      <c r="L675" s="91"/>
      <c r="M675" s="188"/>
      <c r="N675" s="123"/>
      <c r="O675" s="124"/>
      <c r="P675" s="110"/>
      <c r="Q675" s="106"/>
      <c r="R675" s="111"/>
      <c r="S675" s="106"/>
      <c r="T675" s="84">
        <f t="shared" si="88"/>
        <v>-9.7788870334625244E-9</v>
      </c>
      <c r="U675" s="85"/>
      <c r="V675" s="98"/>
      <c r="W675" s="86"/>
      <c r="X675" s="71"/>
      <c r="Y675" s="71"/>
      <c r="Z675" s="120"/>
      <c r="AA675" s="120"/>
    </row>
    <row r="676" spans="1:27" ht="41.1" hidden="1" customHeight="1" x14ac:dyDescent="0.3">
      <c r="A676" s="285"/>
      <c r="B676" s="57"/>
      <c r="C676" s="57"/>
      <c r="D676" s="57"/>
      <c r="E676" s="57"/>
      <c r="F676" s="57"/>
      <c r="G676" s="57"/>
      <c r="H676" s="103"/>
      <c r="I676" s="133"/>
      <c r="J676" s="187"/>
      <c r="K676" s="133"/>
      <c r="L676" s="91"/>
      <c r="M676" s="188"/>
      <c r="N676" s="123"/>
      <c r="O676" s="124"/>
      <c r="P676" s="110"/>
      <c r="Q676" s="106"/>
      <c r="R676" s="111"/>
      <c r="S676" s="106"/>
      <c r="T676" s="84">
        <f t="shared" si="88"/>
        <v>-9.7788870334625244E-9</v>
      </c>
      <c r="U676" s="85"/>
      <c r="V676" s="98"/>
      <c r="W676" s="86"/>
      <c r="X676" s="71"/>
      <c r="Y676" s="71"/>
      <c r="Z676" s="120"/>
      <c r="AA676" s="120"/>
    </row>
    <row r="677" spans="1:27" ht="41.1" hidden="1" customHeight="1" x14ac:dyDescent="0.3">
      <c r="A677" s="285"/>
      <c r="B677" s="57"/>
      <c r="C677" s="57"/>
      <c r="D677" s="57"/>
      <c r="E677" s="57"/>
      <c r="F677" s="57"/>
      <c r="G677" s="57"/>
      <c r="H677" s="103"/>
      <c r="I677" s="133"/>
      <c r="J677" s="187"/>
      <c r="K677" s="133"/>
      <c r="L677" s="91"/>
      <c r="M677" s="188"/>
      <c r="N677" s="123"/>
      <c r="O677" s="124"/>
      <c r="P677" s="110"/>
      <c r="Q677" s="106"/>
      <c r="R677" s="111"/>
      <c r="S677" s="106"/>
      <c r="T677" s="84">
        <f t="shared" si="88"/>
        <v>-9.7788870334625244E-9</v>
      </c>
      <c r="U677" s="85"/>
      <c r="V677" s="98"/>
      <c r="W677" s="86"/>
      <c r="X677" s="71"/>
      <c r="Y677" s="71"/>
      <c r="Z677" s="120"/>
      <c r="AA677" s="120"/>
    </row>
    <row r="678" spans="1:27" ht="41.1" hidden="1" customHeight="1" x14ac:dyDescent="0.3">
      <c r="A678" s="285"/>
      <c r="B678" s="57"/>
      <c r="C678" s="57"/>
      <c r="D678" s="57"/>
      <c r="E678" s="57"/>
      <c r="F678" s="57"/>
      <c r="G678" s="57"/>
      <c r="H678" s="103"/>
      <c r="I678" s="133"/>
      <c r="J678" s="187"/>
      <c r="K678" s="133"/>
      <c r="L678" s="91"/>
      <c r="M678" s="188"/>
      <c r="N678" s="123"/>
      <c r="O678" s="124"/>
      <c r="P678" s="110"/>
      <c r="Q678" s="106"/>
      <c r="R678" s="111"/>
      <c r="S678" s="106"/>
      <c r="T678" s="84">
        <f t="shared" si="88"/>
        <v>-9.7788870334625244E-9</v>
      </c>
      <c r="U678" s="85"/>
      <c r="V678" s="98"/>
      <c r="W678" s="86"/>
      <c r="X678" s="71"/>
      <c r="Y678" s="71"/>
      <c r="Z678" s="120"/>
      <c r="AA678" s="120"/>
    </row>
    <row r="679" spans="1:27" ht="41.1" hidden="1" customHeight="1" x14ac:dyDescent="0.3">
      <c r="A679" s="285"/>
      <c r="B679" s="57"/>
      <c r="C679" s="57"/>
      <c r="D679" s="57"/>
      <c r="E679" s="57"/>
      <c r="F679" s="57"/>
      <c r="G679" s="57"/>
      <c r="H679" s="103"/>
      <c r="I679" s="133"/>
      <c r="J679" s="187"/>
      <c r="K679" s="133"/>
      <c r="L679" s="91"/>
      <c r="M679" s="188"/>
      <c r="N679" s="123"/>
      <c r="O679" s="124"/>
      <c r="P679" s="110"/>
      <c r="Q679" s="106"/>
      <c r="R679" s="111"/>
      <c r="S679" s="106"/>
      <c r="T679" s="84">
        <f t="shared" si="88"/>
        <v>-9.7788870334625244E-9</v>
      </c>
      <c r="U679" s="85"/>
      <c r="V679" s="98"/>
      <c r="W679" s="86"/>
      <c r="X679" s="71"/>
      <c r="Y679" s="71"/>
      <c r="Z679" s="120"/>
      <c r="AA679" s="120"/>
    </row>
    <row r="680" spans="1:27" ht="41.1" hidden="1" customHeight="1" x14ac:dyDescent="0.3">
      <c r="A680" s="285"/>
      <c r="B680" s="57"/>
      <c r="C680" s="57"/>
      <c r="D680" s="57"/>
      <c r="E680" s="57"/>
      <c r="F680" s="57"/>
      <c r="G680" s="57"/>
      <c r="H680" s="103"/>
      <c r="I680" s="133"/>
      <c r="J680" s="187"/>
      <c r="K680" s="133"/>
      <c r="L680" s="91"/>
      <c r="M680" s="188"/>
      <c r="N680" s="123"/>
      <c r="O680" s="124"/>
      <c r="P680" s="110"/>
      <c r="Q680" s="106"/>
      <c r="R680" s="111"/>
      <c r="S680" s="106"/>
      <c r="T680" s="84">
        <f t="shared" si="88"/>
        <v>-9.7788870334625244E-9</v>
      </c>
      <c r="U680" s="85"/>
      <c r="V680" s="98"/>
      <c r="W680" s="86"/>
      <c r="X680" s="71"/>
      <c r="Y680" s="71"/>
      <c r="Z680" s="120"/>
      <c r="AA680" s="120"/>
    </row>
    <row r="681" spans="1:27" ht="41.1" hidden="1" customHeight="1" x14ac:dyDescent="0.3">
      <c r="A681" s="285"/>
      <c r="B681" s="57"/>
      <c r="C681" s="57"/>
      <c r="D681" s="57"/>
      <c r="E681" s="57"/>
      <c r="F681" s="57"/>
      <c r="G681" s="57"/>
      <c r="H681" s="103"/>
      <c r="I681" s="133"/>
      <c r="J681" s="187"/>
      <c r="K681" s="133"/>
      <c r="L681" s="91"/>
      <c r="M681" s="188"/>
      <c r="N681" s="123"/>
      <c r="O681" s="124"/>
      <c r="P681" s="110"/>
      <c r="Q681" s="106"/>
      <c r="R681" s="111"/>
      <c r="S681" s="106"/>
      <c r="T681" s="84">
        <f t="shared" si="88"/>
        <v>-9.7788870334625244E-9</v>
      </c>
      <c r="U681" s="85"/>
      <c r="V681" s="98"/>
      <c r="W681" s="86"/>
      <c r="X681" s="71"/>
      <c r="Y681" s="71"/>
      <c r="Z681" s="120"/>
      <c r="AA681" s="120"/>
    </row>
    <row r="682" spans="1:27" ht="41.1" hidden="1" customHeight="1" x14ac:dyDescent="0.3">
      <c r="A682" s="285"/>
      <c r="B682" s="57"/>
      <c r="C682" s="57"/>
      <c r="D682" s="57"/>
      <c r="E682" s="57"/>
      <c r="F682" s="57"/>
      <c r="G682" s="57"/>
      <c r="H682" s="103"/>
      <c r="I682" s="133"/>
      <c r="J682" s="187"/>
      <c r="K682" s="133"/>
      <c r="L682" s="91"/>
      <c r="M682" s="188"/>
      <c r="N682" s="123"/>
      <c r="O682" s="124"/>
      <c r="P682" s="110"/>
      <c r="Q682" s="106"/>
      <c r="R682" s="111"/>
      <c r="S682" s="106"/>
      <c r="T682" s="84">
        <f t="shared" si="88"/>
        <v>-9.7788870334625244E-9</v>
      </c>
      <c r="U682" s="85"/>
      <c r="V682" s="98"/>
      <c r="W682" s="86"/>
      <c r="X682" s="71"/>
      <c r="Y682" s="71"/>
      <c r="Z682" s="120"/>
      <c r="AA682" s="120"/>
    </row>
    <row r="683" spans="1:27" ht="41.1" hidden="1" customHeight="1" x14ac:dyDescent="0.3">
      <c r="A683" s="285"/>
      <c r="B683" s="57"/>
      <c r="C683" s="57"/>
      <c r="D683" s="57"/>
      <c r="E683" s="57"/>
      <c r="F683" s="57"/>
      <c r="G683" s="57"/>
      <c r="H683" s="103"/>
      <c r="I683" s="133"/>
      <c r="J683" s="187"/>
      <c r="K683" s="133"/>
      <c r="L683" s="91"/>
      <c r="M683" s="188"/>
      <c r="N683" s="123"/>
      <c r="O683" s="124"/>
      <c r="P683" s="110"/>
      <c r="Q683" s="106"/>
      <c r="R683" s="111"/>
      <c r="S683" s="106"/>
      <c r="T683" s="84">
        <f t="shared" si="88"/>
        <v>-9.7788870334625244E-9</v>
      </c>
      <c r="U683" s="85"/>
      <c r="V683" s="98"/>
      <c r="W683" s="86"/>
      <c r="X683" s="71"/>
      <c r="Y683" s="71"/>
      <c r="Z683" s="120"/>
      <c r="AA683" s="120"/>
    </row>
    <row r="684" spans="1:27" ht="41.1" hidden="1" customHeight="1" x14ac:dyDescent="0.3">
      <c r="A684" s="285"/>
      <c r="B684" s="57"/>
      <c r="C684" s="57"/>
      <c r="D684" s="57"/>
      <c r="E684" s="57"/>
      <c r="F684" s="57"/>
      <c r="G684" s="57"/>
      <c r="H684" s="103"/>
      <c r="I684" s="133"/>
      <c r="J684" s="187"/>
      <c r="K684" s="133"/>
      <c r="L684" s="91"/>
      <c r="M684" s="188"/>
      <c r="N684" s="123"/>
      <c r="O684" s="124"/>
      <c r="P684" s="110"/>
      <c r="Q684" s="106"/>
      <c r="R684" s="111"/>
      <c r="S684" s="106"/>
      <c r="T684" s="84">
        <f t="shared" si="88"/>
        <v>-9.7788870334625244E-9</v>
      </c>
      <c r="U684" s="85"/>
      <c r="V684" s="98"/>
      <c r="W684" s="86"/>
      <c r="X684" s="71"/>
      <c r="Y684" s="71"/>
      <c r="Z684" s="120"/>
      <c r="AA684" s="120"/>
    </row>
    <row r="685" spans="1:27" ht="41.1" hidden="1" customHeight="1" x14ac:dyDescent="0.3">
      <c r="A685" s="285"/>
      <c r="B685" s="57"/>
      <c r="C685" s="57"/>
      <c r="D685" s="57"/>
      <c r="E685" s="57"/>
      <c r="F685" s="57"/>
      <c r="G685" s="57"/>
      <c r="H685" s="103"/>
      <c r="I685" s="133"/>
      <c r="J685" s="187"/>
      <c r="K685" s="133"/>
      <c r="L685" s="91"/>
      <c r="M685" s="188"/>
      <c r="N685" s="123"/>
      <c r="O685" s="124"/>
      <c r="P685" s="110"/>
      <c r="Q685" s="106"/>
      <c r="R685" s="111"/>
      <c r="S685" s="106"/>
      <c r="T685" s="84">
        <f t="shared" si="88"/>
        <v>-9.7788870334625244E-9</v>
      </c>
      <c r="U685" s="85"/>
      <c r="V685" s="98"/>
      <c r="W685" s="86"/>
      <c r="X685" s="71"/>
      <c r="Y685" s="71"/>
      <c r="Z685" s="120"/>
      <c r="AA685" s="120"/>
    </row>
    <row r="686" spans="1:27" ht="41.1" hidden="1" customHeight="1" x14ac:dyDescent="0.3">
      <c r="A686" s="285"/>
      <c r="B686" s="57"/>
      <c r="C686" s="57"/>
      <c r="D686" s="57"/>
      <c r="E686" s="57"/>
      <c r="F686" s="57"/>
      <c r="G686" s="57"/>
      <c r="H686" s="103"/>
      <c r="I686" s="133"/>
      <c r="J686" s="187"/>
      <c r="K686" s="133"/>
      <c r="L686" s="91"/>
      <c r="M686" s="188"/>
      <c r="N686" s="123"/>
      <c r="O686" s="124"/>
      <c r="P686" s="110"/>
      <c r="Q686" s="106"/>
      <c r="R686" s="111"/>
      <c r="S686" s="106"/>
      <c r="T686" s="84">
        <f t="shared" si="88"/>
        <v>-9.7788870334625244E-9</v>
      </c>
      <c r="U686" s="85"/>
      <c r="V686" s="98"/>
      <c r="W686" s="86"/>
      <c r="X686" s="71"/>
      <c r="Y686" s="71"/>
      <c r="Z686" s="120"/>
      <c r="AA686" s="120"/>
    </row>
    <row r="687" spans="1:27" ht="41.1" hidden="1" customHeight="1" x14ac:dyDescent="0.3">
      <c r="A687" s="285"/>
      <c r="B687" s="57"/>
      <c r="C687" s="57"/>
      <c r="D687" s="57"/>
      <c r="E687" s="57"/>
      <c r="F687" s="57"/>
      <c r="G687" s="57"/>
      <c r="H687" s="103"/>
      <c r="I687" s="133"/>
      <c r="J687" s="187"/>
      <c r="K687" s="133"/>
      <c r="L687" s="91"/>
      <c r="M687" s="188"/>
      <c r="N687" s="123"/>
      <c r="O687" s="124"/>
      <c r="P687" s="110"/>
      <c r="Q687" s="106"/>
      <c r="R687" s="111"/>
      <c r="S687" s="106"/>
      <c r="T687" s="84">
        <f t="shared" si="88"/>
        <v>-9.7788870334625244E-9</v>
      </c>
      <c r="U687" s="85"/>
      <c r="V687" s="98"/>
      <c r="W687" s="86"/>
      <c r="X687" s="71"/>
      <c r="Y687" s="71"/>
      <c r="Z687" s="120"/>
      <c r="AA687" s="120"/>
    </row>
    <row r="688" spans="1:27" ht="41.1" hidden="1" customHeight="1" x14ac:dyDescent="0.3">
      <c r="A688" s="285"/>
      <c r="B688" s="57"/>
      <c r="C688" s="57"/>
      <c r="D688" s="57"/>
      <c r="E688" s="57"/>
      <c r="F688" s="57"/>
      <c r="G688" s="57"/>
      <c r="H688" s="103"/>
      <c r="I688" s="133"/>
      <c r="J688" s="187"/>
      <c r="K688" s="133"/>
      <c r="L688" s="91"/>
      <c r="M688" s="188"/>
      <c r="N688" s="123"/>
      <c r="O688" s="124"/>
      <c r="P688" s="110"/>
      <c r="Q688" s="106"/>
      <c r="R688" s="111"/>
      <c r="S688" s="106"/>
      <c r="T688" s="84">
        <f t="shared" si="88"/>
        <v>-9.7788870334625244E-9</v>
      </c>
      <c r="U688" s="85"/>
      <c r="V688" s="98"/>
      <c r="W688" s="86"/>
      <c r="X688" s="71"/>
      <c r="Y688" s="71"/>
      <c r="Z688" s="120"/>
      <c r="AA688" s="120"/>
    </row>
    <row r="689" spans="1:27" ht="41.1" hidden="1" customHeight="1" x14ac:dyDescent="0.3">
      <c r="A689" s="285"/>
      <c r="B689" s="57"/>
      <c r="C689" s="57"/>
      <c r="D689" s="57"/>
      <c r="E689" s="57"/>
      <c r="F689" s="57"/>
      <c r="G689" s="57"/>
      <c r="H689" s="103"/>
      <c r="I689" s="133"/>
      <c r="J689" s="187"/>
      <c r="K689" s="133"/>
      <c r="L689" s="91"/>
      <c r="M689" s="188"/>
      <c r="N689" s="123"/>
      <c r="O689" s="124"/>
      <c r="P689" s="110"/>
      <c r="Q689" s="106"/>
      <c r="R689" s="111"/>
      <c r="S689" s="106"/>
      <c r="T689" s="84">
        <f t="shared" si="88"/>
        <v>-9.7788870334625244E-9</v>
      </c>
      <c r="U689" s="85"/>
      <c r="V689" s="98"/>
      <c r="W689" s="86"/>
      <c r="X689" s="71"/>
      <c r="Y689" s="71"/>
      <c r="Z689" s="120"/>
      <c r="AA689" s="120"/>
    </row>
    <row r="690" spans="1:27" ht="41.1" hidden="1" customHeight="1" x14ac:dyDescent="0.3">
      <c r="A690" s="285"/>
      <c r="B690" s="57"/>
      <c r="C690" s="57"/>
      <c r="D690" s="57"/>
      <c r="E690" s="57"/>
      <c r="F690" s="57"/>
      <c r="G690" s="57"/>
      <c r="H690" s="103"/>
      <c r="I690" s="133"/>
      <c r="J690" s="187"/>
      <c r="K690" s="133"/>
      <c r="L690" s="91"/>
      <c r="M690" s="188"/>
      <c r="N690" s="123"/>
      <c r="O690" s="124"/>
      <c r="P690" s="110"/>
      <c r="Q690" s="106"/>
      <c r="R690" s="111"/>
      <c r="S690" s="106"/>
      <c r="T690" s="84">
        <f t="shared" si="88"/>
        <v>-9.7788870334625244E-9</v>
      </c>
      <c r="U690" s="85"/>
      <c r="V690" s="98"/>
      <c r="W690" s="86"/>
      <c r="X690" s="71"/>
      <c r="Y690" s="71"/>
      <c r="Z690" s="120"/>
      <c r="AA690" s="120"/>
    </row>
    <row r="691" spans="1:27" ht="41.1" hidden="1" customHeight="1" x14ac:dyDescent="0.3">
      <c r="A691" s="285"/>
      <c r="B691" s="57"/>
      <c r="C691" s="57"/>
      <c r="D691" s="57"/>
      <c r="E691" s="57"/>
      <c r="F691" s="57"/>
      <c r="G691" s="57"/>
      <c r="H691" s="103"/>
      <c r="I691" s="133"/>
      <c r="J691" s="187"/>
      <c r="K691" s="133"/>
      <c r="L691" s="91"/>
      <c r="M691" s="188"/>
      <c r="N691" s="123"/>
      <c r="O691" s="124"/>
      <c r="P691" s="110"/>
      <c r="Q691" s="106"/>
      <c r="R691" s="111"/>
      <c r="S691" s="106"/>
      <c r="T691" s="84">
        <f t="shared" si="88"/>
        <v>-9.7788870334625244E-9</v>
      </c>
      <c r="U691" s="85"/>
      <c r="V691" s="98"/>
      <c r="W691" s="86"/>
      <c r="X691" s="71"/>
      <c r="Y691" s="71"/>
      <c r="Z691" s="120"/>
      <c r="AA691" s="120"/>
    </row>
    <row r="692" spans="1:27" ht="41.1" hidden="1" customHeight="1" x14ac:dyDescent="0.3">
      <c r="A692" s="285"/>
      <c r="B692" s="57"/>
      <c r="C692" s="57"/>
      <c r="D692" s="57"/>
      <c r="E692" s="57"/>
      <c r="F692" s="57"/>
      <c r="G692" s="57"/>
      <c r="H692" s="103"/>
      <c r="I692" s="133"/>
      <c r="J692" s="187"/>
      <c r="K692" s="133"/>
      <c r="L692" s="91"/>
      <c r="M692" s="188"/>
      <c r="N692" s="123"/>
      <c r="O692" s="124"/>
      <c r="P692" s="110"/>
      <c r="Q692" s="106"/>
      <c r="R692" s="111"/>
      <c r="S692" s="106"/>
      <c r="T692" s="84">
        <f t="shared" si="88"/>
        <v>-9.7788870334625244E-9</v>
      </c>
      <c r="U692" s="85"/>
      <c r="V692" s="98"/>
      <c r="W692" s="86"/>
      <c r="X692" s="71"/>
      <c r="Y692" s="71"/>
      <c r="Z692" s="120"/>
      <c r="AA692" s="120"/>
    </row>
    <row r="693" spans="1:27" ht="41.1" hidden="1" customHeight="1" x14ac:dyDescent="0.3">
      <c r="A693" s="285"/>
      <c r="B693" s="57"/>
      <c r="C693" s="57"/>
      <c r="D693" s="57"/>
      <c r="E693" s="57"/>
      <c r="F693" s="57"/>
      <c r="G693" s="57"/>
      <c r="H693" s="103"/>
      <c r="I693" s="133"/>
      <c r="J693" s="187"/>
      <c r="K693" s="133"/>
      <c r="L693" s="91"/>
      <c r="M693" s="188"/>
      <c r="N693" s="123"/>
      <c r="O693" s="124"/>
      <c r="P693" s="110"/>
      <c r="Q693" s="106"/>
      <c r="R693" s="111"/>
      <c r="S693" s="106"/>
      <c r="T693" s="84">
        <f t="shared" si="88"/>
        <v>-9.7788870334625244E-9</v>
      </c>
      <c r="U693" s="85"/>
      <c r="V693" s="98"/>
      <c r="W693" s="86"/>
      <c r="X693" s="71"/>
      <c r="Y693" s="71"/>
      <c r="Z693" s="120"/>
      <c r="AA693" s="120"/>
    </row>
    <row r="694" spans="1:27" ht="41.1" hidden="1" customHeight="1" x14ac:dyDescent="0.3">
      <c r="A694" s="285"/>
      <c r="B694" s="57"/>
      <c r="C694" s="57"/>
      <c r="D694" s="57"/>
      <c r="E694" s="57"/>
      <c r="F694" s="57"/>
      <c r="G694" s="57"/>
      <c r="H694" s="103"/>
      <c r="I694" s="133"/>
      <c r="J694" s="187"/>
      <c r="K694" s="133"/>
      <c r="L694" s="91"/>
      <c r="M694" s="188"/>
      <c r="N694" s="123"/>
      <c r="O694" s="124"/>
      <c r="P694" s="110"/>
      <c r="Q694" s="106"/>
      <c r="R694" s="111"/>
      <c r="S694" s="106"/>
      <c r="T694" s="84">
        <f t="shared" si="88"/>
        <v>-9.7788870334625244E-9</v>
      </c>
      <c r="U694" s="85"/>
      <c r="V694" s="98"/>
      <c r="W694" s="86"/>
      <c r="X694" s="71"/>
      <c r="Y694" s="71"/>
      <c r="Z694" s="120"/>
      <c r="AA694" s="120"/>
    </row>
    <row r="695" spans="1:27" ht="41.1" hidden="1" customHeight="1" x14ac:dyDescent="0.3">
      <c r="A695" s="285"/>
      <c r="B695" s="57"/>
      <c r="C695" s="57"/>
      <c r="D695" s="57"/>
      <c r="E695" s="57"/>
      <c r="F695" s="57"/>
      <c r="G695" s="57"/>
      <c r="H695" s="103"/>
      <c r="I695" s="133"/>
      <c r="J695" s="187"/>
      <c r="K695" s="133"/>
      <c r="L695" s="91"/>
      <c r="M695" s="188"/>
      <c r="N695" s="123"/>
      <c r="O695" s="124"/>
      <c r="P695" s="110"/>
      <c r="Q695" s="106"/>
      <c r="R695" s="111"/>
      <c r="S695" s="106"/>
      <c r="T695" s="84">
        <f t="shared" si="88"/>
        <v>-9.7788870334625244E-9</v>
      </c>
      <c r="U695" s="85"/>
      <c r="V695" s="98"/>
      <c r="W695" s="86"/>
      <c r="X695" s="71"/>
      <c r="Y695" s="71"/>
      <c r="Z695" s="120"/>
      <c r="AA695" s="120"/>
    </row>
    <row r="696" spans="1:27" ht="41.1" hidden="1" customHeight="1" x14ac:dyDescent="0.3">
      <c r="A696" s="285"/>
      <c r="B696" s="57"/>
      <c r="C696" s="57"/>
      <c r="D696" s="57"/>
      <c r="E696" s="57"/>
      <c r="F696" s="57"/>
      <c r="G696" s="57"/>
      <c r="H696" s="103"/>
      <c r="I696" s="133"/>
      <c r="J696" s="187"/>
      <c r="K696" s="133"/>
      <c r="L696" s="91"/>
      <c r="M696" s="188"/>
      <c r="N696" s="123"/>
      <c r="O696" s="124"/>
      <c r="P696" s="110"/>
      <c r="Q696" s="106"/>
      <c r="R696" s="111"/>
      <c r="S696" s="106"/>
      <c r="T696" s="84">
        <f t="shared" si="88"/>
        <v>-9.7788870334625244E-9</v>
      </c>
      <c r="U696" s="85"/>
      <c r="V696" s="98"/>
      <c r="W696" s="86"/>
      <c r="X696" s="71"/>
      <c r="Y696" s="71"/>
      <c r="Z696" s="120"/>
      <c r="AA696" s="120"/>
    </row>
    <row r="697" spans="1:27" ht="41.1" hidden="1" customHeight="1" x14ac:dyDescent="0.3">
      <c r="A697" s="285"/>
      <c r="B697" s="57"/>
      <c r="C697" s="57"/>
      <c r="D697" s="57"/>
      <c r="E697" s="57"/>
      <c r="F697" s="57"/>
      <c r="G697" s="57"/>
      <c r="H697" s="103"/>
      <c r="I697" s="133"/>
      <c r="J697" s="187"/>
      <c r="K697" s="133"/>
      <c r="L697" s="91"/>
      <c r="M697" s="188"/>
      <c r="N697" s="123"/>
      <c r="O697" s="124"/>
      <c r="P697" s="110"/>
      <c r="Q697" s="106"/>
      <c r="R697" s="111"/>
      <c r="S697" s="106"/>
      <c r="T697" s="84">
        <f t="shared" si="88"/>
        <v>-9.7788870334625244E-9</v>
      </c>
      <c r="U697" s="85"/>
      <c r="V697" s="98"/>
      <c r="W697" s="86"/>
      <c r="X697" s="71"/>
      <c r="Y697" s="71"/>
      <c r="Z697" s="120"/>
      <c r="AA697" s="120"/>
    </row>
    <row r="698" spans="1:27" ht="41.1" hidden="1" customHeight="1" x14ac:dyDescent="0.3">
      <c r="A698" s="285"/>
      <c r="B698" s="57"/>
      <c r="C698" s="57"/>
      <c r="D698" s="57"/>
      <c r="E698" s="57"/>
      <c r="F698" s="57"/>
      <c r="G698" s="57"/>
      <c r="H698" s="103"/>
      <c r="I698" s="133"/>
      <c r="J698" s="187"/>
      <c r="K698" s="133"/>
      <c r="L698" s="91"/>
      <c r="M698" s="188"/>
      <c r="N698" s="123"/>
      <c r="O698" s="124"/>
      <c r="P698" s="110"/>
      <c r="Q698" s="106"/>
      <c r="R698" s="111"/>
      <c r="S698" s="106"/>
      <c r="T698" s="84">
        <f t="shared" si="88"/>
        <v>-9.7788870334625244E-9</v>
      </c>
      <c r="U698" s="85"/>
      <c r="V698" s="98"/>
      <c r="W698" s="86"/>
      <c r="X698" s="71"/>
      <c r="Y698" s="71"/>
      <c r="Z698" s="120"/>
      <c r="AA698" s="120"/>
    </row>
    <row r="699" spans="1:27" ht="41.1" hidden="1" customHeight="1" x14ac:dyDescent="0.3">
      <c r="A699" s="285"/>
      <c r="B699" s="57"/>
      <c r="C699" s="57"/>
      <c r="D699" s="57"/>
      <c r="E699" s="57"/>
      <c r="F699" s="57"/>
      <c r="G699" s="57"/>
      <c r="H699" s="103"/>
      <c r="I699" s="133"/>
      <c r="J699" s="187"/>
      <c r="K699" s="133"/>
      <c r="L699" s="91"/>
      <c r="M699" s="188"/>
      <c r="N699" s="123"/>
      <c r="O699" s="124"/>
      <c r="P699" s="110"/>
      <c r="Q699" s="106"/>
      <c r="R699" s="111"/>
      <c r="S699" s="106"/>
      <c r="T699" s="84">
        <f t="shared" si="88"/>
        <v>-9.7788870334625244E-9</v>
      </c>
      <c r="U699" s="85"/>
      <c r="V699" s="98"/>
      <c r="W699" s="86"/>
      <c r="X699" s="71"/>
      <c r="Y699" s="71"/>
      <c r="Z699" s="120"/>
      <c r="AA699" s="120"/>
    </row>
    <row r="700" spans="1:27" ht="41.1" hidden="1" customHeight="1" x14ac:dyDescent="0.3">
      <c r="A700" s="285"/>
      <c r="B700" s="57"/>
      <c r="C700" s="57"/>
      <c r="D700" s="57"/>
      <c r="E700" s="57"/>
      <c r="F700" s="57"/>
      <c r="G700" s="57"/>
      <c r="H700" s="103"/>
      <c r="I700" s="133"/>
      <c r="J700" s="187"/>
      <c r="K700" s="133"/>
      <c r="L700" s="91"/>
      <c r="M700" s="188"/>
      <c r="N700" s="123"/>
      <c r="O700" s="124"/>
      <c r="P700" s="110"/>
      <c r="Q700" s="106"/>
      <c r="R700" s="111"/>
      <c r="S700" s="106"/>
      <c r="T700" s="84">
        <f t="shared" si="88"/>
        <v>-9.7788870334625244E-9</v>
      </c>
      <c r="U700" s="85"/>
      <c r="V700" s="98"/>
      <c r="W700" s="86"/>
      <c r="X700" s="71"/>
      <c r="Y700" s="71"/>
      <c r="Z700" s="120"/>
      <c r="AA700" s="120"/>
    </row>
    <row r="701" spans="1:27" ht="41.1" hidden="1" customHeight="1" x14ac:dyDescent="0.3">
      <c r="A701" s="285"/>
      <c r="B701" s="57"/>
      <c r="C701" s="57"/>
      <c r="D701" s="57"/>
      <c r="E701" s="57"/>
      <c r="F701" s="57"/>
      <c r="G701" s="57"/>
      <c r="H701" s="103"/>
      <c r="I701" s="133"/>
      <c r="J701" s="187"/>
      <c r="K701" s="133"/>
      <c r="L701" s="91"/>
      <c r="M701" s="188"/>
      <c r="N701" s="123"/>
      <c r="O701" s="124"/>
      <c r="P701" s="110"/>
      <c r="Q701" s="106"/>
      <c r="R701" s="111"/>
      <c r="S701" s="106"/>
      <c r="T701" s="84">
        <f t="shared" si="88"/>
        <v>-9.7788870334625244E-9</v>
      </c>
      <c r="U701" s="85"/>
      <c r="V701" s="98"/>
      <c r="W701" s="86"/>
      <c r="X701" s="71"/>
      <c r="Y701" s="71"/>
      <c r="Z701" s="120"/>
      <c r="AA701" s="120"/>
    </row>
    <row r="702" spans="1:27" ht="41.1" hidden="1" customHeight="1" x14ac:dyDescent="0.3">
      <c r="A702" s="285"/>
      <c r="B702" s="57"/>
      <c r="C702" s="57"/>
      <c r="D702" s="57"/>
      <c r="E702" s="57"/>
      <c r="F702" s="57"/>
      <c r="G702" s="57"/>
      <c r="H702" s="103"/>
      <c r="I702" s="133"/>
      <c r="J702" s="187"/>
      <c r="K702" s="133"/>
      <c r="L702" s="91"/>
      <c r="M702" s="188"/>
      <c r="N702" s="123"/>
      <c r="O702" s="124"/>
      <c r="P702" s="110"/>
      <c r="Q702" s="106"/>
      <c r="R702" s="111"/>
      <c r="S702" s="106"/>
      <c r="T702" s="84">
        <f t="shared" si="88"/>
        <v>-9.7788870334625244E-9</v>
      </c>
      <c r="U702" s="85"/>
      <c r="V702" s="98"/>
      <c r="W702" s="86"/>
      <c r="X702" s="71"/>
      <c r="Y702" s="71"/>
      <c r="Z702" s="120"/>
      <c r="AA702" s="120"/>
    </row>
    <row r="703" spans="1:27" ht="41.1" hidden="1" customHeight="1" x14ac:dyDescent="0.3">
      <c r="A703" s="285"/>
      <c r="B703" s="57"/>
      <c r="C703" s="57"/>
      <c r="D703" s="57"/>
      <c r="E703" s="57"/>
      <c r="F703" s="57"/>
      <c r="G703" s="57"/>
      <c r="H703" s="103"/>
      <c r="I703" s="133"/>
      <c r="J703" s="187"/>
      <c r="K703" s="133"/>
      <c r="L703" s="91"/>
      <c r="M703" s="188"/>
      <c r="N703" s="123"/>
      <c r="O703" s="124"/>
      <c r="P703" s="110"/>
      <c r="Q703" s="106"/>
      <c r="R703" s="111"/>
      <c r="S703" s="106"/>
      <c r="T703" s="84">
        <f t="shared" si="88"/>
        <v>-9.7788870334625244E-9</v>
      </c>
      <c r="U703" s="85"/>
      <c r="V703" s="98"/>
      <c r="W703" s="86"/>
      <c r="X703" s="71"/>
      <c r="Y703" s="71"/>
      <c r="Z703" s="120"/>
      <c r="AA703" s="120"/>
    </row>
    <row r="704" spans="1:27" ht="41.1" hidden="1" customHeight="1" x14ac:dyDescent="0.3">
      <c r="A704" s="285"/>
      <c r="B704" s="57"/>
      <c r="C704" s="57"/>
      <c r="D704" s="57"/>
      <c r="E704" s="57"/>
      <c r="F704" s="57"/>
      <c r="G704" s="57"/>
      <c r="H704" s="103"/>
      <c r="I704" s="133"/>
      <c r="J704" s="187"/>
      <c r="K704" s="133"/>
      <c r="L704" s="91"/>
      <c r="M704" s="188"/>
      <c r="N704" s="123"/>
      <c r="O704" s="124"/>
      <c r="P704" s="110"/>
      <c r="Q704" s="106"/>
      <c r="R704" s="111"/>
      <c r="S704" s="106"/>
      <c r="T704" s="84">
        <f t="shared" si="88"/>
        <v>-9.7788870334625244E-9</v>
      </c>
      <c r="U704" s="85"/>
      <c r="V704" s="98"/>
      <c r="W704" s="86"/>
      <c r="X704" s="71"/>
      <c r="Y704" s="71"/>
      <c r="Z704" s="120"/>
      <c r="AA704" s="120"/>
    </row>
    <row r="705" spans="1:27" ht="41.1" hidden="1" customHeight="1" x14ac:dyDescent="0.3">
      <c r="A705" s="285"/>
      <c r="B705" s="57"/>
      <c r="C705" s="57"/>
      <c r="D705" s="57"/>
      <c r="E705" s="57"/>
      <c r="F705" s="57"/>
      <c r="G705" s="57"/>
      <c r="H705" s="103"/>
      <c r="I705" s="133"/>
      <c r="J705" s="187"/>
      <c r="K705" s="133"/>
      <c r="L705" s="91"/>
      <c r="M705" s="188"/>
      <c r="N705" s="123"/>
      <c r="O705" s="124"/>
      <c r="P705" s="110"/>
      <c r="Q705" s="106"/>
      <c r="R705" s="111"/>
      <c r="S705" s="106"/>
      <c r="T705" s="84">
        <f t="shared" si="88"/>
        <v>-9.7788870334625244E-9</v>
      </c>
      <c r="U705" s="85"/>
      <c r="V705" s="98"/>
      <c r="W705" s="86"/>
      <c r="X705" s="71"/>
      <c r="Y705" s="71"/>
      <c r="Z705" s="120"/>
      <c r="AA705" s="120"/>
    </row>
    <row r="706" spans="1:27" ht="41.1" hidden="1" customHeight="1" x14ac:dyDescent="0.3">
      <c r="A706" s="285"/>
      <c r="B706" s="57"/>
      <c r="C706" s="57"/>
      <c r="D706" s="57"/>
      <c r="E706" s="57"/>
      <c r="F706" s="57"/>
      <c r="G706" s="57"/>
      <c r="H706" s="103"/>
      <c r="I706" s="133"/>
      <c r="J706" s="187"/>
      <c r="K706" s="133"/>
      <c r="L706" s="91"/>
      <c r="M706" s="188"/>
      <c r="N706" s="123"/>
      <c r="O706" s="124"/>
      <c r="P706" s="110"/>
      <c r="Q706" s="106"/>
      <c r="R706" s="111"/>
      <c r="S706" s="106"/>
      <c r="T706" s="84">
        <f t="shared" si="88"/>
        <v>-9.7788870334625244E-9</v>
      </c>
      <c r="U706" s="85"/>
      <c r="V706" s="98"/>
      <c r="W706" s="86"/>
      <c r="X706" s="71"/>
      <c r="Y706" s="71"/>
      <c r="Z706" s="120"/>
      <c r="AA706" s="120"/>
    </row>
    <row r="707" spans="1:27" ht="41.1" hidden="1" customHeight="1" x14ac:dyDescent="0.3">
      <c r="A707" s="285"/>
      <c r="B707" s="57"/>
      <c r="C707" s="57"/>
      <c r="D707" s="57"/>
      <c r="E707" s="57"/>
      <c r="F707" s="57"/>
      <c r="G707" s="57"/>
      <c r="H707" s="103"/>
      <c r="I707" s="133"/>
      <c r="J707" s="187"/>
      <c r="K707" s="133"/>
      <c r="L707" s="91"/>
      <c r="M707" s="188"/>
      <c r="N707" s="123"/>
      <c r="O707" s="124"/>
      <c r="P707" s="110"/>
      <c r="Q707" s="106"/>
      <c r="R707" s="111"/>
      <c r="S707" s="106"/>
      <c r="T707" s="84">
        <f t="shared" si="88"/>
        <v>-9.7788870334625244E-9</v>
      </c>
      <c r="U707" s="85"/>
      <c r="V707" s="98"/>
      <c r="W707" s="86"/>
      <c r="X707" s="71"/>
      <c r="Y707" s="71"/>
      <c r="Z707" s="120"/>
      <c r="AA707" s="120"/>
    </row>
    <row r="708" spans="1:27" ht="41.1" hidden="1" customHeight="1" x14ac:dyDescent="0.3">
      <c r="A708" s="285"/>
      <c r="B708" s="57"/>
      <c r="C708" s="57"/>
      <c r="D708" s="57"/>
      <c r="E708" s="57"/>
      <c r="F708" s="57"/>
      <c r="G708" s="57"/>
      <c r="H708" s="103"/>
      <c r="I708" s="133"/>
      <c r="J708" s="187"/>
      <c r="K708" s="133"/>
      <c r="L708" s="91"/>
      <c r="M708" s="188"/>
      <c r="N708" s="123"/>
      <c r="O708" s="124"/>
      <c r="P708" s="110"/>
      <c r="Q708" s="106"/>
      <c r="R708" s="111"/>
      <c r="S708" s="106"/>
      <c r="T708" s="84">
        <f t="shared" si="88"/>
        <v>-9.7788870334625244E-9</v>
      </c>
      <c r="U708" s="85"/>
      <c r="V708" s="98"/>
      <c r="W708" s="86"/>
      <c r="X708" s="71"/>
      <c r="Y708" s="71"/>
      <c r="Z708" s="120"/>
      <c r="AA708" s="120"/>
    </row>
    <row r="709" spans="1:27" ht="41.1" hidden="1" customHeight="1" x14ac:dyDescent="0.3">
      <c r="A709" s="285"/>
      <c r="B709" s="57"/>
      <c r="C709" s="57"/>
      <c r="D709" s="57"/>
      <c r="E709" s="57"/>
      <c r="F709" s="57"/>
      <c r="G709" s="57"/>
      <c r="H709" s="103"/>
      <c r="I709" s="133"/>
      <c r="J709" s="187"/>
      <c r="K709" s="133"/>
      <c r="L709" s="91"/>
      <c r="M709" s="188"/>
      <c r="N709" s="123"/>
      <c r="O709" s="124"/>
      <c r="P709" s="110"/>
      <c r="Q709" s="106"/>
      <c r="R709" s="111"/>
      <c r="S709" s="106"/>
      <c r="T709" s="84">
        <f t="shared" si="88"/>
        <v>-9.7788870334625244E-9</v>
      </c>
      <c r="U709" s="85"/>
      <c r="V709" s="98"/>
      <c r="W709" s="86"/>
      <c r="X709" s="71"/>
      <c r="Y709" s="71"/>
      <c r="Z709" s="120"/>
      <c r="AA709" s="120"/>
    </row>
    <row r="710" spans="1:27" ht="41.1" hidden="1" customHeight="1" x14ac:dyDescent="0.3">
      <c r="A710" s="285"/>
      <c r="B710" s="57"/>
      <c r="C710" s="57"/>
      <c r="D710" s="57"/>
      <c r="E710" s="57"/>
      <c r="F710" s="57"/>
      <c r="G710" s="57"/>
      <c r="H710" s="103"/>
      <c r="I710" s="133"/>
      <c r="J710" s="187"/>
      <c r="K710" s="133"/>
      <c r="L710" s="91"/>
      <c r="M710" s="188"/>
      <c r="N710" s="123"/>
      <c r="O710" s="124"/>
      <c r="P710" s="110"/>
      <c r="Q710" s="106"/>
      <c r="R710" s="111"/>
      <c r="S710" s="106"/>
      <c r="T710" s="84">
        <f t="shared" si="88"/>
        <v>-9.7788870334625244E-9</v>
      </c>
      <c r="U710" s="85"/>
      <c r="V710" s="98"/>
      <c r="W710" s="86"/>
      <c r="X710" s="71"/>
      <c r="Y710" s="71"/>
      <c r="Z710" s="120"/>
      <c r="AA710" s="120"/>
    </row>
    <row r="711" spans="1:27" ht="41.1" hidden="1" customHeight="1" x14ac:dyDescent="0.3">
      <c r="A711" s="285"/>
      <c r="B711" s="57"/>
      <c r="C711" s="57"/>
      <c r="D711" s="57"/>
      <c r="E711" s="57"/>
      <c r="F711" s="57"/>
      <c r="G711" s="57"/>
      <c r="H711" s="103"/>
      <c r="I711" s="133"/>
      <c r="J711" s="187"/>
      <c r="K711" s="133"/>
      <c r="L711" s="91"/>
      <c r="M711" s="188"/>
      <c r="N711" s="123"/>
      <c r="O711" s="124"/>
      <c r="P711" s="110"/>
      <c r="Q711" s="106"/>
      <c r="R711" s="111"/>
      <c r="S711" s="106"/>
      <c r="T711" s="84">
        <f t="shared" si="88"/>
        <v>-9.7788870334625244E-9</v>
      </c>
      <c r="U711" s="85"/>
      <c r="V711" s="98"/>
      <c r="W711" s="86"/>
      <c r="X711" s="71"/>
      <c r="Y711" s="71"/>
      <c r="Z711" s="120"/>
      <c r="AA711" s="120"/>
    </row>
    <row r="712" spans="1:27" ht="41.1" hidden="1" customHeight="1" x14ac:dyDescent="0.3">
      <c r="A712" s="285"/>
      <c r="B712" s="57"/>
      <c r="C712" s="57"/>
      <c r="D712" s="57"/>
      <c r="E712" s="57"/>
      <c r="F712" s="57"/>
      <c r="G712" s="57"/>
      <c r="H712" s="103"/>
      <c r="I712" s="133"/>
      <c r="J712" s="187"/>
      <c r="K712" s="133"/>
      <c r="L712" s="91"/>
      <c r="M712" s="188"/>
      <c r="N712" s="123"/>
      <c r="O712" s="124"/>
      <c r="P712" s="110"/>
      <c r="Q712" s="106"/>
      <c r="R712" s="111"/>
      <c r="S712" s="106"/>
      <c r="T712" s="84">
        <f t="shared" si="88"/>
        <v>-9.7788870334625244E-9</v>
      </c>
      <c r="U712" s="85"/>
      <c r="V712" s="98"/>
      <c r="W712" s="86"/>
      <c r="X712" s="71"/>
      <c r="Y712" s="71"/>
      <c r="Z712" s="120"/>
      <c r="AA712" s="120"/>
    </row>
    <row r="713" spans="1:27" ht="41.1" hidden="1" customHeight="1" x14ac:dyDescent="0.3">
      <c r="A713" s="285"/>
      <c r="B713" s="57"/>
      <c r="C713" s="57"/>
      <c r="D713" s="57"/>
      <c r="E713" s="57"/>
      <c r="F713" s="57"/>
      <c r="G713" s="57"/>
      <c r="H713" s="103"/>
      <c r="I713" s="133"/>
      <c r="J713" s="187"/>
      <c r="K713" s="133"/>
      <c r="L713" s="91"/>
      <c r="M713" s="188"/>
      <c r="N713" s="123"/>
      <c r="O713" s="124"/>
      <c r="P713" s="110"/>
      <c r="Q713" s="106"/>
      <c r="R713" s="111"/>
      <c r="S713" s="106"/>
      <c r="T713" s="84">
        <f t="shared" ref="T713:T776" si="89">+T712+Q713-(R713+S713)</f>
        <v>-9.7788870334625244E-9</v>
      </c>
      <c r="U713" s="85"/>
      <c r="V713" s="98"/>
      <c r="W713" s="86"/>
      <c r="X713" s="71"/>
      <c r="Y713" s="71"/>
      <c r="Z713" s="120"/>
      <c r="AA713" s="120"/>
    </row>
    <row r="714" spans="1:27" ht="41.1" hidden="1" customHeight="1" x14ac:dyDescent="0.3">
      <c r="A714" s="285"/>
      <c r="B714" s="57"/>
      <c r="C714" s="57"/>
      <c r="D714" s="57"/>
      <c r="E714" s="57"/>
      <c r="F714" s="57"/>
      <c r="G714" s="57"/>
      <c r="H714" s="103"/>
      <c r="I714" s="133"/>
      <c r="J714" s="187"/>
      <c r="K714" s="133"/>
      <c r="L714" s="91"/>
      <c r="M714" s="188"/>
      <c r="N714" s="123"/>
      <c r="O714" s="124"/>
      <c r="P714" s="110"/>
      <c r="Q714" s="106"/>
      <c r="R714" s="111"/>
      <c r="S714" s="106"/>
      <c r="T714" s="84">
        <f t="shared" si="89"/>
        <v>-9.7788870334625244E-9</v>
      </c>
      <c r="U714" s="85"/>
      <c r="V714" s="98"/>
      <c r="W714" s="86"/>
      <c r="X714" s="71"/>
      <c r="Y714" s="71"/>
      <c r="Z714" s="120"/>
      <c r="AA714" s="120"/>
    </row>
    <row r="715" spans="1:27" ht="41.1" hidden="1" customHeight="1" x14ac:dyDescent="0.3">
      <c r="A715" s="285"/>
      <c r="B715" s="57"/>
      <c r="C715" s="57"/>
      <c r="D715" s="57"/>
      <c r="E715" s="57"/>
      <c r="F715" s="57"/>
      <c r="G715" s="57"/>
      <c r="H715" s="103"/>
      <c r="I715" s="133"/>
      <c r="J715" s="187"/>
      <c r="K715" s="133"/>
      <c r="L715" s="91"/>
      <c r="M715" s="188"/>
      <c r="N715" s="123"/>
      <c r="O715" s="124"/>
      <c r="P715" s="110"/>
      <c r="Q715" s="106"/>
      <c r="R715" s="111"/>
      <c r="S715" s="106"/>
      <c r="T715" s="84">
        <f t="shared" si="89"/>
        <v>-9.7788870334625244E-9</v>
      </c>
      <c r="U715" s="85"/>
      <c r="V715" s="98"/>
      <c r="W715" s="86"/>
      <c r="X715" s="71"/>
      <c r="Y715" s="71"/>
      <c r="Z715" s="120"/>
      <c r="AA715" s="120"/>
    </row>
    <row r="716" spans="1:27" ht="41.1" hidden="1" customHeight="1" x14ac:dyDescent="0.3">
      <c r="A716" s="285"/>
      <c r="B716" s="57"/>
      <c r="C716" s="57"/>
      <c r="D716" s="57"/>
      <c r="E716" s="57"/>
      <c r="F716" s="57"/>
      <c r="G716" s="57"/>
      <c r="H716" s="103"/>
      <c r="I716" s="133"/>
      <c r="J716" s="187"/>
      <c r="K716" s="133"/>
      <c r="L716" s="91"/>
      <c r="M716" s="188"/>
      <c r="N716" s="123"/>
      <c r="O716" s="124"/>
      <c r="P716" s="110"/>
      <c r="Q716" s="106"/>
      <c r="R716" s="111"/>
      <c r="S716" s="106"/>
      <c r="T716" s="84">
        <f t="shared" si="89"/>
        <v>-9.7788870334625244E-9</v>
      </c>
      <c r="U716" s="85"/>
      <c r="V716" s="98"/>
      <c r="W716" s="86"/>
      <c r="X716" s="71"/>
      <c r="Y716" s="71"/>
      <c r="Z716" s="120"/>
      <c r="AA716" s="120"/>
    </row>
    <row r="717" spans="1:27" ht="41.1" hidden="1" customHeight="1" x14ac:dyDescent="0.3">
      <c r="A717" s="285"/>
      <c r="B717" s="57"/>
      <c r="C717" s="57"/>
      <c r="D717" s="57"/>
      <c r="E717" s="57"/>
      <c r="F717" s="57"/>
      <c r="G717" s="57"/>
      <c r="H717" s="103"/>
      <c r="I717" s="133"/>
      <c r="J717" s="187"/>
      <c r="K717" s="133"/>
      <c r="L717" s="91"/>
      <c r="M717" s="188"/>
      <c r="N717" s="123"/>
      <c r="O717" s="124"/>
      <c r="P717" s="110"/>
      <c r="Q717" s="106"/>
      <c r="R717" s="111"/>
      <c r="S717" s="106"/>
      <c r="T717" s="84">
        <f t="shared" si="89"/>
        <v>-9.7788870334625244E-9</v>
      </c>
      <c r="U717" s="85"/>
      <c r="V717" s="98"/>
      <c r="W717" s="86"/>
      <c r="X717" s="71"/>
      <c r="Y717" s="71"/>
      <c r="Z717" s="120"/>
      <c r="AA717" s="120"/>
    </row>
    <row r="718" spans="1:27" ht="41.1" hidden="1" customHeight="1" x14ac:dyDescent="0.3">
      <c r="A718" s="285"/>
      <c r="B718" s="57"/>
      <c r="C718" s="57"/>
      <c r="D718" s="57"/>
      <c r="E718" s="57"/>
      <c r="F718" s="57"/>
      <c r="G718" s="57"/>
      <c r="H718" s="103"/>
      <c r="I718" s="133"/>
      <c r="J718" s="187"/>
      <c r="K718" s="133"/>
      <c r="L718" s="91"/>
      <c r="M718" s="188"/>
      <c r="N718" s="123"/>
      <c r="O718" s="124"/>
      <c r="P718" s="110"/>
      <c r="Q718" s="106"/>
      <c r="R718" s="111"/>
      <c r="S718" s="106"/>
      <c r="T718" s="84">
        <f t="shared" si="89"/>
        <v>-9.7788870334625244E-9</v>
      </c>
      <c r="U718" s="85"/>
      <c r="V718" s="98"/>
      <c r="W718" s="86"/>
      <c r="X718" s="71"/>
      <c r="Y718" s="71"/>
      <c r="Z718" s="120"/>
      <c r="AA718" s="120"/>
    </row>
    <row r="719" spans="1:27" ht="41.1" hidden="1" customHeight="1" x14ac:dyDescent="0.3">
      <c r="A719" s="285"/>
      <c r="B719" s="57"/>
      <c r="C719" s="57"/>
      <c r="D719" s="57"/>
      <c r="E719" s="57"/>
      <c r="F719" s="57"/>
      <c r="G719" s="57"/>
      <c r="H719" s="103"/>
      <c r="I719" s="133"/>
      <c r="J719" s="187"/>
      <c r="K719" s="133"/>
      <c r="L719" s="91"/>
      <c r="M719" s="188"/>
      <c r="N719" s="123"/>
      <c r="O719" s="124"/>
      <c r="P719" s="110"/>
      <c r="Q719" s="106"/>
      <c r="R719" s="111"/>
      <c r="S719" s="106"/>
      <c r="T719" s="84">
        <f t="shared" si="89"/>
        <v>-9.7788870334625244E-9</v>
      </c>
      <c r="U719" s="85"/>
      <c r="V719" s="98"/>
      <c r="W719" s="86"/>
      <c r="X719" s="71"/>
      <c r="Y719" s="71"/>
      <c r="Z719" s="120"/>
      <c r="AA719" s="120"/>
    </row>
    <row r="720" spans="1:27" ht="41.1" hidden="1" customHeight="1" x14ac:dyDescent="0.3">
      <c r="A720" s="285"/>
      <c r="B720" s="57"/>
      <c r="C720" s="57"/>
      <c r="D720" s="57"/>
      <c r="E720" s="57"/>
      <c r="F720" s="57"/>
      <c r="G720" s="57"/>
      <c r="H720" s="103"/>
      <c r="I720" s="133"/>
      <c r="J720" s="187"/>
      <c r="K720" s="133"/>
      <c r="L720" s="91"/>
      <c r="M720" s="188"/>
      <c r="N720" s="123"/>
      <c r="O720" s="124"/>
      <c r="P720" s="110"/>
      <c r="Q720" s="106"/>
      <c r="R720" s="111"/>
      <c r="S720" s="106"/>
      <c r="T720" s="84">
        <f t="shared" si="89"/>
        <v>-9.7788870334625244E-9</v>
      </c>
      <c r="U720" s="85"/>
      <c r="V720" s="98"/>
      <c r="W720" s="86"/>
      <c r="X720" s="71"/>
      <c r="Y720" s="71"/>
      <c r="Z720" s="120"/>
      <c r="AA720" s="120"/>
    </row>
    <row r="721" spans="1:27" ht="41.1" hidden="1" customHeight="1" x14ac:dyDescent="0.3">
      <c r="A721" s="285"/>
      <c r="B721" s="57"/>
      <c r="C721" s="57"/>
      <c r="D721" s="57"/>
      <c r="E721" s="57"/>
      <c r="F721" s="57"/>
      <c r="G721" s="57"/>
      <c r="H721" s="103"/>
      <c r="I721" s="133"/>
      <c r="J721" s="187"/>
      <c r="K721" s="133"/>
      <c r="L721" s="91"/>
      <c r="M721" s="188"/>
      <c r="N721" s="123"/>
      <c r="O721" s="124"/>
      <c r="P721" s="110"/>
      <c r="Q721" s="106"/>
      <c r="R721" s="111"/>
      <c r="S721" s="106"/>
      <c r="T721" s="84">
        <f t="shared" si="89"/>
        <v>-9.7788870334625244E-9</v>
      </c>
      <c r="U721" s="85"/>
      <c r="V721" s="98"/>
      <c r="W721" s="86"/>
      <c r="X721" s="71"/>
      <c r="Y721" s="71"/>
      <c r="Z721" s="120"/>
      <c r="AA721" s="120"/>
    </row>
    <row r="722" spans="1:27" ht="41.1" hidden="1" customHeight="1" x14ac:dyDescent="0.3">
      <c r="A722" s="285"/>
      <c r="B722" s="57"/>
      <c r="C722" s="57"/>
      <c r="D722" s="57"/>
      <c r="E722" s="57"/>
      <c r="F722" s="57"/>
      <c r="G722" s="57"/>
      <c r="H722" s="103"/>
      <c r="I722" s="133"/>
      <c r="J722" s="187"/>
      <c r="K722" s="133"/>
      <c r="L722" s="91"/>
      <c r="M722" s="188"/>
      <c r="N722" s="123"/>
      <c r="O722" s="124"/>
      <c r="P722" s="110"/>
      <c r="Q722" s="106"/>
      <c r="R722" s="111"/>
      <c r="S722" s="106"/>
      <c r="T722" s="84">
        <f t="shared" si="89"/>
        <v>-9.7788870334625244E-9</v>
      </c>
      <c r="U722" s="85"/>
      <c r="V722" s="98"/>
      <c r="W722" s="86"/>
      <c r="X722" s="71"/>
      <c r="Y722" s="71"/>
      <c r="Z722" s="120"/>
      <c r="AA722" s="120"/>
    </row>
    <row r="723" spans="1:27" ht="41.1" hidden="1" customHeight="1" x14ac:dyDescent="0.3">
      <c r="A723" s="285"/>
      <c r="B723" s="57"/>
      <c r="C723" s="57"/>
      <c r="D723" s="57"/>
      <c r="E723" s="57"/>
      <c r="F723" s="57"/>
      <c r="G723" s="57"/>
      <c r="H723" s="103"/>
      <c r="I723" s="133"/>
      <c r="J723" s="187"/>
      <c r="K723" s="133"/>
      <c r="L723" s="91"/>
      <c r="M723" s="188"/>
      <c r="N723" s="123"/>
      <c r="O723" s="124"/>
      <c r="P723" s="110"/>
      <c r="Q723" s="106"/>
      <c r="R723" s="111"/>
      <c r="S723" s="106"/>
      <c r="T723" s="84">
        <f t="shared" si="89"/>
        <v>-9.7788870334625244E-9</v>
      </c>
      <c r="U723" s="85"/>
      <c r="V723" s="98"/>
      <c r="W723" s="86"/>
      <c r="X723" s="71"/>
      <c r="Y723" s="71"/>
      <c r="Z723" s="120"/>
      <c r="AA723" s="120"/>
    </row>
    <row r="724" spans="1:27" ht="41.1" hidden="1" customHeight="1" x14ac:dyDescent="0.3">
      <c r="A724" s="285"/>
      <c r="B724" s="57"/>
      <c r="C724" s="57"/>
      <c r="D724" s="57"/>
      <c r="E724" s="57"/>
      <c r="F724" s="57"/>
      <c r="G724" s="57"/>
      <c r="H724" s="103"/>
      <c r="I724" s="133"/>
      <c r="J724" s="187"/>
      <c r="K724" s="133"/>
      <c r="L724" s="91"/>
      <c r="M724" s="188"/>
      <c r="N724" s="123"/>
      <c r="O724" s="124"/>
      <c r="P724" s="110"/>
      <c r="Q724" s="106"/>
      <c r="R724" s="111"/>
      <c r="S724" s="106"/>
      <c r="T724" s="84">
        <f t="shared" si="89"/>
        <v>-9.7788870334625244E-9</v>
      </c>
      <c r="U724" s="85"/>
      <c r="V724" s="98"/>
      <c r="W724" s="86"/>
      <c r="X724" s="71"/>
      <c r="Y724" s="71"/>
      <c r="Z724" s="120"/>
      <c r="AA724" s="120"/>
    </row>
    <row r="725" spans="1:27" ht="41.1" hidden="1" customHeight="1" x14ac:dyDescent="0.3">
      <c r="A725" s="285"/>
      <c r="B725" s="57"/>
      <c r="C725" s="57"/>
      <c r="D725" s="57"/>
      <c r="E725" s="57"/>
      <c r="F725" s="57"/>
      <c r="G725" s="57"/>
      <c r="H725" s="103"/>
      <c r="I725" s="133"/>
      <c r="J725" s="187"/>
      <c r="K725" s="133"/>
      <c r="L725" s="91"/>
      <c r="M725" s="188"/>
      <c r="N725" s="123"/>
      <c r="O725" s="124"/>
      <c r="P725" s="110"/>
      <c r="Q725" s="106"/>
      <c r="R725" s="111"/>
      <c r="S725" s="106"/>
      <c r="T725" s="84">
        <f t="shared" si="89"/>
        <v>-9.7788870334625244E-9</v>
      </c>
      <c r="U725" s="85"/>
      <c r="V725" s="98"/>
      <c r="W725" s="86"/>
      <c r="X725" s="71"/>
      <c r="Y725" s="71"/>
      <c r="Z725" s="120"/>
      <c r="AA725" s="120"/>
    </row>
    <row r="726" spans="1:27" ht="41.1" hidden="1" customHeight="1" x14ac:dyDescent="0.3">
      <c r="A726" s="285"/>
      <c r="B726" s="57"/>
      <c r="C726" s="57"/>
      <c r="D726" s="57"/>
      <c r="E726" s="57"/>
      <c r="F726" s="57"/>
      <c r="G726" s="57"/>
      <c r="H726" s="103"/>
      <c r="I726" s="133"/>
      <c r="J726" s="187"/>
      <c r="K726" s="133"/>
      <c r="L726" s="91"/>
      <c r="M726" s="188"/>
      <c r="N726" s="123"/>
      <c r="O726" s="124"/>
      <c r="P726" s="110"/>
      <c r="Q726" s="106"/>
      <c r="R726" s="111"/>
      <c r="S726" s="106"/>
      <c r="T726" s="84">
        <f t="shared" si="89"/>
        <v>-9.7788870334625244E-9</v>
      </c>
      <c r="U726" s="85"/>
      <c r="V726" s="98"/>
      <c r="W726" s="86"/>
      <c r="X726" s="71"/>
      <c r="Y726" s="71"/>
      <c r="Z726" s="120"/>
      <c r="AA726" s="120"/>
    </row>
    <row r="727" spans="1:27" ht="41.1" hidden="1" customHeight="1" x14ac:dyDescent="0.3">
      <c r="A727" s="285"/>
      <c r="B727" s="57"/>
      <c r="C727" s="57"/>
      <c r="D727" s="57"/>
      <c r="E727" s="57"/>
      <c r="F727" s="57"/>
      <c r="G727" s="57"/>
      <c r="H727" s="103"/>
      <c r="I727" s="133"/>
      <c r="J727" s="187"/>
      <c r="K727" s="133"/>
      <c r="L727" s="91"/>
      <c r="M727" s="188"/>
      <c r="N727" s="123"/>
      <c r="O727" s="124"/>
      <c r="P727" s="110"/>
      <c r="Q727" s="106"/>
      <c r="R727" s="111"/>
      <c r="S727" s="106"/>
      <c r="T727" s="84">
        <f t="shared" si="89"/>
        <v>-9.7788870334625244E-9</v>
      </c>
      <c r="U727" s="85"/>
      <c r="V727" s="98"/>
      <c r="W727" s="86"/>
      <c r="X727" s="71"/>
      <c r="Y727" s="71"/>
      <c r="Z727" s="120"/>
      <c r="AA727" s="120"/>
    </row>
    <row r="728" spans="1:27" ht="41.1" hidden="1" customHeight="1" x14ac:dyDescent="0.3">
      <c r="A728" s="285"/>
      <c r="B728" s="57"/>
      <c r="C728" s="57"/>
      <c r="D728" s="57"/>
      <c r="E728" s="57"/>
      <c r="F728" s="57"/>
      <c r="G728" s="57"/>
      <c r="H728" s="103"/>
      <c r="I728" s="133"/>
      <c r="J728" s="187"/>
      <c r="K728" s="133"/>
      <c r="L728" s="91"/>
      <c r="M728" s="188"/>
      <c r="N728" s="123"/>
      <c r="O728" s="124"/>
      <c r="P728" s="110"/>
      <c r="Q728" s="106"/>
      <c r="R728" s="111"/>
      <c r="S728" s="106"/>
      <c r="T728" s="84">
        <f t="shared" si="89"/>
        <v>-9.7788870334625244E-9</v>
      </c>
      <c r="U728" s="85"/>
      <c r="V728" s="98"/>
      <c r="W728" s="86"/>
      <c r="X728" s="71"/>
      <c r="Y728" s="71"/>
      <c r="Z728" s="120"/>
      <c r="AA728" s="120"/>
    </row>
    <row r="729" spans="1:27" ht="41.1" hidden="1" customHeight="1" x14ac:dyDescent="0.3">
      <c r="A729" s="285"/>
      <c r="B729" s="57"/>
      <c r="C729" s="57"/>
      <c r="D729" s="57"/>
      <c r="E729" s="57"/>
      <c r="F729" s="57"/>
      <c r="G729" s="57"/>
      <c r="H729" s="103"/>
      <c r="I729" s="133"/>
      <c r="J729" s="187"/>
      <c r="K729" s="133"/>
      <c r="L729" s="91"/>
      <c r="M729" s="188"/>
      <c r="N729" s="123"/>
      <c r="O729" s="124"/>
      <c r="P729" s="110"/>
      <c r="Q729" s="106"/>
      <c r="R729" s="111"/>
      <c r="S729" s="106"/>
      <c r="T729" s="84">
        <f t="shared" si="89"/>
        <v>-9.7788870334625244E-9</v>
      </c>
      <c r="U729" s="85"/>
      <c r="V729" s="98"/>
      <c r="W729" s="86"/>
      <c r="X729" s="71"/>
      <c r="Y729" s="71"/>
      <c r="Z729" s="120"/>
      <c r="AA729" s="120"/>
    </row>
    <row r="730" spans="1:27" ht="41.1" hidden="1" customHeight="1" x14ac:dyDescent="0.3">
      <c r="A730" s="285"/>
      <c r="B730" s="57"/>
      <c r="C730" s="57"/>
      <c r="D730" s="57"/>
      <c r="E730" s="57"/>
      <c r="F730" s="57"/>
      <c r="G730" s="57"/>
      <c r="H730" s="103"/>
      <c r="I730" s="133"/>
      <c r="J730" s="187"/>
      <c r="K730" s="133"/>
      <c r="L730" s="91"/>
      <c r="M730" s="188"/>
      <c r="N730" s="123"/>
      <c r="O730" s="124"/>
      <c r="P730" s="110"/>
      <c r="Q730" s="106"/>
      <c r="R730" s="111"/>
      <c r="S730" s="106"/>
      <c r="T730" s="84">
        <f t="shared" si="89"/>
        <v>-9.7788870334625244E-9</v>
      </c>
      <c r="U730" s="85"/>
      <c r="V730" s="98"/>
      <c r="W730" s="86"/>
      <c r="X730" s="71"/>
      <c r="Y730" s="71"/>
      <c r="Z730" s="120"/>
      <c r="AA730" s="120"/>
    </row>
    <row r="731" spans="1:27" ht="41.1" hidden="1" customHeight="1" x14ac:dyDescent="0.3">
      <c r="A731" s="285"/>
      <c r="B731" s="57"/>
      <c r="C731" s="57"/>
      <c r="D731" s="57"/>
      <c r="E731" s="57"/>
      <c r="F731" s="57"/>
      <c r="G731" s="57"/>
      <c r="H731" s="103"/>
      <c r="I731" s="133"/>
      <c r="J731" s="187"/>
      <c r="K731" s="133"/>
      <c r="L731" s="91"/>
      <c r="M731" s="188"/>
      <c r="N731" s="123"/>
      <c r="O731" s="124"/>
      <c r="P731" s="110"/>
      <c r="Q731" s="106"/>
      <c r="R731" s="111"/>
      <c r="S731" s="106"/>
      <c r="T731" s="84">
        <f t="shared" si="89"/>
        <v>-9.7788870334625244E-9</v>
      </c>
      <c r="U731" s="85"/>
      <c r="V731" s="98"/>
      <c r="W731" s="86"/>
      <c r="X731" s="71"/>
      <c r="Y731" s="71"/>
      <c r="Z731" s="120"/>
      <c r="AA731" s="120"/>
    </row>
    <row r="732" spans="1:27" ht="41.1" hidden="1" customHeight="1" x14ac:dyDescent="0.3">
      <c r="A732" s="285"/>
      <c r="B732" s="57"/>
      <c r="C732" s="57"/>
      <c r="D732" s="57"/>
      <c r="E732" s="57"/>
      <c r="F732" s="57"/>
      <c r="G732" s="57"/>
      <c r="H732" s="103"/>
      <c r="I732" s="133"/>
      <c r="J732" s="187"/>
      <c r="K732" s="133"/>
      <c r="L732" s="91"/>
      <c r="M732" s="188"/>
      <c r="N732" s="123"/>
      <c r="O732" s="124"/>
      <c r="P732" s="110"/>
      <c r="Q732" s="106"/>
      <c r="R732" s="111"/>
      <c r="S732" s="106"/>
      <c r="T732" s="84">
        <f t="shared" si="89"/>
        <v>-9.7788870334625244E-9</v>
      </c>
      <c r="U732" s="85"/>
      <c r="V732" s="98"/>
      <c r="W732" s="86"/>
      <c r="X732" s="71"/>
      <c r="Y732" s="71"/>
      <c r="Z732" s="120"/>
      <c r="AA732" s="120"/>
    </row>
    <row r="733" spans="1:27" ht="41.1" hidden="1" customHeight="1" x14ac:dyDescent="0.3">
      <c r="A733" s="285"/>
      <c r="B733" s="57"/>
      <c r="C733" s="57"/>
      <c r="D733" s="57"/>
      <c r="E733" s="57"/>
      <c r="F733" s="57"/>
      <c r="G733" s="57"/>
      <c r="H733" s="103"/>
      <c r="I733" s="133"/>
      <c r="J733" s="187"/>
      <c r="K733" s="133"/>
      <c r="L733" s="91"/>
      <c r="M733" s="188"/>
      <c r="N733" s="123"/>
      <c r="O733" s="124"/>
      <c r="P733" s="110"/>
      <c r="Q733" s="106"/>
      <c r="R733" s="111"/>
      <c r="S733" s="106"/>
      <c r="T733" s="84">
        <f t="shared" si="89"/>
        <v>-9.7788870334625244E-9</v>
      </c>
      <c r="U733" s="85"/>
      <c r="V733" s="98"/>
      <c r="W733" s="86"/>
      <c r="X733" s="71"/>
      <c r="Y733" s="71"/>
      <c r="Z733" s="120"/>
      <c r="AA733" s="120"/>
    </row>
    <row r="734" spans="1:27" ht="41.1" hidden="1" customHeight="1" x14ac:dyDescent="0.3">
      <c r="A734" s="285"/>
      <c r="B734" s="57"/>
      <c r="C734" s="57"/>
      <c r="D734" s="57"/>
      <c r="E734" s="57"/>
      <c r="F734" s="57"/>
      <c r="G734" s="57"/>
      <c r="H734" s="103"/>
      <c r="I734" s="133"/>
      <c r="J734" s="187"/>
      <c r="K734" s="133"/>
      <c r="L734" s="91"/>
      <c r="M734" s="188"/>
      <c r="N734" s="123"/>
      <c r="O734" s="124"/>
      <c r="P734" s="110"/>
      <c r="Q734" s="106"/>
      <c r="R734" s="111"/>
      <c r="S734" s="106"/>
      <c r="T734" s="84">
        <f t="shared" si="89"/>
        <v>-9.7788870334625244E-9</v>
      </c>
      <c r="U734" s="85"/>
      <c r="V734" s="98"/>
      <c r="W734" s="86"/>
      <c r="X734" s="71"/>
      <c r="Y734" s="71"/>
      <c r="Z734" s="120"/>
      <c r="AA734" s="120"/>
    </row>
    <row r="735" spans="1:27" ht="41.1" hidden="1" customHeight="1" x14ac:dyDescent="0.3">
      <c r="A735" s="285"/>
      <c r="B735" s="57"/>
      <c r="C735" s="57"/>
      <c r="D735" s="57"/>
      <c r="E735" s="57"/>
      <c r="F735" s="57"/>
      <c r="G735" s="57"/>
      <c r="H735" s="103"/>
      <c r="I735" s="133"/>
      <c r="J735" s="187"/>
      <c r="K735" s="133"/>
      <c r="L735" s="91"/>
      <c r="M735" s="188"/>
      <c r="N735" s="123"/>
      <c r="O735" s="124"/>
      <c r="P735" s="110"/>
      <c r="Q735" s="106"/>
      <c r="R735" s="111"/>
      <c r="S735" s="106"/>
      <c r="T735" s="84">
        <f t="shared" si="89"/>
        <v>-9.7788870334625244E-9</v>
      </c>
      <c r="U735" s="85"/>
      <c r="V735" s="98"/>
      <c r="W735" s="86"/>
      <c r="X735" s="71"/>
      <c r="Y735" s="71"/>
      <c r="Z735" s="120"/>
      <c r="AA735" s="120"/>
    </row>
    <row r="736" spans="1:27" ht="41.1" hidden="1" customHeight="1" x14ac:dyDescent="0.3">
      <c r="A736" s="285"/>
      <c r="B736" s="57"/>
      <c r="C736" s="57"/>
      <c r="D736" s="57"/>
      <c r="E736" s="57"/>
      <c r="F736" s="57"/>
      <c r="G736" s="57"/>
      <c r="H736" s="103"/>
      <c r="I736" s="133"/>
      <c r="J736" s="187"/>
      <c r="K736" s="133"/>
      <c r="L736" s="91"/>
      <c r="M736" s="188"/>
      <c r="N736" s="123"/>
      <c r="O736" s="124"/>
      <c r="P736" s="110"/>
      <c r="Q736" s="106"/>
      <c r="R736" s="111"/>
      <c r="S736" s="106"/>
      <c r="T736" s="84">
        <f t="shared" si="89"/>
        <v>-9.7788870334625244E-9</v>
      </c>
      <c r="U736" s="85"/>
      <c r="V736" s="98"/>
      <c r="W736" s="86"/>
      <c r="X736" s="71"/>
      <c r="Y736" s="71"/>
      <c r="Z736" s="120"/>
      <c r="AA736" s="120"/>
    </row>
    <row r="737" spans="1:27" ht="41.1" hidden="1" customHeight="1" x14ac:dyDescent="0.3">
      <c r="A737" s="285"/>
      <c r="B737" s="57"/>
      <c r="C737" s="57"/>
      <c r="D737" s="57"/>
      <c r="E737" s="57"/>
      <c r="F737" s="57"/>
      <c r="G737" s="57"/>
      <c r="H737" s="103"/>
      <c r="I737" s="133"/>
      <c r="J737" s="187"/>
      <c r="K737" s="133"/>
      <c r="L737" s="91"/>
      <c r="M737" s="188"/>
      <c r="N737" s="123"/>
      <c r="O737" s="124"/>
      <c r="P737" s="110"/>
      <c r="Q737" s="106"/>
      <c r="R737" s="111"/>
      <c r="S737" s="106"/>
      <c r="T737" s="84">
        <f t="shared" si="89"/>
        <v>-9.7788870334625244E-9</v>
      </c>
      <c r="U737" s="85"/>
      <c r="V737" s="98"/>
      <c r="W737" s="86"/>
      <c r="X737" s="71"/>
      <c r="Y737" s="71"/>
      <c r="Z737" s="120"/>
      <c r="AA737" s="120"/>
    </row>
    <row r="738" spans="1:27" ht="41.1" hidden="1" customHeight="1" x14ac:dyDescent="0.3">
      <c r="A738" s="285"/>
      <c r="B738" s="57"/>
      <c r="C738" s="57"/>
      <c r="D738" s="57"/>
      <c r="E738" s="57"/>
      <c r="F738" s="57"/>
      <c r="G738" s="57"/>
      <c r="H738" s="103"/>
      <c r="I738" s="133"/>
      <c r="J738" s="187"/>
      <c r="K738" s="133"/>
      <c r="L738" s="91"/>
      <c r="M738" s="188"/>
      <c r="N738" s="123"/>
      <c r="O738" s="124"/>
      <c r="P738" s="110"/>
      <c r="Q738" s="106"/>
      <c r="R738" s="111"/>
      <c r="S738" s="106"/>
      <c r="T738" s="84">
        <f t="shared" si="89"/>
        <v>-9.7788870334625244E-9</v>
      </c>
      <c r="U738" s="85"/>
      <c r="V738" s="98"/>
      <c r="W738" s="86"/>
      <c r="X738" s="71"/>
      <c r="Y738" s="71"/>
      <c r="Z738" s="120"/>
      <c r="AA738" s="120"/>
    </row>
    <row r="739" spans="1:27" ht="41.1" hidden="1" customHeight="1" x14ac:dyDescent="0.3">
      <c r="A739" s="285"/>
      <c r="B739" s="57"/>
      <c r="C739" s="57"/>
      <c r="D739" s="57"/>
      <c r="E739" s="57"/>
      <c r="F739" s="57"/>
      <c r="G739" s="57"/>
      <c r="H739" s="103"/>
      <c r="I739" s="133"/>
      <c r="J739" s="187"/>
      <c r="K739" s="133"/>
      <c r="L739" s="91"/>
      <c r="M739" s="188"/>
      <c r="N739" s="123"/>
      <c r="O739" s="124"/>
      <c r="P739" s="110"/>
      <c r="Q739" s="106"/>
      <c r="R739" s="111"/>
      <c r="S739" s="106"/>
      <c r="T739" s="84">
        <f t="shared" si="89"/>
        <v>-9.7788870334625244E-9</v>
      </c>
      <c r="U739" s="85"/>
      <c r="V739" s="98"/>
      <c r="W739" s="86"/>
      <c r="X739" s="71"/>
      <c r="Y739" s="71"/>
      <c r="Z739" s="120"/>
      <c r="AA739" s="120"/>
    </row>
    <row r="740" spans="1:27" ht="41.1" hidden="1" customHeight="1" x14ac:dyDescent="0.3">
      <c r="A740" s="285"/>
      <c r="B740" s="57"/>
      <c r="C740" s="57"/>
      <c r="D740" s="57"/>
      <c r="E740" s="57"/>
      <c r="F740" s="57"/>
      <c r="G740" s="57"/>
      <c r="H740" s="103"/>
      <c r="I740" s="133"/>
      <c r="J740" s="187"/>
      <c r="K740" s="133"/>
      <c r="L740" s="91"/>
      <c r="M740" s="188"/>
      <c r="N740" s="123"/>
      <c r="O740" s="124"/>
      <c r="P740" s="110"/>
      <c r="Q740" s="106"/>
      <c r="R740" s="111"/>
      <c r="S740" s="106"/>
      <c r="T740" s="84">
        <f t="shared" si="89"/>
        <v>-9.7788870334625244E-9</v>
      </c>
      <c r="U740" s="85"/>
      <c r="V740" s="98"/>
      <c r="W740" s="86"/>
      <c r="X740" s="71"/>
      <c r="Y740" s="71"/>
      <c r="Z740" s="120"/>
      <c r="AA740" s="120"/>
    </row>
    <row r="741" spans="1:27" ht="41.1" hidden="1" customHeight="1" x14ac:dyDescent="0.3">
      <c r="A741" s="285"/>
      <c r="B741" s="57"/>
      <c r="C741" s="57"/>
      <c r="D741" s="57"/>
      <c r="E741" s="57"/>
      <c r="F741" s="57"/>
      <c r="G741" s="57"/>
      <c r="H741" s="103"/>
      <c r="I741" s="133"/>
      <c r="J741" s="187"/>
      <c r="K741" s="133"/>
      <c r="L741" s="91"/>
      <c r="M741" s="188"/>
      <c r="N741" s="123"/>
      <c r="O741" s="124"/>
      <c r="P741" s="110"/>
      <c r="Q741" s="106"/>
      <c r="R741" s="111"/>
      <c r="S741" s="106"/>
      <c r="T741" s="84">
        <f t="shared" si="89"/>
        <v>-9.7788870334625244E-9</v>
      </c>
      <c r="U741" s="85"/>
      <c r="V741" s="98"/>
      <c r="W741" s="86"/>
      <c r="X741" s="71"/>
      <c r="Y741" s="71"/>
      <c r="Z741" s="120"/>
      <c r="AA741" s="120"/>
    </row>
    <row r="742" spans="1:27" ht="41.1" hidden="1" customHeight="1" x14ac:dyDescent="0.3">
      <c r="A742" s="285"/>
      <c r="B742" s="57"/>
      <c r="C742" s="57"/>
      <c r="D742" s="57"/>
      <c r="E742" s="57"/>
      <c r="F742" s="57"/>
      <c r="G742" s="57"/>
      <c r="H742" s="103"/>
      <c r="I742" s="133"/>
      <c r="J742" s="187"/>
      <c r="K742" s="133"/>
      <c r="L742" s="91"/>
      <c r="M742" s="188"/>
      <c r="N742" s="123"/>
      <c r="O742" s="124"/>
      <c r="P742" s="110"/>
      <c r="Q742" s="106"/>
      <c r="R742" s="111"/>
      <c r="S742" s="106"/>
      <c r="T742" s="84">
        <f t="shared" si="89"/>
        <v>-9.7788870334625244E-9</v>
      </c>
      <c r="U742" s="85"/>
      <c r="V742" s="98"/>
      <c r="W742" s="86"/>
      <c r="X742" s="71"/>
      <c r="Y742" s="71"/>
      <c r="Z742" s="120"/>
      <c r="AA742" s="120"/>
    </row>
    <row r="743" spans="1:27" ht="41.1" hidden="1" customHeight="1" x14ac:dyDescent="0.3">
      <c r="A743" s="285"/>
      <c r="B743" s="57"/>
      <c r="C743" s="57"/>
      <c r="D743" s="57"/>
      <c r="E743" s="57"/>
      <c r="F743" s="57"/>
      <c r="G743" s="57"/>
      <c r="H743" s="103"/>
      <c r="I743" s="133"/>
      <c r="J743" s="187"/>
      <c r="K743" s="133"/>
      <c r="L743" s="91"/>
      <c r="M743" s="188"/>
      <c r="N743" s="123"/>
      <c r="O743" s="124"/>
      <c r="P743" s="110"/>
      <c r="Q743" s="106"/>
      <c r="R743" s="111"/>
      <c r="S743" s="106"/>
      <c r="T743" s="84">
        <f t="shared" si="89"/>
        <v>-9.7788870334625244E-9</v>
      </c>
      <c r="U743" s="85"/>
      <c r="V743" s="98"/>
      <c r="W743" s="86"/>
      <c r="X743" s="71"/>
      <c r="Y743" s="71"/>
      <c r="Z743" s="120"/>
      <c r="AA743" s="120"/>
    </row>
    <row r="744" spans="1:27" ht="41.1" hidden="1" customHeight="1" x14ac:dyDescent="0.3">
      <c r="A744" s="285"/>
      <c r="B744" s="57"/>
      <c r="C744" s="57"/>
      <c r="D744" s="57"/>
      <c r="E744" s="57"/>
      <c r="F744" s="57"/>
      <c r="G744" s="57"/>
      <c r="H744" s="103"/>
      <c r="I744" s="133"/>
      <c r="J744" s="187"/>
      <c r="K744" s="133"/>
      <c r="L744" s="91"/>
      <c r="M744" s="188"/>
      <c r="N744" s="123"/>
      <c r="O744" s="124"/>
      <c r="P744" s="110"/>
      <c r="Q744" s="106"/>
      <c r="R744" s="111"/>
      <c r="S744" s="106"/>
      <c r="T744" s="84">
        <f t="shared" si="89"/>
        <v>-9.7788870334625244E-9</v>
      </c>
      <c r="U744" s="85"/>
      <c r="V744" s="98"/>
      <c r="W744" s="86"/>
      <c r="X744" s="71"/>
      <c r="Y744" s="71"/>
      <c r="Z744" s="120"/>
      <c r="AA744" s="120"/>
    </row>
    <row r="745" spans="1:27" ht="41.1" hidden="1" customHeight="1" x14ac:dyDescent="0.3">
      <c r="A745" s="285"/>
      <c r="B745" s="57"/>
      <c r="C745" s="57"/>
      <c r="D745" s="57"/>
      <c r="E745" s="57"/>
      <c r="F745" s="57"/>
      <c r="G745" s="57"/>
      <c r="H745" s="103"/>
      <c r="I745" s="133"/>
      <c r="J745" s="187"/>
      <c r="K745" s="133"/>
      <c r="L745" s="91"/>
      <c r="M745" s="188"/>
      <c r="N745" s="123"/>
      <c r="O745" s="124"/>
      <c r="P745" s="110"/>
      <c r="Q745" s="106"/>
      <c r="R745" s="111"/>
      <c r="S745" s="106"/>
      <c r="T745" s="84">
        <f t="shared" si="89"/>
        <v>-9.7788870334625244E-9</v>
      </c>
      <c r="U745" s="85"/>
      <c r="V745" s="98"/>
      <c r="W745" s="86"/>
      <c r="X745" s="71"/>
      <c r="Y745" s="71"/>
      <c r="Z745" s="120"/>
      <c r="AA745" s="120"/>
    </row>
    <row r="746" spans="1:27" ht="41.1" hidden="1" customHeight="1" x14ac:dyDescent="0.3">
      <c r="A746" s="285"/>
      <c r="B746" s="57"/>
      <c r="C746" s="57"/>
      <c r="D746" s="57"/>
      <c r="E746" s="57"/>
      <c r="F746" s="57"/>
      <c r="G746" s="57"/>
      <c r="H746" s="103"/>
      <c r="I746" s="133"/>
      <c r="J746" s="187"/>
      <c r="K746" s="133"/>
      <c r="L746" s="91"/>
      <c r="M746" s="188"/>
      <c r="N746" s="123"/>
      <c r="O746" s="124"/>
      <c r="P746" s="110"/>
      <c r="Q746" s="106"/>
      <c r="R746" s="111"/>
      <c r="S746" s="106"/>
      <c r="T746" s="84">
        <f t="shared" si="89"/>
        <v>-9.7788870334625244E-9</v>
      </c>
      <c r="U746" s="85"/>
      <c r="V746" s="98"/>
      <c r="W746" s="86"/>
      <c r="X746" s="71"/>
      <c r="Y746" s="71"/>
      <c r="Z746" s="120"/>
      <c r="AA746" s="120"/>
    </row>
    <row r="747" spans="1:27" ht="41.1" hidden="1" customHeight="1" x14ac:dyDescent="0.3">
      <c r="A747" s="285"/>
      <c r="B747" s="57"/>
      <c r="C747" s="57"/>
      <c r="D747" s="57"/>
      <c r="E747" s="57"/>
      <c r="F747" s="57"/>
      <c r="G747" s="57"/>
      <c r="H747" s="103"/>
      <c r="I747" s="133"/>
      <c r="J747" s="187"/>
      <c r="K747" s="133"/>
      <c r="L747" s="91"/>
      <c r="M747" s="188"/>
      <c r="N747" s="123"/>
      <c r="O747" s="124"/>
      <c r="P747" s="110"/>
      <c r="Q747" s="106"/>
      <c r="R747" s="111"/>
      <c r="S747" s="106"/>
      <c r="T747" s="84">
        <f t="shared" si="89"/>
        <v>-9.7788870334625244E-9</v>
      </c>
      <c r="U747" s="85"/>
      <c r="V747" s="98"/>
      <c r="W747" s="86"/>
      <c r="X747" s="71"/>
      <c r="Y747" s="71"/>
      <c r="Z747" s="120"/>
      <c r="AA747" s="120"/>
    </row>
    <row r="748" spans="1:27" ht="41.1" hidden="1" customHeight="1" x14ac:dyDescent="0.3">
      <c r="A748" s="285"/>
      <c r="B748" s="57"/>
      <c r="C748" s="57"/>
      <c r="D748" s="57"/>
      <c r="E748" s="57"/>
      <c r="F748" s="57"/>
      <c r="G748" s="57"/>
      <c r="H748" s="103"/>
      <c r="I748" s="133"/>
      <c r="J748" s="187"/>
      <c r="K748" s="133"/>
      <c r="L748" s="91"/>
      <c r="M748" s="188"/>
      <c r="N748" s="123"/>
      <c r="O748" s="124"/>
      <c r="P748" s="110"/>
      <c r="Q748" s="106"/>
      <c r="R748" s="111"/>
      <c r="S748" s="106"/>
      <c r="T748" s="84">
        <f t="shared" si="89"/>
        <v>-9.7788870334625244E-9</v>
      </c>
      <c r="U748" s="85"/>
      <c r="V748" s="98"/>
      <c r="W748" s="86"/>
      <c r="X748" s="71"/>
      <c r="Y748" s="71"/>
      <c r="Z748" s="120"/>
      <c r="AA748" s="120"/>
    </row>
    <row r="749" spans="1:27" ht="41.1" hidden="1" customHeight="1" x14ac:dyDescent="0.3">
      <c r="A749" s="285"/>
      <c r="B749" s="57"/>
      <c r="C749" s="57"/>
      <c r="D749" s="57"/>
      <c r="E749" s="57"/>
      <c r="F749" s="57"/>
      <c r="G749" s="57"/>
      <c r="H749" s="103"/>
      <c r="I749" s="133"/>
      <c r="J749" s="187"/>
      <c r="K749" s="133"/>
      <c r="L749" s="91"/>
      <c r="M749" s="188"/>
      <c r="N749" s="123"/>
      <c r="O749" s="124"/>
      <c r="P749" s="110"/>
      <c r="Q749" s="106"/>
      <c r="R749" s="111"/>
      <c r="S749" s="106"/>
      <c r="T749" s="84">
        <f t="shared" si="89"/>
        <v>-9.7788870334625244E-9</v>
      </c>
      <c r="U749" s="85"/>
      <c r="V749" s="98"/>
      <c r="W749" s="86"/>
      <c r="X749" s="71"/>
      <c r="Y749" s="71"/>
      <c r="Z749" s="120"/>
      <c r="AA749" s="120"/>
    </row>
    <row r="750" spans="1:27" ht="41.1" hidden="1" customHeight="1" x14ac:dyDescent="0.3">
      <c r="A750" s="285"/>
      <c r="B750" s="57"/>
      <c r="C750" s="57"/>
      <c r="D750" s="57"/>
      <c r="E750" s="57"/>
      <c r="F750" s="57"/>
      <c r="G750" s="57"/>
      <c r="H750" s="103"/>
      <c r="I750" s="133"/>
      <c r="J750" s="187"/>
      <c r="K750" s="133"/>
      <c r="L750" s="91"/>
      <c r="M750" s="188"/>
      <c r="N750" s="123"/>
      <c r="O750" s="124"/>
      <c r="P750" s="110"/>
      <c r="Q750" s="106"/>
      <c r="R750" s="111"/>
      <c r="S750" s="106"/>
      <c r="T750" s="84">
        <f t="shared" si="89"/>
        <v>-9.7788870334625244E-9</v>
      </c>
      <c r="U750" s="85"/>
      <c r="V750" s="98"/>
      <c r="W750" s="86"/>
      <c r="X750" s="71"/>
      <c r="Y750" s="71"/>
      <c r="Z750" s="120"/>
      <c r="AA750" s="120"/>
    </row>
    <row r="751" spans="1:27" ht="41.1" hidden="1" customHeight="1" x14ac:dyDescent="0.3">
      <c r="A751" s="285"/>
      <c r="B751" s="57"/>
      <c r="C751" s="57"/>
      <c r="D751" s="57"/>
      <c r="E751" s="57"/>
      <c r="F751" s="57"/>
      <c r="G751" s="57"/>
      <c r="H751" s="103"/>
      <c r="I751" s="133"/>
      <c r="J751" s="187"/>
      <c r="K751" s="133"/>
      <c r="L751" s="91"/>
      <c r="M751" s="188"/>
      <c r="N751" s="123"/>
      <c r="O751" s="124"/>
      <c r="P751" s="110"/>
      <c r="Q751" s="106"/>
      <c r="R751" s="111"/>
      <c r="S751" s="106"/>
      <c r="T751" s="84">
        <f t="shared" si="89"/>
        <v>-9.7788870334625244E-9</v>
      </c>
      <c r="U751" s="85"/>
      <c r="V751" s="98"/>
      <c r="W751" s="86"/>
      <c r="X751" s="71"/>
      <c r="Y751" s="71"/>
      <c r="Z751" s="120"/>
      <c r="AA751" s="120"/>
    </row>
    <row r="752" spans="1:27" ht="41.1" hidden="1" customHeight="1" x14ac:dyDescent="0.3">
      <c r="A752" s="285"/>
      <c r="B752" s="57"/>
      <c r="C752" s="57"/>
      <c r="D752" s="57"/>
      <c r="E752" s="57"/>
      <c r="F752" s="57"/>
      <c r="G752" s="57"/>
      <c r="H752" s="103"/>
      <c r="I752" s="133"/>
      <c r="J752" s="187"/>
      <c r="K752" s="133"/>
      <c r="L752" s="91"/>
      <c r="M752" s="188"/>
      <c r="N752" s="123"/>
      <c r="O752" s="124"/>
      <c r="P752" s="110"/>
      <c r="Q752" s="106"/>
      <c r="R752" s="111"/>
      <c r="S752" s="106"/>
      <c r="T752" s="84">
        <f t="shared" si="89"/>
        <v>-9.7788870334625244E-9</v>
      </c>
      <c r="U752" s="85"/>
      <c r="V752" s="98"/>
      <c r="W752" s="86"/>
      <c r="X752" s="71"/>
      <c r="Y752" s="71"/>
      <c r="Z752" s="120"/>
      <c r="AA752" s="120"/>
    </row>
    <row r="753" spans="1:27" ht="41.1" hidden="1" customHeight="1" x14ac:dyDescent="0.3">
      <c r="A753" s="285"/>
      <c r="B753" s="57"/>
      <c r="C753" s="57"/>
      <c r="D753" s="57"/>
      <c r="E753" s="57"/>
      <c r="F753" s="57"/>
      <c r="G753" s="57"/>
      <c r="H753" s="103"/>
      <c r="I753" s="133"/>
      <c r="J753" s="187"/>
      <c r="K753" s="133"/>
      <c r="L753" s="91"/>
      <c r="M753" s="188"/>
      <c r="N753" s="123"/>
      <c r="O753" s="124"/>
      <c r="P753" s="110"/>
      <c r="Q753" s="106"/>
      <c r="R753" s="111"/>
      <c r="S753" s="106"/>
      <c r="T753" s="84">
        <f t="shared" si="89"/>
        <v>-9.7788870334625244E-9</v>
      </c>
      <c r="U753" s="85"/>
      <c r="V753" s="98"/>
      <c r="W753" s="86"/>
      <c r="X753" s="71"/>
      <c r="Y753" s="71"/>
      <c r="Z753" s="120"/>
      <c r="AA753" s="120"/>
    </row>
    <row r="754" spans="1:27" ht="41.1" hidden="1" customHeight="1" x14ac:dyDescent="0.3">
      <c r="A754" s="285"/>
      <c r="B754" s="57"/>
      <c r="C754" s="57"/>
      <c r="D754" s="57"/>
      <c r="E754" s="57"/>
      <c r="F754" s="57"/>
      <c r="G754" s="57"/>
      <c r="H754" s="103"/>
      <c r="I754" s="133"/>
      <c r="J754" s="187"/>
      <c r="K754" s="133"/>
      <c r="L754" s="91"/>
      <c r="M754" s="188"/>
      <c r="N754" s="123"/>
      <c r="O754" s="124"/>
      <c r="P754" s="110"/>
      <c r="Q754" s="106"/>
      <c r="R754" s="111"/>
      <c r="S754" s="106"/>
      <c r="T754" s="84">
        <f t="shared" si="89"/>
        <v>-9.7788870334625244E-9</v>
      </c>
      <c r="U754" s="85"/>
      <c r="V754" s="98"/>
      <c r="W754" s="86"/>
      <c r="X754" s="71"/>
      <c r="Y754" s="71"/>
      <c r="Z754" s="120"/>
      <c r="AA754" s="120"/>
    </row>
    <row r="755" spans="1:27" ht="41.1" hidden="1" customHeight="1" x14ac:dyDescent="0.3">
      <c r="A755" s="285"/>
      <c r="B755" s="57"/>
      <c r="C755" s="57"/>
      <c r="D755" s="57"/>
      <c r="E755" s="57"/>
      <c r="F755" s="57"/>
      <c r="G755" s="57"/>
      <c r="H755" s="103"/>
      <c r="I755" s="133"/>
      <c r="J755" s="187"/>
      <c r="K755" s="133"/>
      <c r="L755" s="91"/>
      <c r="M755" s="188"/>
      <c r="N755" s="123"/>
      <c r="O755" s="124"/>
      <c r="P755" s="110"/>
      <c r="Q755" s="106"/>
      <c r="R755" s="111"/>
      <c r="S755" s="106"/>
      <c r="T755" s="84">
        <f t="shared" si="89"/>
        <v>-9.7788870334625244E-9</v>
      </c>
      <c r="U755" s="85"/>
      <c r="V755" s="98"/>
      <c r="W755" s="86"/>
      <c r="X755" s="71"/>
      <c r="Y755" s="71"/>
      <c r="Z755" s="120"/>
      <c r="AA755" s="120"/>
    </row>
    <row r="756" spans="1:27" ht="41.1" hidden="1" customHeight="1" x14ac:dyDescent="0.3">
      <c r="A756" s="285"/>
      <c r="B756" s="57"/>
      <c r="C756" s="57"/>
      <c r="D756" s="57"/>
      <c r="E756" s="57"/>
      <c r="F756" s="57"/>
      <c r="G756" s="57"/>
      <c r="H756" s="103"/>
      <c r="I756" s="133"/>
      <c r="J756" s="187"/>
      <c r="K756" s="133"/>
      <c r="L756" s="91"/>
      <c r="M756" s="188"/>
      <c r="N756" s="123"/>
      <c r="O756" s="124"/>
      <c r="P756" s="110"/>
      <c r="Q756" s="106"/>
      <c r="R756" s="111"/>
      <c r="S756" s="106"/>
      <c r="T756" s="84">
        <f t="shared" si="89"/>
        <v>-9.7788870334625244E-9</v>
      </c>
      <c r="U756" s="85"/>
      <c r="V756" s="98"/>
      <c r="W756" s="86"/>
      <c r="X756" s="71"/>
      <c r="Y756" s="71"/>
      <c r="Z756" s="120"/>
      <c r="AA756" s="120"/>
    </row>
    <row r="757" spans="1:27" ht="41.1" hidden="1" customHeight="1" x14ac:dyDescent="0.3">
      <c r="A757" s="285"/>
      <c r="B757" s="57"/>
      <c r="C757" s="57"/>
      <c r="D757" s="57"/>
      <c r="E757" s="57"/>
      <c r="F757" s="57"/>
      <c r="G757" s="57"/>
      <c r="H757" s="103"/>
      <c r="I757" s="133"/>
      <c r="J757" s="187"/>
      <c r="K757" s="133"/>
      <c r="L757" s="91"/>
      <c r="M757" s="188"/>
      <c r="N757" s="123"/>
      <c r="O757" s="124"/>
      <c r="P757" s="110"/>
      <c r="Q757" s="106"/>
      <c r="R757" s="111"/>
      <c r="S757" s="106"/>
      <c r="T757" s="84">
        <f t="shared" si="89"/>
        <v>-9.7788870334625244E-9</v>
      </c>
      <c r="U757" s="85"/>
      <c r="V757" s="98"/>
      <c r="W757" s="86"/>
      <c r="X757" s="71"/>
      <c r="Y757" s="71"/>
      <c r="Z757" s="120"/>
      <c r="AA757" s="120"/>
    </row>
    <row r="758" spans="1:27" ht="41.1" hidden="1" customHeight="1" x14ac:dyDescent="0.3">
      <c r="A758" s="285"/>
      <c r="B758" s="57"/>
      <c r="C758" s="57"/>
      <c r="D758" s="57"/>
      <c r="E758" s="57"/>
      <c r="F758" s="57"/>
      <c r="G758" s="57"/>
      <c r="H758" s="103"/>
      <c r="I758" s="133"/>
      <c r="J758" s="187"/>
      <c r="K758" s="133"/>
      <c r="L758" s="91"/>
      <c r="M758" s="188"/>
      <c r="N758" s="123"/>
      <c r="O758" s="124"/>
      <c r="P758" s="110"/>
      <c r="Q758" s="106"/>
      <c r="R758" s="111"/>
      <c r="S758" s="106"/>
      <c r="T758" s="84">
        <f t="shared" si="89"/>
        <v>-9.7788870334625244E-9</v>
      </c>
      <c r="U758" s="85"/>
      <c r="V758" s="98"/>
      <c r="W758" s="86"/>
      <c r="X758" s="71"/>
      <c r="Y758" s="71"/>
      <c r="Z758" s="120"/>
      <c r="AA758" s="120"/>
    </row>
    <row r="759" spans="1:27" ht="41.1" hidden="1" customHeight="1" x14ac:dyDescent="0.3">
      <c r="A759" s="285"/>
      <c r="B759" s="57"/>
      <c r="C759" s="57"/>
      <c r="D759" s="57"/>
      <c r="E759" s="57"/>
      <c r="F759" s="57"/>
      <c r="G759" s="57"/>
      <c r="H759" s="103"/>
      <c r="I759" s="133"/>
      <c r="J759" s="187"/>
      <c r="K759" s="133"/>
      <c r="L759" s="91"/>
      <c r="M759" s="188"/>
      <c r="N759" s="123"/>
      <c r="O759" s="124"/>
      <c r="P759" s="110"/>
      <c r="Q759" s="106"/>
      <c r="R759" s="111"/>
      <c r="S759" s="106"/>
      <c r="T759" s="84">
        <f t="shared" si="89"/>
        <v>-9.7788870334625244E-9</v>
      </c>
      <c r="U759" s="85"/>
      <c r="V759" s="98"/>
      <c r="W759" s="86"/>
      <c r="X759" s="71"/>
      <c r="Y759" s="71"/>
      <c r="Z759" s="120"/>
      <c r="AA759" s="120"/>
    </row>
    <row r="760" spans="1:27" ht="41.1" hidden="1" customHeight="1" x14ac:dyDescent="0.3">
      <c r="A760" s="285"/>
      <c r="B760" s="57"/>
      <c r="C760" s="57"/>
      <c r="D760" s="57"/>
      <c r="E760" s="57"/>
      <c r="F760" s="57"/>
      <c r="G760" s="57"/>
      <c r="H760" s="103"/>
      <c r="I760" s="133"/>
      <c r="J760" s="187"/>
      <c r="K760" s="133"/>
      <c r="L760" s="91"/>
      <c r="M760" s="188"/>
      <c r="N760" s="123"/>
      <c r="O760" s="124"/>
      <c r="P760" s="110"/>
      <c r="Q760" s="106"/>
      <c r="R760" s="111"/>
      <c r="S760" s="106"/>
      <c r="T760" s="84">
        <f t="shared" si="89"/>
        <v>-9.7788870334625244E-9</v>
      </c>
      <c r="U760" s="85"/>
      <c r="V760" s="98"/>
      <c r="W760" s="86"/>
      <c r="X760" s="71"/>
      <c r="Y760" s="71"/>
      <c r="Z760" s="120"/>
      <c r="AA760" s="120"/>
    </row>
    <row r="761" spans="1:27" ht="41.1" hidden="1" customHeight="1" x14ac:dyDescent="0.3">
      <c r="A761" s="285"/>
      <c r="B761" s="57"/>
      <c r="C761" s="57"/>
      <c r="D761" s="57"/>
      <c r="E761" s="57"/>
      <c r="F761" s="57"/>
      <c r="G761" s="57"/>
      <c r="H761" s="103"/>
      <c r="I761" s="133"/>
      <c r="J761" s="187"/>
      <c r="K761" s="133"/>
      <c r="L761" s="91"/>
      <c r="M761" s="188"/>
      <c r="N761" s="123"/>
      <c r="O761" s="124"/>
      <c r="P761" s="110"/>
      <c r="Q761" s="106"/>
      <c r="R761" s="111"/>
      <c r="S761" s="106"/>
      <c r="T761" s="84">
        <f t="shared" si="89"/>
        <v>-9.7788870334625244E-9</v>
      </c>
      <c r="U761" s="85"/>
      <c r="V761" s="98"/>
      <c r="W761" s="86"/>
      <c r="X761" s="71"/>
      <c r="Y761" s="71"/>
      <c r="Z761" s="120"/>
      <c r="AA761" s="120"/>
    </row>
    <row r="762" spans="1:27" ht="41.1" hidden="1" customHeight="1" x14ac:dyDescent="0.3">
      <c r="A762" s="285"/>
      <c r="B762" s="57"/>
      <c r="C762" s="57"/>
      <c r="D762" s="57"/>
      <c r="E762" s="57"/>
      <c r="F762" s="57"/>
      <c r="G762" s="57"/>
      <c r="H762" s="103"/>
      <c r="I762" s="133"/>
      <c r="J762" s="187"/>
      <c r="K762" s="133"/>
      <c r="L762" s="91"/>
      <c r="M762" s="188"/>
      <c r="N762" s="123"/>
      <c r="O762" s="124"/>
      <c r="P762" s="110"/>
      <c r="Q762" s="106"/>
      <c r="R762" s="111"/>
      <c r="S762" s="106"/>
      <c r="T762" s="84">
        <f t="shared" si="89"/>
        <v>-9.7788870334625244E-9</v>
      </c>
      <c r="U762" s="85"/>
      <c r="V762" s="98"/>
      <c r="W762" s="86"/>
      <c r="X762" s="71"/>
      <c r="Y762" s="71"/>
      <c r="Z762" s="120"/>
      <c r="AA762" s="120"/>
    </row>
    <row r="763" spans="1:27" ht="41.1" hidden="1" customHeight="1" x14ac:dyDescent="0.3">
      <c r="A763" s="285"/>
      <c r="B763" s="57"/>
      <c r="C763" s="57"/>
      <c r="D763" s="57"/>
      <c r="E763" s="57"/>
      <c r="F763" s="57"/>
      <c r="G763" s="57"/>
      <c r="H763" s="103"/>
      <c r="I763" s="133"/>
      <c r="J763" s="187"/>
      <c r="K763" s="133"/>
      <c r="L763" s="91"/>
      <c r="M763" s="188"/>
      <c r="N763" s="123"/>
      <c r="O763" s="124"/>
      <c r="P763" s="110"/>
      <c r="Q763" s="106"/>
      <c r="R763" s="111"/>
      <c r="S763" s="106"/>
      <c r="T763" s="84">
        <f t="shared" si="89"/>
        <v>-9.7788870334625244E-9</v>
      </c>
      <c r="U763" s="85"/>
      <c r="V763" s="98"/>
      <c r="W763" s="86"/>
      <c r="X763" s="71"/>
      <c r="Y763" s="71"/>
      <c r="Z763" s="120"/>
      <c r="AA763" s="120"/>
    </row>
    <row r="764" spans="1:27" ht="41.1" hidden="1" customHeight="1" x14ac:dyDescent="0.3">
      <c r="A764" s="285"/>
      <c r="B764" s="57"/>
      <c r="C764" s="57"/>
      <c r="D764" s="57"/>
      <c r="E764" s="57"/>
      <c r="F764" s="57"/>
      <c r="G764" s="57"/>
      <c r="H764" s="103"/>
      <c r="I764" s="133"/>
      <c r="J764" s="187"/>
      <c r="K764" s="133"/>
      <c r="L764" s="91"/>
      <c r="M764" s="188"/>
      <c r="N764" s="123"/>
      <c r="O764" s="124"/>
      <c r="P764" s="110"/>
      <c r="Q764" s="106"/>
      <c r="R764" s="111"/>
      <c r="S764" s="106"/>
      <c r="T764" s="84">
        <f t="shared" si="89"/>
        <v>-9.7788870334625244E-9</v>
      </c>
      <c r="U764" s="85"/>
      <c r="V764" s="98"/>
      <c r="W764" s="86"/>
      <c r="X764" s="71"/>
      <c r="Y764" s="71"/>
      <c r="Z764" s="120"/>
      <c r="AA764" s="120"/>
    </row>
    <row r="765" spans="1:27" ht="41.1" hidden="1" customHeight="1" x14ac:dyDescent="0.3">
      <c r="A765" s="285"/>
      <c r="B765" s="57"/>
      <c r="C765" s="57"/>
      <c r="D765" s="57"/>
      <c r="E765" s="57"/>
      <c r="F765" s="57"/>
      <c r="G765" s="57"/>
      <c r="H765" s="103"/>
      <c r="I765" s="133"/>
      <c r="J765" s="187"/>
      <c r="K765" s="133"/>
      <c r="L765" s="91"/>
      <c r="M765" s="188"/>
      <c r="N765" s="123"/>
      <c r="O765" s="124"/>
      <c r="P765" s="110"/>
      <c r="Q765" s="106"/>
      <c r="R765" s="111"/>
      <c r="S765" s="106"/>
      <c r="T765" s="84">
        <f t="shared" si="89"/>
        <v>-9.7788870334625244E-9</v>
      </c>
      <c r="U765" s="85"/>
      <c r="V765" s="98"/>
      <c r="W765" s="86"/>
      <c r="X765" s="71"/>
      <c r="Y765" s="71"/>
      <c r="Z765" s="120"/>
      <c r="AA765" s="120"/>
    </row>
    <row r="766" spans="1:27" ht="41.1" hidden="1" customHeight="1" x14ac:dyDescent="0.3">
      <c r="A766" s="285"/>
      <c r="B766" s="57"/>
      <c r="C766" s="57"/>
      <c r="D766" s="57"/>
      <c r="E766" s="57"/>
      <c r="F766" s="57"/>
      <c r="G766" s="57"/>
      <c r="H766" s="103"/>
      <c r="I766" s="133"/>
      <c r="J766" s="187"/>
      <c r="K766" s="133"/>
      <c r="L766" s="91"/>
      <c r="M766" s="188"/>
      <c r="N766" s="123"/>
      <c r="O766" s="124"/>
      <c r="P766" s="110"/>
      <c r="Q766" s="106"/>
      <c r="R766" s="111"/>
      <c r="S766" s="106"/>
      <c r="T766" s="84">
        <f t="shared" si="89"/>
        <v>-9.7788870334625244E-9</v>
      </c>
      <c r="U766" s="85"/>
      <c r="V766" s="98"/>
      <c r="W766" s="86"/>
      <c r="X766" s="71"/>
      <c r="Y766" s="71"/>
      <c r="Z766" s="120"/>
      <c r="AA766" s="120"/>
    </row>
    <row r="767" spans="1:27" ht="41.1" hidden="1" customHeight="1" x14ac:dyDescent="0.3">
      <c r="A767" s="285"/>
      <c r="B767" s="57"/>
      <c r="C767" s="57"/>
      <c r="D767" s="57"/>
      <c r="E767" s="57"/>
      <c r="F767" s="57"/>
      <c r="G767" s="57"/>
      <c r="H767" s="103"/>
      <c r="I767" s="133"/>
      <c r="J767" s="187"/>
      <c r="K767" s="133"/>
      <c r="L767" s="91"/>
      <c r="M767" s="188"/>
      <c r="N767" s="123"/>
      <c r="O767" s="124"/>
      <c r="P767" s="110"/>
      <c r="Q767" s="106"/>
      <c r="R767" s="111"/>
      <c r="S767" s="106"/>
      <c r="T767" s="84">
        <f t="shared" si="89"/>
        <v>-9.7788870334625244E-9</v>
      </c>
      <c r="U767" s="85"/>
      <c r="V767" s="98"/>
      <c r="W767" s="86"/>
      <c r="X767" s="71"/>
      <c r="Y767" s="71"/>
      <c r="Z767" s="120"/>
      <c r="AA767" s="120"/>
    </row>
    <row r="768" spans="1:27" ht="41.1" hidden="1" customHeight="1" x14ac:dyDescent="0.3">
      <c r="A768" s="285"/>
      <c r="B768" s="57"/>
      <c r="C768" s="57"/>
      <c r="D768" s="57"/>
      <c r="E768" s="57"/>
      <c r="F768" s="57"/>
      <c r="G768" s="57"/>
      <c r="H768" s="103"/>
      <c r="I768" s="133"/>
      <c r="J768" s="187"/>
      <c r="K768" s="133"/>
      <c r="L768" s="91"/>
      <c r="M768" s="188"/>
      <c r="N768" s="123"/>
      <c r="O768" s="124"/>
      <c r="P768" s="110"/>
      <c r="Q768" s="106"/>
      <c r="R768" s="111"/>
      <c r="S768" s="106"/>
      <c r="T768" s="84">
        <f t="shared" si="89"/>
        <v>-9.7788870334625244E-9</v>
      </c>
      <c r="U768" s="85"/>
      <c r="V768" s="98"/>
      <c r="W768" s="86"/>
      <c r="X768" s="71"/>
      <c r="Y768" s="71"/>
      <c r="Z768" s="120"/>
      <c r="AA768" s="120"/>
    </row>
    <row r="769" spans="1:27" ht="41.1" hidden="1" customHeight="1" x14ac:dyDescent="0.3">
      <c r="A769" s="285"/>
      <c r="B769" s="57"/>
      <c r="C769" s="57"/>
      <c r="D769" s="57"/>
      <c r="E769" s="57"/>
      <c r="F769" s="57"/>
      <c r="G769" s="57"/>
      <c r="H769" s="103"/>
      <c r="I769" s="133"/>
      <c r="J769" s="187"/>
      <c r="K769" s="133"/>
      <c r="L769" s="91"/>
      <c r="M769" s="188"/>
      <c r="N769" s="123"/>
      <c r="O769" s="124"/>
      <c r="P769" s="110"/>
      <c r="Q769" s="106"/>
      <c r="R769" s="111"/>
      <c r="S769" s="106"/>
      <c r="T769" s="84">
        <f t="shared" si="89"/>
        <v>-9.7788870334625244E-9</v>
      </c>
      <c r="U769" s="85"/>
      <c r="V769" s="98"/>
      <c r="W769" s="86"/>
      <c r="X769" s="71"/>
      <c r="Y769" s="71"/>
      <c r="Z769" s="120"/>
      <c r="AA769" s="120"/>
    </row>
    <row r="770" spans="1:27" ht="41.1" hidden="1" customHeight="1" x14ac:dyDescent="0.3">
      <c r="A770" s="285"/>
      <c r="B770" s="57"/>
      <c r="C770" s="57"/>
      <c r="D770" s="57"/>
      <c r="E770" s="57"/>
      <c r="F770" s="57"/>
      <c r="G770" s="57"/>
      <c r="H770" s="103"/>
      <c r="I770" s="133"/>
      <c r="J770" s="187"/>
      <c r="K770" s="133"/>
      <c r="L770" s="91"/>
      <c r="M770" s="188"/>
      <c r="N770" s="123"/>
      <c r="O770" s="124"/>
      <c r="P770" s="110"/>
      <c r="Q770" s="106"/>
      <c r="R770" s="111"/>
      <c r="S770" s="106"/>
      <c r="T770" s="84">
        <f t="shared" si="89"/>
        <v>-9.7788870334625244E-9</v>
      </c>
      <c r="U770" s="85"/>
      <c r="V770" s="98"/>
      <c r="W770" s="86"/>
      <c r="X770" s="71"/>
      <c r="Y770" s="71"/>
      <c r="Z770" s="120"/>
      <c r="AA770" s="120"/>
    </row>
    <row r="771" spans="1:27" ht="41.1" hidden="1" customHeight="1" x14ac:dyDescent="0.3">
      <c r="A771" s="285"/>
      <c r="B771" s="57"/>
      <c r="C771" s="57"/>
      <c r="D771" s="57"/>
      <c r="E771" s="57"/>
      <c r="F771" s="57"/>
      <c r="G771" s="57"/>
      <c r="H771" s="103"/>
      <c r="I771" s="133"/>
      <c r="J771" s="187"/>
      <c r="K771" s="133"/>
      <c r="L771" s="91"/>
      <c r="M771" s="188"/>
      <c r="N771" s="123"/>
      <c r="O771" s="124"/>
      <c r="P771" s="110"/>
      <c r="Q771" s="106"/>
      <c r="R771" s="111"/>
      <c r="S771" s="106"/>
      <c r="T771" s="84">
        <f t="shared" si="89"/>
        <v>-9.7788870334625244E-9</v>
      </c>
      <c r="U771" s="85"/>
      <c r="V771" s="98"/>
      <c r="W771" s="86"/>
      <c r="X771" s="71"/>
      <c r="Y771" s="71"/>
      <c r="Z771" s="120"/>
      <c r="AA771" s="120"/>
    </row>
    <row r="772" spans="1:27" ht="41.1" hidden="1" customHeight="1" x14ac:dyDescent="0.3">
      <c r="A772" s="285"/>
      <c r="B772" s="57"/>
      <c r="C772" s="57"/>
      <c r="D772" s="57"/>
      <c r="E772" s="57"/>
      <c r="F772" s="57"/>
      <c r="G772" s="57"/>
      <c r="H772" s="103"/>
      <c r="I772" s="133"/>
      <c r="J772" s="187"/>
      <c r="K772" s="133"/>
      <c r="L772" s="91"/>
      <c r="M772" s="188"/>
      <c r="N772" s="123"/>
      <c r="O772" s="124"/>
      <c r="P772" s="110"/>
      <c r="Q772" s="106"/>
      <c r="R772" s="111"/>
      <c r="S772" s="106"/>
      <c r="T772" s="84">
        <f t="shared" si="89"/>
        <v>-9.7788870334625244E-9</v>
      </c>
      <c r="U772" s="85"/>
      <c r="V772" s="98"/>
      <c r="W772" s="86"/>
      <c r="X772" s="71"/>
      <c r="Y772" s="71"/>
      <c r="Z772" s="120"/>
      <c r="AA772" s="120"/>
    </row>
    <row r="773" spans="1:27" ht="41.1" hidden="1" customHeight="1" x14ac:dyDescent="0.3">
      <c r="A773" s="285"/>
      <c r="B773" s="57"/>
      <c r="C773" s="57"/>
      <c r="D773" s="57"/>
      <c r="E773" s="57"/>
      <c r="F773" s="57"/>
      <c r="G773" s="57"/>
      <c r="H773" s="103"/>
      <c r="I773" s="133"/>
      <c r="J773" s="187"/>
      <c r="K773" s="133"/>
      <c r="L773" s="91"/>
      <c r="M773" s="188"/>
      <c r="N773" s="123"/>
      <c r="O773" s="124"/>
      <c r="P773" s="110"/>
      <c r="Q773" s="106"/>
      <c r="R773" s="111"/>
      <c r="S773" s="106"/>
      <c r="T773" s="84">
        <f t="shared" si="89"/>
        <v>-9.7788870334625244E-9</v>
      </c>
      <c r="U773" s="85"/>
      <c r="V773" s="98"/>
      <c r="W773" s="86"/>
      <c r="X773" s="71"/>
      <c r="Y773" s="71"/>
      <c r="Z773" s="120"/>
      <c r="AA773" s="120"/>
    </row>
    <row r="774" spans="1:27" ht="41.1" hidden="1" customHeight="1" x14ac:dyDescent="0.3">
      <c r="A774" s="285"/>
      <c r="B774" s="57"/>
      <c r="C774" s="57"/>
      <c r="D774" s="57"/>
      <c r="E774" s="57"/>
      <c r="F774" s="57"/>
      <c r="G774" s="57"/>
      <c r="H774" s="103"/>
      <c r="I774" s="133"/>
      <c r="J774" s="187"/>
      <c r="K774" s="133"/>
      <c r="L774" s="91"/>
      <c r="M774" s="188"/>
      <c r="N774" s="123"/>
      <c r="O774" s="124"/>
      <c r="P774" s="110"/>
      <c r="Q774" s="106"/>
      <c r="R774" s="111"/>
      <c r="S774" s="106"/>
      <c r="T774" s="84">
        <f t="shared" si="89"/>
        <v>-9.7788870334625244E-9</v>
      </c>
      <c r="U774" s="85"/>
      <c r="V774" s="98"/>
      <c r="W774" s="86"/>
      <c r="X774" s="71"/>
      <c r="Y774" s="71"/>
      <c r="Z774" s="120"/>
      <c r="AA774" s="120"/>
    </row>
    <row r="775" spans="1:27" ht="41.1" hidden="1" customHeight="1" x14ac:dyDescent="0.3">
      <c r="A775" s="285"/>
      <c r="B775" s="57"/>
      <c r="C775" s="57"/>
      <c r="D775" s="57"/>
      <c r="E775" s="57"/>
      <c r="F775" s="57"/>
      <c r="G775" s="57"/>
      <c r="H775" s="103"/>
      <c r="I775" s="133"/>
      <c r="J775" s="187"/>
      <c r="K775" s="133"/>
      <c r="L775" s="91"/>
      <c r="M775" s="188"/>
      <c r="N775" s="123"/>
      <c r="O775" s="124"/>
      <c r="P775" s="110"/>
      <c r="Q775" s="106"/>
      <c r="R775" s="111"/>
      <c r="S775" s="106"/>
      <c r="T775" s="84">
        <f t="shared" si="89"/>
        <v>-9.7788870334625244E-9</v>
      </c>
      <c r="U775" s="85"/>
      <c r="V775" s="98"/>
      <c r="W775" s="86"/>
      <c r="X775" s="71"/>
      <c r="Y775" s="71"/>
      <c r="Z775" s="120"/>
      <c r="AA775" s="120"/>
    </row>
    <row r="776" spans="1:27" ht="41.1" hidden="1" customHeight="1" x14ac:dyDescent="0.3">
      <c r="A776" s="285"/>
      <c r="B776" s="57"/>
      <c r="C776" s="57"/>
      <c r="D776" s="57"/>
      <c r="E776" s="57"/>
      <c r="F776" s="57"/>
      <c r="G776" s="57"/>
      <c r="H776" s="103"/>
      <c r="I776" s="133"/>
      <c r="J776" s="187"/>
      <c r="K776" s="133"/>
      <c r="L776" s="91"/>
      <c r="M776" s="188"/>
      <c r="N776" s="123"/>
      <c r="O776" s="124"/>
      <c r="P776" s="110"/>
      <c r="Q776" s="106"/>
      <c r="R776" s="111"/>
      <c r="S776" s="106"/>
      <c r="T776" s="84">
        <f t="shared" si="89"/>
        <v>-9.7788870334625244E-9</v>
      </c>
      <c r="U776" s="85"/>
      <c r="V776" s="98"/>
      <c r="W776" s="86"/>
      <c r="X776" s="71"/>
      <c r="Y776" s="71"/>
      <c r="Z776" s="120"/>
      <c r="AA776" s="120"/>
    </row>
    <row r="777" spans="1:27" ht="41.1" hidden="1" customHeight="1" x14ac:dyDescent="0.3">
      <c r="A777" s="285"/>
      <c r="B777" s="57"/>
      <c r="C777" s="57"/>
      <c r="D777" s="57"/>
      <c r="E777" s="57"/>
      <c r="F777" s="57"/>
      <c r="G777" s="57"/>
      <c r="H777" s="103"/>
      <c r="I777" s="133"/>
      <c r="J777" s="187"/>
      <c r="K777" s="133"/>
      <c r="L777" s="91"/>
      <c r="M777" s="188"/>
      <c r="N777" s="123"/>
      <c r="O777" s="124"/>
      <c r="P777" s="110"/>
      <c r="Q777" s="106"/>
      <c r="R777" s="111"/>
      <c r="S777" s="106"/>
      <c r="T777" s="84">
        <f t="shared" ref="T777:T807" si="90">+T776+Q777-(R777+S777)</f>
        <v>-9.7788870334625244E-9</v>
      </c>
      <c r="U777" s="85"/>
      <c r="V777" s="98"/>
      <c r="W777" s="86"/>
      <c r="X777" s="71"/>
      <c r="Y777" s="71"/>
      <c r="Z777" s="120"/>
      <c r="AA777" s="120"/>
    </row>
    <row r="778" spans="1:27" ht="41.1" hidden="1" customHeight="1" x14ac:dyDescent="0.3">
      <c r="A778" s="285"/>
      <c r="B778" s="57"/>
      <c r="C778" s="57"/>
      <c r="D778" s="57"/>
      <c r="E778" s="57"/>
      <c r="F778" s="57"/>
      <c r="G778" s="57"/>
      <c r="H778" s="103"/>
      <c r="I778" s="133"/>
      <c r="J778" s="187"/>
      <c r="K778" s="133"/>
      <c r="L778" s="91"/>
      <c r="M778" s="188"/>
      <c r="N778" s="123"/>
      <c r="O778" s="124"/>
      <c r="P778" s="110"/>
      <c r="Q778" s="106"/>
      <c r="R778" s="111"/>
      <c r="S778" s="106"/>
      <c r="T778" s="84">
        <f t="shared" si="90"/>
        <v>-9.7788870334625244E-9</v>
      </c>
      <c r="U778" s="85"/>
      <c r="V778" s="98"/>
      <c r="W778" s="86"/>
      <c r="X778" s="71"/>
      <c r="Y778" s="71"/>
      <c r="Z778" s="120"/>
      <c r="AA778" s="120"/>
    </row>
    <row r="779" spans="1:27" ht="41.1" hidden="1" customHeight="1" x14ac:dyDescent="0.3">
      <c r="A779" s="285"/>
      <c r="B779" s="57"/>
      <c r="C779" s="57"/>
      <c r="D779" s="57"/>
      <c r="E779" s="57"/>
      <c r="F779" s="57"/>
      <c r="G779" s="57"/>
      <c r="H779" s="103"/>
      <c r="I779" s="133"/>
      <c r="J779" s="187"/>
      <c r="K779" s="133"/>
      <c r="L779" s="91"/>
      <c r="M779" s="188"/>
      <c r="N779" s="123"/>
      <c r="O779" s="124"/>
      <c r="P779" s="110"/>
      <c r="Q779" s="106"/>
      <c r="R779" s="111"/>
      <c r="S779" s="106"/>
      <c r="T779" s="84">
        <f t="shared" si="90"/>
        <v>-9.7788870334625244E-9</v>
      </c>
      <c r="U779" s="85"/>
      <c r="V779" s="98"/>
      <c r="W779" s="86"/>
      <c r="X779" s="71"/>
      <c r="Y779" s="71"/>
      <c r="Z779" s="120"/>
      <c r="AA779" s="120"/>
    </row>
    <row r="780" spans="1:27" ht="41.1" hidden="1" customHeight="1" x14ac:dyDescent="0.3">
      <c r="A780" s="285"/>
      <c r="B780" s="57"/>
      <c r="C780" s="57"/>
      <c r="D780" s="57"/>
      <c r="E780" s="57"/>
      <c r="F780" s="57"/>
      <c r="G780" s="57"/>
      <c r="H780" s="103"/>
      <c r="I780" s="133"/>
      <c r="J780" s="187"/>
      <c r="K780" s="133"/>
      <c r="L780" s="91"/>
      <c r="M780" s="188"/>
      <c r="N780" s="123"/>
      <c r="O780" s="124"/>
      <c r="P780" s="110"/>
      <c r="Q780" s="106"/>
      <c r="R780" s="111"/>
      <c r="S780" s="106"/>
      <c r="T780" s="84">
        <f t="shared" si="90"/>
        <v>-9.7788870334625244E-9</v>
      </c>
      <c r="U780" s="85"/>
      <c r="V780" s="98"/>
      <c r="W780" s="86"/>
      <c r="X780" s="71"/>
      <c r="Y780" s="71"/>
      <c r="Z780" s="120"/>
      <c r="AA780" s="120"/>
    </row>
    <row r="781" spans="1:27" ht="41.1" hidden="1" customHeight="1" x14ac:dyDescent="0.3">
      <c r="A781" s="285"/>
      <c r="B781" s="57"/>
      <c r="C781" s="57"/>
      <c r="D781" s="57"/>
      <c r="E781" s="57"/>
      <c r="F781" s="57"/>
      <c r="G781" s="57"/>
      <c r="H781" s="103"/>
      <c r="I781" s="133"/>
      <c r="J781" s="187"/>
      <c r="K781" s="133"/>
      <c r="L781" s="91"/>
      <c r="M781" s="188"/>
      <c r="N781" s="123"/>
      <c r="O781" s="124"/>
      <c r="P781" s="110"/>
      <c r="Q781" s="106"/>
      <c r="R781" s="111"/>
      <c r="S781" s="106"/>
      <c r="T781" s="84">
        <f t="shared" si="90"/>
        <v>-9.7788870334625244E-9</v>
      </c>
      <c r="U781" s="85"/>
      <c r="V781" s="98"/>
      <c r="W781" s="86"/>
      <c r="X781" s="71"/>
      <c r="Y781" s="71"/>
      <c r="Z781" s="120"/>
      <c r="AA781" s="120"/>
    </row>
    <row r="782" spans="1:27" ht="41.1" hidden="1" customHeight="1" x14ac:dyDescent="0.3">
      <c r="A782" s="285"/>
      <c r="B782" s="57"/>
      <c r="C782" s="57"/>
      <c r="D782" s="57"/>
      <c r="E782" s="57"/>
      <c r="F782" s="57"/>
      <c r="G782" s="57"/>
      <c r="H782" s="103"/>
      <c r="I782" s="133"/>
      <c r="J782" s="187"/>
      <c r="K782" s="133"/>
      <c r="L782" s="91"/>
      <c r="M782" s="188"/>
      <c r="N782" s="123"/>
      <c r="O782" s="124"/>
      <c r="P782" s="110"/>
      <c r="Q782" s="106"/>
      <c r="R782" s="111"/>
      <c r="S782" s="106"/>
      <c r="T782" s="84">
        <f t="shared" si="90"/>
        <v>-9.7788870334625244E-9</v>
      </c>
      <c r="U782" s="85"/>
      <c r="V782" s="98"/>
      <c r="W782" s="86"/>
      <c r="X782" s="71"/>
      <c r="Y782" s="71"/>
      <c r="Z782" s="120"/>
      <c r="AA782" s="120"/>
    </row>
    <row r="783" spans="1:27" ht="41.1" hidden="1" customHeight="1" x14ac:dyDescent="0.3">
      <c r="A783" s="285"/>
      <c r="B783" s="57"/>
      <c r="C783" s="57"/>
      <c r="D783" s="57"/>
      <c r="E783" s="57"/>
      <c r="F783" s="57"/>
      <c r="G783" s="57"/>
      <c r="H783" s="103"/>
      <c r="I783" s="133"/>
      <c r="J783" s="187"/>
      <c r="K783" s="133"/>
      <c r="L783" s="91"/>
      <c r="M783" s="188"/>
      <c r="N783" s="123"/>
      <c r="O783" s="124"/>
      <c r="P783" s="110"/>
      <c r="Q783" s="106"/>
      <c r="R783" s="111"/>
      <c r="S783" s="106"/>
      <c r="T783" s="84">
        <f t="shared" si="90"/>
        <v>-9.7788870334625244E-9</v>
      </c>
      <c r="U783" s="85"/>
      <c r="V783" s="98"/>
      <c r="W783" s="86"/>
      <c r="X783" s="71"/>
      <c r="Y783" s="71"/>
      <c r="Z783" s="120"/>
      <c r="AA783" s="120"/>
    </row>
    <row r="784" spans="1:27" ht="41.1" hidden="1" customHeight="1" x14ac:dyDescent="0.3">
      <c r="A784" s="285"/>
      <c r="B784" s="57"/>
      <c r="C784" s="57"/>
      <c r="D784" s="57"/>
      <c r="E784" s="57"/>
      <c r="F784" s="57"/>
      <c r="G784" s="57"/>
      <c r="H784" s="103"/>
      <c r="I784" s="133"/>
      <c r="J784" s="187"/>
      <c r="K784" s="133"/>
      <c r="L784" s="91"/>
      <c r="M784" s="188"/>
      <c r="N784" s="123"/>
      <c r="O784" s="124"/>
      <c r="P784" s="110"/>
      <c r="Q784" s="106"/>
      <c r="R784" s="111"/>
      <c r="S784" s="106"/>
      <c r="T784" s="84">
        <f t="shared" si="90"/>
        <v>-9.7788870334625244E-9</v>
      </c>
      <c r="U784" s="85"/>
      <c r="V784" s="98"/>
      <c r="W784" s="86"/>
      <c r="X784" s="71"/>
      <c r="Y784" s="71"/>
      <c r="Z784" s="120"/>
      <c r="AA784" s="120"/>
    </row>
    <row r="785" spans="1:27" ht="41.1" hidden="1" customHeight="1" x14ac:dyDescent="0.3">
      <c r="A785" s="285"/>
      <c r="B785" s="57"/>
      <c r="C785" s="57"/>
      <c r="D785" s="57"/>
      <c r="E785" s="57"/>
      <c r="F785" s="57"/>
      <c r="G785" s="57"/>
      <c r="H785" s="103"/>
      <c r="I785" s="133"/>
      <c r="J785" s="187"/>
      <c r="K785" s="133"/>
      <c r="L785" s="91"/>
      <c r="M785" s="188"/>
      <c r="N785" s="123"/>
      <c r="O785" s="124"/>
      <c r="P785" s="110"/>
      <c r="Q785" s="106"/>
      <c r="R785" s="111"/>
      <c r="S785" s="106"/>
      <c r="T785" s="84">
        <f t="shared" si="90"/>
        <v>-9.7788870334625244E-9</v>
      </c>
      <c r="U785" s="85"/>
      <c r="V785" s="98"/>
      <c r="W785" s="86"/>
      <c r="X785" s="71"/>
      <c r="Y785" s="71"/>
      <c r="Z785" s="120"/>
      <c r="AA785" s="120"/>
    </row>
    <row r="786" spans="1:27" ht="41.1" hidden="1" customHeight="1" x14ac:dyDescent="0.3">
      <c r="A786" s="285"/>
      <c r="B786" s="57"/>
      <c r="C786" s="57"/>
      <c r="D786" s="57"/>
      <c r="E786" s="57"/>
      <c r="F786" s="57"/>
      <c r="G786" s="57"/>
      <c r="H786" s="103"/>
      <c r="I786" s="133"/>
      <c r="J786" s="187"/>
      <c r="K786" s="133"/>
      <c r="L786" s="91"/>
      <c r="M786" s="188"/>
      <c r="N786" s="123"/>
      <c r="O786" s="124"/>
      <c r="P786" s="110"/>
      <c r="Q786" s="106"/>
      <c r="R786" s="111"/>
      <c r="S786" s="106"/>
      <c r="T786" s="84">
        <f t="shared" si="90"/>
        <v>-9.7788870334625244E-9</v>
      </c>
      <c r="U786" s="85"/>
      <c r="V786" s="98"/>
      <c r="W786" s="86"/>
      <c r="X786" s="71"/>
      <c r="Y786" s="71"/>
      <c r="Z786" s="120"/>
      <c r="AA786" s="120"/>
    </row>
    <row r="787" spans="1:27" ht="41.1" hidden="1" customHeight="1" x14ac:dyDescent="0.3">
      <c r="A787" s="285"/>
      <c r="B787" s="57"/>
      <c r="C787" s="57"/>
      <c r="D787" s="57"/>
      <c r="E787" s="57"/>
      <c r="F787" s="57"/>
      <c r="G787" s="57"/>
      <c r="H787" s="103"/>
      <c r="I787" s="133"/>
      <c r="J787" s="187"/>
      <c r="K787" s="133"/>
      <c r="L787" s="91"/>
      <c r="M787" s="188"/>
      <c r="N787" s="123"/>
      <c r="O787" s="124"/>
      <c r="P787" s="110"/>
      <c r="Q787" s="106"/>
      <c r="R787" s="111"/>
      <c r="S787" s="106"/>
      <c r="T787" s="84">
        <f t="shared" si="90"/>
        <v>-9.7788870334625244E-9</v>
      </c>
      <c r="U787" s="85"/>
      <c r="V787" s="98"/>
      <c r="W787" s="86"/>
      <c r="X787" s="71"/>
      <c r="Y787" s="71"/>
      <c r="Z787" s="120"/>
      <c r="AA787" s="120"/>
    </row>
    <row r="788" spans="1:27" ht="41.1" hidden="1" customHeight="1" x14ac:dyDescent="0.3">
      <c r="A788" s="285"/>
      <c r="B788" s="57"/>
      <c r="C788" s="57"/>
      <c r="D788" s="57"/>
      <c r="E788" s="57"/>
      <c r="F788" s="57"/>
      <c r="G788" s="57"/>
      <c r="H788" s="103"/>
      <c r="I788" s="133"/>
      <c r="J788" s="187"/>
      <c r="K788" s="133"/>
      <c r="L788" s="91"/>
      <c r="M788" s="188"/>
      <c r="N788" s="123"/>
      <c r="O788" s="124"/>
      <c r="P788" s="110"/>
      <c r="Q788" s="106"/>
      <c r="R788" s="111"/>
      <c r="S788" s="106"/>
      <c r="T788" s="84">
        <f t="shared" si="90"/>
        <v>-9.7788870334625244E-9</v>
      </c>
      <c r="U788" s="85"/>
      <c r="V788" s="98"/>
      <c r="W788" s="86"/>
      <c r="X788" s="71"/>
      <c r="Y788" s="71"/>
      <c r="Z788" s="120"/>
      <c r="AA788" s="120"/>
    </row>
    <row r="789" spans="1:27" ht="41.1" hidden="1" customHeight="1" x14ac:dyDescent="0.3">
      <c r="A789" s="285"/>
      <c r="B789" s="57"/>
      <c r="C789" s="57"/>
      <c r="D789" s="57"/>
      <c r="E789" s="57"/>
      <c r="F789" s="57"/>
      <c r="G789" s="57"/>
      <c r="H789" s="103"/>
      <c r="I789" s="133"/>
      <c r="J789" s="187"/>
      <c r="K789" s="133"/>
      <c r="L789" s="91"/>
      <c r="M789" s="188"/>
      <c r="N789" s="123"/>
      <c r="O789" s="124"/>
      <c r="P789" s="110"/>
      <c r="Q789" s="106"/>
      <c r="R789" s="111"/>
      <c r="S789" s="106"/>
      <c r="T789" s="84">
        <f t="shared" si="90"/>
        <v>-9.7788870334625244E-9</v>
      </c>
      <c r="U789" s="85"/>
      <c r="V789" s="98"/>
      <c r="W789" s="86"/>
      <c r="X789" s="71"/>
      <c r="Y789" s="71"/>
      <c r="Z789" s="120"/>
      <c r="AA789" s="120"/>
    </row>
    <row r="790" spans="1:27" ht="41.1" hidden="1" customHeight="1" x14ac:dyDescent="0.3">
      <c r="A790" s="285"/>
      <c r="B790" s="57"/>
      <c r="C790" s="57"/>
      <c r="D790" s="57"/>
      <c r="E790" s="57"/>
      <c r="F790" s="57"/>
      <c r="G790" s="57"/>
      <c r="H790" s="103"/>
      <c r="I790" s="133"/>
      <c r="J790" s="187"/>
      <c r="K790" s="133"/>
      <c r="L790" s="91"/>
      <c r="M790" s="188"/>
      <c r="N790" s="123"/>
      <c r="O790" s="124"/>
      <c r="P790" s="110"/>
      <c r="Q790" s="106"/>
      <c r="R790" s="111"/>
      <c r="S790" s="106"/>
      <c r="T790" s="84">
        <f t="shared" si="90"/>
        <v>-9.7788870334625244E-9</v>
      </c>
      <c r="U790" s="85"/>
      <c r="V790" s="98"/>
      <c r="W790" s="86"/>
      <c r="X790" s="71"/>
      <c r="Y790" s="71"/>
      <c r="Z790" s="120"/>
      <c r="AA790" s="120"/>
    </row>
    <row r="791" spans="1:27" ht="41.1" hidden="1" customHeight="1" x14ac:dyDescent="0.3">
      <c r="A791" s="285"/>
      <c r="B791" s="57"/>
      <c r="C791" s="57"/>
      <c r="D791" s="57"/>
      <c r="E791" s="57"/>
      <c r="F791" s="57"/>
      <c r="G791" s="57"/>
      <c r="H791" s="103"/>
      <c r="I791" s="133"/>
      <c r="J791" s="187"/>
      <c r="K791" s="133"/>
      <c r="L791" s="91"/>
      <c r="M791" s="188"/>
      <c r="N791" s="123"/>
      <c r="O791" s="124"/>
      <c r="P791" s="110"/>
      <c r="Q791" s="106"/>
      <c r="R791" s="111"/>
      <c r="S791" s="106"/>
      <c r="T791" s="84">
        <f t="shared" si="90"/>
        <v>-9.7788870334625244E-9</v>
      </c>
      <c r="U791" s="85"/>
      <c r="V791" s="98"/>
      <c r="W791" s="86"/>
      <c r="X791" s="71"/>
      <c r="Y791" s="71"/>
      <c r="Z791" s="120"/>
      <c r="AA791" s="120"/>
    </row>
    <row r="792" spans="1:27" ht="41.1" hidden="1" customHeight="1" x14ac:dyDescent="0.3">
      <c r="A792" s="285"/>
      <c r="B792" s="57"/>
      <c r="C792" s="57"/>
      <c r="D792" s="57"/>
      <c r="E792" s="57"/>
      <c r="F792" s="57"/>
      <c r="G792" s="57"/>
      <c r="H792" s="103"/>
      <c r="I792" s="133"/>
      <c r="J792" s="187"/>
      <c r="K792" s="133"/>
      <c r="L792" s="91"/>
      <c r="M792" s="188"/>
      <c r="N792" s="123"/>
      <c r="O792" s="124"/>
      <c r="P792" s="110"/>
      <c r="Q792" s="106"/>
      <c r="R792" s="111"/>
      <c r="S792" s="106"/>
      <c r="T792" s="84">
        <f t="shared" si="90"/>
        <v>-9.7788870334625244E-9</v>
      </c>
      <c r="U792" s="85"/>
      <c r="V792" s="98"/>
      <c r="W792" s="86"/>
      <c r="X792" s="71"/>
      <c r="Y792" s="71"/>
      <c r="Z792" s="120"/>
      <c r="AA792" s="120"/>
    </row>
    <row r="793" spans="1:27" ht="41.1" hidden="1" customHeight="1" x14ac:dyDescent="0.3">
      <c r="A793" s="285"/>
      <c r="B793" s="57"/>
      <c r="C793" s="57"/>
      <c r="D793" s="57"/>
      <c r="E793" s="57"/>
      <c r="F793" s="57"/>
      <c r="G793" s="57"/>
      <c r="H793" s="103"/>
      <c r="I793" s="133"/>
      <c r="J793" s="187"/>
      <c r="K793" s="133"/>
      <c r="L793" s="91"/>
      <c r="M793" s="188"/>
      <c r="N793" s="123"/>
      <c r="O793" s="124"/>
      <c r="P793" s="110"/>
      <c r="Q793" s="106"/>
      <c r="R793" s="111"/>
      <c r="S793" s="106"/>
      <c r="T793" s="84">
        <f t="shared" si="90"/>
        <v>-9.7788870334625244E-9</v>
      </c>
      <c r="U793" s="85"/>
      <c r="V793" s="98"/>
      <c r="W793" s="86"/>
      <c r="X793" s="71"/>
      <c r="Y793" s="71"/>
      <c r="Z793" s="120"/>
      <c r="AA793" s="120"/>
    </row>
    <row r="794" spans="1:27" ht="41.1" hidden="1" customHeight="1" x14ac:dyDescent="0.3">
      <c r="A794" s="285"/>
      <c r="B794" s="57"/>
      <c r="C794" s="57"/>
      <c r="D794" s="57"/>
      <c r="E794" s="57"/>
      <c r="F794" s="57"/>
      <c r="G794" s="57"/>
      <c r="H794" s="103"/>
      <c r="I794" s="133"/>
      <c r="J794" s="187"/>
      <c r="K794" s="133"/>
      <c r="L794" s="91"/>
      <c r="M794" s="188"/>
      <c r="N794" s="123"/>
      <c r="O794" s="124"/>
      <c r="P794" s="110"/>
      <c r="Q794" s="106"/>
      <c r="R794" s="111"/>
      <c r="S794" s="106"/>
      <c r="T794" s="84">
        <f t="shared" si="90"/>
        <v>-9.7788870334625244E-9</v>
      </c>
      <c r="U794" s="85"/>
      <c r="V794" s="98"/>
      <c r="W794" s="86"/>
      <c r="X794" s="71"/>
      <c r="Y794" s="71"/>
      <c r="Z794" s="120"/>
      <c r="AA794" s="120"/>
    </row>
    <row r="795" spans="1:27" ht="41.1" hidden="1" customHeight="1" x14ac:dyDescent="0.3">
      <c r="A795" s="285"/>
      <c r="B795" s="57"/>
      <c r="C795" s="57"/>
      <c r="D795" s="57"/>
      <c r="E795" s="57"/>
      <c r="F795" s="57"/>
      <c r="G795" s="57"/>
      <c r="H795" s="103"/>
      <c r="I795" s="133"/>
      <c r="J795" s="187"/>
      <c r="K795" s="133"/>
      <c r="L795" s="91"/>
      <c r="M795" s="188"/>
      <c r="N795" s="123"/>
      <c r="O795" s="124"/>
      <c r="P795" s="110"/>
      <c r="Q795" s="106"/>
      <c r="R795" s="111"/>
      <c r="S795" s="106"/>
      <c r="T795" s="84">
        <f t="shared" si="90"/>
        <v>-9.7788870334625244E-9</v>
      </c>
      <c r="U795" s="85"/>
      <c r="V795" s="98"/>
      <c r="W795" s="86"/>
      <c r="X795" s="71"/>
      <c r="Y795" s="71"/>
      <c r="Z795" s="120"/>
      <c r="AA795" s="120"/>
    </row>
    <row r="796" spans="1:27" ht="41.1" hidden="1" customHeight="1" x14ac:dyDescent="0.3">
      <c r="A796" s="285"/>
      <c r="B796" s="57"/>
      <c r="C796" s="57"/>
      <c r="D796" s="57"/>
      <c r="E796" s="57"/>
      <c r="F796" s="57"/>
      <c r="G796" s="57"/>
      <c r="H796" s="103"/>
      <c r="I796" s="133"/>
      <c r="J796" s="187"/>
      <c r="K796" s="133"/>
      <c r="L796" s="91"/>
      <c r="M796" s="188"/>
      <c r="N796" s="123"/>
      <c r="O796" s="124"/>
      <c r="P796" s="110"/>
      <c r="Q796" s="106"/>
      <c r="R796" s="111"/>
      <c r="S796" s="106"/>
      <c r="T796" s="84">
        <f t="shared" si="90"/>
        <v>-9.7788870334625244E-9</v>
      </c>
      <c r="U796" s="85"/>
      <c r="V796" s="98"/>
      <c r="W796" s="86"/>
      <c r="X796" s="71"/>
      <c r="Y796" s="71"/>
      <c r="Z796" s="120"/>
      <c r="AA796" s="120"/>
    </row>
    <row r="797" spans="1:27" ht="41.1" hidden="1" customHeight="1" x14ac:dyDescent="0.3">
      <c r="A797" s="285"/>
      <c r="B797" s="57"/>
      <c r="C797" s="57"/>
      <c r="D797" s="57"/>
      <c r="E797" s="57"/>
      <c r="F797" s="57"/>
      <c r="G797" s="57"/>
      <c r="H797" s="103"/>
      <c r="I797" s="133"/>
      <c r="J797" s="187"/>
      <c r="K797" s="133"/>
      <c r="L797" s="91"/>
      <c r="M797" s="188"/>
      <c r="N797" s="123"/>
      <c r="O797" s="124"/>
      <c r="P797" s="110"/>
      <c r="Q797" s="106"/>
      <c r="R797" s="111"/>
      <c r="S797" s="106"/>
      <c r="T797" s="84">
        <f t="shared" si="90"/>
        <v>-9.7788870334625244E-9</v>
      </c>
      <c r="U797" s="85"/>
      <c r="V797" s="98"/>
      <c r="W797" s="86"/>
      <c r="X797" s="71"/>
      <c r="Y797" s="71"/>
      <c r="Z797" s="120"/>
      <c r="AA797" s="120"/>
    </row>
    <row r="798" spans="1:27" ht="41.1" hidden="1" customHeight="1" x14ac:dyDescent="0.3">
      <c r="A798" s="285"/>
      <c r="B798" s="57"/>
      <c r="C798" s="57"/>
      <c r="D798" s="57"/>
      <c r="E798" s="57"/>
      <c r="F798" s="57"/>
      <c r="G798" s="57"/>
      <c r="H798" s="103"/>
      <c r="I798" s="133"/>
      <c r="J798" s="187"/>
      <c r="K798" s="133"/>
      <c r="L798" s="91"/>
      <c r="M798" s="188"/>
      <c r="N798" s="123"/>
      <c r="O798" s="124"/>
      <c r="P798" s="110"/>
      <c r="Q798" s="106"/>
      <c r="R798" s="111"/>
      <c r="S798" s="106"/>
      <c r="T798" s="84">
        <f t="shared" si="90"/>
        <v>-9.7788870334625244E-9</v>
      </c>
      <c r="U798" s="85"/>
      <c r="V798" s="98"/>
      <c r="W798" s="86"/>
      <c r="X798" s="71"/>
      <c r="Y798" s="71"/>
      <c r="Z798" s="120"/>
      <c r="AA798" s="120"/>
    </row>
    <row r="799" spans="1:27" ht="41.1" hidden="1" customHeight="1" x14ac:dyDescent="0.3">
      <c r="A799" s="285"/>
      <c r="B799" s="57"/>
      <c r="C799" s="57"/>
      <c r="D799" s="57"/>
      <c r="E799" s="57"/>
      <c r="F799" s="57"/>
      <c r="G799" s="57"/>
      <c r="H799" s="103"/>
      <c r="I799" s="133"/>
      <c r="J799" s="187"/>
      <c r="K799" s="133"/>
      <c r="L799" s="91"/>
      <c r="M799" s="188"/>
      <c r="N799" s="123"/>
      <c r="O799" s="124"/>
      <c r="P799" s="110"/>
      <c r="Q799" s="106"/>
      <c r="R799" s="111"/>
      <c r="S799" s="106"/>
      <c r="T799" s="84">
        <f t="shared" si="90"/>
        <v>-9.7788870334625244E-9</v>
      </c>
      <c r="U799" s="85"/>
      <c r="V799" s="98"/>
      <c r="W799" s="86"/>
      <c r="X799" s="71"/>
      <c r="Y799" s="71"/>
      <c r="Z799" s="120"/>
      <c r="AA799" s="120"/>
    </row>
    <row r="800" spans="1:27" ht="41.1" hidden="1" customHeight="1" x14ac:dyDescent="0.3">
      <c r="A800" s="285"/>
      <c r="B800" s="57"/>
      <c r="C800" s="57"/>
      <c r="D800" s="57"/>
      <c r="E800" s="57"/>
      <c r="F800" s="57"/>
      <c r="G800" s="57"/>
      <c r="H800" s="103"/>
      <c r="I800" s="133"/>
      <c r="J800" s="187"/>
      <c r="K800" s="133"/>
      <c r="L800" s="91"/>
      <c r="M800" s="188"/>
      <c r="N800" s="123"/>
      <c r="O800" s="124"/>
      <c r="P800" s="110"/>
      <c r="Q800" s="106"/>
      <c r="R800" s="111"/>
      <c r="S800" s="106"/>
      <c r="T800" s="84">
        <f t="shared" si="90"/>
        <v>-9.7788870334625244E-9</v>
      </c>
      <c r="U800" s="85"/>
      <c r="V800" s="98"/>
      <c r="W800" s="86"/>
      <c r="X800" s="71"/>
      <c r="Y800" s="71"/>
      <c r="Z800" s="120"/>
      <c r="AA800" s="120"/>
    </row>
    <row r="801" spans="1:27" ht="41.1" hidden="1" customHeight="1" x14ac:dyDescent="0.3">
      <c r="A801" s="285"/>
      <c r="B801" s="57"/>
      <c r="C801" s="57"/>
      <c r="D801" s="57"/>
      <c r="E801" s="57"/>
      <c r="F801" s="57"/>
      <c r="G801" s="57"/>
      <c r="H801" s="103"/>
      <c r="I801" s="133"/>
      <c r="J801" s="187"/>
      <c r="K801" s="133"/>
      <c r="L801" s="91"/>
      <c r="M801" s="188"/>
      <c r="N801" s="123"/>
      <c r="O801" s="124"/>
      <c r="P801" s="110"/>
      <c r="Q801" s="106"/>
      <c r="R801" s="111"/>
      <c r="S801" s="106"/>
      <c r="T801" s="84">
        <f t="shared" si="90"/>
        <v>-9.7788870334625244E-9</v>
      </c>
      <c r="U801" s="85"/>
      <c r="V801" s="98"/>
      <c r="W801" s="86"/>
      <c r="X801" s="71"/>
      <c r="Y801" s="71"/>
      <c r="Z801" s="120"/>
      <c r="AA801" s="120"/>
    </row>
    <row r="802" spans="1:27" ht="41.1" hidden="1" customHeight="1" x14ac:dyDescent="0.3">
      <c r="A802" s="285"/>
      <c r="B802" s="57"/>
      <c r="C802" s="57"/>
      <c r="D802" s="57"/>
      <c r="E802" s="57"/>
      <c r="F802" s="57"/>
      <c r="G802" s="57"/>
      <c r="H802" s="103"/>
      <c r="I802" s="133"/>
      <c r="J802" s="187"/>
      <c r="K802" s="133"/>
      <c r="L802" s="91"/>
      <c r="M802" s="188"/>
      <c r="N802" s="123"/>
      <c r="O802" s="124"/>
      <c r="P802" s="110"/>
      <c r="Q802" s="106"/>
      <c r="R802" s="111"/>
      <c r="S802" s="106"/>
      <c r="T802" s="84">
        <f t="shared" si="90"/>
        <v>-9.7788870334625244E-9</v>
      </c>
      <c r="U802" s="85"/>
      <c r="V802" s="98"/>
      <c r="W802" s="86"/>
      <c r="X802" s="71"/>
      <c r="Y802" s="71"/>
      <c r="Z802" s="120"/>
      <c r="AA802" s="120"/>
    </row>
    <row r="803" spans="1:27" ht="41.1" hidden="1" customHeight="1" x14ac:dyDescent="0.3">
      <c r="A803" s="285"/>
      <c r="B803" s="57"/>
      <c r="C803" s="57"/>
      <c r="D803" s="57"/>
      <c r="E803" s="57"/>
      <c r="F803" s="57"/>
      <c r="G803" s="57"/>
      <c r="H803" s="103"/>
      <c r="I803" s="133"/>
      <c r="J803" s="187"/>
      <c r="K803" s="133"/>
      <c r="L803" s="91"/>
      <c r="M803" s="188"/>
      <c r="N803" s="123"/>
      <c r="O803" s="124"/>
      <c r="P803" s="110"/>
      <c r="Q803" s="106"/>
      <c r="R803" s="111"/>
      <c r="S803" s="106"/>
      <c r="T803" s="84">
        <f t="shared" si="90"/>
        <v>-9.7788870334625244E-9</v>
      </c>
      <c r="U803" s="85"/>
      <c r="V803" s="98"/>
      <c r="W803" s="86"/>
      <c r="X803" s="71"/>
      <c r="Y803" s="71"/>
      <c r="Z803" s="120"/>
      <c r="AA803" s="120"/>
    </row>
    <row r="804" spans="1:27" ht="41.1" hidden="1" customHeight="1" x14ac:dyDescent="0.3">
      <c r="A804" s="285"/>
      <c r="B804" s="57"/>
      <c r="C804" s="57"/>
      <c r="D804" s="57"/>
      <c r="E804" s="57"/>
      <c r="F804" s="57"/>
      <c r="G804" s="57"/>
      <c r="H804" s="103"/>
      <c r="I804" s="133"/>
      <c r="J804" s="187"/>
      <c r="K804" s="133"/>
      <c r="L804" s="91"/>
      <c r="M804" s="188"/>
      <c r="N804" s="123"/>
      <c r="O804" s="124"/>
      <c r="P804" s="110"/>
      <c r="Q804" s="106"/>
      <c r="R804" s="111"/>
      <c r="S804" s="106"/>
      <c r="T804" s="84">
        <f t="shared" si="90"/>
        <v>-9.7788870334625244E-9</v>
      </c>
      <c r="U804" s="85"/>
      <c r="V804" s="98"/>
      <c r="W804" s="86"/>
      <c r="X804" s="71"/>
      <c r="Y804" s="71"/>
      <c r="Z804" s="120"/>
      <c r="AA804" s="120"/>
    </row>
    <row r="805" spans="1:27" ht="41.1" hidden="1" customHeight="1" x14ac:dyDescent="0.3">
      <c r="A805" s="285"/>
      <c r="B805" s="57"/>
      <c r="C805" s="57"/>
      <c r="D805" s="57"/>
      <c r="E805" s="57"/>
      <c r="F805" s="57"/>
      <c r="G805" s="57"/>
      <c r="H805" s="103"/>
      <c r="I805" s="133"/>
      <c r="J805" s="187"/>
      <c r="K805" s="133"/>
      <c r="L805" s="91"/>
      <c r="M805" s="188"/>
      <c r="N805" s="123"/>
      <c r="O805" s="124"/>
      <c r="P805" s="110"/>
      <c r="Q805" s="106"/>
      <c r="R805" s="111"/>
      <c r="S805" s="106"/>
      <c r="T805" s="84">
        <f t="shared" si="90"/>
        <v>-9.7788870334625244E-9</v>
      </c>
      <c r="U805" s="85"/>
      <c r="V805" s="98"/>
      <c r="W805" s="86"/>
      <c r="X805" s="71"/>
      <c r="Y805" s="71"/>
      <c r="Z805" s="120"/>
      <c r="AA805" s="120"/>
    </row>
    <row r="806" spans="1:27" ht="41.1" hidden="1" customHeight="1" x14ac:dyDescent="0.3">
      <c r="A806" s="285"/>
      <c r="B806" s="57"/>
      <c r="C806" s="57"/>
      <c r="D806" s="57"/>
      <c r="E806" s="57"/>
      <c r="F806" s="57"/>
      <c r="G806" s="57"/>
      <c r="H806" s="103"/>
      <c r="I806" s="133"/>
      <c r="J806" s="187"/>
      <c r="K806" s="133"/>
      <c r="L806" s="91"/>
      <c r="M806" s="188"/>
      <c r="N806" s="123"/>
      <c r="O806" s="124"/>
      <c r="P806" s="110"/>
      <c r="Q806" s="106"/>
      <c r="R806" s="111"/>
      <c r="S806" s="106"/>
      <c r="T806" s="84">
        <f t="shared" si="90"/>
        <v>-9.7788870334625244E-9</v>
      </c>
      <c r="U806" s="85"/>
      <c r="V806" s="98"/>
      <c r="W806" s="86"/>
      <c r="X806" s="71"/>
      <c r="Y806" s="71"/>
      <c r="Z806" s="120"/>
      <c r="AA806" s="120"/>
    </row>
    <row r="807" spans="1:27" ht="41.1" hidden="1" customHeight="1" x14ac:dyDescent="0.3">
      <c r="A807" s="285"/>
      <c r="B807" s="57"/>
      <c r="C807" s="57"/>
      <c r="D807" s="57"/>
      <c r="E807" s="57"/>
      <c r="F807" s="57"/>
      <c r="G807" s="57"/>
      <c r="H807" s="103"/>
      <c r="I807" s="133"/>
      <c r="J807" s="187"/>
      <c r="K807" s="133"/>
      <c r="L807" s="91"/>
      <c r="M807" s="188"/>
      <c r="N807" s="123"/>
      <c r="O807" s="124"/>
      <c r="P807" s="110"/>
      <c r="Q807" s="106"/>
      <c r="R807" s="111"/>
      <c r="S807" s="106"/>
      <c r="T807" s="84">
        <f t="shared" si="90"/>
        <v>-9.7788870334625244E-9</v>
      </c>
      <c r="U807" s="85"/>
      <c r="V807" s="98"/>
      <c r="W807" s="86"/>
      <c r="X807" s="71"/>
      <c r="Y807" s="71"/>
      <c r="Z807" s="120"/>
      <c r="AA807" s="120"/>
    </row>
    <row r="808" spans="1:27" ht="41.1" hidden="1" customHeight="1" x14ac:dyDescent="0.3">
      <c r="A808" s="285"/>
      <c r="B808" s="57"/>
      <c r="C808" s="57"/>
      <c r="D808" s="57"/>
      <c r="E808" s="57"/>
      <c r="F808" s="57"/>
      <c r="G808" s="57"/>
      <c r="H808" s="103"/>
      <c r="I808" s="133"/>
      <c r="J808" s="187"/>
      <c r="K808" s="133"/>
      <c r="L808" s="91"/>
      <c r="M808" s="188"/>
      <c r="N808" s="123"/>
      <c r="O808" s="124"/>
      <c r="P808" s="110"/>
      <c r="Q808" s="106"/>
      <c r="R808" s="111"/>
      <c r="S808" s="106"/>
      <c r="T808" s="84">
        <f>+T807+Q808-(R808+S808)</f>
        <v>-9.7788870334625244E-9</v>
      </c>
      <c r="U808" s="85"/>
      <c r="V808" s="98"/>
      <c r="W808" s="86"/>
      <c r="X808" s="71"/>
      <c r="Y808" s="71"/>
      <c r="Z808" s="120"/>
      <c r="AA808" s="120"/>
    </row>
    <row r="809" spans="1:27" ht="41.1" hidden="1" customHeight="1" x14ac:dyDescent="0.3">
      <c r="A809" s="285"/>
      <c r="B809" s="57"/>
      <c r="C809" s="57"/>
      <c r="D809" s="57"/>
      <c r="E809" s="57"/>
      <c r="F809" s="57"/>
      <c r="G809" s="57"/>
      <c r="H809" s="103"/>
      <c r="I809" s="133"/>
      <c r="J809" s="187"/>
      <c r="K809" s="133"/>
      <c r="L809" s="91"/>
      <c r="M809" s="188"/>
      <c r="N809" s="123"/>
      <c r="O809" s="124"/>
      <c r="P809" s="110"/>
      <c r="Q809" s="106"/>
      <c r="R809" s="111"/>
      <c r="S809" s="106"/>
      <c r="T809" s="84">
        <f t="shared" ref="T809:T872" si="91">+T808+Q809-(R809+S809)</f>
        <v>-9.7788870334625244E-9</v>
      </c>
      <c r="U809" s="85"/>
      <c r="V809" s="98"/>
      <c r="W809" s="86"/>
      <c r="X809" s="71"/>
      <c r="Y809" s="71"/>
      <c r="Z809" s="120"/>
      <c r="AA809" s="120"/>
    </row>
    <row r="810" spans="1:27" ht="41.1" hidden="1" customHeight="1" x14ac:dyDescent="0.3">
      <c r="A810" s="285"/>
      <c r="B810" s="57"/>
      <c r="C810" s="57"/>
      <c r="D810" s="57"/>
      <c r="E810" s="57"/>
      <c r="F810" s="57"/>
      <c r="G810" s="57"/>
      <c r="H810" s="103"/>
      <c r="I810" s="133"/>
      <c r="J810" s="187"/>
      <c r="K810" s="133"/>
      <c r="L810" s="91"/>
      <c r="M810" s="188"/>
      <c r="N810" s="123"/>
      <c r="O810" s="124"/>
      <c r="P810" s="110"/>
      <c r="Q810" s="106"/>
      <c r="R810" s="111"/>
      <c r="S810" s="106"/>
      <c r="T810" s="84">
        <f t="shared" si="91"/>
        <v>-9.7788870334625244E-9</v>
      </c>
      <c r="U810" s="85"/>
      <c r="V810" s="98"/>
      <c r="W810" s="86"/>
      <c r="X810" s="71"/>
      <c r="Y810" s="71"/>
      <c r="Z810" s="120"/>
      <c r="AA810" s="120"/>
    </row>
    <row r="811" spans="1:27" ht="41.1" hidden="1" customHeight="1" x14ac:dyDescent="0.3">
      <c r="A811" s="285"/>
      <c r="B811" s="57"/>
      <c r="C811" s="57"/>
      <c r="D811" s="57"/>
      <c r="E811" s="57"/>
      <c r="F811" s="57"/>
      <c r="G811" s="57"/>
      <c r="H811" s="103"/>
      <c r="I811" s="133"/>
      <c r="J811" s="187"/>
      <c r="K811" s="133"/>
      <c r="L811" s="91"/>
      <c r="M811" s="188"/>
      <c r="N811" s="123"/>
      <c r="O811" s="124"/>
      <c r="P811" s="110"/>
      <c r="Q811" s="106"/>
      <c r="R811" s="111"/>
      <c r="S811" s="106"/>
      <c r="T811" s="84">
        <f t="shared" si="91"/>
        <v>-9.7788870334625244E-9</v>
      </c>
      <c r="U811" s="85"/>
      <c r="V811" s="98"/>
      <c r="W811" s="86"/>
      <c r="X811" s="71"/>
      <c r="Y811" s="71"/>
      <c r="Z811" s="120"/>
      <c r="AA811" s="120"/>
    </row>
    <row r="812" spans="1:27" ht="41.1" hidden="1" customHeight="1" x14ac:dyDescent="0.3">
      <c r="A812" s="285"/>
      <c r="B812" s="57"/>
      <c r="C812" s="57"/>
      <c r="D812" s="57"/>
      <c r="E812" s="57"/>
      <c r="F812" s="57"/>
      <c r="G812" s="57"/>
      <c r="H812" s="103"/>
      <c r="I812" s="133"/>
      <c r="J812" s="187"/>
      <c r="K812" s="133"/>
      <c r="L812" s="91"/>
      <c r="M812" s="188"/>
      <c r="N812" s="123"/>
      <c r="O812" s="124"/>
      <c r="P812" s="110"/>
      <c r="Q812" s="106"/>
      <c r="R812" s="111"/>
      <c r="S812" s="106"/>
      <c r="T812" s="84">
        <f t="shared" si="91"/>
        <v>-9.7788870334625244E-9</v>
      </c>
      <c r="U812" s="85"/>
      <c r="V812" s="98"/>
      <c r="W812" s="86"/>
      <c r="X812" s="71"/>
      <c r="Y812" s="71"/>
      <c r="Z812" s="120"/>
      <c r="AA812" s="120"/>
    </row>
    <row r="813" spans="1:27" ht="41.1" hidden="1" customHeight="1" x14ac:dyDescent="0.3">
      <c r="A813" s="285"/>
      <c r="B813" s="57"/>
      <c r="C813" s="57"/>
      <c r="D813" s="57"/>
      <c r="E813" s="57"/>
      <c r="F813" s="57"/>
      <c r="G813" s="57"/>
      <c r="H813" s="103"/>
      <c r="I813" s="133"/>
      <c r="J813" s="187"/>
      <c r="K813" s="133"/>
      <c r="L813" s="91"/>
      <c r="M813" s="188"/>
      <c r="N813" s="123"/>
      <c r="O813" s="124"/>
      <c r="P813" s="110"/>
      <c r="Q813" s="106"/>
      <c r="R813" s="111"/>
      <c r="S813" s="106"/>
      <c r="T813" s="84">
        <f t="shared" si="91"/>
        <v>-9.7788870334625244E-9</v>
      </c>
      <c r="U813" s="85"/>
      <c r="V813" s="98"/>
      <c r="W813" s="86"/>
      <c r="X813" s="71"/>
      <c r="Y813" s="71"/>
      <c r="Z813" s="120"/>
      <c r="AA813" s="120"/>
    </row>
    <row r="814" spans="1:27" ht="41.1" hidden="1" customHeight="1" x14ac:dyDescent="0.3">
      <c r="A814" s="285"/>
      <c r="B814" s="57"/>
      <c r="C814" s="57"/>
      <c r="D814" s="57"/>
      <c r="E814" s="57"/>
      <c r="F814" s="57"/>
      <c r="G814" s="57"/>
      <c r="H814" s="103"/>
      <c r="I814" s="133"/>
      <c r="J814" s="187"/>
      <c r="K814" s="133"/>
      <c r="L814" s="91"/>
      <c r="M814" s="188"/>
      <c r="N814" s="123"/>
      <c r="O814" s="124"/>
      <c r="P814" s="110"/>
      <c r="Q814" s="106"/>
      <c r="R814" s="111"/>
      <c r="S814" s="106"/>
      <c r="T814" s="84">
        <f t="shared" si="91"/>
        <v>-9.7788870334625244E-9</v>
      </c>
      <c r="U814" s="85"/>
      <c r="V814" s="98"/>
      <c r="W814" s="86"/>
      <c r="X814" s="71"/>
      <c r="Y814" s="71"/>
      <c r="Z814" s="120"/>
      <c r="AA814" s="120"/>
    </row>
    <row r="815" spans="1:27" ht="41.1" hidden="1" customHeight="1" x14ac:dyDescent="0.3">
      <c r="A815" s="285"/>
      <c r="B815" s="57"/>
      <c r="C815" s="57"/>
      <c r="D815" s="57"/>
      <c r="E815" s="57"/>
      <c r="F815" s="57"/>
      <c r="G815" s="57"/>
      <c r="H815" s="103"/>
      <c r="I815" s="133"/>
      <c r="J815" s="187"/>
      <c r="K815" s="133"/>
      <c r="L815" s="91"/>
      <c r="M815" s="188"/>
      <c r="N815" s="123"/>
      <c r="O815" s="124"/>
      <c r="P815" s="110"/>
      <c r="Q815" s="106"/>
      <c r="R815" s="111"/>
      <c r="S815" s="106"/>
      <c r="T815" s="84">
        <f t="shared" si="91"/>
        <v>-9.7788870334625244E-9</v>
      </c>
      <c r="U815" s="85"/>
      <c r="V815" s="98"/>
      <c r="W815" s="86"/>
      <c r="X815" s="71"/>
      <c r="Y815" s="71"/>
      <c r="Z815" s="120"/>
      <c r="AA815" s="120"/>
    </row>
    <row r="816" spans="1:27" ht="41.1" hidden="1" customHeight="1" x14ac:dyDescent="0.3">
      <c r="A816" s="285"/>
      <c r="B816" s="57"/>
      <c r="C816" s="57"/>
      <c r="D816" s="57"/>
      <c r="E816" s="57"/>
      <c r="F816" s="57"/>
      <c r="G816" s="57"/>
      <c r="H816" s="103"/>
      <c r="I816" s="133"/>
      <c r="J816" s="187"/>
      <c r="K816" s="133"/>
      <c r="L816" s="91"/>
      <c r="M816" s="188"/>
      <c r="N816" s="123"/>
      <c r="O816" s="124"/>
      <c r="P816" s="110"/>
      <c r="Q816" s="106"/>
      <c r="R816" s="111"/>
      <c r="S816" s="106"/>
      <c r="T816" s="84">
        <f t="shared" si="91"/>
        <v>-9.7788870334625244E-9</v>
      </c>
      <c r="U816" s="85"/>
      <c r="V816" s="98"/>
      <c r="W816" s="86"/>
      <c r="X816" s="71"/>
      <c r="Y816" s="71"/>
      <c r="Z816" s="120"/>
      <c r="AA816" s="120"/>
    </row>
    <row r="817" spans="1:27" ht="41.1" hidden="1" customHeight="1" x14ac:dyDescent="0.3">
      <c r="A817" s="285"/>
      <c r="B817" s="57"/>
      <c r="C817" s="57"/>
      <c r="D817" s="57"/>
      <c r="E817" s="57"/>
      <c r="F817" s="57"/>
      <c r="G817" s="57"/>
      <c r="H817" s="103"/>
      <c r="I817" s="133"/>
      <c r="J817" s="187"/>
      <c r="K817" s="133"/>
      <c r="L817" s="91"/>
      <c r="M817" s="188"/>
      <c r="N817" s="123"/>
      <c r="O817" s="124"/>
      <c r="P817" s="110"/>
      <c r="Q817" s="106"/>
      <c r="R817" s="111"/>
      <c r="S817" s="106"/>
      <c r="T817" s="84">
        <f t="shared" si="91"/>
        <v>-9.7788870334625244E-9</v>
      </c>
      <c r="U817" s="85"/>
      <c r="V817" s="98"/>
      <c r="W817" s="86"/>
      <c r="X817" s="71"/>
      <c r="Y817" s="71"/>
      <c r="Z817" s="120"/>
      <c r="AA817" s="120"/>
    </row>
    <row r="818" spans="1:27" ht="41.1" hidden="1" customHeight="1" x14ac:dyDescent="0.3">
      <c r="A818" s="285"/>
      <c r="B818" s="57"/>
      <c r="C818" s="57"/>
      <c r="D818" s="57"/>
      <c r="E818" s="57"/>
      <c r="F818" s="57"/>
      <c r="G818" s="57"/>
      <c r="H818" s="103"/>
      <c r="I818" s="133"/>
      <c r="J818" s="187"/>
      <c r="K818" s="133"/>
      <c r="L818" s="91"/>
      <c r="M818" s="188"/>
      <c r="N818" s="123"/>
      <c r="O818" s="124"/>
      <c r="P818" s="110"/>
      <c r="Q818" s="106"/>
      <c r="R818" s="111"/>
      <c r="S818" s="106"/>
      <c r="T818" s="84">
        <f t="shared" si="91"/>
        <v>-9.7788870334625244E-9</v>
      </c>
      <c r="U818" s="85"/>
      <c r="V818" s="98"/>
      <c r="W818" s="86"/>
      <c r="X818" s="71"/>
      <c r="Y818" s="71"/>
      <c r="Z818" s="120"/>
      <c r="AA818" s="120"/>
    </row>
    <row r="819" spans="1:27" ht="41.1" hidden="1" customHeight="1" x14ac:dyDescent="0.3">
      <c r="A819" s="285"/>
      <c r="B819" s="57"/>
      <c r="C819" s="57"/>
      <c r="D819" s="57"/>
      <c r="E819" s="57"/>
      <c r="F819" s="57"/>
      <c r="G819" s="57"/>
      <c r="H819" s="103"/>
      <c r="I819" s="133"/>
      <c r="J819" s="187"/>
      <c r="K819" s="133"/>
      <c r="L819" s="91"/>
      <c r="M819" s="188"/>
      <c r="N819" s="123"/>
      <c r="O819" s="124"/>
      <c r="P819" s="110"/>
      <c r="Q819" s="106"/>
      <c r="R819" s="111"/>
      <c r="S819" s="106"/>
      <c r="T819" s="84">
        <f t="shared" si="91"/>
        <v>-9.7788870334625244E-9</v>
      </c>
      <c r="U819" s="85"/>
      <c r="V819" s="98"/>
      <c r="W819" s="86"/>
      <c r="X819" s="71"/>
      <c r="Y819" s="71"/>
      <c r="Z819" s="120"/>
      <c r="AA819" s="120"/>
    </row>
    <row r="820" spans="1:27" ht="41.1" hidden="1" customHeight="1" x14ac:dyDescent="0.3">
      <c r="A820" s="285"/>
      <c r="B820" s="57"/>
      <c r="C820" s="57"/>
      <c r="D820" s="57"/>
      <c r="E820" s="57"/>
      <c r="F820" s="57"/>
      <c r="G820" s="57"/>
      <c r="H820" s="103"/>
      <c r="I820" s="133"/>
      <c r="J820" s="187"/>
      <c r="K820" s="133"/>
      <c r="L820" s="91"/>
      <c r="M820" s="188"/>
      <c r="N820" s="123"/>
      <c r="O820" s="124"/>
      <c r="P820" s="110"/>
      <c r="Q820" s="106"/>
      <c r="R820" s="111"/>
      <c r="S820" s="106"/>
      <c r="T820" s="84">
        <f t="shared" si="91"/>
        <v>-9.7788870334625244E-9</v>
      </c>
      <c r="U820" s="85"/>
      <c r="V820" s="98"/>
      <c r="W820" s="86"/>
      <c r="X820" s="71"/>
      <c r="Y820" s="71"/>
      <c r="Z820" s="120"/>
      <c r="AA820" s="120"/>
    </row>
    <row r="821" spans="1:27" ht="41.1" hidden="1" customHeight="1" x14ac:dyDescent="0.3">
      <c r="A821" s="285"/>
      <c r="B821" s="57"/>
      <c r="C821" s="57"/>
      <c r="D821" s="57"/>
      <c r="E821" s="57"/>
      <c r="F821" s="57"/>
      <c r="G821" s="57"/>
      <c r="H821" s="103"/>
      <c r="I821" s="133"/>
      <c r="J821" s="187"/>
      <c r="K821" s="133"/>
      <c r="L821" s="91"/>
      <c r="M821" s="188"/>
      <c r="N821" s="123"/>
      <c r="O821" s="124"/>
      <c r="P821" s="110"/>
      <c r="Q821" s="106"/>
      <c r="R821" s="111"/>
      <c r="S821" s="106"/>
      <c r="T821" s="84">
        <f t="shared" si="91"/>
        <v>-9.7788870334625244E-9</v>
      </c>
      <c r="U821" s="85"/>
      <c r="V821" s="98"/>
      <c r="W821" s="86"/>
      <c r="X821" s="71"/>
      <c r="Y821" s="71"/>
      <c r="Z821" s="120"/>
      <c r="AA821" s="120"/>
    </row>
    <row r="822" spans="1:27" ht="41.1" hidden="1" customHeight="1" x14ac:dyDescent="0.3">
      <c r="A822" s="285"/>
      <c r="B822" s="57"/>
      <c r="C822" s="57"/>
      <c r="D822" s="57"/>
      <c r="E822" s="57"/>
      <c r="F822" s="57"/>
      <c r="G822" s="57"/>
      <c r="H822" s="103"/>
      <c r="I822" s="133"/>
      <c r="J822" s="187"/>
      <c r="K822" s="133"/>
      <c r="L822" s="91"/>
      <c r="M822" s="188"/>
      <c r="N822" s="123"/>
      <c r="O822" s="124"/>
      <c r="P822" s="110"/>
      <c r="Q822" s="106"/>
      <c r="R822" s="111"/>
      <c r="S822" s="106"/>
      <c r="T822" s="84">
        <f t="shared" si="91"/>
        <v>-9.7788870334625244E-9</v>
      </c>
      <c r="U822" s="85"/>
      <c r="V822" s="98"/>
      <c r="W822" s="86"/>
      <c r="X822" s="71"/>
      <c r="Y822" s="71"/>
      <c r="Z822" s="120"/>
      <c r="AA822" s="120"/>
    </row>
    <row r="823" spans="1:27" ht="41.1" hidden="1" customHeight="1" x14ac:dyDescent="0.3">
      <c r="A823" s="285"/>
      <c r="B823" s="57"/>
      <c r="C823" s="57"/>
      <c r="D823" s="57"/>
      <c r="E823" s="57"/>
      <c r="F823" s="57"/>
      <c r="G823" s="57"/>
      <c r="H823" s="103"/>
      <c r="I823" s="133"/>
      <c r="J823" s="187"/>
      <c r="K823" s="133"/>
      <c r="L823" s="91"/>
      <c r="M823" s="188"/>
      <c r="N823" s="123"/>
      <c r="O823" s="124"/>
      <c r="P823" s="110"/>
      <c r="Q823" s="106"/>
      <c r="R823" s="111"/>
      <c r="S823" s="106"/>
      <c r="T823" s="84">
        <f t="shared" si="91"/>
        <v>-9.7788870334625244E-9</v>
      </c>
      <c r="U823" s="85"/>
      <c r="V823" s="98"/>
      <c r="W823" s="86"/>
      <c r="X823" s="71"/>
      <c r="Y823" s="71"/>
      <c r="Z823" s="120"/>
      <c r="AA823" s="120"/>
    </row>
    <row r="824" spans="1:27" ht="41.1" hidden="1" customHeight="1" x14ac:dyDescent="0.3">
      <c r="A824" s="285"/>
      <c r="B824" s="57"/>
      <c r="C824" s="57"/>
      <c r="D824" s="57"/>
      <c r="E824" s="57"/>
      <c r="F824" s="57"/>
      <c r="G824" s="57"/>
      <c r="H824" s="103"/>
      <c r="I824" s="133"/>
      <c r="J824" s="187"/>
      <c r="K824" s="133"/>
      <c r="L824" s="91"/>
      <c r="M824" s="188"/>
      <c r="N824" s="123"/>
      <c r="O824" s="124"/>
      <c r="P824" s="110"/>
      <c r="Q824" s="106"/>
      <c r="R824" s="111"/>
      <c r="S824" s="106"/>
      <c r="T824" s="84">
        <f t="shared" si="91"/>
        <v>-9.7788870334625244E-9</v>
      </c>
      <c r="U824" s="85"/>
      <c r="V824" s="98"/>
      <c r="W824" s="86"/>
      <c r="X824" s="71"/>
      <c r="Y824" s="71"/>
      <c r="Z824" s="120"/>
      <c r="AA824" s="120"/>
    </row>
    <row r="825" spans="1:27" ht="41.1" hidden="1" customHeight="1" x14ac:dyDescent="0.3">
      <c r="A825" s="285"/>
      <c r="B825" s="57"/>
      <c r="C825" s="57"/>
      <c r="D825" s="57"/>
      <c r="E825" s="57"/>
      <c r="F825" s="57"/>
      <c r="G825" s="57"/>
      <c r="H825" s="103"/>
      <c r="I825" s="133"/>
      <c r="J825" s="187"/>
      <c r="K825" s="133"/>
      <c r="L825" s="91"/>
      <c r="M825" s="188"/>
      <c r="N825" s="123"/>
      <c r="O825" s="124"/>
      <c r="P825" s="110"/>
      <c r="Q825" s="106"/>
      <c r="R825" s="111"/>
      <c r="S825" s="106"/>
      <c r="T825" s="84">
        <f t="shared" si="91"/>
        <v>-9.7788870334625244E-9</v>
      </c>
      <c r="U825" s="85"/>
      <c r="V825" s="98"/>
      <c r="W825" s="86"/>
      <c r="X825" s="71"/>
      <c r="Y825" s="71"/>
      <c r="Z825" s="120"/>
      <c r="AA825" s="120"/>
    </row>
    <row r="826" spans="1:27" ht="41.1" hidden="1" customHeight="1" x14ac:dyDescent="0.3">
      <c r="A826" s="285"/>
      <c r="B826" s="57"/>
      <c r="C826" s="57"/>
      <c r="D826" s="57"/>
      <c r="E826" s="57"/>
      <c r="F826" s="57"/>
      <c r="G826" s="57"/>
      <c r="H826" s="103"/>
      <c r="I826" s="133"/>
      <c r="J826" s="187"/>
      <c r="K826" s="133"/>
      <c r="L826" s="91"/>
      <c r="M826" s="188"/>
      <c r="N826" s="123"/>
      <c r="O826" s="124"/>
      <c r="P826" s="110"/>
      <c r="Q826" s="106"/>
      <c r="R826" s="111"/>
      <c r="S826" s="106"/>
      <c r="T826" s="84">
        <f t="shared" si="91"/>
        <v>-9.7788870334625244E-9</v>
      </c>
      <c r="U826" s="85"/>
      <c r="V826" s="98"/>
      <c r="W826" s="86"/>
      <c r="X826" s="71"/>
      <c r="Y826" s="71"/>
      <c r="Z826" s="120"/>
      <c r="AA826" s="120"/>
    </row>
    <row r="827" spans="1:27" ht="41.1" hidden="1" customHeight="1" x14ac:dyDescent="0.3">
      <c r="A827" s="285"/>
      <c r="B827" s="57"/>
      <c r="C827" s="57"/>
      <c r="D827" s="57"/>
      <c r="E827" s="57"/>
      <c r="F827" s="57"/>
      <c r="G827" s="57"/>
      <c r="H827" s="103"/>
      <c r="I827" s="133"/>
      <c r="J827" s="187"/>
      <c r="K827" s="133"/>
      <c r="L827" s="91"/>
      <c r="M827" s="188"/>
      <c r="N827" s="123"/>
      <c r="O827" s="124"/>
      <c r="P827" s="110"/>
      <c r="Q827" s="106"/>
      <c r="R827" s="111"/>
      <c r="S827" s="106"/>
      <c r="T827" s="84">
        <f t="shared" si="91"/>
        <v>-9.7788870334625244E-9</v>
      </c>
      <c r="U827" s="85"/>
      <c r="V827" s="98"/>
      <c r="W827" s="86"/>
      <c r="X827" s="71"/>
      <c r="Y827" s="71"/>
      <c r="Z827" s="120"/>
      <c r="AA827" s="120"/>
    </row>
    <row r="828" spans="1:27" ht="41.1" hidden="1" customHeight="1" x14ac:dyDescent="0.3">
      <c r="A828" s="285"/>
      <c r="B828" s="57"/>
      <c r="C828" s="57"/>
      <c r="D828" s="57"/>
      <c r="E828" s="57"/>
      <c r="F828" s="57"/>
      <c r="G828" s="57"/>
      <c r="H828" s="103"/>
      <c r="I828" s="133"/>
      <c r="J828" s="187"/>
      <c r="K828" s="133"/>
      <c r="L828" s="91"/>
      <c r="M828" s="188"/>
      <c r="N828" s="123"/>
      <c r="O828" s="124"/>
      <c r="P828" s="110"/>
      <c r="Q828" s="106"/>
      <c r="R828" s="111"/>
      <c r="S828" s="106"/>
      <c r="T828" s="84">
        <f t="shared" si="91"/>
        <v>-9.7788870334625244E-9</v>
      </c>
      <c r="U828" s="85"/>
      <c r="V828" s="98"/>
      <c r="W828" s="86"/>
      <c r="X828" s="71"/>
      <c r="Y828" s="71"/>
      <c r="Z828" s="120"/>
      <c r="AA828" s="120"/>
    </row>
    <row r="829" spans="1:27" ht="41.1" hidden="1" customHeight="1" x14ac:dyDescent="0.3">
      <c r="A829" s="285"/>
      <c r="B829" s="57"/>
      <c r="C829" s="57"/>
      <c r="D829" s="57"/>
      <c r="E829" s="57"/>
      <c r="F829" s="57"/>
      <c r="G829" s="57"/>
      <c r="H829" s="103"/>
      <c r="I829" s="133"/>
      <c r="J829" s="187"/>
      <c r="K829" s="133"/>
      <c r="L829" s="91"/>
      <c r="M829" s="188"/>
      <c r="N829" s="123"/>
      <c r="O829" s="124"/>
      <c r="P829" s="110"/>
      <c r="Q829" s="106"/>
      <c r="R829" s="111"/>
      <c r="S829" s="106"/>
      <c r="T829" s="84">
        <f t="shared" si="91"/>
        <v>-9.7788870334625244E-9</v>
      </c>
      <c r="U829" s="85"/>
      <c r="V829" s="98"/>
      <c r="W829" s="86"/>
      <c r="X829" s="71"/>
      <c r="Y829" s="71"/>
      <c r="Z829" s="120"/>
      <c r="AA829" s="120"/>
    </row>
    <row r="830" spans="1:27" ht="41.1" hidden="1" customHeight="1" x14ac:dyDescent="0.3">
      <c r="A830" s="285"/>
      <c r="B830" s="57"/>
      <c r="C830" s="57"/>
      <c r="D830" s="57"/>
      <c r="E830" s="57"/>
      <c r="F830" s="57"/>
      <c r="G830" s="57"/>
      <c r="H830" s="103"/>
      <c r="I830" s="133"/>
      <c r="J830" s="187"/>
      <c r="K830" s="133"/>
      <c r="L830" s="91"/>
      <c r="M830" s="188"/>
      <c r="N830" s="123"/>
      <c r="O830" s="124"/>
      <c r="P830" s="110"/>
      <c r="Q830" s="106"/>
      <c r="R830" s="111"/>
      <c r="S830" s="106"/>
      <c r="T830" s="84">
        <f t="shared" si="91"/>
        <v>-9.7788870334625244E-9</v>
      </c>
      <c r="U830" s="85"/>
      <c r="V830" s="98"/>
      <c r="W830" s="86"/>
      <c r="X830" s="71"/>
      <c r="Y830" s="71"/>
      <c r="Z830" s="120"/>
      <c r="AA830" s="120"/>
    </row>
    <row r="831" spans="1:27" ht="41.1" hidden="1" customHeight="1" x14ac:dyDescent="0.3">
      <c r="A831" s="285"/>
      <c r="B831" s="57"/>
      <c r="C831" s="57"/>
      <c r="D831" s="57"/>
      <c r="E831" s="57"/>
      <c r="F831" s="57"/>
      <c r="G831" s="57"/>
      <c r="H831" s="103"/>
      <c r="I831" s="133"/>
      <c r="J831" s="187"/>
      <c r="K831" s="133"/>
      <c r="L831" s="91"/>
      <c r="M831" s="188"/>
      <c r="N831" s="123"/>
      <c r="O831" s="124"/>
      <c r="P831" s="110"/>
      <c r="Q831" s="106"/>
      <c r="R831" s="111"/>
      <c r="S831" s="106"/>
      <c r="T831" s="84">
        <f t="shared" si="91"/>
        <v>-9.7788870334625244E-9</v>
      </c>
      <c r="U831" s="85"/>
      <c r="V831" s="98"/>
      <c r="W831" s="86"/>
      <c r="X831" s="71"/>
      <c r="Y831" s="71"/>
      <c r="Z831" s="120"/>
      <c r="AA831" s="120"/>
    </row>
    <row r="832" spans="1:27" ht="41.1" hidden="1" customHeight="1" x14ac:dyDescent="0.3">
      <c r="A832" s="285"/>
      <c r="B832" s="57"/>
      <c r="C832" s="57"/>
      <c r="D832" s="57"/>
      <c r="E832" s="57"/>
      <c r="F832" s="57"/>
      <c r="G832" s="57"/>
      <c r="H832" s="103"/>
      <c r="I832" s="133"/>
      <c r="J832" s="187"/>
      <c r="K832" s="133"/>
      <c r="L832" s="91"/>
      <c r="M832" s="188"/>
      <c r="N832" s="123"/>
      <c r="O832" s="124"/>
      <c r="P832" s="110"/>
      <c r="Q832" s="106"/>
      <c r="R832" s="111"/>
      <c r="S832" s="106"/>
      <c r="T832" s="84">
        <f t="shared" si="91"/>
        <v>-9.7788870334625244E-9</v>
      </c>
      <c r="U832" s="85"/>
      <c r="V832" s="98"/>
      <c r="W832" s="86"/>
      <c r="X832" s="71"/>
      <c r="Y832" s="71"/>
      <c r="Z832" s="120"/>
      <c r="AA832" s="120"/>
    </row>
    <row r="833" spans="1:27" ht="41.1" hidden="1" customHeight="1" x14ac:dyDescent="0.3">
      <c r="A833" s="285"/>
      <c r="B833" s="57"/>
      <c r="C833" s="57"/>
      <c r="D833" s="57"/>
      <c r="E833" s="57"/>
      <c r="F833" s="57"/>
      <c r="G833" s="57"/>
      <c r="H833" s="103"/>
      <c r="I833" s="133"/>
      <c r="J833" s="187"/>
      <c r="K833" s="133"/>
      <c r="L833" s="91"/>
      <c r="M833" s="188"/>
      <c r="N833" s="123"/>
      <c r="O833" s="124"/>
      <c r="P833" s="110"/>
      <c r="Q833" s="106"/>
      <c r="R833" s="111"/>
      <c r="S833" s="106"/>
      <c r="T833" s="84">
        <f t="shared" si="91"/>
        <v>-9.7788870334625244E-9</v>
      </c>
      <c r="U833" s="85"/>
      <c r="V833" s="98"/>
      <c r="W833" s="86"/>
      <c r="X833" s="71"/>
      <c r="Y833" s="71"/>
      <c r="Z833" s="120"/>
      <c r="AA833" s="120"/>
    </row>
    <row r="834" spans="1:27" ht="41.1" hidden="1" customHeight="1" x14ac:dyDescent="0.3">
      <c r="A834" s="285"/>
      <c r="B834" s="57"/>
      <c r="C834" s="57"/>
      <c r="D834" s="57"/>
      <c r="E834" s="57"/>
      <c r="F834" s="57"/>
      <c r="G834" s="57"/>
      <c r="H834" s="103"/>
      <c r="I834" s="133"/>
      <c r="J834" s="187"/>
      <c r="K834" s="133"/>
      <c r="L834" s="91"/>
      <c r="M834" s="188"/>
      <c r="N834" s="123"/>
      <c r="O834" s="124"/>
      <c r="P834" s="110"/>
      <c r="Q834" s="106"/>
      <c r="R834" s="111"/>
      <c r="S834" s="106"/>
      <c r="T834" s="84">
        <f t="shared" si="91"/>
        <v>-9.7788870334625244E-9</v>
      </c>
      <c r="U834" s="85"/>
      <c r="V834" s="98"/>
      <c r="W834" s="86"/>
      <c r="X834" s="71"/>
      <c r="Y834" s="71"/>
      <c r="Z834" s="120"/>
      <c r="AA834" s="120"/>
    </row>
    <row r="835" spans="1:27" ht="41.1" hidden="1" customHeight="1" x14ac:dyDescent="0.3">
      <c r="A835" s="285"/>
      <c r="B835" s="57"/>
      <c r="C835" s="57"/>
      <c r="D835" s="57"/>
      <c r="E835" s="57"/>
      <c r="F835" s="57"/>
      <c r="G835" s="57"/>
      <c r="H835" s="103"/>
      <c r="I835" s="133"/>
      <c r="J835" s="187"/>
      <c r="K835" s="133"/>
      <c r="L835" s="91"/>
      <c r="M835" s="188"/>
      <c r="N835" s="123"/>
      <c r="O835" s="124"/>
      <c r="P835" s="110"/>
      <c r="Q835" s="106"/>
      <c r="R835" s="111"/>
      <c r="S835" s="106"/>
      <c r="T835" s="84">
        <f t="shared" si="91"/>
        <v>-9.7788870334625244E-9</v>
      </c>
      <c r="U835" s="85"/>
      <c r="V835" s="98"/>
      <c r="W835" s="86"/>
      <c r="X835" s="71"/>
      <c r="Y835" s="71"/>
      <c r="Z835" s="120"/>
      <c r="AA835" s="120"/>
    </row>
    <row r="836" spans="1:27" ht="41.1" hidden="1" customHeight="1" x14ac:dyDescent="0.3">
      <c r="A836" s="285"/>
      <c r="B836" s="57"/>
      <c r="C836" s="57"/>
      <c r="D836" s="57"/>
      <c r="E836" s="57"/>
      <c r="F836" s="57"/>
      <c r="G836" s="57"/>
      <c r="H836" s="103"/>
      <c r="I836" s="133"/>
      <c r="J836" s="187"/>
      <c r="K836" s="133"/>
      <c r="L836" s="91"/>
      <c r="M836" s="188"/>
      <c r="N836" s="123"/>
      <c r="O836" s="124"/>
      <c r="P836" s="110"/>
      <c r="Q836" s="106"/>
      <c r="R836" s="111"/>
      <c r="S836" s="106"/>
      <c r="T836" s="84">
        <f t="shared" si="91"/>
        <v>-9.7788870334625244E-9</v>
      </c>
      <c r="U836" s="85"/>
      <c r="V836" s="98"/>
      <c r="W836" s="86"/>
      <c r="X836" s="71"/>
      <c r="Y836" s="71"/>
      <c r="Z836" s="120"/>
      <c r="AA836" s="120"/>
    </row>
    <row r="837" spans="1:27" ht="41.1" hidden="1" customHeight="1" x14ac:dyDescent="0.3">
      <c r="A837" s="285"/>
      <c r="B837" s="57"/>
      <c r="C837" s="57"/>
      <c r="D837" s="57"/>
      <c r="E837" s="57"/>
      <c r="F837" s="57"/>
      <c r="G837" s="57"/>
      <c r="H837" s="103"/>
      <c r="I837" s="133"/>
      <c r="J837" s="187"/>
      <c r="K837" s="133"/>
      <c r="L837" s="91"/>
      <c r="M837" s="188"/>
      <c r="N837" s="123"/>
      <c r="O837" s="124"/>
      <c r="P837" s="110"/>
      <c r="Q837" s="106"/>
      <c r="R837" s="111"/>
      <c r="S837" s="106"/>
      <c r="T837" s="84">
        <f t="shared" si="91"/>
        <v>-9.7788870334625244E-9</v>
      </c>
      <c r="U837" s="85"/>
      <c r="V837" s="98"/>
      <c r="W837" s="86"/>
      <c r="X837" s="71"/>
      <c r="Y837" s="71"/>
      <c r="Z837" s="120"/>
      <c r="AA837" s="120"/>
    </row>
    <row r="838" spans="1:27" ht="41.1" hidden="1" customHeight="1" x14ac:dyDescent="0.3">
      <c r="A838" s="285"/>
      <c r="B838" s="57"/>
      <c r="C838" s="57"/>
      <c r="D838" s="57"/>
      <c r="E838" s="57"/>
      <c r="F838" s="57"/>
      <c r="G838" s="57"/>
      <c r="H838" s="103"/>
      <c r="I838" s="133"/>
      <c r="J838" s="187"/>
      <c r="K838" s="133"/>
      <c r="L838" s="91"/>
      <c r="M838" s="188"/>
      <c r="N838" s="123"/>
      <c r="O838" s="124"/>
      <c r="P838" s="110"/>
      <c r="Q838" s="106"/>
      <c r="R838" s="111"/>
      <c r="S838" s="106"/>
      <c r="T838" s="84">
        <f t="shared" si="91"/>
        <v>-9.7788870334625244E-9</v>
      </c>
      <c r="U838" s="85"/>
      <c r="V838" s="98"/>
      <c r="W838" s="86"/>
      <c r="X838" s="71"/>
      <c r="Y838" s="71"/>
      <c r="Z838" s="120"/>
      <c r="AA838" s="120"/>
    </row>
    <row r="839" spans="1:27" ht="41.1" hidden="1" customHeight="1" x14ac:dyDescent="0.3">
      <c r="A839" s="285"/>
      <c r="B839" s="57"/>
      <c r="C839" s="57"/>
      <c r="D839" s="57"/>
      <c r="E839" s="57"/>
      <c r="F839" s="57"/>
      <c r="G839" s="57"/>
      <c r="H839" s="103"/>
      <c r="I839" s="133"/>
      <c r="J839" s="187"/>
      <c r="K839" s="133"/>
      <c r="L839" s="91"/>
      <c r="M839" s="188"/>
      <c r="N839" s="123"/>
      <c r="O839" s="124"/>
      <c r="P839" s="110"/>
      <c r="Q839" s="106"/>
      <c r="R839" s="111"/>
      <c r="S839" s="106"/>
      <c r="T839" s="84">
        <f t="shared" si="91"/>
        <v>-9.7788870334625244E-9</v>
      </c>
      <c r="U839" s="85"/>
      <c r="V839" s="98"/>
      <c r="W839" s="86"/>
      <c r="X839" s="71"/>
      <c r="Y839" s="71"/>
      <c r="Z839" s="120"/>
      <c r="AA839" s="120"/>
    </row>
    <row r="840" spans="1:27" ht="41.1" hidden="1" customHeight="1" x14ac:dyDescent="0.3">
      <c r="A840" s="285"/>
      <c r="B840" s="57"/>
      <c r="C840" s="57"/>
      <c r="D840" s="57"/>
      <c r="E840" s="57"/>
      <c r="F840" s="57"/>
      <c r="G840" s="57"/>
      <c r="H840" s="103"/>
      <c r="I840" s="133"/>
      <c r="J840" s="187"/>
      <c r="K840" s="133"/>
      <c r="L840" s="91"/>
      <c r="M840" s="188"/>
      <c r="N840" s="123"/>
      <c r="O840" s="124"/>
      <c r="P840" s="110"/>
      <c r="Q840" s="106"/>
      <c r="R840" s="111"/>
      <c r="S840" s="106"/>
      <c r="T840" s="84">
        <f t="shared" si="91"/>
        <v>-9.7788870334625244E-9</v>
      </c>
      <c r="U840" s="85"/>
      <c r="V840" s="98"/>
      <c r="W840" s="86"/>
      <c r="X840" s="71"/>
      <c r="Y840" s="71"/>
      <c r="Z840" s="120"/>
      <c r="AA840" s="120"/>
    </row>
    <row r="841" spans="1:27" ht="41.1" hidden="1" customHeight="1" x14ac:dyDescent="0.3">
      <c r="A841" s="285"/>
      <c r="B841" s="57"/>
      <c r="C841" s="57"/>
      <c r="D841" s="57"/>
      <c r="E841" s="57"/>
      <c r="F841" s="57"/>
      <c r="G841" s="57"/>
      <c r="H841" s="103"/>
      <c r="I841" s="133"/>
      <c r="J841" s="187"/>
      <c r="K841" s="133"/>
      <c r="L841" s="91"/>
      <c r="M841" s="188"/>
      <c r="N841" s="123"/>
      <c r="O841" s="124"/>
      <c r="P841" s="110"/>
      <c r="Q841" s="106"/>
      <c r="R841" s="111"/>
      <c r="S841" s="106"/>
      <c r="T841" s="84">
        <f t="shared" si="91"/>
        <v>-9.7788870334625244E-9</v>
      </c>
      <c r="U841" s="85"/>
      <c r="V841" s="98"/>
      <c r="W841" s="86"/>
      <c r="X841" s="71"/>
      <c r="Y841" s="71"/>
      <c r="Z841" s="120"/>
      <c r="AA841" s="120"/>
    </row>
    <row r="842" spans="1:27" ht="41.1" hidden="1" customHeight="1" x14ac:dyDescent="0.3">
      <c r="A842" s="285"/>
      <c r="B842" s="57"/>
      <c r="C842" s="57"/>
      <c r="D842" s="57"/>
      <c r="E842" s="57"/>
      <c r="F842" s="57"/>
      <c r="G842" s="57"/>
      <c r="H842" s="103"/>
      <c r="I842" s="133"/>
      <c r="J842" s="187"/>
      <c r="K842" s="133"/>
      <c r="L842" s="91"/>
      <c r="M842" s="188"/>
      <c r="N842" s="123"/>
      <c r="O842" s="124"/>
      <c r="P842" s="110"/>
      <c r="Q842" s="106"/>
      <c r="R842" s="111"/>
      <c r="S842" s="106"/>
      <c r="T842" s="84">
        <f t="shared" si="91"/>
        <v>-9.7788870334625244E-9</v>
      </c>
      <c r="U842" s="85"/>
      <c r="V842" s="98"/>
      <c r="W842" s="86"/>
      <c r="X842" s="71"/>
      <c r="Y842" s="71"/>
      <c r="Z842" s="120"/>
      <c r="AA842" s="120"/>
    </row>
    <row r="843" spans="1:27" ht="41.1" hidden="1" customHeight="1" x14ac:dyDescent="0.3">
      <c r="A843" s="285"/>
      <c r="B843" s="57"/>
      <c r="C843" s="57"/>
      <c r="D843" s="57"/>
      <c r="E843" s="57"/>
      <c r="F843" s="57"/>
      <c r="G843" s="57"/>
      <c r="H843" s="103"/>
      <c r="I843" s="133"/>
      <c r="J843" s="187"/>
      <c r="K843" s="133"/>
      <c r="L843" s="91"/>
      <c r="M843" s="188"/>
      <c r="N843" s="123"/>
      <c r="O843" s="124"/>
      <c r="P843" s="110"/>
      <c r="Q843" s="106"/>
      <c r="R843" s="111"/>
      <c r="S843" s="106"/>
      <c r="T843" s="84">
        <f t="shared" si="91"/>
        <v>-9.7788870334625244E-9</v>
      </c>
      <c r="U843" s="85"/>
      <c r="V843" s="98"/>
      <c r="W843" s="86"/>
      <c r="X843" s="71"/>
      <c r="Y843" s="71"/>
      <c r="Z843" s="120"/>
      <c r="AA843" s="120"/>
    </row>
    <row r="844" spans="1:27" ht="41.1" hidden="1" customHeight="1" x14ac:dyDescent="0.3">
      <c r="A844" s="285"/>
      <c r="B844" s="57"/>
      <c r="C844" s="57"/>
      <c r="D844" s="57"/>
      <c r="E844" s="57"/>
      <c r="F844" s="57"/>
      <c r="G844" s="57"/>
      <c r="H844" s="103"/>
      <c r="I844" s="133"/>
      <c r="J844" s="187"/>
      <c r="K844" s="133"/>
      <c r="L844" s="91"/>
      <c r="M844" s="188"/>
      <c r="N844" s="123"/>
      <c r="O844" s="124"/>
      <c r="P844" s="110"/>
      <c r="Q844" s="106"/>
      <c r="R844" s="111"/>
      <c r="S844" s="106"/>
      <c r="T844" s="84">
        <f t="shared" si="91"/>
        <v>-9.7788870334625244E-9</v>
      </c>
      <c r="U844" s="85"/>
      <c r="V844" s="98"/>
      <c r="W844" s="86"/>
      <c r="X844" s="71"/>
      <c r="Y844" s="71"/>
      <c r="Z844" s="120"/>
      <c r="AA844" s="120"/>
    </row>
    <row r="845" spans="1:27" ht="41.1" hidden="1" customHeight="1" x14ac:dyDescent="0.3">
      <c r="A845" s="285"/>
      <c r="B845" s="57"/>
      <c r="C845" s="57"/>
      <c r="D845" s="57"/>
      <c r="E845" s="57"/>
      <c r="F845" s="57"/>
      <c r="G845" s="57"/>
      <c r="H845" s="103"/>
      <c r="I845" s="133"/>
      <c r="J845" s="187"/>
      <c r="K845" s="133"/>
      <c r="L845" s="91"/>
      <c r="M845" s="188"/>
      <c r="N845" s="123"/>
      <c r="O845" s="124"/>
      <c r="P845" s="110"/>
      <c r="Q845" s="106"/>
      <c r="R845" s="111"/>
      <c r="S845" s="106"/>
      <c r="T845" s="84">
        <f t="shared" si="91"/>
        <v>-9.7788870334625244E-9</v>
      </c>
      <c r="U845" s="85"/>
      <c r="V845" s="98"/>
      <c r="W845" s="86"/>
      <c r="X845" s="71"/>
      <c r="Y845" s="71"/>
      <c r="Z845" s="120"/>
      <c r="AA845" s="120"/>
    </row>
    <row r="846" spans="1:27" ht="41.1" hidden="1" customHeight="1" x14ac:dyDescent="0.3">
      <c r="A846" s="285"/>
      <c r="B846" s="57"/>
      <c r="C846" s="57"/>
      <c r="D846" s="57"/>
      <c r="E846" s="57"/>
      <c r="F846" s="57"/>
      <c r="G846" s="57"/>
      <c r="H846" s="103"/>
      <c r="I846" s="133"/>
      <c r="J846" s="187"/>
      <c r="K846" s="133"/>
      <c r="L846" s="91"/>
      <c r="M846" s="188"/>
      <c r="N846" s="123"/>
      <c r="O846" s="124"/>
      <c r="P846" s="110"/>
      <c r="Q846" s="106"/>
      <c r="R846" s="111"/>
      <c r="S846" s="106"/>
      <c r="T846" s="84">
        <f t="shared" si="91"/>
        <v>-9.7788870334625244E-9</v>
      </c>
      <c r="U846" s="85"/>
      <c r="V846" s="98"/>
      <c r="W846" s="86"/>
      <c r="X846" s="71"/>
      <c r="Y846" s="71"/>
      <c r="Z846" s="120"/>
      <c r="AA846" s="120"/>
    </row>
    <row r="847" spans="1:27" ht="41.1" hidden="1" customHeight="1" x14ac:dyDescent="0.3">
      <c r="A847" s="285"/>
      <c r="B847" s="57"/>
      <c r="C847" s="57"/>
      <c r="D847" s="57"/>
      <c r="E847" s="57"/>
      <c r="F847" s="57"/>
      <c r="G847" s="57"/>
      <c r="H847" s="103"/>
      <c r="I847" s="133"/>
      <c r="J847" s="187"/>
      <c r="K847" s="133"/>
      <c r="L847" s="91"/>
      <c r="M847" s="188"/>
      <c r="N847" s="123"/>
      <c r="O847" s="124"/>
      <c r="P847" s="110"/>
      <c r="Q847" s="106"/>
      <c r="R847" s="111"/>
      <c r="S847" s="106"/>
      <c r="T847" s="84">
        <f t="shared" si="91"/>
        <v>-9.7788870334625244E-9</v>
      </c>
      <c r="U847" s="85"/>
      <c r="V847" s="98"/>
      <c r="W847" s="86"/>
      <c r="X847" s="71"/>
      <c r="Y847" s="71"/>
      <c r="Z847" s="120"/>
      <c r="AA847" s="120"/>
    </row>
    <row r="848" spans="1:27" ht="41.1" hidden="1" customHeight="1" x14ac:dyDescent="0.3">
      <c r="A848" s="285"/>
      <c r="B848" s="57"/>
      <c r="C848" s="57"/>
      <c r="D848" s="57"/>
      <c r="E848" s="57"/>
      <c r="F848" s="57"/>
      <c r="G848" s="57"/>
      <c r="H848" s="103"/>
      <c r="I848" s="133"/>
      <c r="J848" s="187"/>
      <c r="K848" s="133"/>
      <c r="L848" s="91"/>
      <c r="M848" s="188"/>
      <c r="N848" s="123"/>
      <c r="O848" s="124"/>
      <c r="P848" s="110"/>
      <c r="Q848" s="106"/>
      <c r="R848" s="111"/>
      <c r="S848" s="106"/>
      <c r="T848" s="84">
        <f t="shared" si="91"/>
        <v>-9.7788870334625244E-9</v>
      </c>
      <c r="U848" s="85"/>
      <c r="V848" s="98"/>
      <c r="W848" s="86"/>
      <c r="X848" s="71"/>
      <c r="Y848" s="71"/>
      <c r="Z848" s="120"/>
      <c r="AA848" s="120"/>
    </row>
    <row r="849" spans="1:27" ht="41.1" hidden="1" customHeight="1" x14ac:dyDescent="0.3">
      <c r="A849" s="285"/>
      <c r="B849" s="57"/>
      <c r="C849" s="57"/>
      <c r="D849" s="57"/>
      <c r="E849" s="57"/>
      <c r="F849" s="57"/>
      <c r="G849" s="57"/>
      <c r="H849" s="103"/>
      <c r="I849" s="133"/>
      <c r="J849" s="187"/>
      <c r="K849" s="133"/>
      <c r="L849" s="91"/>
      <c r="M849" s="188"/>
      <c r="N849" s="123"/>
      <c r="O849" s="124"/>
      <c r="P849" s="110"/>
      <c r="Q849" s="106"/>
      <c r="R849" s="111"/>
      <c r="S849" s="106"/>
      <c r="T849" s="84">
        <f t="shared" si="91"/>
        <v>-9.7788870334625244E-9</v>
      </c>
      <c r="U849" s="85"/>
      <c r="V849" s="98"/>
      <c r="W849" s="86"/>
      <c r="X849" s="71"/>
      <c r="Y849" s="71"/>
      <c r="Z849" s="120"/>
      <c r="AA849" s="120"/>
    </row>
    <row r="850" spans="1:27" ht="41.1" hidden="1" customHeight="1" x14ac:dyDescent="0.3">
      <c r="A850" s="285"/>
      <c r="B850" s="57"/>
      <c r="C850" s="57"/>
      <c r="D850" s="57"/>
      <c r="E850" s="57"/>
      <c r="F850" s="57"/>
      <c r="G850" s="57"/>
      <c r="H850" s="103"/>
      <c r="I850" s="133"/>
      <c r="J850" s="187"/>
      <c r="K850" s="133"/>
      <c r="L850" s="91"/>
      <c r="M850" s="188"/>
      <c r="N850" s="123"/>
      <c r="O850" s="124"/>
      <c r="P850" s="110"/>
      <c r="Q850" s="106"/>
      <c r="R850" s="111"/>
      <c r="S850" s="106"/>
      <c r="T850" s="84">
        <f t="shared" si="91"/>
        <v>-9.7788870334625244E-9</v>
      </c>
      <c r="U850" s="85"/>
      <c r="V850" s="98"/>
      <c r="W850" s="86"/>
      <c r="X850" s="71"/>
      <c r="Y850" s="71"/>
      <c r="Z850" s="120"/>
      <c r="AA850" s="120"/>
    </row>
    <row r="851" spans="1:27" ht="41.1" hidden="1" customHeight="1" x14ac:dyDescent="0.3">
      <c r="A851" s="285"/>
      <c r="B851" s="57"/>
      <c r="C851" s="57"/>
      <c r="D851" s="57"/>
      <c r="E851" s="57"/>
      <c r="F851" s="57"/>
      <c r="G851" s="57"/>
      <c r="H851" s="103"/>
      <c r="I851" s="133"/>
      <c r="J851" s="187"/>
      <c r="K851" s="133"/>
      <c r="L851" s="91"/>
      <c r="M851" s="188"/>
      <c r="N851" s="123"/>
      <c r="O851" s="124"/>
      <c r="P851" s="110"/>
      <c r="Q851" s="106"/>
      <c r="R851" s="111"/>
      <c r="S851" s="106"/>
      <c r="T851" s="84">
        <f t="shared" si="91"/>
        <v>-9.7788870334625244E-9</v>
      </c>
      <c r="U851" s="85"/>
      <c r="V851" s="98"/>
      <c r="W851" s="86"/>
      <c r="X851" s="71"/>
      <c r="Y851" s="71"/>
      <c r="Z851" s="120"/>
      <c r="AA851" s="120"/>
    </row>
    <row r="852" spans="1:27" ht="41.1" hidden="1" customHeight="1" x14ac:dyDescent="0.3">
      <c r="A852" s="285"/>
      <c r="B852" s="57"/>
      <c r="C852" s="57"/>
      <c r="D852" s="57"/>
      <c r="E852" s="57"/>
      <c r="F852" s="57"/>
      <c r="G852" s="57"/>
      <c r="H852" s="103"/>
      <c r="I852" s="133"/>
      <c r="J852" s="187"/>
      <c r="K852" s="133"/>
      <c r="L852" s="91"/>
      <c r="M852" s="188"/>
      <c r="N852" s="123"/>
      <c r="O852" s="124"/>
      <c r="P852" s="110"/>
      <c r="Q852" s="106"/>
      <c r="R852" s="111"/>
      <c r="S852" s="106"/>
      <c r="T852" s="84">
        <f t="shared" si="91"/>
        <v>-9.7788870334625244E-9</v>
      </c>
      <c r="U852" s="85"/>
      <c r="V852" s="98"/>
      <c r="W852" s="86"/>
      <c r="X852" s="71"/>
      <c r="Y852" s="71"/>
      <c r="Z852" s="120"/>
      <c r="AA852" s="120"/>
    </row>
    <row r="853" spans="1:27" ht="41.1" hidden="1" customHeight="1" x14ac:dyDescent="0.3">
      <c r="A853" s="285"/>
      <c r="B853" s="57"/>
      <c r="C853" s="57"/>
      <c r="D853" s="57"/>
      <c r="E853" s="57"/>
      <c r="F853" s="57"/>
      <c r="G853" s="57"/>
      <c r="H853" s="103"/>
      <c r="I853" s="133"/>
      <c r="J853" s="187"/>
      <c r="K853" s="133"/>
      <c r="L853" s="91"/>
      <c r="M853" s="188"/>
      <c r="N853" s="123"/>
      <c r="O853" s="124"/>
      <c r="P853" s="110"/>
      <c r="Q853" s="106"/>
      <c r="R853" s="111"/>
      <c r="S853" s="106"/>
      <c r="T853" s="84">
        <f t="shared" si="91"/>
        <v>-9.7788870334625244E-9</v>
      </c>
      <c r="U853" s="85"/>
      <c r="V853" s="98"/>
      <c r="W853" s="86"/>
      <c r="X853" s="71"/>
      <c r="Y853" s="71"/>
      <c r="Z853" s="120"/>
      <c r="AA853" s="120"/>
    </row>
    <row r="854" spans="1:27" ht="41.1" hidden="1" customHeight="1" x14ac:dyDescent="0.3">
      <c r="A854" s="285"/>
      <c r="B854" s="57"/>
      <c r="C854" s="57"/>
      <c r="D854" s="57"/>
      <c r="E854" s="57"/>
      <c r="F854" s="57"/>
      <c r="G854" s="57"/>
      <c r="H854" s="103"/>
      <c r="I854" s="133"/>
      <c r="J854" s="187"/>
      <c r="K854" s="133"/>
      <c r="L854" s="91"/>
      <c r="M854" s="188"/>
      <c r="N854" s="123"/>
      <c r="O854" s="124"/>
      <c r="P854" s="110"/>
      <c r="Q854" s="106"/>
      <c r="R854" s="111"/>
      <c r="S854" s="106"/>
      <c r="T854" s="84">
        <f t="shared" si="91"/>
        <v>-9.7788870334625244E-9</v>
      </c>
      <c r="U854" s="85"/>
      <c r="V854" s="98"/>
      <c r="W854" s="86"/>
      <c r="X854" s="71"/>
      <c r="Y854" s="71"/>
      <c r="Z854" s="120"/>
      <c r="AA854" s="120"/>
    </row>
    <row r="855" spans="1:27" ht="41.1" hidden="1" customHeight="1" x14ac:dyDescent="0.3">
      <c r="A855" s="285"/>
      <c r="B855" s="57"/>
      <c r="C855" s="57"/>
      <c r="D855" s="57"/>
      <c r="E855" s="57"/>
      <c r="F855" s="57"/>
      <c r="G855" s="57"/>
      <c r="H855" s="103"/>
      <c r="I855" s="133"/>
      <c r="J855" s="187"/>
      <c r="K855" s="133"/>
      <c r="L855" s="91"/>
      <c r="M855" s="188"/>
      <c r="N855" s="123"/>
      <c r="O855" s="124"/>
      <c r="P855" s="110"/>
      <c r="Q855" s="106"/>
      <c r="R855" s="111"/>
      <c r="S855" s="106"/>
      <c r="T855" s="84">
        <f t="shared" si="91"/>
        <v>-9.7788870334625244E-9</v>
      </c>
      <c r="U855" s="85"/>
      <c r="V855" s="98"/>
      <c r="W855" s="86"/>
      <c r="X855" s="71"/>
      <c r="Y855" s="71"/>
      <c r="Z855" s="120"/>
      <c r="AA855" s="120"/>
    </row>
    <row r="856" spans="1:27" ht="41.1" hidden="1" customHeight="1" x14ac:dyDescent="0.3">
      <c r="A856" s="285"/>
      <c r="B856" s="57"/>
      <c r="C856" s="57"/>
      <c r="D856" s="57"/>
      <c r="E856" s="57"/>
      <c r="F856" s="57"/>
      <c r="G856" s="57"/>
      <c r="H856" s="103"/>
      <c r="I856" s="133"/>
      <c r="J856" s="187"/>
      <c r="K856" s="133"/>
      <c r="L856" s="91"/>
      <c r="M856" s="188"/>
      <c r="N856" s="123"/>
      <c r="O856" s="124"/>
      <c r="P856" s="110"/>
      <c r="Q856" s="106"/>
      <c r="R856" s="111"/>
      <c r="S856" s="106"/>
      <c r="T856" s="84">
        <f t="shared" si="91"/>
        <v>-9.7788870334625244E-9</v>
      </c>
      <c r="U856" s="85"/>
      <c r="V856" s="98"/>
      <c r="W856" s="86"/>
      <c r="X856" s="71"/>
      <c r="Y856" s="71"/>
      <c r="Z856" s="120"/>
      <c r="AA856" s="120"/>
    </row>
    <row r="857" spans="1:27" ht="41.1" hidden="1" customHeight="1" x14ac:dyDescent="0.3">
      <c r="A857" s="285"/>
      <c r="B857" s="57"/>
      <c r="C857" s="57"/>
      <c r="D857" s="57"/>
      <c r="E857" s="57"/>
      <c r="F857" s="57"/>
      <c r="G857" s="57"/>
      <c r="H857" s="103"/>
      <c r="I857" s="133"/>
      <c r="J857" s="187"/>
      <c r="K857" s="133"/>
      <c r="L857" s="91"/>
      <c r="M857" s="188"/>
      <c r="N857" s="123"/>
      <c r="O857" s="124"/>
      <c r="P857" s="110"/>
      <c r="Q857" s="106"/>
      <c r="R857" s="111"/>
      <c r="S857" s="106"/>
      <c r="T857" s="84">
        <f t="shared" si="91"/>
        <v>-9.7788870334625244E-9</v>
      </c>
      <c r="U857" s="85"/>
      <c r="V857" s="98"/>
      <c r="W857" s="86"/>
      <c r="X857" s="71"/>
      <c r="Y857" s="71"/>
      <c r="Z857" s="120"/>
      <c r="AA857" s="120"/>
    </row>
    <row r="858" spans="1:27" ht="41.1" hidden="1" customHeight="1" x14ac:dyDescent="0.3">
      <c r="A858" s="285"/>
      <c r="B858" s="57"/>
      <c r="C858" s="57"/>
      <c r="D858" s="57"/>
      <c r="E858" s="57"/>
      <c r="F858" s="57"/>
      <c r="G858" s="57"/>
      <c r="H858" s="103"/>
      <c r="I858" s="133"/>
      <c r="J858" s="187"/>
      <c r="K858" s="133"/>
      <c r="L858" s="91"/>
      <c r="M858" s="188"/>
      <c r="N858" s="123"/>
      <c r="O858" s="124"/>
      <c r="P858" s="110"/>
      <c r="Q858" s="106"/>
      <c r="R858" s="111"/>
      <c r="S858" s="106"/>
      <c r="T858" s="84">
        <f t="shared" si="91"/>
        <v>-9.7788870334625244E-9</v>
      </c>
      <c r="U858" s="85"/>
      <c r="V858" s="98"/>
      <c r="W858" s="86"/>
      <c r="X858" s="71"/>
      <c r="Y858" s="71"/>
      <c r="Z858" s="120"/>
      <c r="AA858" s="120"/>
    </row>
    <row r="859" spans="1:27" ht="41.1" hidden="1" customHeight="1" x14ac:dyDescent="0.3">
      <c r="A859" s="285"/>
      <c r="B859" s="57"/>
      <c r="C859" s="57"/>
      <c r="D859" s="57"/>
      <c r="E859" s="57"/>
      <c r="F859" s="57"/>
      <c r="G859" s="57"/>
      <c r="H859" s="103"/>
      <c r="I859" s="133"/>
      <c r="J859" s="187"/>
      <c r="K859" s="133"/>
      <c r="L859" s="91"/>
      <c r="M859" s="188"/>
      <c r="N859" s="123"/>
      <c r="O859" s="124"/>
      <c r="P859" s="110"/>
      <c r="Q859" s="106"/>
      <c r="R859" s="111"/>
      <c r="S859" s="106"/>
      <c r="T859" s="84">
        <f t="shared" si="91"/>
        <v>-9.7788870334625244E-9</v>
      </c>
      <c r="U859" s="85"/>
      <c r="V859" s="98"/>
      <c r="W859" s="86"/>
      <c r="X859" s="71"/>
      <c r="Y859" s="71"/>
      <c r="Z859" s="120"/>
      <c r="AA859" s="120"/>
    </row>
    <row r="860" spans="1:27" ht="41.1" hidden="1" customHeight="1" x14ac:dyDescent="0.3">
      <c r="A860" s="285"/>
      <c r="B860" s="57"/>
      <c r="C860" s="57"/>
      <c r="D860" s="57"/>
      <c r="E860" s="57"/>
      <c r="F860" s="57"/>
      <c r="G860" s="57"/>
      <c r="H860" s="103"/>
      <c r="I860" s="133"/>
      <c r="J860" s="187"/>
      <c r="K860" s="133"/>
      <c r="L860" s="91"/>
      <c r="M860" s="188"/>
      <c r="N860" s="123"/>
      <c r="O860" s="124"/>
      <c r="P860" s="110"/>
      <c r="Q860" s="106"/>
      <c r="R860" s="111"/>
      <c r="S860" s="106"/>
      <c r="T860" s="84">
        <f t="shared" si="91"/>
        <v>-9.7788870334625244E-9</v>
      </c>
      <c r="U860" s="85"/>
      <c r="V860" s="98"/>
      <c r="W860" s="86"/>
      <c r="X860" s="71"/>
      <c r="Y860" s="71"/>
      <c r="Z860" s="120"/>
      <c r="AA860" s="120"/>
    </row>
    <row r="861" spans="1:27" ht="41.1" hidden="1" customHeight="1" x14ac:dyDescent="0.3">
      <c r="A861" s="285"/>
      <c r="B861" s="57"/>
      <c r="C861" s="57"/>
      <c r="D861" s="57"/>
      <c r="E861" s="57"/>
      <c r="F861" s="57"/>
      <c r="G861" s="57"/>
      <c r="H861" s="103"/>
      <c r="I861" s="133"/>
      <c r="J861" s="187"/>
      <c r="K861" s="133"/>
      <c r="L861" s="91"/>
      <c r="M861" s="188"/>
      <c r="N861" s="123"/>
      <c r="O861" s="124"/>
      <c r="P861" s="110"/>
      <c r="Q861" s="106"/>
      <c r="R861" s="111"/>
      <c r="S861" s="106"/>
      <c r="T861" s="84">
        <f t="shared" si="91"/>
        <v>-9.7788870334625244E-9</v>
      </c>
      <c r="U861" s="85"/>
      <c r="V861" s="98"/>
      <c r="W861" s="86"/>
      <c r="X861" s="71"/>
      <c r="Y861" s="71"/>
      <c r="Z861" s="120"/>
      <c r="AA861" s="120"/>
    </row>
    <row r="862" spans="1:27" ht="41.1" hidden="1" customHeight="1" x14ac:dyDescent="0.3">
      <c r="A862" s="285"/>
      <c r="B862" s="57"/>
      <c r="C862" s="57"/>
      <c r="D862" s="57"/>
      <c r="E862" s="57"/>
      <c r="F862" s="57"/>
      <c r="G862" s="57"/>
      <c r="H862" s="103"/>
      <c r="I862" s="133"/>
      <c r="J862" s="187"/>
      <c r="K862" s="133"/>
      <c r="L862" s="91"/>
      <c r="M862" s="188"/>
      <c r="N862" s="123"/>
      <c r="O862" s="124"/>
      <c r="P862" s="110"/>
      <c r="Q862" s="106"/>
      <c r="R862" s="111"/>
      <c r="S862" s="106"/>
      <c r="T862" s="84">
        <f t="shared" si="91"/>
        <v>-9.7788870334625244E-9</v>
      </c>
      <c r="U862" s="85"/>
      <c r="V862" s="98"/>
      <c r="W862" s="86"/>
      <c r="X862" s="71"/>
      <c r="Y862" s="71"/>
      <c r="Z862" s="120"/>
      <c r="AA862" s="120"/>
    </row>
    <row r="863" spans="1:27" ht="41.1" hidden="1" customHeight="1" x14ac:dyDescent="0.3">
      <c r="A863" s="285"/>
      <c r="B863" s="57"/>
      <c r="C863" s="57"/>
      <c r="D863" s="57"/>
      <c r="E863" s="57"/>
      <c r="F863" s="57"/>
      <c r="G863" s="57"/>
      <c r="H863" s="103"/>
      <c r="I863" s="133"/>
      <c r="J863" s="187"/>
      <c r="K863" s="133"/>
      <c r="L863" s="91"/>
      <c r="M863" s="188"/>
      <c r="N863" s="123"/>
      <c r="O863" s="124"/>
      <c r="P863" s="110"/>
      <c r="Q863" s="106"/>
      <c r="R863" s="111"/>
      <c r="S863" s="106"/>
      <c r="T863" s="84">
        <f t="shared" si="91"/>
        <v>-9.7788870334625244E-9</v>
      </c>
      <c r="U863" s="85"/>
      <c r="V863" s="98"/>
      <c r="W863" s="86"/>
      <c r="X863" s="71"/>
      <c r="Y863" s="71"/>
      <c r="Z863" s="120"/>
      <c r="AA863" s="120"/>
    </row>
    <row r="864" spans="1:27" ht="41.1" hidden="1" customHeight="1" x14ac:dyDescent="0.3">
      <c r="A864" s="285"/>
      <c r="B864" s="57"/>
      <c r="C864" s="57"/>
      <c r="D864" s="57"/>
      <c r="E864" s="57"/>
      <c r="F864" s="57"/>
      <c r="G864" s="57"/>
      <c r="H864" s="103"/>
      <c r="I864" s="133"/>
      <c r="J864" s="187"/>
      <c r="K864" s="133"/>
      <c r="L864" s="91"/>
      <c r="M864" s="188"/>
      <c r="N864" s="123"/>
      <c r="O864" s="124"/>
      <c r="P864" s="110"/>
      <c r="Q864" s="106"/>
      <c r="R864" s="111"/>
      <c r="S864" s="106"/>
      <c r="T864" s="84">
        <f t="shared" si="91"/>
        <v>-9.7788870334625244E-9</v>
      </c>
      <c r="U864" s="85"/>
      <c r="V864" s="98"/>
      <c r="W864" s="86"/>
      <c r="X864" s="71"/>
      <c r="Y864" s="71"/>
      <c r="Z864" s="120"/>
      <c r="AA864" s="120"/>
    </row>
    <row r="865" spans="1:27" ht="41.1" hidden="1" customHeight="1" x14ac:dyDescent="0.3">
      <c r="A865" s="285"/>
      <c r="B865" s="57"/>
      <c r="C865" s="57"/>
      <c r="D865" s="57"/>
      <c r="E865" s="57"/>
      <c r="F865" s="57"/>
      <c r="G865" s="57"/>
      <c r="H865" s="103"/>
      <c r="I865" s="133"/>
      <c r="J865" s="187"/>
      <c r="K865" s="133"/>
      <c r="L865" s="91"/>
      <c r="M865" s="188"/>
      <c r="N865" s="123"/>
      <c r="O865" s="124"/>
      <c r="P865" s="110"/>
      <c r="Q865" s="106"/>
      <c r="R865" s="111"/>
      <c r="S865" s="106"/>
      <c r="T865" s="84">
        <f t="shared" si="91"/>
        <v>-9.7788870334625244E-9</v>
      </c>
      <c r="U865" s="85"/>
      <c r="V865" s="98"/>
      <c r="W865" s="86"/>
      <c r="X865" s="71"/>
      <c r="Y865" s="71"/>
      <c r="Z865" s="120"/>
      <c r="AA865" s="120"/>
    </row>
    <row r="866" spans="1:27" ht="41.1" hidden="1" customHeight="1" x14ac:dyDescent="0.3">
      <c r="A866" s="285"/>
      <c r="B866" s="57"/>
      <c r="C866" s="57"/>
      <c r="D866" s="57"/>
      <c r="E866" s="57"/>
      <c r="F866" s="57"/>
      <c r="G866" s="57"/>
      <c r="H866" s="103"/>
      <c r="I866" s="133"/>
      <c r="J866" s="187"/>
      <c r="K866" s="133"/>
      <c r="L866" s="91"/>
      <c r="M866" s="188"/>
      <c r="N866" s="123"/>
      <c r="O866" s="124"/>
      <c r="P866" s="110"/>
      <c r="Q866" s="106"/>
      <c r="R866" s="111"/>
      <c r="S866" s="106"/>
      <c r="T866" s="84">
        <f t="shared" si="91"/>
        <v>-9.7788870334625244E-9</v>
      </c>
      <c r="U866" s="85"/>
      <c r="V866" s="98"/>
      <c r="W866" s="86"/>
      <c r="X866" s="71"/>
      <c r="Y866" s="71"/>
      <c r="Z866" s="120"/>
      <c r="AA866" s="120"/>
    </row>
    <row r="867" spans="1:27" ht="41.1" hidden="1" customHeight="1" x14ac:dyDescent="0.3">
      <c r="A867" s="285"/>
      <c r="B867" s="57"/>
      <c r="C867" s="57"/>
      <c r="D867" s="57"/>
      <c r="E867" s="57"/>
      <c r="F867" s="57"/>
      <c r="G867" s="57"/>
      <c r="H867" s="103"/>
      <c r="I867" s="133"/>
      <c r="J867" s="187"/>
      <c r="K867" s="133"/>
      <c r="L867" s="91"/>
      <c r="M867" s="188"/>
      <c r="N867" s="123"/>
      <c r="O867" s="124"/>
      <c r="P867" s="110"/>
      <c r="Q867" s="106"/>
      <c r="R867" s="111"/>
      <c r="S867" s="106"/>
      <c r="T867" s="84">
        <f t="shared" si="91"/>
        <v>-9.7788870334625244E-9</v>
      </c>
      <c r="U867" s="85"/>
      <c r="V867" s="98"/>
      <c r="W867" s="86"/>
      <c r="X867" s="71"/>
      <c r="Y867" s="71"/>
      <c r="Z867" s="120"/>
      <c r="AA867" s="120"/>
    </row>
    <row r="868" spans="1:27" ht="41.1" hidden="1" customHeight="1" x14ac:dyDescent="0.3">
      <c r="A868" s="285"/>
      <c r="B868" s="57"/>
      <c r="C868" s="57"/>
      <c r="D868" s="57"/>
      <c r="E868" s="57"/>
      <c r="F868" s="57"/>
      <c r="G868" s="57"/>
      <c r="H868" s="103"/>
      <c r="I868" s="133"/>
      <c r="J868" s="187"/>
      <c r="K868" s="133"/>
      <c r="L868" s="91"/>
      <c r="M868" s="188"/>
      <c r="N868" s="123"/>
      <c r="O868" s="124"/>
      <c r="P868" s="110"/>
      <c r="Q868" s="106"/>
      <c r="R868" s="111"/>
      <c r="S868" s="106"/>
      <c r="T868" s="84">
        <f t="shared" si="91"/>
        <v>-9.7788870334625244E-9</v>
      </c>
      <c r="U868" s="85"/>
      <c r="V868" s="98"/>
      <c r="W868" s="86"/>
      <c r="X868" s="71"/>
      <c r="Y868" s="71"/>
      <c r="Z868" s="120"/>
      <c r="AA868" s="120"/>
    </row>
    <row r="869" spans="1:27" ht="41.1" hidden="1" customHeight="1" x14ac:dyDescent="0.3">
      <c r="A869" s="285"/>
      <c r="B869" s="57"/>
      <c r="C869" s="57"/>
      <c r="D869" s="57"/>
      <c r="E869" s="57"/>
      <c r="F869" s="57"/>
      <c r="G869" s="57"/>
      <c r="H869" s="103"/>
      <c r="I869" s="133"/>
      <c r="J869" s="187"/>
      <c r="K869" s="133"/>
      <c r="L869" s="91"/>
      <c r="M869" s="188"/>
      <c r="N869" s="123"/>
      <c r="O869" s="124"/>
      <c r="P869" s="110"/>
      <c r="Q869" s="106"/>
      <c r="R869" s="111"/>
      <c r="S869" s="106"/>
      <c r="T869" s="84">
        <f t="shared" si="91"/>
        <v>-9.7788870334625244E-9</v>
      </c>
      <c r="U869" s="85"/>
      <c r="V869" s="98"/>
      <c r="W869" s="86"/>
      <c r="X869" s="71"/>
      <c r="Y869" s="71"/>
      <c r="Z869" s="120"/>
      <c r="AA869" s="120"/>
    </row>
    <row r="870" spans="1:27" ht="41.1" hidden="1" customHeight="1" x14ac:dyDescent="0.3">
      <c r="A870" s="285"/>
      <c r="B870" s="57"/>
      <c r="C870" s="57"/>
      <c r="D870" s="57"/>
      <c r="E870" s="57"/>
      <c r="F870" s="57"/>
      <c r="G870" s="57"/>
      <c r="H870" s="103"/>
      <c r="I870" s="133"/>
      <c r="J870" s="187"/>
      <c r="K870" s="133"/>
      <c r="L870" s="91"/>
      <c r="M870" s="188"/>
      <c r="N870" s="123"/>
      <c r="O870" s="124"/>
      <c r="P870" s="110"/>
      <c r="Q870" s="106"/>
      <c r="R870" s="111"/>
      <c r="S870" s="106"/>
      <c r="T870" s="84">
        <f t="shared" si="91"/>
        <v>-9.7788870334625244E-9</v>
      </c>
      <c r="U870" s="85"/>
      <c r="V870" s="98"/>
      <c r="W870" s="86"/>
      <c r="X870" s="71"/>
      <c r="Y870" s="71"/>
      <c r="Z870" s="120"/>
      <c r="AA870" s="120"/>
    </row>
    <row r="871" spans="1:27" ht="41.1" hidden="1" customHeight="1" x14ac:dyDescent="0.3">
      <c r="A871" s="285"/>
      <c r="B871" s="57"/>
      <c r="C871" s="57"/>
      <c r="D871" s="57"/>
      <c r="E871" s="57"/>
      <c r="F871" s="57"/>
      <c r="G871" s="57"/>
      <c r="H871" s="103"/>
      <c r="I871" s="133"/>
      <c r="J871" s="187"/>
      <c r="K871" s="133"/>
      <c r="L871" s="91"/>
      <c r="M871" s="188"/>
      <c r="N871" s="123"/>
      <c r="O871" s="124"/>
      <c r="P871" s="110"/>
      <c r="Q871" s="106"/>
      <c r="R871" s="111"/>
      <c r="S871" s="106"/>
      <c r="T871" s="84">
        <f t="shared" si="91"/>
        <v>-9.7788870334625244E-9</v>
      </c>
      <c r="U871" s="85"/>
      <c r="V871" s="98"/>
      <c r="W871" s="86"/>
      <c r="X871" s="71"/>
      <c r="Y871" s="71"/>
      <c r="Z871" s="120"/>
      <c r="AA871" s="120"/>
    </row>
    <row r="872" spans="1:27" ht="41.1" hidden="1" customHeight="1" x14ac:dyDescent="0.3">
      <c r="A872" s="285"/>
      <c r="B872" s="57"/>
      <c r="C872" s="57"/>
      <c r="D872" s="57"/>
      <c r="E872" s="57"/>
      <c r="F872" s="57"/>
      <c r="G872" s="57"/>
      <c r="H872" s="103"/>
      <c r="I872" s="133"/>
      <c r="J872" s="187"/>
      <c r="K872" s="133"/>
      <c r="L872" s="91"/>
      <c r="M872" s="188"/>
      <c r="N872" s="123"/>
      <c r="O872" s="124"/>
      <c r="P872" s="110"/>
      <c r="Q872" s="106"/>
      <c r="R872" s="111"/>
      <c r="S872" s="106"/>
      <c r="T872" s="84">
        <f t="shared" si="91"/>
        <v>-9.7788870334625244E-9</v>
      </c>
      <c r="U872" s="85"/>
      <c r="V872" s="98"/>
      <c r="W872" s="86"/>
      <c r="X872" s="71"/>
      <c r="Y872" s="71"/>
      <c r="Z872" s="120"/>
      <c r="AA872" s="120"/>
    </row>
    <row r="873" spans="1:27" ht="41.1" hidden="1" customHeight="1" x14ac:dyDescent="0.3">
      <c r="A873" s="285"/>
      <c r="B873" s="57"/>
      <c r="C873" s="57"/>
      <c r="D873" s="57"/>
      <c r="E873" s="57"/>
      <c r="F873" s="57"/>
      <c r="G873" s="57"/>
      <c r="H873" s="103"/>
      <c r="I873" s="133"/>
      <c r="J873" s="187"/>
      <c r="K873" s="133"/>
      <c r="L873" s="91"/>
      <c r="M873" s="188"/>
      <c r="N873" s="123"/>
      <c r="O873" s="124"/>
      <c r="P873" s="110"/>
      <c r="Q873" s="106"/>
      <c r="R873" s="111"/>
      <c r="S873" s="106"/>
      <c r="T873" s="84">
        <f t="shared" ref="T873:T936" si="92">+T872+Q873-(R873+S873)</f>
        <v>-9.7788870334625244E-9</v>
      </c>
      <c r="U873" s="85"/>
      <c r="V873" s="98"/>
      <c r="W873" s="86"/>
      <c r="X873" s="71"/>
      <c r="Y873" s="71"/>
      <c r="Z873" s="120"/>
      <c r="AA873" s="120"/>
    </row>
    <row r="874" spans="1:27" ht="41.1" hidden="1" customHeight="1" x14ac:dyDescent="0.3">
      <c r="A874" s="285"/>
      <c r="B874" s="57"/>
      <c r="C874" s="57"/>
      <c r="D874" s="57"/>
      <c r="E874" s="57"/>
      <c r="F874" s="57"/>
      <c r="G874" s="57"/>
      <c r="H874" s="103"/>
      <c r="I874" s="133"/>
      <c r="J874" s="187"/>
      <c r="K874" s="133"/>
      <c r="L874" s="91"/>
      <c r="M874" s="188"/>
      <c r="N874" s="123"/>
      <c r="O874" s="124"/>
      <c r="P874" s="110"/>
      <c r="Q874" s="106"/>
      <c r="R874" s="111"/>
      <c r="S874" s="106"/>
      <c r="T874" s="84">
        <f t="shared" si="92"/>
        <v>-9.7788870334625244E-9</v>
      </c>
      <c r="U874" s="85"/>
      <c r="V874" s="98"/>
      <c r="W874" s="86"/>
      <c r="X874" s="71"/>
      <c r="Y874" s="71"/>
      <c r="Z874" s="120"/>
      <c r="AA874" s="120"/>
    </row>
    <row r="875" spans="1:27" ht="41.1" hidden="1" customHeight="1" x14ac:dyDescent="0.3">
      <c r="A875" s="285"/>
      <c r="B875" s="57"/>
      <c r="C875" s="57"/>
      <c r="D875" s="57"/>
      <c r="E875" s="57"/>
      <c r="F875" s="57"/>
      <c r="G875" s="57"/>
      <c r="H875" s="103"/>
      <c r="I875" s="133"/>
      <c r="J875" s="187"/>
      <c r="K875" s="133"/>
      <c r="L875" s="91"/>
      <c r="M875" s="188"/>
      <c r="N875" s="123"/>
      <c r="O875" s="124"/>
      <c r="P875" s="110"/>
      <c r="Q875" s="106"/>
      <c r="R875" s="111"/>
      <c r="S875" s="106"/>
      <c r="T875" s="84">
        <f t="shared" si="92"/>
        <v>-9.7788870334625244E-9</v>
      </c>
      <c r="U875" s="85"/>
      <c r="V875" s="98"/>
      <c r="W875" s="86"/>
      <c r="X875" s="71"/>
      <c r="Y875" s="71"/>
      <c r="Z875" s="120"/>
      <c r="AA875" s="120"/>
    </row>
    <row r="876" spans="1:27" ht="41.1" hidden="1" customHeight="1" x14ac:dyDescent="0.3">
      <c r="A876" s="285"/>
      <c r="B876" s="57"/>
      <c r="C876" s="57"/>
      <c r="D876" s="57"/>
      <c r="E876" s="57"/>
      <c r="F876" s="57"/>
      <c r="G876" s="57"/>
      <c r="H876" s="103"/>
      <c r="I876" s="133"/>
      <c r="J876" s="187"/>
      <c r="K876" s="133"/>
      <c r="L876" s="91"/>
      <c r="M876" s="188"/>
      <c r="N876" s="123"/>
      <c r="O876" s="124"/>
      <c r="P876" s="110"/>
      <c r="Q876" s="106"/>
      <c r="R876" s="111"/>
      <c r="S876" s="106"/>
      <c r="T876" s="84">
        <f t="shared" si="92"/>
        <v>-9.7788870334625244E-9</v>
      </c>
      <c r="U876" s="85"/>
      <c r="V876" s="98"/>
      <c r="W876" s="86"/>
      <c r="X876" s="71"/>
      <c r="Y876" s="71"/>
      <c r="Z876" s="120"/>
      <c r="AA876" s="120"/>
    </row>
    <row r="877" spans="1:27" ht="41.1" hidden="1" customHeight="1" x14ac:dyDescent="0.3">
      <c r="A877" s="285"/>
      <c r="B877" s="57"/>
      <c r="C877" s="57"/>
      <c r="D877" s="57"/>
      <c r="E877" s="57"/>
      <c r="F877" s="57"/>
      <c r="G877" s="57"/>
      <c r="H877" s="103"/>
      <c r="I877" s="133"/>
      <c r="J877" s="187"/>
      <c r="K877" s="133"/>
      <c r="L877" s="91"/>
      <c r="M877" s="188"/>
      <c r="N877" s="123"/>
      <c r="O877" s="124"/>
      <c r="P877" s="110"/>
      <c r="Q877" s="106"/>
      <c r="R877" s="111"/>
      <c r="S877" s="106"/>
      <c r="T877" s="84">
        <f t="shared" si="92"/>
        <v>-9.7788870334625244E-9</v>
      </c>
      <c r="U877" s="85"/>
      <c r="V877" s="98"/>
      <c r="W877" s="86"/>
      <c r="X877" s="71"/>
      <c r="Y877" s="71"/>
      <c r="Z877" s="120"/>
      <c r="AA877" s="120"/>
    </row>
    <row r="878" spans="1:27" ht="41.1" hidden="1" customHeight="1" x14ac:dyDescent="0.3">
      <c r="A878" s="285"/>
      <c r="B878" s="57"/>
      <c r="C878" s="57"/>
      <c r="D878" s="57"/>
      <c r="E878" s="57"/>
      <c r="F878" s="57"/>
      <c r="G878" s="57"/>
      <c r="H878" s="103"/>
      <c r="I878" s="133"/>
      <c r="J878" s="187"/>
      <c r="K878" s="133"/>
      <c r="L878" s="91"/>
      <c r="M878" s="188"/>
      <c r="N878" s="123"/>
      <c r="O878" s="124"/>
      <c r="P878" s="110"/>
      <c r="Q878" s="106"/>
      <c r="R878" s="111"/>
      <c r="S878" s="106"/>
      <c r="T878" s="84">
        <f t="shared" si="92"/>
        <v>-9.7788870334625244E-9</v>
      </c>
      <c r="U878" s="85"/>
      <c r="V878" s="98"/>
      <c r="W878" s="86"/>
      <c r="X878" s="71"/>
      <c r="Y878" s="71"/>
      <c r="Z878" s="120"/>
      <c r="AA878" s="120"/>
    </row>
    <row r="879" spans="1:27" ht="41.1" hidden="1" customHeight="1" x14ac:dyDescent="0.3">
      <c r="A879" s="285"/>
      <c r="B879" s="57"/>
      <c r="C879" s="57"/>
      <c r="D879" s="57"/>
      <c r="E879" s="57"/>
      <c r="F879" s="57"/>
      <c r="G879" s="57"/>
      <c r="H879" s="103"/>
      <c r="I879" s="133"/>
      <c r="J879" s="187"/>
      <c r="K879" s="133"/>
      <c r="L879" s="91"/>
      <c r="M879" s="188"/>
      <c r="N879" s="123"/>
      <c r="O879" s="124"/>
      <c r="P879" s="110"/>
      <c r="Q879" s="106"/>
      <c r="R879" s="111"/>
      <c r="S879" s="106"/>
      <c r="T879" s="84">
        <f t="shared" si="92"/>
        <v>-9.7788870334625244E-9</v>
      </c>
      <c r="U879" s="85"/>
      <c r="V879" s="98"/>
      <c r="W879" s="86"/>
      <c r="X879" s="71"/>
      <c r="Y879" s="71"/>
      <c r="Z879" s="120"/>
      <c r="AA879" s="120"/>
    </row>
    <row r="880" spans="1:27" ht="41.1" hidden="1" customHeight="1" x14ac:dyDescent="0.3">
      <c r="A880" s="285"/>
      <c r="B880" s="57"/>
      <c r="C880" s="57"/>
      <c r="D880" s="57"/>
      <c r="E880" s="57"/>
      <c r="F880" s="57"/>
      <c r="G880" s="57"/>
      <c r="H880" s="103"/>
      <c r="I880" s="133"/>
      <c r="J880" s="187"/>
      <c r="K880" s="133"/>
      <c r="L880" s="91"/>
      <c r="M880" s="188"/>
      <c r="N880" s="123"/>
      <c r="O880" s="124"/>
      <c r="P880" s="110"/>
      <c r="Q880" s="106"/>
      <c r="R880" s="111"/>
      <c r="S880" s="106"/>
      <c r="T880" s="84">
        <f t="shared" si="92"/>
        <v>-9.7788870334625244E-9</v>
      </c>
      <c r="U880" s="85"/>
      <c r="V880" s="98"/>
      <c r="W880" s="86"/>
      <c r="X880" s="71"/>
      <c r="Y880" s="71"/>
      <c r="Z880" s="120"/>
      <c r="AA880" s="120"/>
    </row>
    <row r="881" spans="1:27" ht="41.1" hidden="1" customHeight="1" x14ac:dyDescent="0.3">
      <c r="A881" s="285"/>
      <c r="B881" s="57"/>
      <c r="C881" s="57"/>
      <c r="D881" s="57"/>
      <c r="E881" s="57"/>
      <c r="F881" s="57"/>
      <c r="G881" s="57"/>
      <c r="H881" s="103"/>
      <c r="I881" s="133"/>
      <c r="J881" s="187"/>
      <c r="K881" s="133"/>
      <c r="L881" s="91"/>
      <c r="M881" s="188"/>
      <c r="N881" s="123"/>
      <c r="O881" s="124"/>
      <c r="P881" s="110"/>
      <c r="Q881" s="106"/>
      <c r="R881" s="111"/>
      <c r="S881" s="106"/>
      <c r="T881" s="84">
        <f t="shared" si="92"/>
        <v>-9.7788870334625244E-9</v>
      </c>
      <c r="U881" s="85"/>
      <c r="V881" s="98"/>
      <c r="W881" s="86"/>
      <c r="X881" s="71"/>
      <c r="Y881" s="71"/>
      <c r="Z881" s="120"/>
      <c r="AA881" s="120"/>
    </row>
    <row r="882" spans="1:27" ht="41.1" hidden="1" customHeight="1" x14ac:dyDescent="0.3">
      <c r="A882" s="285"/>
      <c r="B882" s="57"/>
      <c r="C882" s="57"/>
      <c r="D882" s="57"/>
      <c r="E882" s="57"/>
      <c r="F882" s="57"/>
      <c r="G882" s="57"/>
      <c r="H882" s="103"/>
      <c r="I882" s="133"/>
      <c r="J882" s="187"/>
      <c r="K882" s="133"/>
      <c r="L882" s="91"/>
      <c r="M882" s="188"/>
      <c r="N882" s="123"/>
      <c r="O882" s="124"/>
      <c r="P882" s="110"/>
      <c r="Q882" s="106"/>
      <c r="R882" s="111"/>
      <c r="S882" s="106"/>
      <c r="T882" s="84">
        <f t="shared" si="92"/>
        <v>-9.7788870334625244E-9</v>
      </c>
      <c r="U882" s="85"/>
      <c r="V882" s="98"/>
      <c r="W882" s="86"/>
      <c r="X882" s="71"/>
      <c r="Y882" s="71"/>
      <c r="Z882" s="120"/>
      <c r="AA882" s="120"/>
    </row>
    <row r="883" spans="1:27" ht="41.1" hidden="1" customHeight="1" x14ac:dyDescent="0.3">
      <c r="A883" s="285"/>
      <c r="B883" s="57"/>
      <c r="C883" s="57"/>
      <c r="D883" s="57"/>
      <c r="E883" s="57"/>
      <c r="F883" s="57"/>
      <c r="G883" s="57"/>
      <c r="H883" s="103"/>
      <c r="I883" s="133"/>
      <c r="J883" s="187"/>
      <c r="K883" s="133"/>
      <c r="L883" s="91"/>
      <c r="M883" s="188"/>
      <c r="N883" s="123"/>
      <c r="O883" s="124"/>
      <c r="P883" s="110"/>
      <c r="Q883" s="106"/>
      <c r="R883" s="111"/>
      <c r="S883" s="106"/>
      <c r="T883" s="84">
        <f t="shared" si="92"/>
        <v>-9.7788870334625244E-9</v>
      </c>
      <c r="U883" s="85"/>
      <c r="V883" s="98"/>
      <c r="W883" s="86"/>
      <c r="X883" s="71"/>
      <c r="Y883" s="71"/>
      <c r="Z883" s="120"/>
      <c r="AA883" s="120"/>
    </row>
    <row r="884" spans="1:27" ht="41.1" hidden="1" customHeight="1" x14ac:dyDescent="0.3">
      <c r="A884" s="285"/>
      <c r="B884" s="57"/>
      <c r="C884" s="57"/>
      <c r="D884" s="57"/>
      <c r="E884" s="57"/>
      <c r="F884" s="57"/>
      <c r="G884" s="57"/>
      <c r="H884" s="103"/>
      <c r="I884" s="133"/>
      <c r="J884" s="187"/>
      <c r="K884" s="133"/>
      <c r="L884" s="91"/>
      <c r="M884" s="188"/>
      <c r="N884" s="123"/>
      <c r="O884" s="124"/>
      <c r="P884" s="110"/>
      <c r="Q884" s="106"/>
      <c r="R884" s="111"/>
      <c r="S884" s="106"/>
      <c r="T884" s="84">
        <f t="shared" si="92"/>
        <v>-9.7788870334625244E-9</v>
      </c>
      <c r="U884" s="85"/>
      <c r="V884" s="98"/>
      <c r="W884" s="86"/>
      <c r="X884" s="71"/>
      <c r="Y884" s="71"/>
      <c r="Z884" s="120"/>
      <c r="AA884" s="120"/>
    </row>
    <row r="885" spans="1:27" ht="41.1" hidden="1" customHeight="1" x14ac:dyDescent="0.3">
      <c r="A885" s="285"/>
      <c r="B885" s="57"/>
      <c r="C885" s="57"/>
      <c r="D885" s="57"/>
      <c r="E885" s="57"/>
      <c r="F885" s="57"/>
      <c r="G885" s="57"/>
      <c r="H885" s="103"/>
      <c r="I885" s="133"/>
      <c r="J885" s="187"/>
      <c r="K885" s="133"/>
      <c r="L885" s="91"/>
      <c r="M885" s="188"/>
      <c r="N885" s="123"/>
      <c r="O885" s="124"/>
      <c r="P885" s="110"/>
      <c r="Q885" s="106"/>
      <c r="R885" s="111"/>
      <c r="S885" s="106"/>
      <c r="T885" s="84">
        <f t="shared" si="92"/>
        <v>-9.7788870334625244E-9</v>
      </c>
      <c r="U885" s="85"/>
      <c r="V885" s="98"/>
      <c r="W885" s="86"/>
      <c r="X885" s="71"/>
      <c r="Y885" s="71"/>
      <c r="Z885" s="120"/>
      <c r="AA885" s="120"/>
    </row>
    <row r="886" spans="1:27" ht="41.1" hidden="1" customHeight="1" x14ac:dyDescent="0.3">
      <c r="A886" s="285"/>
      <c r="B886" s="57"/>
      <c r="C886" s="57"/>
      <c r="D886" s="57"/>
      <c r="E886" s="57"/>
      <c r="F886" s="57"/>
      <c r="G886" s="57"/>
      <c r="H886" s="103"/>
      <c r="I886" s="133"/>
      <c r="J886" s="187"/>
      <c r="K886" s="133"/>
      <c r="L886" s="91"/>
      <c r="M886" s="188"/>
      <c r="N886" s="123"/>
      <c r="O886" s="124"/>
      <c r="P886" s="110"/>
      <c r="Q886" s="106"/>
      <c r="R886" s="111"/>
      <c r="S886" s="106"/>
      <c r="T886" s="84">
        <f t="shared" si="92"/>
        <v>-9.7788870334625244E-9</v>
      </c>
      <c r="U886" s="85"/>
      <c r="V886" s="98"/>
      <c r="W886" s="86"/>
      <c r="X886" s="71"/>
      <c r="Y886" s="71"/>
      <c r="Z886" s="120"/>
      <c r="AA886" s="120"/>
    </row>
    <row r="887" spans="1:27" ht="41.1" hidden="1" customHeight="1" x14ac:dyDescent="0.3">
      <c r="A887" s="285"/>
      <c r="B887" s="57"/>
      <c r="C887" s="57"/>
      <c r="D887" s="57"/>
      <c r="E887" s="57"/>
      <c r="F887" s="57"/>
      <c r="G887" s="57"/>
      <c r="H887" s="103"/>
      <c r="I887" s="133"/>
      <c r="J887" s="187"/>
      <c r="K887" s="133"/>
      <c r="L887" s="91"/>
      <c r="M887" s="188"/>
      <c r="N887" s="123"/>
      <c r="O887" s="124"/>
      <c r="P887" s="110"/>
      <c r="Q887" s="106"/>
      <c r="R887" s="111"/>
      <c r="S887" s="106"/>
      <c r="T887" s="84">
        <f t="shared" si="92"/>
        <v>-9.7788870334625244E-9</v>
      </c>
      <c r="U887" s="85"/>
      <c r="V887" s="98"/>
      <c r="W887" s="86"/>
      <c r="X887" s="71"/>
      <c r="Y887" s="71"/>
      <c r="Z887" s="120"/>
      <c r="AA887" s="120"/>
    </row>
    <row r="888" spans="1:27" ht="41.1" hidden="1" customHeight="1" x14ac:dyDescent="0.3">
      <c r="A888" s="285"/>
      <c r="B888" s="57"/>
      <c r="C888" s="57"/>
      <c r="D888" s="57"/>
      <c r="E888" s="57"/>
      <c r="F888" s="57"/>
      <c r="G888" s="57"/>
      <c r="H888" s="103"/>
      <c r="I888" s="133"/>
      <c r="J888" s="187"/>
      <c r="K888" s="133"/>
      <c r="L888" s="91"/>
      <c r="M888" s="188"/>
      <c r="N888" s="123"/>
      <c r="O888" s="124"/>
      <c r="P888" s="110"/>
      <c r="Q888" s="106"/>
      <c r="R888" s="111"/>
      <c r="S888" s="106"/>
      <c r="T888" s="84">
        <f t="shared" si="92"/>
        <v>-9.7788870334625244E-9</v>
      </c>
      <c r="U888" s="85"/>
      <c r="V888" s="98"/>
      <c r="W888" s="86"/>
      <c r="X888" s="71"/>
      <c r="Y888" s="71"/>
      <c r="Z888" s="120"/>
      <c r="AA888" s="120"/>
    </row>
    <row r="889" spans="1:27" ht="41.1" hidden="1" customHeight="1" x14ac:dyDescent="0.3">
      <c r="A889" s="285"/>
      <c r="B889" s="57"/>
      <c r="C889" s="57"/>
      <c r="D889" s="57"/>
      <c r="E889" s="57"/>
      <c r="F889" s="57"/>
      <c r="G889" s="57"/>
      <c r="H889" s="103"/>
      <c r="I889" s="133"/>
      <c r="J889" s="187"/>
      <c r="K889" s="133"/>
      <c r="L889" s="91"/>
      <c r="M889" s="188"/>
      <c r="N889" s="123"/>
      <c r="O889" s="124"/>
      <c r="P889" s="110"/>
      <c r="Q889" s="106"/>
      <c r="R889" s="111"/>
      <c r="S889" s="106"/>
      <c r="T889" s="84">
        <f t="shared" si="92"/>
        <v>-9.7788870334625244E-9</v>
      </c>
      <c r="U889" s="85"/>
      <c r="V889" s="98"/>
      <c r="W889" s="86"/>
      <c r="X889" s="71"/>
      <c r="Y889" s="71"/>
      <c r="Z889" s="120"/>
      <c r="AA889" s="120"/>
    </row>
    <row r="890" spans="1:27" ht="41.1" hidden="1" customHeight="1" x14ac:dyDescent="0.3">
      <c r="A890" s="285"/>
      <c r="B890" s="57"/>
      <c r="C890" s="57"/>
      <c r="D890" s="57"/>
      <c r="E890" s="57"/>
      <c r="F890" s="57"/>
      <c r="G890" s="57"/>
      <c r="H890" s="103"/>
      <c r="I890" s="133"/>
      <c r="J890" s="187"/>
      <c r="K890" s="133"/>
      <c r="L890" s="91"/>
      <c r="M890" s="188"/>
      <c r="N890" s="123"/>
      <c r="O890" s="124"/>
      <c r="P890" s="110"/>
      <c r="Q890" s="106"/>
      <c r="R890" s="111"/>
      <c r="S890" s="106"/>
      <c r="T890" s="84">
        <f t="shared" si="92"/>
        <v>-9.7788870334625244E-9</v>
      </c>
      <c r="U890" s="85"/>
      <c r="V890" s="98"/>
      <c r="W890" s="86"/>
      <c r="X890" s="71"/>
      <c r="Y890" s="71"/>
      <c r="Z890" s="120"/>
      <c r="AA890" s="120"/>
    </row>
    <row r="891" spans="1:27" ht="41.1" hidden="1" customHeight="1" x14ac:dyDescent="0.3">
      <c r="A891" s="285"/>
      <c r="B891" s="57"/>
      <c r="C891" s="57"/>
      <c r="D891" s="57"/>
      <c r="E891" s="57"/>
      <c r="F891" s="57"/>
      <c r="G891" s="57"/>
      <c r="H891" s="103"/>
      <c r="I891" s="133"/>
      <c r="J891" s="187"/>
      <c r="K891" s="133"/>
      <c r="L891" s="91"/>
      <c r="M891" s="188"/>
      <c r="N891" s="123"/>
      <c r="O891" s="124"/>
      <c r="P891" s="110"/>
      <c r="Q891" s="106"/>
      <c r="R891" s="111"/>
      <c r="S891" s="106"/>
      <c r="T891" s="84">
        <f t="shared" si="92"/>
        <v>-9.7788870334625244E-9</v>
      </c>
      <c r="U891" s="85"/>
      <c r="V891" s="98"/>
      <c r="W891" s="86"/>
      <c r="X891" s="71"/>
      <c r="Y891" s="71"/>
      <c r="Z891" s="120"/>
      <c r="AA891" s="120"/>
    </row>
    <row r="892" spans="1:27" ht="41.1" hidden="1" customHeight="1" x14ac:dyDescent="0.3">
      <c r="A892" s="285"/>
      <c r="B892" s="57"/>
      <c r="C892" s="57"/>
      <c r="D892" s="57"/>
      <c r="E892" s="57"/>
      <c r="F892" s="57"/>
      <c r="G892" s="57"/>
      <c r="H892" s="103"/>
      <c r="I892" s="133"/>
      <c r="J892" s="187"/>
      <c r="K892" s="133"/>
      <c r="L892" s="91"/>
      <c r="M892" s="188"/>
      <c r="N892" s="123"/>
      <c r="O892" s="124"/>
      <c r="P892" s="110"/>
      <c r="Q892" s="106"/>
      <c r="R892" s="111"/>
      <c r="S892" s="106"/>
      <c r="T892" s="84">
        <f t="shared" si="92"/>
        <v>-9.7788870334625244E-9</v>
      </c>
      <c r="U892" s="85"/>
      <c r="V892" s="98"/>
      <c r="W892" s="86"/>
      <c r="X892" s="71"/>
      <c r="Y892" s="71"/>
      <c r="Z892" s="120"/>
      <c r="AA892" s="120"/>
    </row>
    <row r="893" spans="1:27" ht="41.1" hidden="1" customHeight="1" x14ac:dyDescent="0.3">
      <c r="A893" s="285"/>
      <c r="B893" s="57"/>
      <c r="C893" s="57"/>
      <c r="D893" s="57"/>
      <c r="E893" s="57"/>
      <c r="F893" s="57"/>
      <c r="G893" s="57"/>
      <c r="H893" s="103"/>
      <c r="I893" s="133"/>
      <c r="J893" s="187"/>
      <c r="K893" s="133"/>
      <c r="L893" s="91"/>
      <c r="M893" s="188"/>
      <c r="N893" s="123"/>
      <c r="O893" s="124"/>
      <c r="P893" s="110"/>
      <c r="Q893" s="106"/>
      <c r="R893" s="111"/>
      <c r="S893" s="106"/>
      <c r="T893" s="84">
        <f t="shared" si="92"/>
        <v>-9.7788870334625244E-9</v>
      </c>
      <c r="U893" s="85"/>
      <c r="V893" s="98"/>
      <c r="W893" s="86"/>
      <c r="X893" s="71"/>
      <c r="Y893" s="71"/>
      <c r="Z893" s="120"/>
      <c r="AA893" s="120"/>
    </row>
    <row r="894" spans="1:27" ht="41.1" hidden="1" customHeight="1" x14ac:dyDescent="0.3">
      <c r="A894" s="285"/>
      <c r="B894" s="57"/>
      <c r="C894" s="57"/>
      <c r="D894" s="57"/>
      <c r="E894" s="57"/>
      <c r="F894" s="57"/>
      <c r="G894" s="57"/>
      <c r="H894" s="103"/>
      <c r="I894" s="133"/>
      <c r="J894" s="187"/>
      <c r="K894" s="133"/>
      <c r="L894" s="91"/>
      <c r="M894" s="188"/>
      <c r="N894" s="123"/>
      <c r="O894" s="124"/>
      <c r="P894" s="110"/>
      <c r="Q894" s="106"/>
      <c r="R894" s="111"/>
      <c r="S894" s="106"/>
      <c r="T894" s="84">
        <f t="shared" si="92"/>
        <v>-9.7788870334625244E-9</v>
      </c>
      <c r="U894" s="85"/>
      <c r="V894" s="98"/>
      <c r="W894" s="86"/>
      <c r="X894" s="71"/>
      <c r="Y894" s="71"/>
      <c r="Z894" s="120"/>
      <c r="AA894" s="120"/>
    </row>
    <row r="895" spans="1:27" ht="41.1" hidden="1" customHeight="1" x14ac:dyDescent="0.3">
      <c r="A895" s="285"/>
      <c r="B895" s="57"/>
      <c r="C895" s="57"/>
      <c r="D895" s="57"/>
      <c r="E895" s="57"/>
      <c r="F895" s="57"/>
      <c r="G895" s="57"/>
      <c r="H895" s="103"/>
      <c r="I895" s="133"/>
      <c r="J895" s="187"/>
      <c r="K895" s="133"/>
      <c r="L895" s="91"/>
      <c r="M895" s="188"/>
      <c r="N895" s="123"/>
      <c r="O895" s="124"/>
      <c r="P895" s="110"/>
      <c r="Q895" s="106"/>
      <c r="R895" s="111"/>
      <c r="S895" s="106"/>
      <c r="T895" s="84">
        <f t="shared" si="92"/>
        <v>-9.7788870334625244E-9</v>
      </c>
      <c r="U895" s="85"/>
      <c r="V895" s="98"/>
      <c r="W895" s="86"/>
      <c r="X895" s="71"/>
      <c r="Y895" s="71"/>
      <c r="Z895" s="120"/>
      <c r="AA895" s="120"/>
    </row>
    <row r="896" spans="1:27" ht="41.1" hidden="1" customHeight="1" x14ac:dyDescent="0.3">
      <c r="A896" s="285"/>
      <c r="B896" s="57"/>
      <c r="C896" s="57"/>
      <c r="D896" s="57"/>
      <c r="E896" s="57"/>
      <c r="F896" s="57"/>
      <c r="G896" s="57"/>
      <c r="H896" s="103"/>
      <c r="I896" s="133"/>
      <c r="J896" s="187"/>
      <c r="K896" s="133"/>
      <c r="L896" s="91"/>
      <c r="M896" s="188"/>
      <c r="N896" s="123"/>
      <c r="O896" s="124"/>
      <c r="P896" s="110"/>
      <c r="Q896" s="106"/>
      <c r="R896" s="111"/>
      <c r="S896" s="106"/>
      <c r="T896" s="84">
        <f t="shared" si="92"/>
        <v>-9.7788870334625244E-9</v>
      </c>
      <c r="U896" s="85"/>
      <c r="V896" s="98"/>
      <c r="W896" s="86"/>
      <c r="X896" s="71"/>
      <c r="Y896" s="71"/>
      <c r="Z896" s="120"/>
      <c r="AA896" s="120"/>
    </row>
    <row r="897" spans="1:27" ht="41.1" hidden="1" customHeight="1" x14ac:dyDescent="0.3">
      <c r="A897" s="285"/>
      <c r="B897" s="57"/>
      <c r="C897" s="57"/>
      <c r="D897" s="57"/>
      <c r="E897" s="57"/>
      <c r="F897" s="57"/>
      <c r="G897" s="57"/>
      <c r="H897" s="103"/>
      <c r="I897" s="133"/>
      <c r="J897" s="187"/>
      <c r="K897" s="133"/>
      <c r="L897" s="91"/>
      <c r="M897" s="188"/>
      <c r="N897" s="123"/>
      <c r="O897" s="124"/>
      <c r="P897" s="110"/>
      <c r="Q897" s="106"/>
      <c r="R897" s="111"/>
      <c r="S897" s="106"/>
      <c r="T897" s="84">
        <f t="shared" si="92"/>
        <v>-9.7788870334625244E-9</v>
      </c>
      <c r="U897" s="85"/>
      <c r="V897" s="98"/>
      <c r="W897" s="86"/>
      <c r="X897" s="71"/>
      <c r="Y897" s="71"/>
      <c r="Z897" s="120"/>
      <c r="AA897" s="120"/>
    </row>
    <row r="898" spans="1:27" ht="41.1" hidden="1" customHeight="1" x14ac:dyDescent="0.3">
      <c r="A898" s="285"/>
      <c r="B898" s="57"/>
      <c r="C898" s="57"/>
      <c r="D898" s="57"/>
      <c r="E898" s="57"/>
      <c r="F898" s="57"/>
      <c r="G898" s="57"/>
      <c r="H898" s="103"/>
      <c r="I898" s="133"/>
      <c r="J898" s="187"/>
      <c r="K898" s="133"/>
      <c r="L898" s="91"/>
      <c r="M898" s="188"/>
      <c r="N898" s="123"/>
      <c r="O898" s="124"/>
      <c r="P898" s="110"/>
      <c r="Q898" s="106"/>
      <c r="R898" s="111"/>
      <c r="S898" s="106"/>
      <c r="T898" s="84">
        <f t="shared" si="92"/>
        <v>-9.7788870334625244E-9</v>
      </c>
      <c r="U898" s="85"/>
      <c r="V898" s="98"/>
      <c r="W898" s="86"/>
      <c r="X898" s="71"/>
      <c r="Y898" s="71"/>
      <c r="Z898" s="120"/>
      <c r="AA898" s="120"/>
    </row>
    <row r="899" spans="1:27" ht="41.1" hidden="1" customHeight="1" x14ac:dyDescent="0.3">
      <c r="A899" s="285"/>
      <c r="B899" s="57"/>
      <c r="C899" s="57"/>
      <c r="D899" s="57"/>
      <c r="E899" s="57"/>
      <c r="F899" s="57"/>
      <c r="G899" s="57"/>
      <c r="H899" s="103"/>
      <c r="I899" s="133"/>
      <c r="J899" s="187"/>
      <c r="K899" s="133"/>
      <c r="L899" s="91"/>
      <c r="M899" s="188"/>
      <c r="N899" s="123"/>
      <c r="O899" s="124"/>
      <c r="P899" s="110"/>
      <c r="Q899" s="106"/>
      <c r="R899" s="111"/>
      <c r="S899" s="106"/>
      <c r="T899" s="84">
        <f t="shared" si="92"/>
        <v>-9.7788870334625244E-9</v>
      </c>
      <c r="U899" s="85"/>
      <c r="V899" s="98"/>
      <c r="W899" s="86"/>
      <c r="X899" s="71"/>
      <c r="Y899" s="71"/>
      <c r="Z899" s="120"/>
      <c r="AA899" s="120"/>
    </row>
    <row r="900" spans="1:27" ht="41.1" hidden="1" customHeight="1" x14ac:dyDescent="0.3">
      <c r="A900" s="285"/>
      <c r="B900" s="57"/>
      <c r="C900" s="57"/>
      <c r="D900" s="57"/>
      <c r="E900" s="57"/>
      <c r="F900" s="57"/>
      <c r="G900" s="57"/>
      <c r="H900" s="103"/>
      <c r="I900" s="133"/>
      <c r="J900" s="187"/>
      <c r="K900" s="133"/>
      <c r="L900" s="91"/>
      <c r="M900" s="188"/>
      <c r="N900" s="123"/>
      <c r="O900" s="124"/>
      <c r="P900" s="110"/>
      <c r="Q900" s="106"/>
      <c r="R900" s="111"/>
      <c r="S900" s="106"/>
      <c r="T900" s="84">
        <f t="shared" si="92"/>
        <v>-9.7788870334625244E-9</v>
      </c>
      <c r="U900" s="85"/>
      <c r="V900" s="98"/>
      <c r="W900" s="86"/>
      <c r="X900" s="71"/>
      <c r="Y900" s="71"/>
      <c r="Z900" s="120"/>
      <c r="AA900" s="120"/>
    </row>
    <row r="901" spans="1:27" ht="41.1" hidden="1" customHeight="1" x14ac:dyDescent="0.3">
      <c r="A901" s="285"/>
      <c r="B901" s="57"/>
      <c r="C901" s="57"/>
      <c r="D901" s="57"/>
      <c r="E901" s="57"/>
      <c r="F901" s="57"/>
      <c r="G901" s="57"/>
      <c r="H901" s="103"/>
      <c r="I901" s="133"/>
      <c r="J901" s="187"/>
      <c r="K901" s="133"/>
      <c r="L901" s="91"/>
      <c r="M901" s="188"/>
      <c r="N901" s="123"/>
      <c r="O901" s="124"/>
      <c r="P901" s="110"/>
      <c r="Q901" s="106"/>
      <c r="R901" s="111"/>
      <c r="S901" s="106"/>
      <c r="T901" s="84">
        <f t="shared" si="92"/>
        <v>-9.7788870334625244E-9</v>
      </c>
      <c r="U901" s="85"/>
      <c r="V901" s="98"/>
      <c r="W901" s="86"/>
      <c r="X901" s="71"/>
      <c r="Y901" s="71"/>
      <c r="Z901" s="120"/>
      <c r="AA901" s="120"/>
    </row>
    <row r="902" spans="1:27" ht="41.1" hidden="1" customHeight="1" x14ac:dyDescent="0.3">
      <c r="A902" s="285"/>
      <c r="B902" s="57"/>
      <c r="C902" s="57"/>
      <c r="D902" s="57"/>
      <c r="E902" s="57"/>
      <c r="F902" s="57"/>
      <c r="G902" s="57"/>
      <c r="H902" s="103"/>
      <c r="I902" s="133"/>
      <c r="J902" s="187"/>
      <c r="K902" s="133"/>
      <c r="L902" s="91"/>
      <c r="M902" s="188"/>
      <c r="N902" s="123"/>
      <c r="O902" s="124"/>
      <c r="P902" s="110"/>
      <c r="Q902" s="106"/>
      <c r="R902" s="111"/>
      <c r="S902" s="106"/>
      <c r="T902" s="84">
        <f t="shared" si="92"/>
        <v>-9.7788870334625244E-9</v>
      </c>
      <c r="U902" s="85"/>
      <c r="V902" s="98"/>
      <c r="W902" s="86"/>
      <c r="X902" s="71"/>
      <c r="Y902" s="71"/>
      <c r="Z902" s="120"/>
      <c r="AA902" s="120"/>
    </row>
    <row r="903" spans="1:27" ht="41.1" hidden="1" customHeight="1" x14ac:dyDescent="0.3">
      <c r="A903" s="285"/>
      <c r="B903" s="57"/>
      <c r="C903" s="57"/>
      <c r="D903" s="57"/>
      <c r="E903" s="57"/>
      <c r="F903" s="57"/>
      <c r="G903" s="57"/>
      <c r="H903" s="103"/>
      <c r="I903" s="133"/>
      <c r="J903" s="187"/>
      <c r="K903" s="133"/>
      <c r="L903" s="91"/>
      <c r="M903" s="188"/>
      <c r="N903" s="123"/>
      <c r="O903" s="124"/>
      <c r="P903" s="110"/>
      <c r="Q903" s="106"/>
      <c r="R903" s="111"/>
      <c r="S903" s="106"/>
      <c r="T903" s="84">
        <f t="shared" si="92"/>
        <v>-9.7788870334625244E-9</v>
      </c>
      <c r="U903" s="85"/>
      <c r="V903" s="98"/>
      <c r="W903" s="86"/>
      <c r="X903" s="71"/>
      <c r="Y903" s="71"/>
      <c r="Z903" s="120"/>
      <c r="AA903" s="120"/>
    </row>
    <row r="904" spans="1:27" ht="41.1" hidden="1" customHeight="1" x14ac:dyDescent="0.3">
      <c r="A904" s="285"/>
      <c r="B904" s="57"/>
      <c r="C904" s="57"/>
      <c r="D904" s="57"/>
      <c r="E904" s="57"/>
      <c r="F904" s="57"/>
      <c r="G904" s="57"/>
      <c r="H904" s="103"/>
      <c r="I904" s="133"/>
      <c r="J904" s="187"/>
      <c r="K904" s="133"/>
      <c r="L904" s="91"/>
      <c r="M904" s="188"/>
      <c r="N904" s="123"/>
      <c r="O904" s="124"/>
      <c r="P904" s="110"/>
      <c r="Q904" s="106"/>
      <c r="R904" s="111"/>
      <c r="S904" s="106"/>
      <c r="T904" s="84">
        <f t="shared" si="92"/>
        <v>-9.7788870334625244E-9</v>
      </c>
      <c r="U904" s="85"/>
      <c r="V904" s="98"/>
      <c r="W904" s="86"/>
      <c r="X904" s="71"/>
      <c r="Y904" s="71"/>
      <c r="Z904" s="120"/>
      <c r="AA904" s="120"/>
    </row>
    <row r="905" spans="1:27" ht="41.1" hidden="1" customHeight="1" x14ac:dyDescent="0.3">
      <c r="A905" s="285"/>
      <c r="B905" s="57"/>
      <c r="C905" s="57"/>
      <c r="D905" s="57"/>
      <c r="E905" s="57"/>
      <c r="F905" s="57"/>
      <c r="G905" s="57"/>
      <c r="H905" s="103"/>
      <c r="I905" s="133"/>
      <c r="J905" s="187"/>
      <c r="K905" s="133"/>
      <c r="L905" s="91"/>
      <c r="M905" s="188"/>
      <c r="N905" s="123"/>
      <c r="O905" s="124"/>
      <c r="P905" s="110"/>
      <c r="Q905" s="106"/>
      <c r="R905" s="111"/>
      <c r="S905" s="106"/>
      <c r="T905" s="84">
        <f t="shared" si="92"/>
        <v>-9.7788870334625244E-9</v>
      </c>
      <c r="U905" s="85"/>
      <c r="V905" s="98"/>
      <c r="W905" s="86"/>
      <c r="X905" s="71"/>
      <c r="Y905" s="71"/>
      <c r="Z905" s="120"/>
      <c r="AA905" s="120"/>
    </row>
    <row r="906" spans="1:27" ht="41.1" hidden="1" customHeight="1" x14ac:dyDescent="0.3">
      <c r="A906" s="285"/>
      <c r="B906" s="57"/>
      <c r="C906" s="57"/>
      <c r="D906" s="57"/>
      <c r="E906" s="57"/>
      <c r="F906" s="57"/>
      <c r="G906" s="57"/>
      <c r="H906" s="103"/>
      <c r="I906" s="133"/>
      <c r="J906" s="187"/>
      <c r="K906" s="133"/>
      <c r="L906" s="91"/>
      <c r="M906" s="188"/>
      <c r="N906" s="123"/>
      <c r="O906" s="124"/>
      <c r="P906" s="110"/>
      <c r="Q906" s="106"/>
      <c r="R906" s="111"/>
      <c r="S906" s="106"/>
      <c r="T906" s="84">
        <f t="shared" si="92"/>
        <v>-9.7788870334625244E-9</v>
      </c>
      <c r="U906" s="85"/>
      <c r="V906" s="98"/>
      <c r="W906" s="86"/>
      <c r="X906" s="71"/>
      <c r="Y906" s="71"/>
      <c r="Z906" s="120"/>
      <c r="AA906" s="120"/>
    </row>
    <row r="907" spans="1:27" ht="41.1" hidden="1" customHeight="1" x14ac:dyDescent="0.3">
      <c r="A907" s="285"/>
      <c r="B907" s="57"/>
      <c r="C907" s="57"/>
      <c r="D907" s="57"/>
      <c r="E907" s="57"/>
      <c r="F907" s="57"/>
      <c r="G907" s="57"/>
      <c r="H907" s="103"/>
      <c r="I907" s="133"/>
      <c r="J907" s="187"/>
      <c r="K907" s="133"/>
      <c r="L907" s="91"/>
      <c r="M907" s="188"/>
      <c r="N907" s="123"/>
      <c r="O907" s="124"/>
      <c r="P907" s="110"/>
      <c r="Q907" s="106"/>
      <c r="R907" s="111"/>
      <c r="S907" s="106"/>
      <c r="T907" s="84">
        <f t="shared" si="92"/>
        <v>-9.7788870334625244E-9</v>
      </c>
      <c r="U907" s="85"/>
      <c r="V907" s="98"/>
      <c r="W907" s="86"/>
      <c r="X907" s="71"/>
      <c r="Y907" s="71"/>
      <c r="Z907" s="120"/>
      <c r="AA907" s="120"/>
    </row>
    <row r="908" spans="1:27" ht="41.1" hidden="1" customHeight="1" x14ac:dyDescent="0.3">
      <c r="A908" s="285"/>
      <c r="B908" s="57"/>
      <c r="C908" s="57"/>
      <c r="D908" s="57"/>
      <c r="E908" s="57"/>
      <c r="F908" s="57"/>
      <c r="G908" s="57"/>
      <c r="H908" s="103"/>
      <c r="I908" s="133"/>
      <c r="J908" s="187"/>
      <c r="K908" s="133"/>
      <c r="L908" s="91"/>
      <c r="M908" s="188"/>
      <c r="N908" s="123"/>
      <c r="O908" s="124"/>
      <c r="P908" s="110"/>
      <c r="Q908" s="106"/>
      <c r="R908" s="111"/>
      <c r="S908" s="106"/>
      <c r="T908" s="84">
        <f t="shared" si="92"/>
        <v>-9.7788870334625244E-9</v>
      </c>
      <c r="U908" s="85"/>
      <c r="V908" s="98"/>
      <c r="W908" s="86"/>
      <c r="X908" s="71"/>
      <c r="Y908" s="71"/>
      <c r="Z908" s="120"/>
      <c r="AA908" s="120"/>
    </row>
    <row r="909" spans="1:27" ht="41.1" hidden="1" customHeight="1" x14ac:dyDescent="0.3">
      <c r="A909" s="285"/>
      <c r="B909" s="57"/>
      <c r="C909" s="57"/>
      <c r="D909" s="57"/>
      <c r="E909" s="57"/>
      <c r="F909" s="57"/>
      <c r="G909" s="57"/>
      <c r="H909" s="103"/>
      <c r="I909" s="133"/>
      <c r="J909" s="187"/>
      <c r="K909" s="133"/>
      <c r="L909" s="91"/>
      <c r="M909" s="188"/>
      <c r="N909" s="123"/>
      <c r="O909" s="124"/>
      <c r="P909" s="110"/>
      <c r="Q909" s="106"/>
      <c r="R909" s="111"/>
      <c r="S909" s="106"/>
      <c r="T909" s="84">
        <f t="shared" si="92"/>
        <v>-9.7788870334625244E-9</v>
      </c>
      <c r="U909" s="85"/>
      <c r="V909" s="98"/>
      <c r="W909" s="86"/>
      <c r="X909" s="71"/>
      <c r="Y909" s="71"/>
      <c r="Z909" s="120"/>
      <c r="AA909" s="120"/>
    </row>
    <row r="910" spans="1:27" ht="41.1" hidden="1" customHeight="1" x14ac:dyDescent="0.3">
      <c r="A910" s="285"/>
      <c r="B910" s="57"/>
      <c r="C910" s="57"/>
      <c r="D910" s="57"/>
      <c r="E910" s="57"/>
      <c r="F910" s="57"/>
      <c r="G910" s="57"/>
      <c r="H910" s="103"/>
      <c r="I910" s="133"/>
      <c r="J910" s="187"/>
      <c r="K910" s="133"/>
      <c r="L910" s="91"/>
      <c r="M910" s="188"/>
      <c r="N910" s="123"/>
      <c r="O910" s="124"/>
      <c r="P910" s="110"/>
      <c r="Q910" s="106"/>
      <c r="R910" s="111"/>
      <c r="S910" s="106"/>
      <c r="T910" s="84">
        <f t="shared" si="92"/>
        <v>-9.7788870334625244E-9</v>
      </c>
      <c r="U910" s="85"/>
      <c r="V910" s="98"/>
      <c r="W910" s="86"/>
      <c r="X910" s="71"/>
      <c r="Y910" s="71"/>
      <c r="Z910" s="120"/>
      <c r="AA910" s="120"/>
    </row>
    <row r="911" spans="1:27" ht="41.1" hidden="1" customHeight="1" x14ac:dyDescent="0.3">
      <c r="A911" s="285"/>
      <c r="B911" s="57"/>
      <c r="C911" s="57"/>
      <c r="D911" s="57"/>
      <c r="E911" s="57"/>
      <c r="F911" s="57"/>
      <c r="G911" s="57"/>
      <c r="H911" s="103"/>
      <c r="I911" s="133"/>
      <c r="J911" s="187"/>
      <c r="K911" s="133"/>
      <c r="L911" s="91"/>
      <c r="M911" s="188"/>
      <c r="N911" s="123"/>
      <c r="O911" s="124"/>
      <c r="P911" s="110"/>
      <c r="Q911" s="106"/>
      <c r="R911" s="111"/>
      <c r="S911" s="106"/>
      <c r="T911" s="84">
        <f t="shared" si="92"/>
        <v>-9.7788870334625244E-9</v>
      </c>
      <c r="U911" s="85"/>
      <c r="V911" s="98"/>
      <c r="W911" s="86"/>
      <c r="X911" s="71"/>
      <c r="Y911" s="71"/>
      <c r="Z911" s="120"/>
      <c r="AA911" s="120"/>
    </row>
    <row r="912" spans="1:27" ht="41.1" hidden="1" customHeight="1" x14ac:dyDescent="0.3">
      <c r="A912" s="285"/>
      <c r="B912" s="57"/>
      <c r="C912" s="57"/>
      <c r="D912" s="57"/>
      <c r="E912" s="57"/>
      <c r="F912" s="57"/>
      <c r="G912" s="57"/>
      <c r="H912" s="103"/>
      <c r="I912" s="133"/>
      <c r="J912" s="187"/>
      <c r="K912" s="133"/>
      <c r="L912" s="91"/>
      <c r="M912" s="188"/>
      <c r="N912" s="123"/>
      <c r="O912" s="124"/>
      <c r="P912" s="110"/>
      <c r="Q912" s="106"/>
      <c r="R912" s="111"/>
      <c r="S912" s="106"/>
      <c r="T912" s="84">
        <f t="shared" si="92"/>
        <v>-9.7788870334625244E-9</v>
      </c>
      <c r="U912" s="85"/>
      <c r="V912" s="98"/>
      <c r="W912" s="86"/>
      <c r="X912" s="71"/>
      <c r="Y912" s="71"/>
      <c r="Z912" s="120"/>
      <c r="AA912" s="120"/>
    </row>
    <row r="913" spans="1:27" ht="41.1" hidden="1" customHeight="1" x14ac:dyDescent="0.3">
      <c r="A913" s="285"/>
      <c r="B913" s="57"/>
      <c r="C913" s="57"/>
      <c r="D913" s="57"/>
      <c r="E913" s="57"/>
      <c r="F913" s="57"/>
      <c r="G913" s="57"/>
      <c r="H913" s="103"/>
      <c r="I913" s="133"/>
      <c r="J913" s="187"/>
      <c r="K913" s="133"/>
      <c r="L913" s="91"/>
      <c r="M913" s="188"/>
      <c r="N913" s="123"/>
      <c r="O913" s="124"/>
      <c r="P913" s="110"/>
      <c r="Q913" s="106"/>
      <c r="R913" s="111"/>
      <c r="S913" s="106"/>
      <c r="T913" s="84">
        <f t="shared" si="92"/>
        <v>-9.7788870334625244E-9</v>
      </c>
      <c r="U913" s="85"/>
      <c r="V913" s="98"/>
      <c r="W913" s="86"/>
      <c r="X913" s="71"/>
      <c r="Y913" s="71"/>
      <c r="Z913" s="120"/>
      <c r="AA913" s="120"/>
    </row>
    <row r="914" spans="1:27" ht="41.1" hidden="1" customHeight="1" x14ac:dyDescent="0.3">
      <c r="A914" s="285"/>
      <c r="B914" s="57"/>
      <c r="C914" s="57"/>
      <c r="D914" s="57"/>
      <c r="E914" s="57"/>
      <c r="F914" s="57"/>
      <c r="G914" s="57"/>
      <c r="H914" s="103"/>
      <c r="I914" s="133"/>
      <c r="J914" s="187"/>
      <c r="K914" s="133"/>
      <c r="L914" s="91"/>
      <c r="M914" s="188"/>
      <c r="N914" s="123"/>
      <c r="O914" s="124"/>
      <c r="P914" s="110"/>
      <c r="Q914" s="106"/>
      <c r="R914" s="111"/>
      <c r="S914" s="106"/>
      <c r="T914" s="84">
        <f t="shared" si="92"/>
        <v>-9.7788870334625244E-9</v>
      </c>
      <c r="U914" s="85"/>
      <c r="V914" s="98"/>
      <c r="W914" s="86"/>
      <c r="X914" s="71"/>
      <c r="Y914" s="71"/>
      <c r="Z914" s="120"/>
      <c r="AA914" s="120"/>
    </row>
    <row r="915" spans="1:27" ht="41.1" hidden="1" customHeight="1" x14ac:dyDescent="0.3">
      <c r="A915" s="285"/>
      <c r="B915" s="57"/>
      <c r="C915" s="57"/>
      <c r="D915" s="57"/>
      <c r="E915" s="57"/>
      <c r="F915" s="57"/>
      <c r="G915" s="57"/>
      <c r="H915" s="103"/>
      <c r="I915" s="133"/>
      <c r="J915" s="187"/>
      <c r="K915" s="133"/>
      <c r="L915" s="91"/>
      <c r="M915" s="188"/>
      <c r="N915" s="123"/>
      <c r="O915" s="124"/>
      <c r="P915" s="110"/>
      <c r="Q915" s="106"/>
      <c r="R915" s="111"/>
      <c r="S915" s="106"/>
      <c r="T915" s="84">
        <f t="shared" si="92"/>
        <v>-9.7788870334625244E-9</v>
      </c>
      <c r="U915" s="85"/>
      <c r="V915" s="98"/>
      <c r="W915" s="86"/>
      <c r="X915" s="71"/>
      <c r="Y915" s="71"/>
      <c r="Z915" s="120"/>
      <c r="AA915" s="120"/>
    </row>
    <row r="916" spans="1:27" ht="41.1" hidden="1" customHeight="1" x14ac:dyDescent="0.3">
      <c r="A916" s="285"/>
      <c r="B916" s="57"/>
      <c r="C916" s="57"/>
      <c r="D916" s="57"/>
      <c r="E916" s="57"/>
      <c r="F916" s="57"/>
      <c r="G916" s="57"/>
      <c r="H916" s="103"/>
      <c r="I916" s="133"/>
      <c r="J916" s="187"/>
      <c r="K916" s="133"/>
      <c r="L916" s="91"/>
      <c r="M916" s="188"/>
      <c r="N916" s="123"/>
      <c r="O916" s="124"/>
      <c r="P916" s="110"/>
      <c r="Q916" s="106"/>
      <c r="R916" s="111"/>
      <c r="S916" s="106"/>
      <c r="T916" s="84">
        <f t="shared" si="92"/>
        <v>-9.7788870334625244E-9</v>
      </c>
      <c r="U916" s="85"/>
      <c r="V916" s="98"/>
      <c r="W916" s="86"/>
      <c r="X916" s="71"/>
      <c r="Y916" s="71"/>
      <c r="Z916" s="120"/>
      <c r="AA916" s="120"/>
    </row>
    <row r="917" spans="1:27" ht="41.1" hidden="1" customHeight="1" x14ac:dyDescent="0.3">
      <c r="A917" s="285"/>
      <c r="B917" s="57"/>
      <c r="C917" s="57"/>
      <c r="D917" s="57"/>
      <c r="E917" s="57"/>
      <c r="F917" s="57"/>
      <c r="G917" s="57"/>
      <c r="H917" s="103"/>
      <c r="I917" s="133"/>
      <c r="J917" s="187"/>
      <c r="K917" s="133"/>
      <c r="L917" s="91"/>
      <c r="M917" s="188"/>
      <c r="N917" s="123"/>
      <c r="O917" s="124"/>
      <c r="P917" s="110"/>
      <c r="Q917" s="106"/>
      <c r="R917" s="111"/>
      <c r="S917" s="106"/>
      <c r="T917" s="84">
        <f t="shared" si="92"/>
        <v>-9.7788870334625244E-9</v>
      </c>
      <c r="U917" s="85"/>
      <c r="V917" s="98"/>
      <c r="W917" s="86"/>
      <c r="X917" s="71"/>
      <c r="Y917" s="71"/>
      <c r="Z917" s="120"/>
      <c r="AA917" s="120"/>
    </row>
    <row r="918" spans="1:27" ht="41.1" hidden="1" customHeight="1" x14ac:dyDescent="0.3">
      <c r="A918" s="285"/>
      <c r="B918" s="57"/>
      <c r="C918" s="57"/>
      <c r="D918" s="57"/>
      <c r="E918" s="57"/>
      <c r="F918" s="57"/>
      <c r="G918" s="57"/>
      <c r="H918" s="103"/>
      <c r="I918" s="133"/>
      <c r="J918" s="187"/>
      <c r="K918" s="133"/>
      <c r="L918" s="91"/>
      <c r="M918" s="188"/>
      <c r="N918" s="123"/>
      <c r="O918" s="124"/>
      <c r="P918" s="110"/>
      <c r="Q918" s="106"/>
      <c r="R918" s="111"/>
      <c r="S918" s="106"/>
      <c r="T918" s="84">
        <f t="shared" si="92"/>
        <v>-9.7788870334625244E-9</v>
      </c>
      <c r="U918" s="85"/>
      <c r="V918" s="98"/>
      <c r="W918" s="86"/>
      <c r="X918" s="71"/>
      <c r="Y918" s="71"/>
      <c r="Z918" s="120"/>
      <c r="AA918" s="120"/>
    </row>
    <row r="919" spans="1:27" ht="41.1" hidden="1" customHeight="1" x14ac:dyDescent="0.3">
      <c r="A919" s="285"/>
      <c r="B919" s="57"/>
      <c r="C919" s="57"/>
      <c r="D919" s="57"/>
      <c r="E919" s="57"/>
      <c r="F919" s="57"/>
      <c r="G919" s="57"/>
      <c r="H919" s="103"/>
      <c r="I919" s="133"/>
      <c r="J919" s="187"/>
      <c r="K919" s="133"/>
      <c r="L919" s="91"/>
      <c r="M919" s="188"/>
      <c r="N919" s="123"/>
      <c r="O919" s="124"/>
      <c r="P919" s="110"/>
      <c r="Q919" s="106"/>
      <c r="R919" s="111"/>
      <c r="S919" s="106"/>
      <c r="T919" s="84">
        <f t="shared" si="92"/>
        <v>-9.7788870334625244E-9</v>
      </c>
      <c r="U919" s="85"/>
      <c r="V919" s="98"/>
      <c r="W919" s="86"/>
      <c r="X919" s="71"/>
      <c r="Y919" s="71"/>
      <c r="Z919" s="120"/>
      <c r="AA919" s="120"/>
    </row>
    <row r="920" spans="1:27" ht="41.1" hidden="1" customHeight="1" x14ac:dyDescent="0.3">
      <c r="A920" s="285"/>
      <c r="B920" s="57"/>
      <c r="C920" s="57"/>
      <c r="D920" s="57"/>
      <c r="E920" s="57"/>
      <c r="F920" s="57"/>
      <c r="G920" s="57"/>
      <c r="H920" s="103"/>
      <c r="I920" s="133"/>
      <c r="J920" s="187"/>
      <c r="K920" s="133"/>
      <c r="L920" s="91"/>
      <c r="M920" s="188"/>
      <c r="N920" s="123"/>
      <c r="O920" s="124"/>
      <c r="P920" s="110"/>
      <c r="Q920" s="106"/>
      <c r="R920" s="111"/>
      <c r="S920" s="106"/>
      <c r="T920" s="84">
        <f t="shared" si="92"/>
        <v>-9.7788870334625244E-9</v>
      </c>
      <c r="U920" s="85"/>
      <c r="V920" s="98"/>
      <c r="W920" s="86"/>
      <c r="X920" s="71"/>
      <c r="Y920" s="71"/>
      <c r="Z920" s="120"/>
      <c r="AA920" s="120"/>
    </row>
    <row r="921" spans="1:27" ht="41.1" hidden="1" customHeight="1" x14ac:dyDescent="0.3">
      <c r="A921" s="285"/>
      <c r="B921" s="57"/>
      <c r="C921" s="57"/>
      <c r="D921" s="57"/>
      <c r="E921" s="57"/>
      <c r="F921" s="57"/>
      <c r="G921" s="57"/>
      <c r="H921" s="103"/>
      <c r="I921" s="133"/>
      <c r="J921" s="187"/>
      <c r="K921" s="133"/>
      <c r="L921" s="91"/>
      <c r="M921" s="188"/>
      <c r="N921" s="123"/>
      <c r="O921" s="124"/>
      <c r="P921" s="110"/>
      <c r="Q921" s="106"/>
      <c r="R921" s="111"/>
      <c r="S921" s="106"/>
      <c r="T921" s="84">
        <f t="shared" si="92"/>
        <v>-9.7788870334625244E-9</v>
      </c>
      <c r="U921" s="85"/>
      <c r="V921" s="98"/>
      <c r="W921" s="86"/>
      <c r="X921" s="71"/>
      <c r="Y921" s="71"/>
      <c r="Z921" s="120"/>
      <c r="AA921" s="120"/>
    </row>
    <row r="922" spans="1:27" ht="41.1" hidden="1" customHeight="1" x14ac:dyDescent="0.3">
      <c r="A922" s="285"/>
      <c r="B922" s="57"/>
      <c r="C922" s="57"/>
      <c r="D922" s="57"/>
      <c r="E922" s="57"/>
      <c r="F922" s="57"/>
      <c r="G922" s="57"/>
      <c r="H922" s="103"/>
      <c r="I922" s="133"/>
      <c r="J922" s="187"/>
      <c r="K922" s="133"/>
      <c r="L922" s="91"/>
      <c r="M922" s="188"/>
      <c r="N922" s="123"/>
      <c r="O922" s="124"/>
      <c r="P922" s="110"/>
      <c r="Q922" s="106"/>
      <c r="R922" s="111"/>
      <c r="S922" s="106"/>
      <c r="T922" s="84">
        <f t="shared" si="92"/>
        <v>-9.7788870334625244E-9</v>
      </c>
      <c r="U922" s="85"/>
      <c r="V922" s="98"/>
      <c r="W922" s="86"/>
      <c r="X922" s="71"/>
      <c r="Y922" s="71"/>
      <c r="Z922" s="120"/>
      <c r="AA922" s="120"/>
    </row>
    <row r="923" spans="1:27" ht="41.1" hidden="1" customHeight="1" x14ac:dyDescent="0.3">
      <c r="A923" s="285"/>
      <c r="B923" s="57"/>
      <c r="C923" s="57"/>
      <c r="D923" s="57"/>
      <c r="E923" s="57"/>
      <c r="F923" s="57"/>
      <c r="G923" s="57"/>
      <c r="H923" s="103"/>
      <c r="I923" s="133"/>
      <c r="J923" s="187"/>
      <c r="K923" s="133"/>
      <c r="L923" s="91"/>
      <c r="M923" s="188"/>
      <c r="N923" s="123"/>
      <c r="O923" s="124"/>
      <c r="P923" s="110"/>
      <c r="Q923" s="106"/>
      <c r="R923" s="111"/>
      <c r="S923" s="106"/>
      <c r="T923" s="84">
        <f t="shared" si="92"/>
        <v>-9.7788870334625244E-9</v>
      </c>
      <c r="U923" s="85"/>
      <c r="V923" s="98"/>
      <c r="W923" s="86"/>
      <c r="X923" s="71"/>
      <c r="Y923" s="71"/>
      <c r="Z923" s="120"/>
      <c r="AA923" s="120"/>
    </row>
    <row r="924" spans="1:27" ht="41.1" hidden="1" customHeight="1" x14ac:dyDescent="0.3">
      <c r="A924" s="285"/>
      <c r="B924" s="57"/>
      <c r="C924" s="57"/>
      <c r="D924" s="57"/>
      <c r="E924" s="57"/>
      <c r="F924" s="57"/>
      <c r="G924" s="57"/>
      <c r="H924" s="103"/>
      <c r="I924" s="133"/>
      <c r="J924" s="187"/>
      <c r="K924" s="133"/>
      <c r="L924" s="91"/>
      <c r="M924" s="188"/>
      <c r="N924" s="123"/>
      <c r="O924" s="124"/>
      <c r="P924" s="110"/>
      <c r="Q924" s="106"/>
      <c r="R924" s="111"/>
      <c r="S924" s="106"/>
      <c r="T924" s="84">
        <f t="shared" si="92"/>
        <v>-9.7788870334625244E-9</v>
      </c>
      <c r="U924" s="85"/>
      <c r="V924" s="98"/>
      <c r="W924" s="86"/>
      <c r="X924" s="71"/>
      <c r="Y924" s="71"/>
      <c r="Z924" s="120"/>
      <c r="AA924" s="120"/>
    </row>
    <row r="925" spans="1:27" ht="41.1" hidden="1" customHeight="1" x14ac:dyDescent="0.3">
      <c r="A925" s="285"/>
      <c r="B925" s="57"/>
      <c r="C925" s="57"/>
      <c r="D925" s="57"/>
      <c r="E925" s="57"/>
      <c r="F925" s="57"/>
      <c r="G925" s="57"/>
      <c r="H925" s="103"/>
      <c r="I925" s="133"/>
      <c r="J925" s="187"/>
      <c r="K925" s="133"/>
      <c r="L925" s="91"/>
      <c r="M925" s="188"/>
      <c r="N925" s="123"/>
      <c r="O925" s="124"/>
      <c r="P925" s="110"/>
      <c r="Q925" s="106"/>
      <c r="R925" s="111"/>
      <c r="S925" s="106"/>
      <c r="T925" s="84">
        <f t="shared" si="92"/>
        <v>-9.7788870334625244E-9</v>
      </c>
      <c r="U925" s="85"/>
      <c r="V925" s="98"/>
      <c r="W925" s="86"/>
      <c r="X925" s="71"/>
      <c r="Y925" s="71"/>
      <c r="Z925" s="120"/>
      <c r="AA925" s="120"/>
    </row>
    <row r="926" spans="1:27" ht="41.1" hidden="1" customHeight="1" x14ac:dyDescent="0.3">
      <c r="A926" s="285"/>
      <c r="B926" s="57"/>
      <c r="C926" s="57"/>
      <c r="D926" s="57"/>
      <c r="E926" s="57"/>
      <c r="F926" s="57"/>
      <c r="G926" s="57"/>
      <c r="H926" s="103"/>
      <c r="I926" s="133"/>
      <c r="J926" s="187"/>
      <c r="K926" s="133"/>
      <c r="L926" s="91"/>
      <c r="M926" s="188"/>
      <c r="N926" s="123"/>
      <c r="O926" s="124"/>
      <c r="P926" s="110"/>
      <c r="Q926" s="106"/>
      <c r="R926" s="111"/>
      <c r="S926" s="106"/>
      <c r="T926" s="84">
        <f t="shared" si="92"/>
        <v>-9.7788870334625244E-9</v>
      </c>
      <c r="U926" s="85"/>
      <c r="V926" s="98"/>
      <c r="W926" s="86"/>
      <c r="X926" s="71"/>
      <c r="Y926" s="71"/>
      <c r="Z926" s="120"/>
      <c r="AA926" s="120"/>
    </row>
    <row r="927" spans="1:27" ht="41.1" hidden="1" customHeight="1" x14ac:dyDescent="0.3">
      <c r="A927" s="285"/>
      <c r="B927" s="57"/>
      <c r="C927" s="57"/>
      <c r="D927" s="57"/>
      <c r="E927" s="57"/>
      <c r="F927" s="57"/>
      <c r="G927" s="57"/>
      <c r="H927" s="103"/>
      <c r="I927" s="133"/>
      <c r="J927" s="187"/>
      <c r="K927" s="133"/>
      <c r="L927" s="91"/>
      <c r="M927" s="188"/>
      <c r="N927" s="123"/>
      <c r="O927" s="124"/>
      <c r="P927" s="110"/>
      <c r="Q927" s="106"/>
      <c r="R927" s="111"/>
      <c r="S927" s="106"/>
      <c r="T927" s="84">
        <f t="shared" si="92"/>
        <v>-9.7788870334625244E-9</v>
      </c>
      <c r="U927" s="85"/>
      <c r="V927" s="98"/>
      <c r="W927" s="86"/>
      <c r="X927" s="71"/>
      <c r="Y927" s="71"/>
      <c r="Z927" s="120"/>
      <c r="AA927" s="120"/>
    </row>
    <row r="928" spans="1:27" ht="41.1" hidden="1" customHeight="1" x14ac:dyDescent="0.3">
      <c r="A928" s="285"/>
      <c r="B928" s="57"/>
      <c r="C928" s="57"/>
      <c r="D928" s="57"/>
      <c r="E928" s="57"/>
      <c r="F928" s="57"/>
      <c r="G928" s="57"/>
      <c r="H928" s="103"/>
      <c r="I928" s="133"/>
      <c r="J928" s="187"/>
      <c r="K928" s="133"/>
      <c r="L928" s="91"/>
      <c r="M928" s="188"/>
      <c r="N928" s="123"/>
      <c r="O928" s="124"/>
      <c r="P928" s="110"/>
      <c r="Q928" s="106"/>
      <c r="R928" s="111"/>
      <c r="S928" s="106"/>
      <c r="T928" s="84">
        <f t="shared" si="92"/>
        <v>-9.7788870334625244E-9</v>
      </c>
      <c r="U928" s="85"/>
      <c r="V928" s="98"/>
      <c r="W928" s="86"/>
      <c r="X928" s="71"/>
      <c r="Y928" s="71"/>
      <c r="Z928" s="120"/>
      <c r="AA928" s="120"/>
    </row>
    <row r="929" spans="1:27" ht="41.1" hidden="1" customHeight="1" x14ac:dyDescent="0.3">
      <c r="A929" s="285"/>
      <c r="B929" s="57"/>
      <c r="C929" s="57"/>
      <c r="D929" s="57"/>
      <c r="E929" s="57"/>
      <c r="F929" s="57"/>
      <c r="G929" s="57"/>
      <c r="H929" s="103"/>
      <c r="I929" s="133"/>
      <c r="J929" s="187"/>
      <c r="K929" s="133"/>
      <c r="L929" s="91"/>
      <c r="M929" s="188"/>
      <c r="N929" s="123"/>
      <c r="O929" s="124"/>
      <c r="P929" s="110"/>
      <c r="Q929" s="106"/>
      <c r="R929" s="111"/>
      <c r="S929" s="106"/>
      <c r="T929" s="84">
        <f t="shared" si="92"/>
        <v>-9.7788870334625244E-9</v>
      </c>
      <c r="U929" s="85"/>
      <c r="V929" s="98"/>
      <c r="W929" s="86"/>
      <c r="X929" s="71"/>
      <c r="Y929" s="71"/>
      <c r="Z929" s="120"/>
      <c r="AA929" s="120"/>
    </row>
    <row r="930" spans="1:27" ht="41.1" hidden="1" customHeight="1" x14ac:dyDescent="0.3">
      <c r="A930" s="285"/>
      <c r="B930" s="57"/>
      <c r="C930" s="57"/>
      <c r="D930" s="57"/>
      <c r="E930" s="57"/>
      <c r="F930" s="57"/>
      <c r="G930" s="57"/>
      <c r="H930" s="103"/>
      <c r="I930" s="133"/>
      <c r="J930" s="187"/>
      <c r="K930" s="133"/>
      <c r="L930" s="91"/>
      <c r="M930" s="188"/>
      <c r="N930" s="123"/>
      <c r="O930" s="124"/>
      <c r="P930" s="110"/>
      <c r="Q930" s="106"/>
      <c r="R930" s="111"/>
      <c r="S930" s="106"/>
      <c r="T930" s="84">
        <f t="shared" si="92"/>
        <v>-9.7788870334625244E-9</v>
      </c>
      <c r="U930" s="85"/>
      <c r="V930" s="98"/>
      <c r="W930" s="86"/>
      <c r="X930" s="71"/>
      <c r="Y930" s="71"/>
      <c r="Z930" s="120"/>
      <c r="AA930" s="120"/>
    </row>
    <row r="931" spans="1:27" ht="41.1" hidden="1" customHeight="1" x14ac:dyDescent="0.3">
      <c r="A931" s="285"/>
      <c r="B931" s="57"/>
      <c r="C931" s="57"/>
      <c r="D931" s="57"/>
      <c r="E931" s="57"/>
      <c r="F931" s="57"/>
      <c r="G931" s="57"/>
      <c r="H931" s="103"/>
      <c r="I931" s="133"/>
      <c r="J931" s="187"/>
      <c r="K931" s="133"/>
      <c r="L931" s="91"/>
      <c r="M931" s="188"/>
      <c r="N931" s="123"/>
      <c r="O931" s="124"/>
      <c r="P931" s="110"/>
      <c r="Q931" s="106"/>
      <c r="R931" s="111"/>
      <c r="S931" s="106"/>
      <c r="T931" s="84">
        <f t="shared" si="92"/>
        <v>-9.7788870334625244E-9</v>
      </c>
      <c r="U931" s="85"/>
      <c r="V931" s="98"/>
      <c r="W931" s="86"/>
      <c r="X931" s="71"/>
      <c r="Y931" s="71"/>
      <c r="Z931" s="120"/>
      <c r="AA931" s="120"/>
    </row>
    <row r="932" spans="1:27" ht="41.1" hidden="1" customHeight="1" x14ac:dyDescent="0.3">
      <c r="A932" s="285"/>
      <c r="B932" s="57"/>
      <c r="C932" s="57"/>
      <c r="D932" s="57"/>
      <c r="E932" s="57"/>
      <c r="F932" s="57"/>
      <c r="G932" s="57"/>
      <c r="H932" s="103"/>
      <c r="I932" s="133"/>
      <c r="J932" s="187"/>
      <c r="K932" s="133"/>
      <c r="L932" s="91"/>
      <c r="M932" s="188"/>
      <c r="N932" s="123"/>
      <c r="O932" s="124"/>
      <c r="P932" s="110"/>
      <c r="Q932" s="106"/>
      <c r="R932" s="111"/>
      <c r="S932" s="106"/>
      <c r="T932" s="84">
        <f t="shared" si="92"/>
        <v>-9.7788870334625244E-9</v>
      </c>
      <c r="U932" s="85"/>
      <c r="V932" s="98"/>
      <c r="W932" s="86"/>
      <c r="X932" s="71"/>
      <c r="Y932" s="71"/>
      <c r="Z932" s="120"/>
      <c r="AA932" s="120"/>
    </row>
    <row r="933" spans="1:27" ht="41.1" hidden="1" customHeight="1" x14ac:dyDescent="0.3">
      <c r="A933" s="285"/>
      <c r="B933" s="57"/>
      <c r="C933" s="57"/>
      <c r="D933" s="57"/>
      <c r="E933" s="57"/>
      <c r="F933" s="57"/>
      <c r="G933" s="57"/>
      <c r="H933" s="103"/>
      <c r="I933" s="133"/>
      <c r="J933" s="187"/>
      <c r="K933" s="133"/>
      <c r="L933" s="91"/>
      <c r="M933" s="188"/>
      <c r="N933" s="123"/>
      <c r="O933" s="124"/>
      <c r="P933" s="110"/>
      <c r="Q933" s="106"/>
      <c r="R933" s="111"/>
      <c r="S933" s="106"/>
      <c r="T933" s="84">
        <f t="shared" si="92"/>
        <v>-9.7788870334625244E-9</v>
      </c>
      <c r="U933" s="85"/>
      <c r="V933" s="98"/>
      <c r="W933" s="86"/>
      <c r="X933" s="71"/>
      <c r="Y933" s="71"/>
      <c r="Z933" s="120"/>
      <c r="AA933" s="120"/>
    </row>
    <row r="934" spans="1:27" ht="41.1" hidden="1" customHeight="1" x14ac:dyDescent="0.3">
      <c r="A934" s="285"/>
      <c r="B934" s="57"/>
      <c r="C934" s="57"/>
      <c r="D934" s="57"/>
      <c r="E934" s="57"/>
      <c r="F934" s="57"/>
      <c r="G934" s="57"/>
      <c r="H934" s="103"/>
      <c r="I934" s="133"/>
      <c r="J934" s="187"/>
      <c r="K934" s="133"/>
      <c r="L934" s="91"/>
      <c r="M934" s="188"/>
      <c r="N934" s="123"/>
      <c r="O934" s="124"/>
      <c r="P934" s="110"/>
      <c r="Q934" s="106"/>
      <c r="R934" s="111"/>
      <c r="S934" s="106"/>
      <c r="T934" s="84">
        <f t="shared" si="92"/>
        <v>-9.7788870334625244E-9</v>
      </c>
      <c r="U934" s="85"/>
      <c r="V934" s="98"/>
      <c r="W934" s="86"/>
      <c r="X934" s="71"/>
      <c r="Y934" s="71"/>
      <c r="Z934" s="120"/>
      <c r="AA934" s="120"/>
    </row>
    <row r="935" spans="1:27" ht="41.1" hidden="1" customHeight="1" x14ac:dyDescent="0.3">
      <c r="A935" s="285"/>
      <c r="B935" s="57"/>
      <c r="C935" s="57"/>
      <c r="D935" s="57"/>
      <c r="E935" s="57"/>
      <c r="F935" s="57"/>
      <c r="G935" s="57"/>
      <c r="H935" s="103"/>
      <c r="I935" s="133"/>
      <c r="J935" s="187"/>
      <c r="K935" s="133"/>
      <c r="L935" s="91"/>
      <c r="M935" s="188"/>
      <c r="N935" s="123"/>
      <c r="O935" s="124"/>
      <c r="P935" s="110"/>
      <c r="Q935" s="106"/>
      <c r="R935" s="111"/>
      <c r="S935" s="106"/>
      <c r="T935" s="84">
        <f t="shared" si="92"/>
        <v>-9.7788870334625244E-9</v>
      </c>
      <c r="U935" s="85"/>
      <c r="V935" s="98"/>
      <c r="W935" s="86"/>
      <c r="X935" s="71"/>
      <c r="Y935" s="71"/>
      <c r="Z935" s="120"/>
      <c r="AA935" s="120"/>
    </row>
    <row r="936" spans="1:27" ht="41.1" hidden="1" customHeight="1" x14ac:dyDescent="0.3">
      <c r="A936" s="285"/>
      <c r="B936" s="57"/>
      <c r="C936" s="57"/>
      <c r="D936" s="57"/>
      <c r="E936" s="57"/>
      <c r="F936" s="57"/>
      <c r="G936" s="57"/>
      <c r="H936" s="103"/>
      <c r="I936" s="133"/>
      <c r="J936" s="187"/>
      <c r="K936" s="133"/>
      <c r="L936" s="91"/>
      <c r="M936" s="188"/>
      <c r="N936" s="123"/>
      <c r="O936" s="124"/>
      <c r="P936" s="110"/>
      <c r="Q936" s="106"/>
      <c r="R936" s="111"/>
      <c r="S936" s="106"/>
      <c r="T936" s="84">
        <f t="shared" si="92"/>
        <v>-9.7788870334625244E-9</v>
      </c>
      <c r="U936" s="85"/>
      <c r="V936" s="98"/>
      <c r="W936" s="86"/>
      <c r="X936" s="71"/>
      <c r="Y936" s="71"/>
      <c r="Z936" s="120"/>
      <c r="AA936" s="120"/>
    </row>
    <row r="937" spans="1:27" ht="41.1" hidden="1" customHeight="1" x14ac:dyDescent="0.3">
      <c r="A937" s="285"/>
      <c r="B937" s="57"/>
      <c r="C937" s="57"/>
      <c r="D937" s="57"/>
      <c r="E937" s="57"/>
      <c r="F937" s="57"/>
      <c r="G937" s="57"/>
      <c r="H937" s="103"/>
      <c r="I937" s="133"/>
      <c r="J937" s="187"/>
      <c r="K937" s="133"/>
      <c r="L937" s="91"/>
      <c r="M937" s="188"/>
      <c r="N937" s="123"/>
      <c r="O937" s="124"/>
      <c r="P937" s="110"/>
      <c r="Q937" s="106"/>
      <c r="R937" s="111"/>
      <c r="S937" s="106"/>
      <c r="T937" s="84">
        <f t="shared" ref="T937:T1000" si="93">+T936+Q937-(R937+S937)</f>
        <v>-9.7788870334625244E-9</v>
      </c>
      <c r="U937" s="85"/>
      <c r="V937" s="98"/>
      <c r="W937" s="86"/>
      <c r="X937" s="71"/>
      <c r="Y937" s="71"/>
      <c r="Z937" s="120"/>
      <c r="AA937" s="120"/>
    </row>
    <row r="938" spans="1:27" ht="41.1" hidden="1" customHeight="1" x14ac:dyDescent="0.3">
      <c r="A938" s="285"/>
      <c r="B938" s="57"/>
      <c r="C938" s="57"/>
      <c r="D938" s="57"/>
      <c r="E938" s="57"/>
      <c r="F938" s="57"/>
      <c r="G938" s="57"/>
      <c r="H938" s="103"/>
      <c r="I938" s="133"/>
      <c r="J938" s="187"/>
      <c r="K938" s="133"/>
      <c r="L938" s="91"/>
      <c r="M938" s="188"/>
      <c r="N938" s="123"/>
      <c r="O938" s="124"/>
      <c r="P938" s="110"/>
      <c r="Q938" s="106"/>
      <c r="R938" s="111"/>
      <c r="S938" s="106"/>
      <c r="T938" s="84">
        <f t="shared" si="93"/>
        <v>-9.7788870334625244E-9</v>
      </c>
      <c r="U938" s="85"/>
      <c r="V938" s="98"/>
      <c r="W938" s="86"/>
      <c r="X938" s="71"/>
      <c r="Y938" s="71"/>
      <c r="Z938" s="120"/>
      <c r="AA938" s="120"/>
    </row>
    <row r="939" spans="1:27" ht="41.1" hidden="1" customHeight="1" x14ac:dyDescent="0.3">
      <c r="A939" s="285"/>
      <c r="B939" s="57"/>
      <c r="C939" s="57"/>
      <c r="D939" s="57"/>
      <c r="E939" s="57"/>
      <c r="F939" s="57"/>
      <c r="G939" s="57"/>
      <c r="H939" s="103"/>
      <c r="I939" s="133"/>
      <c r="J939" s="187"/>
      <c r="K939" s="133"/>
      <c r="L939" s="91"/>
      <c r="M939" s="188"/>
      <c r="N939" s="123"/>
      <c r="O939" s="124"/>
      <c r="P939" s="110"/>
      <c r="Q939" s="106"/>
      <c r="R939" s="111"/>
      <c r="S939" s="106"/>
      <c r="T939" s="84">
        <f t="shared" si="93"/>
        <v>-9.7788870334625244E-9</v>
      </c>
      <c r="U939" s="85"/>
      <c r="V939" s="98"/>
      <c r="W939" s="86"/>
      <c r="X939" s="71"/>
      <c r="Y939" s="71"/>
      <c r="Z939" s="120"/>
      <c r="AA939" s="120"/>
    </row>
    <row r="940" spans="1:27" ht="41.1" hidden="1" customHeight="1" x14ac:dyDescent="0.3">
      <c r="A940" s="285"/>
      <c r="B940" s="57"/>
      <c r="C940" s="57"/>
      <c r="D940" s="57"/>
      <c r="E940" s="57"/>
      <c r="F940" s="57"/>
      <c r="G940" s="57"/>
      <c r="H940" s="103"/>
      <c r="I940" s="133"/>
      <c r="J940" s="187"/>
      <c r="K940" s="133"/>
      <c r="L940" s="91"/>
      <c r="M940" s="188"/>
      <c r="N940" s="123"/>
      <c r="O940" s="124"/>
      <c r="P940" s="110"/>
      <c r="Q940" s="106"/>
      <c r="R940" s="111"/>
      <c r="S940" s="106"/>
      <c r="T940" s="84">
        <f t="shared" si="93"/>
        <v>-9.7788870334625244E-9</v>
      </c>
      <c r="U940" s="85"/>
      <c r="V940" s="98"/>
      <c r="W940" s="86"/>
      <c r="X940" s="71"/>
      <c r="Y940" s="71"/>
      <c r="Z940" s="120"/>
      <c r="AA940" s="120"/>
    </row>
    <row r="941" spans="1:27" ht="41.1" hidden="1" customHeight="1" x14ac:dyDescent="0.3">
      <c r="A941" s="285"/>
      <c r="B941" s="57"/>
      <c r="C941" s="57"/>
      <c r="D941" s="57"/>
      <c r="E941" s="57"/>
      <c r="F941" s="57"/>
      <c r="G941" s="57"/>
      <c r="H941" s="103"/>
      <c r="I941" s="133"/>
      <c r="J941" s="187"/>
      <c r="K941" s="133"/>
      <c r="L941" s="91"/>
      <c r="M941" s="188"/>
      <c r="N941" s="123"/>
      <c r="O941" s="124"/>
      <c r="P941" s="110"/>
      <c r="Q941" s="106"/>
      <c r="R941" s="111"/>
      <c r="S941" s="106"/>
      <c r="T941" s="84">
        <f t="shared" si="93"/>
        <v>-9.7788870334625244E-9</v>
      </c>
      <c r="U941" s="85"/>
      <c r="V941" s="98"/>
      <c r="W941" s="86"/>
      <c r="X941" s="71"/>
      <c r="Y941" s="71"/>
      <c r="Z941" s="120"/>
      <c r="AA941" s="120"/>
    </row>
    <row r="942" spans="1:27" ht="41.1" hidden="1" customHeight="1" x14ac:dyDescent="0.3">
      <c r="A942" s="285"/>
      <c r="B942" s="57"/>
      <c r="C942" s="57"/>
      <c r="D942" s="57"/>
      <c r="E942" s="57"/>
      <c r="F942" s="57"/>
      <c r="G942" s="57"/>
      <c r="H942" s="103"/>
      <c r="I942" s="133"/>
      <c r="J942" s="187"/>
      <c r="K942" s="133"/>
      <c r="L942" s="91"/>
      <c r="M942" s="188"/>
      <c r="N942" s="123"/>
      <c r="O942" s="124"/>
      <c r="P942" s="110"/>
      <c r="Q942" s="106"/>
      <c r="R942" s="111"/>
      <c r="S942" s="106"/>
      <c r="T942" s="84">
        <f t="shared" si="93"/>
        <v>-9.7788870334625244E-9</v>
      </c>
      <c r="U942" s="85"/>
      <c r="V942" s="98"/>
      <c r="W942" s="86"/>
      <c r="X942" s="71"/>
      <c r="Y942" s="71"/>
      <c r="Z942" s="120"/>
      <c r="AA942" s="120"/>
    </row>
    <row r="943" spans="1:27" ht="41.1" hidden="1" customHeight="1" x14ac:dyDescent="0.3">
      <c r="A943" s="285"/>
      <c r="B943" s="57"/>
      <c r="C943" s="57"/>
      <c r="D943" s="57"/>
      <c r="E943" s="57"/>
      <c r="F943" s="57"/>
      <c r="G943" s="57"/>
      <c r="H943" s="103"/>
      <c r="I943" s="133"/>
      <c r="J943" s="187"/>
      <c r="K943" s="133"/>
      <c r="L943" s="91"/>
      <c r="M943" s="188"/>
      <c r="N943" s="123"/>
      <c r="O943" s="124"/>
      <c r="P943" s="110"/>
      <c r="Q943" s="106"/>
      <c r="R943" s="111"/>
      <c r="S943" s="106"/>
      <c r="T943" s="84">
        <f t="shared" si="93"/>
        <v>-9.7788870334625244E-9</v>
      </c>
      <c r="U943" s="85"/>
      <c r="V943" s="98"/>
      <c r="W943" s="86"/>
      <c r="X943" s="71"/>
      <c r="Y943" s="71"/>
      <c r="Z943" s="120"/>
      <c r="AA943" s="120"/>
    </row>
    <row r="944" spans="1:27" ht="41.1" hidden="1" customHeight="1" x14ac:dyDescent="0.3">
      <c r="A944" s="285"/>
      <c r="B944" s="57"/>
      <c r="C944" s="57"/>
      <c r="D944" s="57"/>
      <c r="E944" s="57"/>
      <c r="F944" s="57"/>
      <c r="G944" s="57"/>
      <c r="H944" s="103"/>
      <c r="I944" s="133"/>
      <c r="J944" s="187"/>
      <c r="K944" s="133"/>
      <c r="L944" s="91"/>
      <c r="M944" s="188"/>
      <c r="N944" s="123"/>
      <c r="O944" s="124"/>
      <c r="P944" s="110"/>
      <c r="Q944" s="106"/>
      <c r="R944" s="111"/>
      <c r="S944" s="106"/>
      <c r="T944" s="84">
        <f t="shared" si="93"/>
        <v>-9.7788870334625244E-9</v>
      </c>
      <c r="U944" s="85"/>
      <c r="V944" s="98"/>
      <c r="W944" s="86"/>
      <c r="X944" s="71"/>
      <c r="Y944" s="71"/>
      <c r="Z944" s="120"/>
      <c r="AA944" s="120"/>
    </row>
    <row r="945" spans="1:27" ht="41.1" hidden="1" customHeight="1" x14ac:dyDescent="0.3">
      <c r="A945" s="285"/>
      <c r="B945" s="57"/>
      <c r="C945" s="57"/>
      <c r="D945" s="57"/>
      <c r="E945" s="57"/>
      <c r="F945" s="57"/>
      <c r="G945" s="57"/>
      <c r="H945" s="103"/>
      <c r="I945" s="133"/>
      <c r="J945" s="187"/>
      <c r="K945" s="133"/>
      <c r="L945" s="91"/>
      <c r="M945" s="188"/>
      <c r="N945" s="123"/>
      <c r="O945" s="124"/>
      <c r="P945" s="110"/>
      <c r="Q945" s="106"/>
      <c r="R945" s="111"/>
      <c r="S945" s="106"/>
      <c r="T945" s="84">
        <f t="shared" si="93"/>
        <v>-9.7788870334625244E-9</v>
      </c>
      <c r="U945" s="85"/>
      <c r="V945" s="98"/>
      <c r="W945" s="86"/>
      <c r="X945" s="71"/>
      <c r="Y945" s="71"/>
      <c r="Z945" s="120"/>
      <c r="AA945" s="120"/>
    </row>
    <row r="946" spans="1:27" ht="41.1" hidden="1" customHeight="1" x14ac:dyDescent="0.3">
      <c r="A946" s="285"/>
      <c r="B946" s="57"/>
      <c r="C946" s="57"/>
      <c r="D946" s="57"/>
      <c r="E946" s="57"/>
      <c r="F946" s="57"/>
      <c r="G946" s="57"/>
      <c r="H946" s="103"/>
      <c r="I946" s="133"/>
      <c r="J946" s="187"/>
      <c r="K946" s="133"/>
      <c r="L946" s="91"/>
      <c r="M946" s="188"/>
      <c r="N946" s="123"/>
      <c r="O946" s="124"/>
      <c r="P946" s="110"/>
      <c r="Q946" s="106"/>
      <c r="R946" s="111"/>
      <c r="S946" s="106"/>
      <c r="T946" s="84">
        <f t="shared" si="93"/>
        <v>-9.7788870334625244E-9</v>
      </c>
      <c r="U946" s="85"/>
      <c r="V946" s="98"/>
      <c r="W946" s="86"/>
      <c r="X946" s="71"/>
      <c r="Y946" s="71"/>
      <c r="Z946" s="120"/>
      <c r="AA946" s="120"/>
    </row>
    <row r="947" spans="1:27" ht="41.1" hidden="1" customHeight="1" x14ac:dyDescent="0.3">
      <c r="A947" s="285"/>
      <c r="B947" s="57"/>
      <c r="C947" s="57"/>
      <c r="D947" s="57"/>
      <c r="E947" s="57"/>
      <c r="F947" s="57"/>
      <c r="G947" s="57"/>
      <c r="H947" s="103"/>
      <c r="I947" s="133"/>
      <c r="J947" s="187"/>
      <c r="K947" s="133"/>
      <c r="L947" s="91"/>
      <c r="M947" s="188"/>
      <c r="N947" s="123"/>
      <c r="O947" s="124"/>
      <c r="P947" s="110"/>
      <c r="Q947" s="106"/>
      <c r="R947" s="111"/>
      <c r="S947" s="106"/>
      <c r="T947" s="84">
        <f t="shared" si="93"/>
        <v>-9.7788870334625244E-9</v>
      </c>
      <c r="U947" s="85"/>
      <c r="V947" s="98"/>
      <c r="W947" s="86"/>
      <c r="X947" s="71"/>
      <c r="Y947" s="71"/>
      <c r="Z947" s="120"/>
      <c r="AA947" s="120"/>
    </row>
    <row r="948" spans="1:27" ht="41.1" hidden="1" customHeight="1" x14ac:dyDescent="0.3">
      <c r="A948" s="285"/>
      <c r="B948" s="57"/>
      <c r="C948" s="57"/>
      <c r="D948" s="57"/>
      <c r="E948" s="57"/>
      <c r="F948" s="57"/>
      <c r="G948" s="57"/>
      <c r="H948" s="103"/>
      <c r="I948" s="133"/>
      <c r="J948" s="187"/>
      <c r="K948" s="133"/>
      <c r="L948" s="91"/>
      <c r="M948" s="188"/>
      <c r="N948" s="123"/>
      <c r="O948" s="124"/>
      <c r="P948" s="110"/>
      <c r="Q948" s="106"/>
      <c r="R948" s="111"/>
      <c r="S948" s="106"/>
      <c r="T948" s="84">
        <f t="shared" si="93"/>
        <v>-9.7788870334625244E-9</v>
      </c>
      <c r="U948" s="85"/>
      <c r="V948" s="98"/>
      <c r="W948" s="86"/>
      <c r="X948" s="71"/>
      <c r="Y948" s="71"/>
      <c r="Z948" s="120"/>
      <c r="AA948" s="120"/>
    </row>
    <row r="949" spans="1:27" ht="41.1" hidden="1" customHeight="1" x14ac:dyDescent="0.3">
      <c r="A949" s="285"/>
      <c r="B949" s="57"/>
      <c r="C949" s="57"/>
      <c r="D949" s="57"/>
      <c r="E949" s="57"/>
      <c r="F949" s="57"/>
      <c r="G949" s="57"/>
      <c r="H949" s="103"/>
      <c r="I949" s="133"/>
      <c r="J949" s="187"/>
      <c r="K949" s="133"/>
      <c r="L949" s="91"/>
      <c r="M949" s="188"/>
      <c r="N949" s="123"/>
      <c r="O949" s="124"/>
      <c r="P949" s="110"/>
      <c r="Q949" s="106"/>
      <c r="R949" s="111"/>
      <c r="S949" s="106"/>
      <c r="T949" s="84">
        <f t="shared" si="93"/>
        <v>-9.7788870334625244E-9</v>
      </c>
      <c r="U949" s="85"/>
      <c r="V949" s="98"/>
      <c r="W949" s="86"/>
      <c r="X949" s="71"/>
      <c r="Y949" s="71"/>
      <c r="Z949" s="120"/>
      <c r="AA949" s="120"/>
    </row>
    <row r="950" spans="1:27" ht="41.1" hidden="1" customHeight="1" x14ac:dyDescent="0.3">
      <c r="A950" s="285"/>
      <c r="B950" s="57"/>
      <c r="C950" s="57"/>
      <c r="D950" s="57"/>
      <c r="E950" s="57"/>
      <c r="F950" s="57"/>
      <c r="G950" s="57"/>
      <c r="H950" s="103"/>
      <c r="I950" s="133"/>
      <c r="J950" s="187"/>
      <c r="K950" s="133"/>
      <c r="L950" s="91"/>
      <c r="M950" s="188"/>
      <c r="N950" s="123"/>
      <c r="O950" s="124"/>
      <c r="P950" s="110"/>
      <c r="Q950" s="106"/>
      <c r="R950" s="111"/>
      <c r="S950" s="106"/>
      <c r="T950" s="84">
        <f t="shared" si="93"/>
        <v>-9.7788870334625244E-9</v>
      </c>
      <c r="U950" s="85"/>
      <c r="V950" s="98"/>
      <c r="W950" s="86"/>
      <c r="X950" s="71"/>
      <c r="Y950" s="71"/>
      <c r="Z950" s="120"/>
      <c r="AA950" s="120"/>
    </row>
    <row r="951" spans="1:27" ht="41.1" hidden="1" customHeight="1" x14ac:dyDescent="0.3">
      <c r="A951" s="285"/>
      <c r="B951" s="57"/>
      <c r="C951" s="57"/>
      <c r="D951" s="57"/>
      <c r="E951" s="57"/>
      <c r="F951" s="57"/>
      <c r="G951" s="57"/>
      <c r="H951" s="103"/>
      <c r="I951" s="133"/>
      <c r="J951" s="187"/>
      <c r="K951" s="133"/>
      <c r="L951" s="91"/>
      <c r="M951" s="188"/>
      <c r="N951" s="123"/>
      <c r="O951" s="124"/>
      <c r="P951" s="110"/>
      <c r="Q951" s="106"/>
      <c r="R951" s="111"/>
      <c r="S951" s="106"/>
      <c r="T951" s="84">
        <f t="shared" si="93"/>
        <v>-9.7788870334625244E-9</v>
      </c>
      <c r="U951" s="85"/>
      <c r="V951" s="98"/>
      <c r="W951" s="86"/>
      <c r="X951" s="71"/>
      <c r="Y951" s="71"/>
      <c r="Z951" s="120"/>
      <c r="AA951" s="120"/>
    </row>
    <row r="952" spans="1:27" ht="41.1" hidden="1" customHeight="1" x14ac:dyDescent="0.3">
      <c r="A952" s="285"/>
      <c r="B952" s="57"/>
      <c r="C952" s="57"/>
      <c r="D952" s="57"/>
      <c r="E952" s="57"/>
      <c r="F952" s="57"/>
      <c r="G952" s="57"/>
      <c r="H952" s="103"/>
      <c r="I952" s="133"/>
      <c r="J952" s="187"/>
      <c r="K952" s="133"/>
      <c r="L952" s="91"/>
      <c r="M952" s="188"/>
      <c r="N952" s="123"/>
      <c r="O952" s="124"/>
      <c r="P952" s="110"/>
      <c r="Q952" s="106"/>
      <c r="R952" s="111"/>
      <c r="S952" s="106"/>
      <c r="T952" s="84">
        <f t="shared" si="93"/>
        <v>-9.7788870334625244E-9</v>
      </c>
      <c r="U952" s="85"/>
      <c r="V952" s="98"/>
      <c r="W952" s="86"/>
      <c r="X952" s="71"/>
      <c r="Y952" s="71"/>
      <c r="Z952" s="120"/>
      <c r="AA952" s="120"/>
    </row>
    <row r="953" spans="1:27" ht="41.1" hidden="1" customHeight="1" x14ac:dyDescent="0.3">
      <c r="A953" s="285"/>
      <c r="B953" s="57"/>
      <c r="C953" s="57"/>
      <c r="D953" s="57"/>
      <c r="E953" s="57"/>
      <c r="F953" s="57"/>
      <c r="G953" s="57"/>
      <c r="H953" s="103"/>
      <c r="I953" s="133"/>
      <c r="J953" s="187"/>
      <c r="K953" s="133"/>
      <c r="L953" s="91"/>
      <c r="M953" s="188"/>
      <c r="N953" s="123"/>
      <c r="O953" s="124"/>
      <c r="P953" s="110"/>
      <c r="Q953" s="106"/>
      <c r="R953" s="111"/>
      <c r="S953" s="106"/>
      <c r="T953" s="84">
        <f t="shared" si="93"/>
        <v>-9.7788870334625244E-9</v>
      </c>
      <c r="U953" s="85"/>
      <c r="V953" s="98"/>
      <c r="W953" s="86"/>
      <c r="X953" s="71"/>
      <c r="Y953" s="71"/>
      <c r="Z953" s="120"/>
      <c r="AA953" s="120"/>
    </row>
    <row r="954" spans="1:27" ht="41.1" hidden="1" customHeight="1" x14ac:dyDescent="0.3">
      <c r="A954" s="285"/>
      <c r="B954" s="57"/>
      <c r="C954" s="57"/>
      <c r="D954" s="57"/>
      <c r="E954" s="57"/>
      <c r="F954" s="57"/>
      <c r="G954" s="57"/>
      <c r="H954" s="103"/>
      <c r="I954" s="133"/>
      <c r="J954" s="187"/>
      <c r="K954" s="133"/>
      <c r="L954" s="91"/>
      <c r="M954" s="188"/>
      <c r="N954" s="123"/>
      <c r="O954" s="124"/>
      <c r="P954" s="110"/>
      <c r="Q954" s="106"/>
      <c r="R954" s="111"/>
      <c r="S954" s="106"/>
      <c r="T954" s="84">
        <f t="shared" si="93"/>
        <v>-9.7788870334625244E-9</v>
      </c>
      <c r="U954" s="85"/>
      <c r="V954" s="98"/>
      <c r="W954" s="86"/>
      <c r="X954" s="71"/>
      <c r="Y954" s="71"/>
      <c r="Z954" s="120"/>
      <c r="AA954" s="120"/>
    </row>
    <row r="955" spans="1:27" ht="41.1" hidden="1" customHeight="1" x14ac:dyDescent="0.3">
      <c r="A955" s="285"/>
      <c r="B955" s="57"/>
      <c r="C955" s="57"/>
      <c r="D955" s="57"/>
      <c r="E955" s="57"/>
      <c r="F955" s="57"/>
      <c r="G955" s="57"/>
      <c r="H955" s="103"/>
      <c r="I955" s="133"/>
      <c r="J955" s="187"/>
      <c r="K955" s="133"/>
      <c r="L955" s="91"/>
      <c r="M955" s="188"/>
      <c r="N955" s="123"/>
      <c r="O955" s="124"/>
      <c r="P955" s="110"/>
      <c r="Q955" s="106"/>
      <c r="R955" s="111"/>
      <c r="S955" s="106"/>
      <c r="T955" s="84">
        <f t="shared" si="93"/>
        <v>-9.7788870334625244E-9</v>
      </c>
      <c r="U955" s="85"/>
      <c r="V955" s="98"/>
      <c r="W955" s="86"/>
      <c r="X955" s="71"/>
      <c r="Y955" s="71"/>
      <c r="Z955" s="120"/>
      <c r="AA955" s="120"/>
    </row>
    <row r="956" spans="1:27" ht="41.1" hidden="1" customHeight="1" x14ac:dyDescent="0.3">
      <c r="A956" s="285"/>
      <c r="B956" s="57"/>
      <c r="C956" s="57"/>
      <c r="D956" s="57"/>
      <c r="E956" s="57"/>
      <c r="F956" s="57"/>
      <c r="G956" s="57"/>
      <c r="H956" s="103"/>
      <c r="I956" s="133"/>
      <c r="J956" s="187"/>
      <c r="K956" s="133"/>
      <c r="L956" s="91"/>
      <c r="M956" s="188"/>
      <c r="N956" s="123"/>
      <c r="O956" s="124"/>
      <c r="P956" s="110"/>
      <c r="Q956" s="106"/>
      <c r="R956" s="111"/>
      <c r="S956" s="106"/>
      <c r="T956" s="84">
        <f t="shared" si="93"/>
        <v>-9.7788870334625244E-9</v>
      </c>
      <c r="U956" s="85"/>
      <c r="V956" s="98"/>
      <c r="W956" s="86"/>
      <c r="X956" s="71"/>
      <c r="Y956" s="71"/>
      <c r="Z956" s="120"/>
      <c r="AA956" s="120"/>
    </row>
    <row r="957" spans="1:27" ht="41.1" hidden="1" customHeight="1" x14ac:dyDescent="0.3">
      <c r="A957" s="285"/>
      <c r="B957" s="57"/>
      <c r="C957" s="57"/>
      <c r="D957" s="57"/>
      <c r="E957" s="57"/>
      <c r="F957" s="57"/>
      <c r="G957" s="57"/>
      <c r="H957" s="103"/>
      <c r="I957" s="133"/>
      <c r="J957" s="187"/>
      <c r="K957" s="133"/>
      <c r="L957" s="91"/>
      <c r="M957" s="188"/>
      <c r="N957" s="123"/>
      <c r="O957" s="124"/>
      <c r="P957" s="110"/>
      <c r="Q957" s="106"/>
      <c r="R957" s="111"/>
      <c r="S957" s="106"/>
      <c r="T957" s="84">
        <f t="shared" si="93"/>
        <v>-9.7788870334625244E-9</v>
      </c>
      <c r="U957" s="85"/>
      <c r="V957" s="98"/>
      <c r="W957" s="86"/>
      <c r="X957" s="71"/>
      <c r="Y957" s="71"/>
      <c r="Z957" s="120"/>
      <c r="AA957" s="120"/>
    </row>
    <row r="958" spans="1:27" ht="41.1" hidden="1" customHeight="1" x14ac:dyDescent="0.3">
      <c r="A958" s="285"/>
      <c r="B958" s="57"/>
      <c r="C958" s="57"/>
      <c r="D958" s="57"/>
      <c r="E958" s="57"/>
      <c r="F958" s="57"/>
      <c r="G958" s="57"/>
      <c r="H958" s="103"/>
      <c r="I958" s="133"/>
      <c r="J958" s="187"/>
      <c r="K958" s="133"/>
      <c r="L958" s="91"/>
      <c r="M958" s="188"/>
      <c r="N958" s="123"/>
      <c r="O958" s="124"/>
      <c r="P958" s="110"/>
      <c r="Q958" s="106"/>
      <c r="R958" s="111"/>
      <c r="S958" s="106"/>
      <c r="T958" s="84">
        <f t="shared" si="93"/>
        <v>-9.7788870334625244E-9</v>
      </c>
      <c r="U958" s="85"/>
      <c r="V958" s="98"/>
      <c r="W958" s="86"/>
      <c r="X958" s="71"/>
      <c r="Y958" s="71"/>
      <c r="Z958" s="120"/>
      <c r="AA958" s="120"/>
    </row>
    <row r="959" spans="1:27" ht="41.1" hidden="1" customHeight="1" x14ac:dyDescent="0.3">
      <c r="A959" s="285"/>
      <c r="B959" s="57"/>
      <c r="C959" s="57"/>
      <c r="D959" s="57"/>
      <c r="E959" s="57"/>
      <c r="F959" s="57"/>
      <c r="G959" s="57"/>
      <c r="H959" s="103"/>
      <c r="I959" s="133"/>
      <c r="J959" s="187"/>
      <c r="K959" s="133"/>
      <c r="L959" s="91"/>
      <c r="M959" s="188"/>
      <c r="N959" s="123"/>
      <c r="O959" s="124"/>
      <c r="P959" s="110"/>
      <c r="Q959" s="106"/>
      <c r="R959" s="111"/>
      <c r="S959" s="106"/>
      <c r="T959" s="84">
        <f t="shared" si="93"/>
        <v>-9.7788870334625244E-9</v>
      </c>
      <c r="U959" s="85"/>
      <c r="V959" s="98"/>
      <c r="W959" s="86"/>
      <c r="X959" s="71"/>
      <c r="Y959" s="71"/>
      <c r="Z959" s="120"/>
      <c r="AA959" s="120"/>
    </row>
    <row r="960" spans="1:27" ht="41.1" hidden="1" customHeight="1" x14ac:dyDescent="0.3">
      <c r="A960" s="285"/>
      <c r="B960" s="57"/>
      <c r="C960" s="57"/>
      <c r="D960" s="57"/>
      <c r="E960" s="57"/>
      <c r="F960" s="57"/>
      <c r="G960" s="57"/>
      <c r="H960" s="103"/>
      <c r="I960" s="133"/>
      <c r="J960" s="187"/>
      <c r="K960" s="133"/>
      <c r="L960" s="91"/>
      <c r="M960" s="188"/>
      <c r="N960" s="123"/>
      <c r="O960" s="124"/>
      <c r="P960" s="110"/>
      <c r="Q960" s="106"/>
      <c r="R960" s="111"/>
      <c r="S960" s="106"/>
      <c r="T960" s="84">
        <f t="shared" si="93"/>
        <v>-9.7788870334625244E-9</v>
      </c>
      <c r="U960" s="85"/>
      <c r="V960" s="98"/>
      <c r="W960" s="86"/>
      <c r="X960" s="71"/>
      <c r="Y960" s="71"/>
      <c r="Z960" s="120"/>
      <c r="AA960" s="120"/>
    </row>
    <row r="961" spans="1:27" ht="41.1" hidden="1" customHeight="1" x14ac:dyDescent="0.3">
      <c r="A961" s="285"/>
      <c r="B961" s="57"/>
      <c r="C961" s="57"/>
      <c r="D961" s="57"/>
      <c r="E961" s="57"/>
      <c r="F961" s="57"/>
      <c r="G961" s="57"/>
      <c r="H961" s="103"/>
      <c r="I961" s="133"/>
      <c r="J961" s="187"/>
      <c r="K961" s="133"/>
      <c r="L961" s="91"/>
      <c r="M961" s="188"/>
      <c r="N961" s="123"/>
      <c r="O961" s="124"/>
      <c r="P961" s="110"/>
      <c r="Q961" s="106"/>
      <c r="R961" s="111"/>
      <c r="S961" s="106"/>
      <c r="T961" s="84">
        <f t="shared" si="93"/>
        <v>-9.7788870334625244E-9</v>
      </c>
      <c r="U961" s="85"/>
      <c r="V961" s="98"/>
      <c r="W961" s="86"/>
      <c r="X961" s="71"/>
      <c r="Y961" s="71"/>
      <c r="Z961" s="120"/>
      <c r="AA961" s="120"/>
    </row>
    <row r="962" spans="1:27" ht="41.1" hidden="1" customHeight="1" x14ac:dyDescent="0.3">
      <c r="A962" s="285"/>
      <c r="B962" s="57"/>
      <c r="C962" s="57"/>
      <c r="D962" s="57"/>
      <c r="E962" s="57"/>
      <c r="F962" s="57"/>
      <c r="G962" s="57"/>
      <c r="H962" s="103"/>
      <c r="I962" s="133"/>
      <c r="J962" s="187"/>
      <c r="K962" s="133"/>
      <c r="L962" s="91"/>
      <c r="M962" s="188"/>
      <c r="N962" s="123"/>
      <c r="O962" s="124"/>
      <c r="P962" s="110"/>
      <c r="Q962" s="106"/>
      <c r="R962" s="111"/>
      <c r="S962" s="106"/>
      <c r="T962" s="84">
        <f t="shared" si="93"/>
        <v>-9.7788870334625244E-9</v>
      </c>
      <c r="U962" s="85"/>
      <c r="V962" s="98"/>
      <c r="W962" s="86"/>
      <c r="X962" s="71"/>
      <c r="Y962" s="71"/>
      <c r="Z962" s="120"/>
      <c r="AA962" s="120"/>
    </row>
    <row r="963" spans="1:27" ht="41.1" hidden="1" customHeight="1" x14ac:dyDescent="0.3">
      <c r="A963" s="285"/>
      <c r="B963" s="57"/>
      <c r="C963" s="57"/>
      <c r="D963" s="57"/>
      <c r="E963" s="57"/>
      <c r="F963" s="57"/>
      <c r="G963" s="57"/>
      <c r="H963" s="103"/>
      <c r="I963" s="133"/>
      <c r="J963" s="187"/>
      <c r="K963" s="133"/>
      <c r="L963" s="91"/>
      <c r="M963" s="188"/>
      <c r="N963" s="123"/>
      <c r="O963" s="124"/>
      <c r="P963" s="110"/>
      <c r="Q963" s="106"/>
      <c r="R963" s="111"/>
      <c r="S963" s="106"/>
      <c r="T963" s="84">
        <f t="shared" si="93"/>
        <v>-9.7788870334625244E-9</v>
      </c>
      <c r="U963" s="85"/>
      <c r="V963" s="98"/>
      <c r="W963" s="86"/>
      <c r="X963" s="71"/>
      <c r="Y963" s="71"/>
      <c r="Z963" s="120"/>
      <c r="AA963" s="120"/>
    </row>
    <row r="964" spans="1:27" ht="41.1" hidden="1" customHeight="1" x14ac:dyDescent="0.3">
      <c r="A964" s="285"/>
      <c r="B964" s="57"/>
      <c r="C964" s="57"/>
      <c r="D964" s="57"/>
      <c r="E964" s="57"/>
      <c r="F964" s="57"/>
      <c r="G964" s="57"/>
      <c r="H964" s="103"/>
      <c r="I964" s="133"/>
      <c r="J964" s="187"/>
      <c r="K964" s="133"/>
      <c r="L964" s="91"/>
      <c r="M964" s="188"/>
      <c r="N964" s="123"/>
      <c r="O964" s="124"/>
      <c r="P964" s="110"/>
      <c r="Q964" s="106"/>
      <c r="R964" s="111"/>
      <c r="S964" s="106"/>
      <c r="T964" s="84">
        <f t="shared" si="93"/>
        <v>-9.7788870334625244E-9</v>
      </c>
      <c r="U964" s="85"/>
      <c r="V964" s="98"/>
      <c r="W964" s="86"/>
      <c r="X964" s="71"/>
      <c r="Y964" s="71"/>
      <c r="Z964" s="120"/>
      <c r="AA964" s="120"/>
    </row>
    <row r="965" spans="1:27" ht="41.1" hidden="1" customHeight="1" x14ac:dyDescent="0.3">
      <c r="A965" s="285"/>
      <c r="B965" s="57"/>
      <c r="C965" s="57"/>
      <c r="D965" s="57"/>
      <c r="E965" s="57"/>
      <c r="F965" s="57"/>
      <c r="G965" s="57"/>
      <c r="H965" s="103"/>
      <c r="I965" s="133"/>
      <c r="J965" s="187"/>
      <c r="K965" s="133"/>
      <c r="L965" s="91"/>
      <c r="M965" s="188"/>
      <c r="N965" s="123"/>
      <c r="O965" s="124"/>
      <c r="P965" s="110"/>
      <c r="Q965" s="106"/>
      <c r="R965" s="111"/>
      <c r="S965" s="106"/>
      <c r="T965" s="84">
        <f t="shared" si="93"/>
        <v>-9.7788870334625244E-9</v>
      </c>
      <c r="U965" s="85"/>
      <c r="V965" s="98"/>
      <c r="W965" s="86"/>
      <c r="X965" s="71"/>
      <c r="Y965" s="71"/>
      <c r="Z965" s="120"/>
      <c r="AA965" s="120"/>
    </row>
    <row r="966" spans="1:27" ht="41.1" hidden="1" customHeight="1" x14ac:dyDescent="0.3">
      <c r="A966" s="285"/>
      <c r="B966" s="57"/>
      <c r="C966" s="57"/>
      <c r="D966" s="57"/>
      <c r="E966" s="57"/>
      <c r="F966" s="57"/>
      <c r="G966" s="57"/>
      <c r="H966" s="103"/>
      <c r="I966" s="133"/>
      <c r="J966" s="187"/>
      <c r="K966" s="133"/>
      <c r="L966" s="91"/>
      <c r="M966" s="188"/>
      <c r="N966" s="123"/>
      <c r="O966" s="124"/>
      <c r="P966" s="110"/>
      <c r="Q966" s="106"/>
      <c r="R966" s="111"/>
      <c r="S966" s="106"/>
      <c r="T966" s="84">
        <f t="shared" si="93"/>
        <v>-9.7788870334625244E-9</v>
      </c>
      <c r="U966" s="85"/>
      <c r="V966" s="98"/>
      <c r="W966" s="86"/>
      <c r="X966" s="71"/>
      <c r="Y966" s="71"/>
      <c r="Z966" s="120"/>
      <c r="AA966" s="120"/>
    </row>
    <row r="967" spans="1:27" ht="41.1" hidden="1" customHeight="1" x14ac:dyDescent="0.3">
      <c r="A967" s="285"/>
      <c r="B967" s="57"/>
      <c r="C967" s="57"/>
      <c r="D967" s="57"/>
      <c r="E967" s="57"/>
      <c r="F967" s="57"/>
      <c r="G967" s="57"/>
      <c r="H967" s="103"/>
      <c r="I967" s="133"/>
      <c r="J967" s="187"/>
      <c r="K967" s="133"/>
      <c r="L967" s="91"/>
      <c r="M967" s="188"/>
      <c r="N967" s="123"/>
      <c r="O967" s="124"/>
      <c r="P967" s="110"/>
      <c r="Q967" s="106"/>
      <c r="R967" s="111"/>
      <c r="S967" s="106"/>
      <c r="T967" s="84">
        <f t="shared" si="93"/>
        <v>-9.7788870334625244E-9</v>
      </c>
      <c r="U967" s="85"/>
      <c r="V967" s="98"/>
      <c r="W967" s="86"/>
      <c r="X967" s="71"/>
      <c r="Y967" s="71"/>
      <c r="Z967" s="120"/>
      <c r="AA967" s="120"/>
    </row>
    <row r="968" spans="1:27" ht="41.1" hidden="1" customHeight="1" x14ac:dyDescent="0.3">
      <c r="A968" s="285"/>
      <c r="B968" s="57"/>
      <c r="C968" s="57"/>
      <c r="D968" s="57"/>
      <c r="E968" s="57"/>
      <c r="F968" s="57"/>
      <c r="G968" s="57"/>
      <c r="H968" s="103"/>
      <c r="I968" s="133"/>
      <c r="J968" s="187"/>
      <c r="K968" s="133"/>
      <c r="L968" s="91"/>
      <c r="M968" s="188"/>
      <c r="N968" s="123"/>
      <c r="O968" s="124"/>
      <c r="P968" s="110"/>
      <c r="Q968" s="106"/>
      <c r="R968" s="111"/>
      <c r="S968" s="106"/>
      <c r="T968" s="84">
        <f t="shared" si="93"/>
        <v>-9.7788870334625244E-9</v>
      </c>
      <c r="U968" s="85"/>
      <c r="V968" s="98"/>
      <c r="W968" s="86"/>
      <c r="X968" s="71"/>
      <c r="Y968" s="71"/>
      <c r="Z968" s="120"/>
      <c r="AA968" s="120"/>
    </row>
    <row r="969" spans="1:27" ht="41.1" hidden="1" customHeight="1" x14ac:dyDescent="0.3">
      <c r="A969" s="285"/>
      <c r="B969" s="57"/>
      <c r="C969" s="57"/>
      <c r="D969" s="57"/>
      <c r="E969" s="57"/>
      <c r="F969" s="57"/>
      <c r="G969" s="57"/>
      <c r="H969" s="103"/>
      <c r="I969" s="133"/>
      <c r="J969" s="187"/>
      <c r="K969" s="133"/>
      <c r="L969" s="91"/>
      <c r="M969" s="188"/>
      <c r="N969" s="123"/>
      <c r="O969" s="124"/>
      <c r="P969" s="110"/>
      <c r="Q969" s="106"/>
      <c r="R969" s="111"/>
      <c r="S969" s="106"/>
      <c r="T969" s="84">
        <f t="shared" si="93"/>
        <v>-9.7788870334625244E-9</v>
      </c>
      <c r="U969" s="85"/>
      <c r="V969" s="98"/>
      <c r="W969" s="86"/>
      <c r="X969" s="71"/>
      <c r="Y969" s="71"/>
      <c r="Z969" s="120"/>
      <c r="AA969" s="120"/>
    </row>
    <row r="970" spans="1:27" ht="41.1" hidden="1" customHeight="1" x14ac:dyDescent="0.3">
      <c r="A970" s="285"/>
      <c r="B970" s="57"/>
      <c r="C970" s="57"/>
      <c r="D970" s="57"/>
      <c r="E970" s="57"/>
      <c r="F970" s="57"/>
      <c r="G970" s="57"/>
      <c r="H970" s="103"/>
      <c r="I970" s="133"/>
      <c r="J970" s="187"/>
      <c r="K970" s="133"/>
      <c r="L970" s="91"/>
      <c r="M970" s="188"/>
      <c r="N970" s="123"/>
      <c r="O970" s="124"/>
      <c r="P970" s="110"/>
      <c r="Q970" s="106"/>
      <c r="R970" s="111"/>
      <c r="S970" s="106"/>
      <c r="T970" s="84">
        <f t="shared" si="93"/>
        <v>-9.7788870334625244E-9</v>
      </c>
      <c r="U970" s="85"/>
      <c r="V970" s="98"/>
      <c r="W970" s="86"/>
      <c r="X970" s="71"/>
      <c r="Y970" s="71"/>
      <c r="Z970" s="120"/>
      <c r="AA970" s="120"/>
    </row>
    <row r="971" spans="1:27" ht="41.1" hidden="1" customHeight="1" x14ac:dyDescent="0.3">
      <c r="A971" s="285"/>
      <c r="B971" s="57"/>
      <c r="C971" s="57"/>
      <c r="D971" s="57"/>
      <c r="E971" s="57"/>
      <c r="F971" s="57"/>
      <c r="G971" s="57"/>
      <c r="H971" s="103"/>
      <c r="I971" s="133"/>
      <c r="J971" s="187"/>
      <c r="K971" s="133"/>
      <c r="L971" s="91"/>
      <c r="M971" s="188"/>
      <c r="N971" s="123"/>
      <c r="O971" s="124"/>
      <c r="P971" s="110"/>
      <c r="Q971" s="106"/>
      <c r="R971" s="111"/>
      <c r="S971" s="106"/>
      <c r="T971" s="84">
        <f t="shared" si="93"/>
        <v>-9.7788870334625244E-9</v>
      </c>
      <c r="U971" s="85"/>
      <c r="V971" s="98"/>
      <c r="W971" s="86"/>
      <c r="X971" s="71"/>
      <c r="Y971" s="71"/>
      <c r="Z971" s="120"/>
      <c r="AA971" s="120"/>
    </row>
    <row r="972" spans="1:27" ht="41.1" hidden="1" customHeight="1" x14ac:dyDescent="0.3">
      <c r="A972" s="285"/>
      <c r="B972" s="57"/>
      <c r="C972" s="57"/>
      <c r="D972" s="57"/>
      <c r="E972" s="57"/>
      <c r="F972" s="57"/>
      <c r="G972" s="57"/>
      <c r="H972" s="103"/>
      <c r="I972" s="133"/>
      <c r="J972" s="187"/>
      <c r="K972" s="133"/>
      <c r="L972" s="91"/>
      <c r="M972" s="188"/>
      <c r="N972" s="123"/>
      <c r="O972" s="124"/>
      <c r="P972" s="110"/>
      <c r="Q972" s="106"/>
      <c r="R972" s="111"/>
      <c r="S972" s="106"/>
      <c r="T972" s="84">
        <f t="shared" si="93"/>
        <v>-9.7788870334625244E-9</v>
      </c>
      <c r="U972" s="85"/>
      <c r="V972" s="98"/>
      <c r="W972" s="86"/>
      <c r="X972" s="71"/>
      <c r="Y972" s="71"/>
      <c r="Z972" s="120"/>
      <c r="AA972" s="120"/>
    </row>
    <row r="973" spans="1:27" ht="41.1" hidden="1" customHeight="1" x14ac:dyDescent="0.3">
      <c r="A973" s="285"/>
      <c r="B973" s="57"/>
      <c r="C973" s="57"/>
      <c r="D973" s="57"/>
      <c r="E973" s="57"/>
      <c r="F973" s="57"/>
      <c r="G973" s="57"/>
      <c r="H973" s="103"/>
      <c r="I973" s="133"/>
      <c r="J973" s="187"/>
      <c r="K973" s="133"/>
      <c r="L973" s="91"/>
      <c r="M973" s="188"/>
      <c r="N973" s="123"/>
      <c r="O973" s="124"/>
      <c r="P973" s="110"/>
      <c r="Q973" s="106"/>
      <c r="R973" s="111"/>
      <c r="S973" s="106"/>
      <c r="T973" s="84">
        <f t="shared" si="93"/>
        <v>-9.7788870334625244E-9</v>
      </c>
      <c r="U973" s="85"/>
      <c r="V973" s="98"/>
      <c r="W973" s="86"/>
      <c r="X973" s="71"/>
      <c r="Y973" s="71"/>
      <c r="Z973" s="120"/>
      <c r="AA973" s="120"/>
    </row>
    <row r="974" spans="1:27" ht="41.1" hidden="1" customHeight="1" x14ac:dyDescent="0.3">
      <c r="A974" s="285"/>
      <c r="B974" s="57"/>
      <c r="C974" s="57"/>
      <c r="D974" s="57"/>
      <c r="E974" s="57"/>
      <c r="F974" s="57"/>
      <c r="G974" s="57"/>
      <c r="H974" s="103"/>
      <c r="I974" s="133"/>
      <c r="J974" s="187"/>
      <c r="K974" s="133"/>
      <c r="L974" s="91"/>
      <c r="M974" s="188"/>
      <c r="N974" s="123"/>
      <c r="O974" s="124"/>
      <c r="P974" s="110"/>
      <c r="Q974" s="106"/>
      <c r="R974" s="111"/>
      <c r="S974" s="106"/>
      <c r="T974" s="84">
        <f t="shared" si="93"/>
        <v>-9.7788870334625244E-9</v>
      </c>
      <c r="U974" s="85"/>
      <c r="V974" s="98"/>
      <c r="W974" s="86"/>
      <c r="X974" s="71"/>
      <c r="Y974" s="71"/>
      <c r="Z974" s="120"/>
      <c r="AA974" s="120"/>
    </row>
    <row r="975" spans="1:27" ht="41.1" hidden="1" customHeight="1" x14ac:dyDescent="0.3">
      <c r="A975" s="285"/>
      <c r="B975" s="57"/>
      <c r="C975" s="57"/>
      <c r="D975" s="57"/>
      <c r="E975" s="57"/>
      <c r="F975" s="57"/>
      <c r="G975" s="57"/>
      <c r="H975" s="103"/>
      <c r="I975" s="133"/>
      <c r="J975" s="187"/>
      <c r="K975" s="133"/>
      <c r="L975" s="91"/>
      <c r="M975" s="188"/>
      <c r="N975" s="123"/>
      <c r="O975" s="124"/>
      <c r="P975" s="110"/>
      <c r="Q975" s="106"/>
      <c r="R975" s="111"/>
      <c r="S975" s="106"/>
      <c r="T975" s="84">
        <f t="shared" si="93"/>
        <v>-9.7788870334625244E-9</v>
      </c>
      <c r="U975" s="85"/>
      <c r="V975" s="98"/>
      <c r="W975" s="86"/>
      <c r="X975" s="71"/>
      <c r="Y975" s="71"/>
      <c r="Z975" s="120"/>
      <c r="AA975" s="120"/>
    </row>
    <row r="976" spans="1:27" ht="41.1" hidden="1" customHeight="1" x14ac:dyDescent="0.3">
      <c r="A976" s="285"/>
      <c r="B976" s="57"/>
      <c r="C976" s="57"/>
      <c r="D976" s="57"/>
      <c r="E976" s="57"/>
      <c r="F976" s="57"/>
      <c r="G976" s="57"/>
      <c r="H976" s="103"/>
      <c r="I976" s="133"/>
      <c r="J976" s="187"/>
      <c r="K976" s="133"/>
      <c r="L976" s="91"/>
      <c r="M976" s="188"/>
      <c r="N976" s="123"/>
      <c r="O976" s="124"/>
      <c r="P976" s="110"/>
      <c r="Q976" s="106"/>
      <c r="R976" s="111"/>
      <c r="S976" s="106"/>
      <c r="T976" s="84">
        <f t="shared" si="93"/>
        <v>-9.7788870334625244E-9</v>
      </c>
      <c r="U976" s="85"/>
      <c r="V976" s="98"/>
      <c r="W976" s="86"/>
      <c r="X976" s="71"/>
      <c r="Y976" s="71"/>
      <c r="Z976" s="120"/>
      <c r="AA976" s="120"/>
    </row>
    <row r="977" spans="1:27" ht="41.1" hidden="1" customHeight="1" x14ac:dyDescent="0.3">
      <c r="A977" s="285"/>
      <c r="B977" s="57"/>
      <c r="C977" s="57"/>
      <c r="D977" s="57"/>
      <c r="E977" s="57"/>
      <c r="F977" s="57"/>
      <c r="G977" s="57"/>
      <c r="H977" s="103"/>
      <c r="I977" s="133"/>
      <c r="J977" s="187"/>
      <c r="K977" s="133"/>
      <c r="L977" s="91"/>
      <c r="M977" s="188"/>
      <c r="N977" s="123"/>
      <c r="O977" s="124"/>
      <c r="P977" s="110"/>
      <c r="Q977" s="106"/>
      <c r="R977" s="111"/>
      <c r="S977" s="106"/>
      <c r="T977" s="84">
        <f t="shared" si="93"/>
        <v>-9.7788870334625244E-9</v>
      </c>
      <c r="U977" s="85"/>
      <c r="V977" s="98"/>
      <c r="W977" s="86"/>
      <c r="X977" s="71"/>
      <c r="Y977" s="71"/>
      <c r="Z977" s="120"/>
      <c r="AA977" s="120"/>
    </row>
    <row r="978" spans="1:27" ht="41.1" hidden="1" customHeight="1" x14ac:dyDescent="0.3">
      <c r="A978" s="285"/>
      <c r="B978" s="57"/>
      <c r="C978" s="57"/>
      <c r="D978" s="57"/>
      <c r="E978" s="57"/>
      <c r="F978" s="57"/>
      <c r="G978" s="57"/>
      <c r="H978" s="103"/>
      <c r="I978" s="133"/>
      <c r="J978" s="187"/>
      <c r="K978" s="133"/>
      <c r="L978" s="91"/>
      <c r="M978" s="188"/>
      <c r="N978" s="123"/>
      <c r="O978" s="124"/>
      <c r="P978" s="110"/>
      <c r="Q978" s="106"/>
      <c r="R978" s="111"/>
      <c r="S978" s="106"/>
      <c r="T978" s="84">
        <f t="shared" si="93"/>
        <v>-9.7788870334625244E-9</v>
      </c>
      <c r="U978" s="85"/>
      <c r="V978" s="98"/>
      <c r="W978" s="86"/>
      <c r="X978" s="71"/>
      <c r="Y978" s="71"/>
      <c r="Z978" s="120"/>
      <c r="AA978" s="120"/>
    </row>
    <row r="979" spans="1:27" ht="41.1" hidden="1" customHeight="1" x14ac:dyDescent="0.3">
      <c r="A979" s="285"/>
      <c r="B979" s="57"/>
      <c r="C979" s="57"/>
      <c r="D979" s="57"/>
      <c r="E979" s="57"/>
      <c r="F979" s="57"/>
      <c r="G979" s="57"/>
      <c r="H979" s="103"/>
      <c r="I979" s="133"/>
      <c r="J979" s="187"/>
      <c r="K979" s="133"/>
      <c r="L979" s="91"/>
      <c r="M979" s="188"/>
      <c r="N979" s="123"/>
      <c r="O979" s="124"/>
      <c r="P979" s="110"/>
      <c r="Q979" s="106"/>
      <c r="R979" s="111"/>
      <c r="S979" s="106"/>
      <c r="T979" s="84">
        <f t="shared" si="93"/>
        <v>-9.7788870334625244E-9</v>
      </c>
      <c r="U979" s="85"/>
      <c r="V979" s="98"/>
      <c r="W979" s="86"/>
      <c r="X979" s="71"/>
      <c r="Y979" s="71"/>
      <c r="Z979" s="120"/>
      <c r="AA979" s="120"/>
    </row>
    <row r="980" spans="1:27" ht="41.1" hidden="1" customHeight="1" x14ac:dyDescent="0.3">
      <c r="A980" s="285"/>
      <c r="B980" s="57"/>
      <c r="C980" s="57"/>
      <c r="D980" s="57"/>
      <c r="E980" s="57"/>
      <c r="F980" s="57"/>
      <c r="G980" s="57"/>
      <c r="H980" s="103"/>
      <c r="I980" s="133"/>
      <c r="J980" s="187"/>
      <c r="K980" s="133"/>
      <c r="L980" s="91"/>
      <c r="M980" s="188"/>
      <c r="N980" s="123"/>
      <c r="O980" s="124"/>
      <c r="P980" s="110"/>
      <c r="Q980" s="106"/>
      <c r="R980" s="111"/>
      <c r="S980" s="106"/>
      <c r="T980" s="84">
        <f t="shared" si="93"/>
        <v>-9.7788870334625244E-9</v>
      </c>
      <c r="U980" s="85"/>
      <c r="V980" s="98"/>
      <c r="W980" s="86"/>
      <c r="X980" s="71"/>
      <c r="Y980" s="71"/>
      <c r="Z980" s="120"/>
      <c r="AA980" s="120"/>
    </row>
    <row r="981" spans="1:27" ht="41.1" hidden="1" customHeight="1" x14ac:dyDescent="0.3">
      <c r="A981" s="285"/>
      <c r="B981" s="57"/>
      <c r="C981" s="57"/>
      <c r="D981" s="57"/>
      <c r="E981" s="57"/>
      <c r="F981" s="57"/>
      <c r="G981" s="57"/>
      <c r="H981" s="103"/>
      <c r="I981" s="133"/>
      <c r="J981" s="187"/>
      <c r="K981" s="133"/>
      <c r="L981" s="91"/>
      <c r="M981" s="188"/>
      <c r="N981" s="123"/>
      <c r="O981" s="124"/>
      <c r="P981" s="110"/>
      <c r="Q981" s="106"/>
      <c r="R981" s="111"/>
      <c r="S981" s="106"/>
      <c r="T981" s="84">
        <f t="shared" si="93"/>
        <v>-9.7788870334625244E-9</v>
      </c>
      <c r="U981" s="85"/>
      <c r="V981" s="98"/>
      <c r="W981" s="86"/>
      <c r="X981" s="71"/>
      <c r="Y981" s="71"/>
      <c r="Z981" s="120"/>
      <c r="AA981" s="120"/>
    </row>
    <row r="982" spans="1:27" ht="41.1" hidden="1" customHeight="1" x14ac:dyDescent="0.3">
      <c r="A982" s="285"/>
      <c r="B982" s="57"/>
      <c r="C982" s="57"/>
      <c r="D982" s="57"/>
      <c r="E982" s="57"/>
      <c r="F982" s="57"/>
      <c r="G982" s="57"/>
      <c r="H982" s="103"/>
      <c r="I982" s="133"/>
      <c r="J982" s="187"/>
      <c r="K982" s="133"/>
      <c r="L982" s="91"/>
      <c r="M982" s="188"/>
      <c r="N982" s="123"/>
      <c r="O982" s="124"/>
      <c r="P982" s="110"/>
      <c r="Q982" s="106"/>
      <c r="R982" s="111"/>
      <c r="S982" s="106"/>
      <c r="T982" s="84">
        <f t="shared" si="93"/>
        <v>-9.7788870334625244E-9</v>
      </c>
      <c r="U982" s="85"/>
      <c r="V982" s="98"/>
      <c r="W982" s="86"/>
      <c r="X982" s="71"/>
      <c r="Y982" s="71"/>
      <c r="Z982" s="120"/>
      <c r="AA982" s="120"/>
    </row>
    <row r="983" spans="1:27" ht="41.1" hidden="1" customHeight="1" x14ac:dyDescent="0.3">
      <c r="A983" s="285"/>
      <c r="B983" s="57"/>
      <c r="C983" s="57"/>
      <c r="D983" s="57"/>
      <c r="E983" s="57"/>
      <c r="F983" s="57"/>
      <c r="G983" s="57"/>
      <c r="H983" s="103"/>
      <c r="I983" s="133"/>
      <c r="J983" s="187"/>
      <c r="K983" s="133"/>
      <c r="L983" s="91"/>
      <c r="M983" s="188"/>
      <c r="N983" s="123"/>
      <c r="O983" s="124"/>
      <c r="P983" s="110"/>
      <c r="Q983" s="106"/>
      <c r="R983" s="111"/>
      <c r="S983" s="106"/>
      <c r="T983" s="84">
        <f t="shared" si="93"/>
        <v>-9.7788870334625244E-9</v>
      </c>
      <c r="U983" s="85"/>
      <c r="V983" s="98"/>
      <c r="W983" s="86"/>
      <c r="X983" s="71"/>
      <c r="Y983" s="71"/>
      <c r="Z983" s="120"/>
      <c r="AA983" s="120"/>
    </row>
    <row r="984" spans="1:27" ht="41.1" hidden="1" customHeight="1" x14ac:dyDescent="0.3">
      <c r="A984" s="285"/>
      <c r="B984" s="57"/>
      <c r="C984" s="57"/>
      <c r="D984" s="57"/>
      <c r="E984" s="57"/>
      <c r="F984" s="57"/>
      <c r="G984" s="57"/>
      <c r="H984" s="103"/>
      <c r="I984" s="133"/>
      <c r="J984" s="187"/>
      <c r="K984" s="133"/>
      <c r="L984" s="91"/>
      <c r="M984" s="188"/>
      <c r="N984" s="123"/>
      <c r="O984" s="124"/>
      <c r="P984" s="110"/>
      <c r="Q984" s="106"/>
      <c r="R984" s="111"/>
      <c r="S984" s="106"/>
      <c r="T984" s="84">
        <f t="shared" si="93"/>
        <v>-9.7788870334625244E-9</v>
      </c>
      <c r="U984" s="85"/>
      <c r="V984" s="98"/>
      <c r="W984" s="86"/>
      <c r="X984" s="71"/>
      <c r="Y984" s="71"/>
      <c r="Z984" s="120"/>
      <c r="AA984" s="120"/>
    </row>
    <row r="985" spans="1:27" ht="41.1" hidden="1" customHeight="1" x14ac:dyDescent="0.3">
      <c r="A985" s="285"/>
      <c r="B985" s="57"/>
      <c r="C985" s="57"/>
      <c r="D985" s="57"/>
      <c r="E985" s="57"/>
      <c r="F985" s="57"/>
      <c r="G985" s="57"/>
      <c r="H985" s="103"/>
      <c r="I985" s="133"/>
      <c r="J985" s="187"/>
      <c r="K985" s="133"/>
      <c r="L985" s="91"/>
      <c r="M985" s="188"/>
      <c r="N985" s="123"/>
      <c r="O985" s="124"/>
      <c r="P985" s="110"/>
      <c r="Q985" s="106"/>
      <c r="R985" s="111"/>
      <c r="S985" s="106"/>
      <c r="T985" s="84">
        <f t="shared" si="93"/>
        <v>-9.7788870334625244E-9</v>
      </c>
      <c r="U985" s="85"/>
      <c r="V985" s="98"/>
      <c r="W985" s="86"/>
      <c r="X985" s="71"/>
      <c r="Y985" s="71"/>
      <c r="Z985" s="120"/>
      <c r="AA985" s="120"/>
    </row>
    <row r="986" spans="1:27" ht="41.1" hidden="1" customHeight="1" x14ac:dyDescent="0.3">
      <c r="A986" s="285"/>
      <c r="B986" s="57"/>
      <c r="C986" s="57"/>
      <c r="D986" s="57"/>
      <c r="E986" s="57"/>
      <c r="F986" s="57"/>
      <c r="G986" s="57"/>
      <c r="H986" s="103"/>
      <c r="I986" s="133"/>
      <c r="J986" s="187"/>
      <c r="K986" s="133"/>
      <c r="L986" s="91"/>
      <c r="M986" s="188"/>
      <c r="N986" s="123"/>
      <c r="O986" s="124"/>
      <c r="P986" s="110"/>
      <c r="Q986" s="106"/>
      <c r="R986" s="111"/>
      <c r="S986" s="106"/>
      <c r="T986" s="84">
        <f t="shared" si="93"/>
        <v>-9.7788870334625244E-9</v>
      </c>
      <c r="U986" s="85"/>
      <c r="V986" s="98"/>
      <c r="W986" s="86"/>
      <c r="X986" s="71"/>
      <c r="Y986" s="71"/>
      <c r="Z986" s="120"/>
      <c r="AA986" s="120"/>
    </row>
    <row r="987" spans="1:27" ht="41.1" hidden="1" customHeight="1" x14ac:dyDescent="0.3">
      <c r="A987" s="285"/>
      <c r="B987" s="57"/>
      <c r="C987" s="57"/>
      <c r="D987" s="57"/>
      <c r="E987" s="57"/>
      <c r="F987" s="57"/>
      <c r="G987" s="57"/>
      <c r="H987" s="103"/>
      <c r="I987" s="133"/>
      <c r="J987" s="187"/>
      <c r="K987" s="133"/>
      <c r="L987" s="91"/>
      <c r="M987" s="188"/>
      <c r="N987" s="123"/>
      <c r="O987" s="124"/>
      <c r="P987" s="110"/>
      <c r="Q987" s="106"/>
      <c r="R987" s="111"/>
      <c r="S987" s="106"/>
      <c r="T987" s="84">
        <f t="shared" si="93"/>
        <v>-9.7788870334625244E-9</v>
      </c>
      <c r="U987" s="85"/>
      <c r="V987" s="98"/>
      <c r="W987" s="86"/>
      <c r="X987" s="71"/>
      <c r="Y987" s="71"/>
      <c r="Z987" s="120"/>
      <c r="AA987" s="120"/>
    </row>
    <row r="988" spans="1:27" ht="41.1" hidden="1" customHeight="1" x14ac:dyDescent="0.3">
      <c r="A988" s="285"/>
      <c r="B988" s="57"/>
      <c r="C988" s="57"/>
      <c r="D988" s="57"/>
      <c r="E988" s="57"/>
      <c r="F988" s="57"/>
      <c r="G988" s="57"/>
      <c r="H988" s="103"/>
      <c r="I988" s="133"/>
      <c r="J988" s="187"/>
      <c r="K988" s="133"/>
      <c r="L988" s="91"/>
      <c r="M988" s="188"/>
      <c r="N988" s="123"/>
      <c r="O988" s="124"/>
      <c r="P988" s="110"/>
      <c r="Q988" s="106"/>
      <c r="R988" s="111"/>
      <c r="S988" s="106"/>
      <c r="T988" s="84">
        <f t="shared" si="93"/>
        <v>-9.7788870334625244E-9</v>
      </c>
      <c r="U988" s="85"/>
      <c r="V988" s="98"/>
      <c r="W988" s="86"/>
      <c r="X988" s="71"/>
      <c r="Y988" s="71"/>
      <c r="Z988" s="120"/>
      <c r="AA988" s="120"/>
    </row>
    <row r="989" spans="1:27" ht="41.1" hidden="1" customHeight="1" x14ac:dyDescent="0.3">
      <c r="A989" s="285"/>
      <c r="B989" s="57"/>
      <c r="C989" s="57"/>
      <c r="D989" s="57"/>
      <c r="E989" s="57"/>
      <c r="F989" s="57"/>
      <c r="G989" s="57"/>
      <c r="H989" s="103"/>
      <c r="I989" s="133"/>
      <c r="J989" s="187"/>
      <c r="K989" s="133"/>
      <c r="L989" s="91"/>
      <c r="M989" s="188"/>
      <c r="N989" s="123"/>
      <c r="O989" s="124"/>
      <c r="P989" s="110"/>
      <c r="Q989" s="106"/>
      <c r="R989" s="111"/>
      <c r="S989" s="106"/>
      <c r="T989" s="84">
        <f t="shared" si="93"/>
        <v>-9.7788870334625244E-9</v>
      </c>
      <c r="U989" s="85"/>
      <c r="V989" s="98"/>
      <c r="W989" s="86"/>
      <c r="X989" s="71"/>
      <c r="Y989" s="71"/>
      <c r="Z989" s="120"/>
      <c r="AA989" s="120"/>
    </row>
    <row r="990" spans="1:27" ht="41.1" hidden="1" customHeight="1" x14ac:dyDescent="0.3">
      <c r="A990" s="285"/>
      <c r="B990" s="57"/>
      <c r="C990" s="57"/>
      <c r="D990" s="57"/>
      <c r="E990" s="57"/>
      <c r="F990" s="57"/>
      <c r="G990" s="57"/>
      <c r="H990" s="103"/>
      <c r="I990" s="133"/>
      <c r="J990" s="187"/>
      <c r="K990" s="133"/>
      <c r="L990" s="91"/>
      <c r="M990" s="188"/>
      <c r="N990" s="123"/>
      <c r="O990" s="124"/>
      <c r="P990" s="110"/>
      <c r="Q990" s="106"/>
      <c r="R990" s="111"/>
      <c r="S990" s="106"/>
      <c r="T990" s="84">
        <f t="shared" si="93"/>
        <v>-9.7788870334625244E-9</v>
      </c>
      <c r="U990" s="85"/>
      <c r="V990" s="98"/>
      <c r="W990" s="86"/>
      <c r="X990" s="71"/>
      <c r="Y990" s="71"/>
      <c r="Z990" s="120"/>
      <c r="AA990" s="120"/>
    </row>
    <row r="991" spans="1:27" ht="41.1" hidden="1" customHeight="1" x14ac:dyDescent="0.3">
      <c r="A991" s="285"/>
      <c r="B991" s="57"/>
      <c r="C991" s="57"/>
      <c r="D991" s="57"/>
      <c r="E991" s="57"/>
      <c r="F991" s="57"/>
      <c r="G991" s="57"/>
      <c r="H991" s="103"/>
      <c r="I991" s="133"/>
      <c r="J991" s="187"/>
      <c r="K991" s="133"/>
      <c r="L991" s="91"/>
      <c r="M991" s="188"/>
      <c r="N991" s="123"/>
      <c r="O991" s="124"/>
      <c r="P991" s="110"/>
      <c r="Q991" s="106"/>
      <c r="R991" s="111"/>
      <c r="S991" s="106"/>
      <c r="T991" s="84">
        <f t="shared" si="93"/>
        <v>-9.7788870334625244E-9</v>
      </c>
      <c r="U991" s="85"/>
      <c r="V991" s="98"/>
      <c r="W991" s="86"/>
      <c r="X991" s="71"/>
      <c r="Y991" s="71"/>
      <c r="Z991" s="120"/>
      <c r="AA991" s="120"/>
    </row>
    <row r="992" spans="1:27" ht="41.1" hidden="1" customHeight="1" x14ac:dyDescent="0.3">
      <c r="A992" s="285"/>
      <c r="B992" s="57"/>
      <c r="C992" s="57"/>
      <c r="D992" s="57"/>
      <c r="E992" s="57"/>
      <c r="F992" s="57"/>
      <c r="G992" s="57"/>
      <c r="H992" s="103"/>
      <c r="I992" s="133"/>
      <c r="J992" s="187"/>
      <c r="K992" s="133"/>
      <c r="L992" s="91"/>
      <c r="M992" s="188"/>
      <c r="N992" s="123"/>
      <c r="O992" s="124"/>
      <c r="P992" s="110"/>
      <c r="Q992" s="106"/>
      <c r="R992" s="111"/>
      <c r="S992" s="106"/>
      <c r="T992" s="84">
        <f t="shared" si="93"/>
        <v>-9.7788870334625244E-9</v>
      </c>
      <c r="U992" s="85"/>
      <c r="V992" s="98"/>
      <c r="W992" s="86"/>
      <c r="X992" s="71"/>
      <c r="Y992" s="71"/>
      <c r="Z992" s="120"/>
      <c r="AA992" s="120"/>
    </row>
    <row r="993" spans="1:27" ht="41.1" hidden="1" customHeight="1" x14ac:dyDescent="0.3">
      <c r="A993" s="285"/>
      <c r="B993" s="57"/>
      <c r="C993" s="57"/>
      <c r="D993" s="57"/>
      <c r="E993" s="57"/>
      <c r="F993" s="57"/>
      <c r="G993" s="57"/>
      <c r="H993" s="103"/>
      <c r="I993" s="133"/>
      <c r="J993" s="187"/>
      <c r="K993" s="133"/>
      <c r="L993" s="91"/>
      <c r="M993" s="188"/>
      <c r="N993" s="123"/>
      <c r="O993" s="124"/>
      <c r="P993" s="110"/>
      <c r="Q993" s="106"/>
      <c r="R993" s="111"/>
      <c r="S993" s="106"/>
      <c r="T993" s="84">
        <f t="shared" si="93"/>
        <v>-9.7788870334625244E-9</v>
      </c>
      <c r="U993" s="85"/>
      <c r="V993" s="98"/>
      <c r="W993" s="86"/>
      <c r="X993" s="71"/>
      <c r="Y993" s="71"/>
      <c r="Z993" s="120"/>
      <c r="AA993" s="120"/>
    </row>
    <row r="994" spans="1:27" ht="41.1" hidden="1" customHeight="1" x14ac:dyDescent="0.3">
      <c r="A994" s="285"/>
      <c r="B994" s="57"/>
      <c r="C994" s="57"/>
      <c r="D994" s="57"/>
      <c r="E994" s="57"/>
      <c r="F994" s="57"/>
      <c r="G994" s="57"/>
      <c r="H994" s="103"/>
      <c r="I994" s="133"/>
      <c r="J994" s="187"/>
      <c r="K994" s="133"/>
      <c r="L994" s="91"/>
      <c r="M994" s="188"/>
      <c r="N994" s="123"/>
      <c r="O994" s="124"/>
      <c r="P994" s="110"/>
      <c r="Q994" s="106"/>
      <c r="R994" s="111"/>
      <c r="S994" s="106"/>
      <c r="T994" s="84">
        <f t="shared" si="93"/>
        <v>-9.7788870334625244E-9</v>
      </c>
      <c r="U994" s="85"/>
      <c r="V994" s="98"/>
      <c r="W994" s="86"/>
      <c r="X994" s="71"/>
      <c r="Y994" s="71"/>
      <c r="Z994" s="120"/>
      <c r="AA994" s="120"/>
    </row>
    <row r="995" spans="1:27" ht="41.1" hidden="1" customHeight="1" x14ac:dyDescent="0.3">
      <c r="A995" s="285"/>
      <c r="B995" s="57"/>
      <c r="C995" s="57"/>
      <c r="D995" s="57"/>
      <c r="E995" s="57"/>
      <c r="F995" s="57"/>
      <c r="G995" s="57"/>
      <c r="H995" s="103"/>
      <c r="I995" s="133"/>
      <c r="J995" s="187"/>
      <c r="K995" s="133"/>
      <c r="L995" s="91"/>
      <c r="M995" s="188"/>
      <c r="N995" s="123"/>
      <c r="O995" s="124"/>
      <c r="P995" s="110"/>
      <c r="Q995" s="106"/>
      <c r="R995" s="111"/>
      <c r="S995" s="106"/>
      <c r="T995" s="84">
        <f t="shared" si="93"/>
        <v>-9.7788870334625244E-9</v>
      </c>
      <c r="U995" s="85"/>
      <c r="V995" s="98"/>
      <c r="W995" s="86"/>
      <c r="X995" s="71"/>
      <c r="Y995" s="71"/>
      <c r="Z995" s="120"/>
      <c r="AA995" s="120"/>
    </row>
    <row r="996" spans="1:27" ht="41.1" hidden="1" customHeight="1" x14ac:dyDescent="0.3">
      <c r="A996" s="285"/>
      <c r="B996" s="57"/>
      <c r="C996" s="57"/>
      <c r="D996" s="57"/>
      <c r="E996" s="57"/>
      <c r="F996" s="57"/>
      <c r="G996" s="57"/>
      <c r="H996" s="103"/>
      <c r="I996" s="133"/>
      <c r="J996" s="187"/>
      <c r="K996" s="133"/>
      <c r="L996" s="91"/>
      <c r="M996" s="188"/>
      <c r="N996" s="123"/>
      <c r="O996" s="124"/>
      <c r="P996" s="110"/>
      <c r="Q996" s="106"/>
      <c r="R996" s="111"/>
      <c r="S996" s="106"/>
      <c r="T996" s="84">
        <f t="shared" si="93"/>
        <v>-9.7788870334625244E-9</v>
      </c>
      <c r="U996" s="85"/>
      <c r="V996" s="98"/>
      <c r="W996" s="86"/>
      <c r="X996" s="71"/>
      <c r="Y996" s="71"/>
      <c r="Z996" s="120"/>
      <c r="AA996" s="120"/>
    </row>
    <row r="997" spans="1:27" ht="41.1" hidden="1" customHeight="1" x14ac:dyDescent="0.3">
      <c r="A997" s="285"/>
      <c r="B997" s="57"/>
      <c r="C997" s="57"/>
      <c r="D997" s="57"/>
      <c r="E997" s="57"/>
      <c r="F997" s="57"/>
      <c r="G997" s="57"/>
      <c r="H997" s="103"/>
      <c r="I997" s="133"/>
      <c r="J997" s="187"/>
      <c r="K997" s="133"/>
      <c r="L997" s="91"/>
      <c r="M997" s="188"/>
      <c r="N997" s="123"/>
      <c r="O997" s="124"/>
      <c r="P997" s="110"/>
      <c r="Q997" s="106"/>
      <c r="R997" s="111"/>
      <c r="S997" s="106"/>
      <c r="T997" s="84">
        <f t="shared" si="93"/>
        <v>-9.7788870334625244E-9</v>
      </c>
      <c r="U997" s="85"/>
      <c r="V997" s="98"/>
      <c r="W997" s="86"/>
      <c r="X997" s="71"/>
      <c r="Y997" s="71"/>
      <c r="Z997" s="120"/>
      <c r="AA997" s="120"/>
    </row>
    <row r="998" spans="1:27" ht="41.1" hidden="1" customHeight="1" x14ac:dyDescent="0.3">
      <c r="A998" s="285"/>
      <c r="B998" s="57"/>
      <c r="C998" s="57"/>
      <c r="D998" s="57"/>
      <c r="E998" s="57"/>
      <c r="F998" s="57"/>
      <c r="G998" s="57"/>
      <c r="H998" s="103"/>
      <c r="I998" s="133"/>
      <c r="J998" s="187"/>
      <c r="K998" s="133"/>
      <c r="L998" s="91"/>
      <c r="M998" s="188"/>
      <c r="N998" s="123"/>
      <c r="O998" s="124"/>
      <c r="P998" s="110"/>
      <c r="Q998" s="106"/>
      <c r="R998" s="111"/>
      <c r="S998" s="106"/>
      <c r="T998" s="84">
        <f t="shared" si="93"/>
        <v>-9.7788870334625244E-9</v>
      </c>
      <c r="U998" s="85"/>
      <c r="V998" s="98"/>
      <c r="W998" s="86"/>
      <c r="X998" s="71"/>
      <c r="Y998" s="71"/>
      <c r="Z998" s="120"/>
      <c r="AA998" s="120"/>
    </row>
    <row r="999" spans="1:27" ht="41.1" hidden="1" customHeight="1" x14ac:dyDescent="0.3">
      <c r="A999" s="285"/>
      <c r="B999" s="57"/>
      <c r="C999" s="57"/>
      <c r="D999" s="57"/>
      <c r="E999" s="57"/>
      <c r="F999" s="57"/>
      <c r="G999" s="57"/>
      <c r="H999" s="103"/>
      <c r="I999" s="133"/>
      <c r="J999" s="187"/>
      <c r="K999" s="133"/>
      <c r="L999" s="91"/>
      <c r="M999" s="188"/>
      <c r="N999" s="123"/>
      <c r="O999" s="124"/>
      <c r="P999" s="110"/>
      <c r="Q999" s="106"/>
      <c r="R999" s="111"/>
      <c r="S999" s="106"/>
      <c r="T999" s="84">
        <f t="shared" si="93"/>
        <v>-9.7788870334625244E-9</v>
      </c>
      <c r="U999" s="85"/>
      <c r="V999" s="98"/>
      <c r="W999" s="86"/>
      <c r="X999" s="71"/>
      <c r="Y999" s="71"/>
      <c r="Z999" s="120"/>
      <c r="AA999" s="120"/>
    </row>
    <row r="1000" spans="1:27" ht="41.1" hidden="1" customHeight="1" x14ac:dyDescent="0.3">
      <c r="A1000" s="285"/>
      <c r="B1000" s="57"/>
      <c r="C1000" s="57"/>
      <c r="D1000" s="57"/>
      <c r="E1000" s="57"/>
      <c r="F1000" s="57"/>
      <c r="G1000" s="57"/>
      <c r="H1000" s="103"/>
      <c r="I1000" s="133"/>
      <c r="J1000" s="187"/>
      <c r="K1000" s="133"/>
      <c r="L1000" s="91"/>
      <c r="M1000" s="188"/>
      <c r="N1000" s="123"/>
      <c r="O1000" s="124"/>
      <c r="P1000" s="110"/>
      <c r="Q1000" s="106"/>
      <c r="R1000" s="111"/>
      <c r="S1000" s="106"/>
      <c r="T1000" s="84">
        <f t="shared" si="93"/>
        <v>-9.7788870334625244E-9</v>
      </c>
      <c r="U1000" s="85"/>
      <c r="V1000" s="98"/>
      <c r="W1000" s="86"/>
      <c r="X1000" s="71"/>
      <c r="Y1000" s="71"/>
      <c r="Z1000" s="120"/>
      <c r="AA1000" s="120"/>
    </row>
    <row r="1001" spans="1:27" ht="41.1" hidden="1" customHeight="1" x14ac:dyDescent="0.3">
      <c r="A1001" s="285"/>
      <c r="B1001" s="57"/>
      <c r="C1001" s="57"/>
      <c r="D1001" s="57"/>
      <c r="E1001" s="57"/>
      <c r="F1001" s="57"/>
      <c r="G1001" s="57"/>
      <c r="H1001" s="103"/>
      <c r="I1001" s="133"/>
      <c r="J1001" s="187"/>
      <c r="K1001" s="133"/>
      <c r="L1001" s="91"/>
      <c r="M1001" s="188"/>
      <c r="N1001" s="123"/>
      <c r="O1001" s="124"/>
      <c r="P1001" s="110"/>
      <c r="Q1001" s="106"/>
      <c r="R1001" s="111"/>
      <c r="S1001" s="106"/>
      <c r="T1001" s="84">
        <f t="shared" ref="T1001:T1064" si="94">+T1000+Q1001-(R1001+S1001)</f>
        <v>-9.7788870334625244E-9</v>
      </c>
      <c r="U1001" s="85"/>
      <c r="V1001" s="98"/>
      <c r="W1001" s="86"/>
      <c r="X1001" s="71"/>
      <c r="Y1001" s="71"/>
      <c r="Z1001" s="120"/>
      <c r="AA1001" s="120"/>
    </row>
    <row r="1002" spans="1:27" ht="41.1" hidden="1" customHeight="1" x14ac:dyDescent="0.3">
      <c r="A1002" s="285"/>
      <c r="B1002" s="57"/>
      <c r="C1002" s="57"/>
      <c r="D1002" s="57"/>
      <c r="E1002" s="57"/>
      <c r="F1002" s="57"/>
      <c r="G1002" s="57"/>
      <c r="H1002" s="103"/>
      <c r="I1002" s="133"/>
      <c r="J1002" s="187"/>
      <c r="K1002" s="133"/>
      <c r="L1002" s="91"/>
      <c r="M1002" s="188"/>
      <c r="N1002" s="123"/>
      <c r="O1002" s="124"/>
      <c r="P1002" s="110"/>
      <c r="Q1002" s="106"/>
      <c r="R1002" s="111"/>
      <c r="S1002" s="106"/>
      <c r="T1002" s="84">
        <f t="shared" si="94"/>
        <v>-9.7788870334625244E-9</v>
      </c>
      <c r="U1002" s="85"/>
      <c r="V1002" s="98"/>
      <c r="W1002" s="86"/>
      <c r="X1002" s="71"/>
      <c r="Y1002" s="71"/>
      <c r="Z1002" s="120"/>
      <c r="AA1002" s="120"/>
    </row>
    <row r="1003" spans="1:27" ht="41.1" hidden="1" customHeight="1" x14ac:dyDescent="0.3">
      <c r="A1003" s="285"/>
      <c r="B1003" s="57"/>
      <c r="C1003" s="57"/>
      <c r="D1003" s="57"/>
      <c r="E1003" s="57"/>
      <c r="F1003" s="57"/>
      <c r="G1003" s="57"/>
      <c r="H1003" s="103"/>
      <c r="I1003" s="133"/>
      <c r="J1003" s="187"/>
      <c r="K1003" s="133"/>
      <c r="L1003" s="91"/>
      <c r="M1003" s="188"/>
      <c r="N1003" s="123"/>
      <c r="O1003" s="124"/>
      <c r="P1003" s="110"/>
      <c r="Q1003" s="106"/>
      <c r="R1003" s="111"/>
      <c r="S1003" s="106"/>
      <c r="T1003" s="84">
        <f t="shared" si="94"/>
        <v>-9.7788870334625244E-9</v>
      </c>
      <c r="U1003" s="85"/>
      <c r="V1003" s="98"/>
      <c r="W1003" s="86"/>
      <c r="X1003" s="71"/>
      <c r="Y1003" s="71"/>
      <c r="Z1003" s="120"/>
      <c r="AA1003" s="120"/>
    </row>
    <row r="1004" spans="1:27" ht="41.1" hidden="1" customHeight="1" x14ac:dyDescent="0.3">
      <c r="A1004" s="285"/>
      <c r="B1004" s="57"/>
      <c r="C1004" s="57"/>
      <c r="D1004" s="57"/>
      <c r="E1004" s="57"/>
      <c r="F1004" s="57"/>
      <c r="G1004" s="57"/>
      <c r="H1004" s="103"/>
      <c r="I1004" s="133"/>
      <c r="J1004" s="187"/>
      <c r="K1004" s="133"/>
      <c r="L1004" s="91"/>
      <c r="M1004" s="188"/>
      <c r="N1004" s="123"/>
      <c r="O1004" s="124"/>
      <c r="P1004" s="110"/>
      <c r="Q1004" s="106"/>
      <c r="R1004" s="111"/>
      <c r="S1004" s="106"/>
      <c r="T1004" s="84">
        <f t="shared" si="94"/>
        <v>-9.7788870334625244E-9</v>
      </c>
      <c r="U1004" s="85"/>
      <c r="V1004" s="98"/>
      <c r="W1004" s="86"/>
      <c r="X1004" s="71"/>
      <c r="Y1004" s="71"/>
      <c r="Z1004" s="120"/>
      <c r="AA1004" s="120"/>
    </row>
    <row r="1005" spans="1:27" ht="41.1" hidden="1" customHeight="1" x14ac:dyDescent="0.3">
      <c r="A1005" s="285"/>
      <c r="B1005" s="57"/>
      <c r="C1005" s="57"/>
      <c r="D1005" s="57"/>
      <c r="E1005" s="57"/>
      <c r="F1005" s="57"/>
      <c r="G1005" s="57"/>
      <c r="H1005" s="103"/>
      <c r="I1005" s="133"/>
      <c r="J1005" s="187"/>
      <c r="K1005" s="133"/>
      <c r="L1005" s="91"/>
      <c r="M1005" s="188"/>
      <c r="N1005" s="123"/>
      <c r="O1005" s="124"/>
      <c r="P1005" s="110"/>
      <c r="Q1005" s="106"/>
      <c r="R1005" s="111"/>
      <c r="S1005" s="106"/>
      <c r="T1005" s="84">
        <f t="shared" si="94"/>
        <v>-9.7788870334625244E-9</v>
      </c>
      <c r="U1005" s="85"/>
      <c r="V1005" s="98"/>
      <c r="W1005" s="86"/>
      <c r="X1005" s="71"/>
      <c r="Y1005" s="71"/>
      <c r="Z1005" s="120"/>
      <c r="AA1005" s="120"/>
    </row>
    <row r="1006" spans="1:27" ht="41.1" hidden="1" customHeight="1" x14ac:dyDescent="0.3">
      <c r="A1006" s="285"/>
      <c r="B1006" s="57"/>
      <c r="C1006" s="57"/>
      <c r="D1006" s="57"/>
      <c r="E1006" s="57"/>
      <c r="F1006" s="57"/>
      <c r="G1006" s="57"/>
      <c r="H1006" s="103"/>
      <c r="I1006" s="133"/>
      <c r="J1006" s="187"/>
      <c r="K1006" s="133"/>
      <c r="L1006" s="91"/>
      <c r="M1006" s="188"/>
      <c r="N1006" s="123"/>
      <c r="O1006" s="124"/>
      <c r="P1006" s="110"/>
      <c r="Q1006" s="106"/>
      <c r="R1006" s="111"/>
      <c r="S1006" s="106"/>
      <c r="T1006" s="84">
        <f t="shared" si="94"/>
        <v>-9.7788870334625244E-9</v>
      </c>
      <c r="U1006" s="85"/>
      <c r="V1006" s="98"/>
      <c r="W1006" s="86"/>
      <c r="X1006" s="71"/>
      <c r="Y1006" s="71"/>
      <c r="Z1006" s="120"/>
      <c r="AA1006" s="120"/>
    </row>
    <row r="1007" spans="1:27" ht="41.1" hidden="1" customHeight="1" x14ac:dyDescent="0.3">
      <c r="A1007" s="285"/>
      <c r="B1007" s="57"/>
      <c r="C1007" s="57"/>
      <c r="D1007" s="57"/>
      <c r="E1007" s="57"/>
      <c r="F1007" s="57"/>
      <c r="G1007" s="57"/>
      <c r="H1007" s="103"/>
      <c r="I1007" s="133"/>
      <c r="J1007" s="187"/>
      <c r="K1007" s="133"/>
      <c r="L1007" s="91"/>
      <c r="M1007" s="188"/>
      <c r="N1007" s="123"/>
      <c r="O1007" s="124"/>
      <c r="P1007" s="110"/>
      <c r="Q1007" s="106"/>
      <c r="R1007" s="111"/>
      <c r="S1007" s="106"/>
      <c r="T1007" s="84">
        <f t="shared" si="94"/>
        <v>-9.7788870334625244E-9</v>
      </c>
      <c r="U1007" s="85"/>
      <c r="V1007" s="98"/>
      <c r="W1007" s="86"/>
      <c r="X1007" s="71"/>
      <c r="Y1007" s="71"/>
      <c r="Z1007" s="120"/>
      <c r="AA1007" s="120"/>
    </row>
    <row r="1008" spans="1:27" ht="41.1" hidden="1" customHeight="1" x14ac:dyDescent="0.3">
      <c r="A1008" s="285"/>
      <c r="B1008" s="57"/>
      <c r="C1008" s="57"/>
      <c r="D1008" s="57"/>
      <c r="E1008" s="57"/>
      <c r="F1008" s="57"/>
      <c r="G1008" s="57"/>
      <c r="H1008" s="103"/>
      <c r="I1008" s="133"/>
      <c r="J1008" s="187"/>
      <c r="K1008" s="133"/>
      <c r="L1008" s="91"/>
      <c r="M1008" s="188"/>
      <c r="N1008" s="123"/>
      <c r="O1008" s="124"/>
      <c r="P1008" s="110"/>
      <c r="Q1008" s="106"/>
      <c r="R1008" s="111"/>
      <c r="S1008" s="106"/>
      <c r="T1008" s="84">
        <f t="shared" si="94"/>
        <v>-9.7788870334625244E-9</v>
      </c>
      <c r="U1008" s="85"/>
      <c r="V1008" s="98"/>
      <c r="W1008" s="86"/>
      <c r="X1008" s="71"/>
      <c r="Y1008" s="71"/>
      <c r="Z1008" s="120"/>
      <c r="AA1008" s="120"/>
    </row>
    <row r="1009" spans="1:27" ht="41.1" hidden="1" customHeight="1" x14ac:dyDescent="0.3">
      <c r="A1009" s="285"/>
      <c r="B1009" s="57"/>
      <c r="C1009" s="57"/>
      <c r="D1009" s="57"/>
      <c r="E1009" s="57"/>
      <c r="F1009" s="57"/>
      <c r="G1009" s="57"/>
      <c r="H1009" s="103"/>
      <c r="I1009" s="133"/>
      <c r="J1009" s="187"/>
      <c r="K1009" s="133"/>
      <c r="L1009" s="91"/>
      <c r="M1009" s="188"/>
      <c r="N1009" s="123"/>
      <c r="O1009" s="124"/>
      <c r="P1009" s="110"/>
      <c r="Q1009" s="106"/>
      <c r="R1009" s="111"/>
      <c r="S1009" s="106"/>
      <c r="T1009" s="84">
        <f t="shared" si="94"/>
        <v>-9.7788870334625244E-9</v>
      </c>
      <c r="U1009" s="85"/>
      <c r="V1009" s="98"/>
      <c r="W1009" s="86"/>
      <c r="X1009" s="71"/>
      <c r="Y1009" s="71"/>
      <c r="Z1009" s="120"/>
      <c r="AA1009" s="120"/>
    </row>
    <row r="1010" spans="1:27" ht="41.1" hidden="1" customHeight="1" x14ac:dyDescent="0.3">
      <c r="A1010" s="285"/>
      <c r="B1010" s="57"/>
      <c r="C1010" s="57"/>
      <c r="D1010" s="57"/>
      <c r="E1010" s="57"/>
      <c r="F1010" s="57"/>
      <c r="G1010" s="57"/>
      <c r="H1010" s="103"/>
      <c r="I1010" s="133"/>
      <c r="J1010" s="187"/>
      <c r="K1010" s="133"/>
      <c r="L1010" s="91"/>
      <c r="M1010" s="188"/>
      <c r="N1010" s="123"/>
      <c r="O1010" s="124"/>
      <c r="P1010" s="110"/>
      <c r="Q1010" s="106"/>
      <c r="R1010" s="111"/>
      <c r="S1010" s="106"/>
      <c r="T1010" s="84">
        <f t="shared" si="94"/>
        <v>-9.7788870334625244E-9</v>
      </c>
      <c r="U1010" s="85"/>
      <c r="V1010" s="98"/>
      <c r="W1010" s="86"/>
      <c r="X1010" s="71"/>
      <c r="Y1010" s="71"/>
      <c r="Z1010" s="120"/>
      <c r="AA1010" s="120"/>
    </row>
    <row r="1011" spans="1:27" ht="41.1" hidden="1" customHeight="1" x14ac:dyDescent="0.3">
      <c r="A1011" s="285"/>
      <c r="B1011" s="57"/>
      <c r="C1011" s="57"/>
      <c r="D1011" s="57"/>
      <c r="E1011" s="57"/>
      <c r="F1011" s="57"/>
      <c r="G1011" s="57"/>
      <c r="H1011" s="103"/>
      <c r="I1011" s="133"/>
      <c r="J1011" s="187"/>
      <c r="K1011" s="133"/>
      <c r="L1011" s="91"/>
      <c r="M1011" s="188"/>
      <c r="N1011" s="123"/>
      <c r="O1011" s="124"/>
      <c r="P1011" s="110"/>
      <c r="Q1011" s="106"/>
      <c r="R1011" s="111"/>
      <c r="S1011" s="106"/>
      <c r="T1011" s="84">
        <f t="shared" si="94"/>
        <v>-9.7788870334625244E-9</v>
      </c>
      <c r="U1011" s="85"/>
      <c r="V1011" s="98"/>
      <c r="W1011" s="86"/>
      <c r="X1011" s="71"/>
      <c r="Y1011" s="71"/>
      <c r="Z1011" s="120"/>
      <c r="AA1011" s="120"/>
    </row>
    <row r="1012" spans="1:27" ht="41.1" hidden="1" customHeight="1" x14ac:dyDescent="0.3">
      <c r="A1012" s="285"/>
      <c r="B1012" s="57"/>
      <c r="C1012" s="57"/>
      <c r="D1012" s="57"/>
      <c r="E1012" s="57"/>
      <c r="F1012" s="57"/>
      <c r="G1012" s="57"/>
      <c r="H1012" s="103"/>
      <c r="I1012" s="133"/>
      <c r="J1012" s="187"/>
      <c r="K1012" s="133"/>
      <c r="L1012" s="91"/>
      <c r="M1012" s="188"/>
      <c r="N1012" s="123"/>
      <c r="O1012" s="124"/>
      <c r="P1012" s="110"/>
      <c r="Q1012" s="106"/>
      <c r="R1012" s="111"/>
      <c r="S1012" s="106"/>
      <c r="T1012" s="84">
        <f t="shared" si="94"/>
        <v>-9.7788870334625244E-9</v>
      </c>
      <c r="U1012" s="85"/>
      <c r="V1012" s="98"/>
      <c r="W1012" s="86"/>
      <c r="X1012" s="71"/>
      <c r="Y1012" s="71"/>
      <c r="Z1012" s="120"/>
      <c r="AA1012" s="120"/>
    </row>
    <row r="1013" spans="1:27" ht="41.1" hidden="1" customHeight="1" x14ac:dyDescent="0.3">
      <c r="A1013" s="285"/>
      <c r="B1013" s="57"/>
      <c r="C1013" s="57"/>
      <c r="D1013" s="57"/>
      <c r="E1013" s="57"/>
      <c r="F1013" s="57"/>
      <c r="G1013" s="57"/>
      <c r="H1013" s="103"/>
      <c r="I1013" s="133"/>
      <c r="J1013" s="187"/>
      <c r="K1013" s="133"/>
      <c r="L1013" s="91"/>
      <c r="M1013" s="188"/>
      <c r="N1013" s="123"/>
      <c r="O1013" s="124"/>
      <c r="P1013" s="110"/>
      <c r="Q1013" s="106"/>
      <c r="R1013" s="111"/>
      <c r="S1013" s="106"/>
      <c r="T1013" s="84">
        <f t="shared" si="94"/>
        <v>-9.7788870334625244E-9</v>
      </c>
      <c r="U1013" s="85"/>
      <c r="V1013" s="98"/>
      <c r="W1013" s="86"/>
      <c r="X1013" s="71"/>
      <c r="Y1013" s="71"/>
      <c r="Z1013" s="120"/>
      <c r="AA1013" s="120"/>
    </row>
    <row r="1014" spans="1:27" ht="41.1" hidden="1" customHeight="1" x14ac:dyDescent="0.3">
      <c r="A1014" s="285"/>
      <c r="B1014" s="57"/>
      <c r="C1014" s="57"/>
      <c r="D1014" s="57"/>
      <c r="E1014" s="57"/>
      <c r="F1014" s="57"/>
      <c r="G1014" s="57"/>
      <c r="H1014" s="103"/>
      <c r="I1014" s="133"/>
      <c r="J1014" s="187"/>
      <c r="K1014" s="133"/>
      <c r="L1014" s="91"/>
      <c r="M1014" s="188"/>
      <c r="N1014" s="123"/>
      <c r="O1014" s="124"/>
      <c r="P1014" s="110"/>
      <c r="Q1014" s="106"/>
      <c r="R1014" s="111"/>
      <c r="S1014" s="106"/>
      <c r="T1014" s="84">
        <f t="shared" si="94"/>
        <v>-9.7788870334625244E-9</v>
      </c>
      <c r="U1014" s="85"/>
      <c r="V1014" s="98"/>
      <c r="W1014" s="86"/>
      <c r="X1014" s="71"/>
      <c r="Y1014" s="71"/>
      <c r="Z1014" s="120"/>
      <c r="AA1014" s="120"/>
    </row>
    <row r="1015" spans="1:27" ht="41.1" hidden="1" customHeight="1" x14ac:dyDescent="0.3">
      <c r="A1015" s="285"/>
      <c r="B1015" s="57"/>
      <c r="C1015" s="57"/>
      <c r="D1015" s="57"/>
      <c r="E1015" s="57"/>
      <c r="F1015" s="57"/>
      <c r="G1015" s="57"/>
      <c r="H1015" s="103"/>
      <c r="I1015" s="133"/>
      <c r="J1015" s="187"/>
      <c r="K1015" s="133"/>
      <c r="L1015" s="91"/>
      <c r="M1015" s="188"/>
      <c r="N1015" s="123"/>
      <c r="O1015" s="124"/>
      <c r="P1015" s="110"/>
      <c r="Q1015" s="106"/>
      <c r="R1015" s="111"/>
      <c r="S1015" s="106"/>
      <c r="T1015" s="84">
        <f t="shared" si="94"/>
        <v>-9.7788870334625244E-9</v>
      </c>
      <c r="U1015" s="85"/>
      <c r="V1015" s="98"/>
      <c r="W1015" s="86"/>
      <c r="X1015" s="71"/>
      <c r="Y1015" s="71"/>
      <c r="Z1015" s="120"/>
      <c r="AA1015" s="120"/>
    </row>
    <row r="1016" spans="1:27" ht="41.1" hidden="1" customHeight="1" x14ac:dyDescent="0.3">
      <c r="A1016" s="285"/>
      <c r="B1016" s="57"/>
      <c r="C1016" s="57"/>
      <c r="D1016" s="57"/>
      <c r="E1016" s="57"/>
      <c r="F1016" s="57"/>
      <c r="G1016" s="57"/>
      <c r="H1016" s="103"/>
      <c r="I1016" s="133"/>
      <c r="J1016" s="187"/>
      <c r="K1016" s="133"/>
      <c r="L1016" s="91"/>
      <c r="M1016" s="188"/>
      <c r="N1016" s="123"/>
      <c r="O1016" s="124"/>
      <c r="P1016" s="110"/>
      <c r="Q1016" s="106"/>
      <c r="R1016" s="111"/>
      <c r="S1016" s="106"/>
      <c r="T1016" s="84">
        <f t="shared" si="94"/>
        <v>-9.7788870334625244E-9</v>
      </c>
      <c r="U1016" s="85"/>
      <c r="V1016" s="98"/>
      <c r="W1016" s="86"/>
      <c r="X1016" s="71"/>
      <c r="Y1016" s="71"/>
      <c r="Z1016" s="120"/>
      <c r="AA1016" s="120"/>
    </row>
    <row r="1017" spans="1:27" ht="41.1" hidden="1" customHeight="1" x14ac:dyDescent="0.3">
      <c r="A1017" s="285"/>
      <c r="B1017" s="57"/>
      <c r="C1017" s="57"/>
      <c r="D1017" s="57"/>
      <c r="E1017" s="57"/>
      <c r="F1017" s="57"/>
      <c r="G1017" s="57"/>
      <c r="H1017" s="103"/>
      <c r="I1017" s="133"/>
      <c r="J1017" s="187"/>
      <c r="K1017" s="133"/>
      <c r="L1017" s="91"/>
      <c r="M1017" s="188"/>
      <c r="N1017" s="123"/>
      <c r="O1017" s="124"/>
      <c r="P1017" s="110"/>
      <c r="Q1017" s="106"/>
      <c r="R1017" s="111"/>
      <c r="S1017" s="106"/>
      <c r="T1017" s="84">
        <f t="shared" si="94"/>
        <v>-9.7788870334625244E-9</v>
      </c>
      <c r="U1017" s="85"/>
      <c r="V1017" s="98"/>
      <c r="W1017" s="86"/>
      <c r="X1017" s="71"/>
      <c r="Y1017" s="71"/>
      <c r="Z1017" s="120"/>
      <c r="AA1017" s="120"/>
    </row>
    <row r="1018" spans="1:27" ht="41.1" hidden="1" customHeight="1" x14ac:dyDescent="0.3">
      <c r="A1018" s="285"/>
      <c r="B1018" s="57"/>
      <c r="C1018" s="57"/>
      <c r="D1018" s="57"/>
      <c r="E1018" s="57"/>
      <c r="F1018" s="57"/>
      <c r="G1018" s="57"/>
      <c r="H1018" s="103"/>
      <c r="I1018" s="133"/>
      <c r="J1018" s="187"/>
      <c r="K1018" s="133"/>
      <c r="L1018" s="91"/>
      <c r="M1018" s="188"/>
      <c r="N1018" s="123"/>
      <c r="O1018" s="124"/>
      <c r="P1018" s="110"/>
      <c r="Q1018" s="106"/>
      <c r="R1018" s="111"/>
      <c r="S1018" s="106"/>
      <c r="T1018" s="84">
        <f t="shared" si="94"/>
        <v>-9.7788870334625244E-9</v>
      </c>
      <c r="U1018" s="85"/>
      <c r="V1018" s="98"/>
      <c r="W1018" s="86"/>
      <c r="X1018" s="71"/>
      <c r="Y1018" s="71"/>
      <c r="Z1018" s="120"/>
      <c r="AA1018" s="120"/>
    </row>
    <row r="1019" spans="1:27" ht="41.1" hidden="1" customHeight="1" x14ac:dyDescent="0.3">
      <c r="A1019" s="285"/>
      <c r="B1019" s="57"/>
      <c r="C1019" s="57"/>
      <c r="D1019" s="57"/>
      <c r="E1019" s="57"/>
      <c r="F1019" s="57"/>
      <c r="G1019" s="57"/>
      <c r="H1019" s="103"/>
      <c r="I1019" s="133"/>
      <c r="J1019" s="187"/>
      <c r="K1019" s="133"/>
      <c r="L1019" s="91"/>
      <c r="M1019" s="188"/>
      <c r="N1019" s="123"/>
      <c r="O1019" s="124"/>
      <c r="P1019" s="110"/>
      <c r="Q1019" s="106"/>
      <c r="R1019" s="111"/>
      <c r="S1019" s="106"/>
      <c r="T1019" s="84">
        <f t="shared" si="94"/>
        <v>-9.7788870334625244E-9</v>
      </c>
      <c r="U1019" s="85"/>
      <c r="V1019" s="98"/>
      <c r="W1019" s="86"/>
      <c r="X1019" s="71"/>
      <c r="Y1019" s="71"/>
      <c r="Z1019" s="120"/>
      <c r="AA1019" s="120"/>
    </row>
    <row r="1020" spans="1:27" ht="41.1" hidden="1" customHeight="1" x14ac:dyDescent="0.3">
      <c r="A1020" s="285"/>
      <c r="B1020" s="57"/>
      <c r="C1020" s="57"/>
      <c r="D1020" s="57"/>
      <c r="E1020" s="57"/>
      <c r="F1020" s="57"/>
      <c r="G1020" s="57"/>
      <c r="H1020" s="103"/>
      <c r="I1020" s="133"/>
      <c r="J1020" s="187"/>
      <c r="K1020" s="133"/>
      <c r="L1020" s="91"/>
      <c r="M1020" s="188"/>
      <c r="N1020" s="123"/>
      <c r="O1020" s="124"/>
      <c r="P1020" s="110"/>
      <c r="Q1020" s="106"/>
      <c r="R1020" s="111"/>
      <c r="S1020" s="106"/>
      <c r="T1020" s="84">
        <f t="shared" si="94"/>
        <v>-9.7788870334625244E-9</v>
      </c>
      <c r="U1020" s="85"/>
      <c r="V1020" s="98"/>
      <c r="W1020" s="86"/>
      <c r="X1020" s="71"/>
      <c r="Y1020" s="71"/>
      <c r="Z1020" s="120"/>
      <c r="AA1020" s="120"/>
    </row>
    <row r="1021" spans="1:27" ht="41.1" hidden="1" customHeight="1" x14ac:dyDescent="0.3">
      <c r="A1021" s="285"/>
      <c r="B1021" s="57"/>
      <c r="C1021" s="57"/>
      <c r="D1021" s="57"/>
      <c r="E1021" s="57"/>
      <c r="F1021" s="57"/>
      <c r="G1021" s="57"/>
      <c r="H1021" s="103"/>
      <c r="I1021" s="133"/>
      <c r="J1021" s="187"/>
      <c r="K1021" s="133"/>
      <c r="L1021" s="91"/>
      <c r="M1021" s="188"/>
      <c r="N1021" s="123"/>
      <c r="O1021" s="124"/>
      <c r="P1021" s="110"/>
      <c r="Q1021" s="106"/>
      <c r="R1021" s="111"/>
      <c r="S1021" s="106"/>
      <c r="T1021" s="84">
        <f t="shared" si="94"/>
        <v>-9.7788870334625244E-9</v>
      </c>
      <c r="U1021" s="85"/>
      <c r="V1021" s="98"/>
      <c r="W1021" s="86"/>
      <c r="X1021" s="71"/>
      <c r="Y1021" s="71"/>
      <c r="Z1021" s="120"/>
      <c r="AA1021" s="120"/>
    </row>
    <row r="1022" spans="1:27" ht="41.1" hidden="1" customHeight="1" x14ac:dyDescent="0.3">
      <c r="A1022" s="285"/>
      <c r="B1022" s="57"/>
      <c r="C1022" s="57"/>
      <c r="D1022" s="57"/>
      <c r="E1022" s="57"/>
      <c r="F1022" s="57"/>
      <c r="G1022" s="57"/>
      <c r="H1022" s="103"/>
      <c r="I1022" s="133"/>
      <c r="J1022" s="187"/>
      <c r="K1022" s="133"/>
      <c r="L1022" s="91"/>
      <c r="M1022" s="188"/>
      <c r="N1022" s="123"/>
      <c r="O1022" s="124"/>
      <c r="P1022" s="110"/>
      <c r="Q1022" s="106"/>
      <c r="R1022" s="111"/>
      <c r="S1022" s="106"/>
      <c r="T1022" s="84">
        <f t="shared" si="94"/>
        <v>-9.7788870334625244E-9</v>
      </c>
      <c r="U1022" s="85"/>
      <c r="V1022" s="98"/>
      <c r="W1022" s="86"/>
      <c r="X1022" s="71"/>
      <c r="Y1022" s="71"/>
      <c r="Z1022" s="120"/>
      <c r="AA1022" s="120"/>
    </row>
    <row r="1023" spans="1:27" ht="41.1" hidden="1" customHeight="1" x14ac:dyDescent="0.3">
      <c r="A1023" s="285"/>
      <c r="B1023" s="57"/>
      <c r="C1023" s="57"/>
      <c r="D1023" s="57"/>
      <c r="E1023" s="57"/>
      <c r="F1023" s="57"/>
      <c r="G1023" s="57"/>
      <c r="H1023" s="103"/>
      <c r="I1023" s="133"/>
      <c r="J1023" s="187"/>
      <c r="K1023" s="133"/>
      <c r="L1023" s="91"/>
      <c r="M1023" s="188"/>
      <c r="N1023" s="123"/>
      <c r="O1023" s="124"/>
      <c r="P1023" s="110"/>
      <c r="Q1023" s="106"/>
      <c r="R1023" s="111"/>
      <c r="S1023" s="106"/>
      <c r="T1023" s="84">
        <f t="shared" si="94"/>
        <v>-9.7788870334625244E-9</v>
      </c>
      <c r="U1023" s="85"/>
      <c r="V1023" s="98"/>
      <c r="W1023" s="86"/>
      <c r="X1023" s="71"/>
      <c r="Y1023" s="71"/>
      <c r="Z1023" s="120"/>
      <c r="AA1023" s="120"/>
    </row>
    <row r="1024" spans="1:27" ht="41.1" hidden="1" customHeight="1" x14ac:dyDescent="0.3">
      <c r="A1024" s="285"/>
      <c r="B1024" s="57"/>
      <c r="C1024" s="57"/>
      <c r="D1024" s="57"/>
      <c r="E1024" s="57"/>
      <c r="F1024" s="57"/>
      <c r="G1024" s="57"/>
      <c r="H1024" s="103"/>
      <c r="I1024" s="133"/>
      <c r="J1024" s="187"/>
      <c r="K1024" s="133"/>
      <c r="L1024" s="91"/>
      <c r="M1024" s="188"/>
      <c r="N1024" s="123"/>
      <c r="O1024" s="124"/>
      <c r="P1024" s="110"/>
      <c r="Q1024" s="106"/>
      <c r="R1024" s="111"/>
      <c r="S1024" s="106"/>
      <c r="T1024" s="84">
        <f t="shared" si="94"/>
        <v>-9.7788870334625244E-9</v>
      </c>
      <c r="U1024" s="85"/>
      <c r="V1024" s="98"/>
      <c r="W1024" s="86"/>
      <c r="X1024" s="71"/>
      <c r="Y1024" s="71"/>
      <c r="Z1024" s="120"/>
      <c r="AA1024" s="120"/>
    </row>
    <row r="1025" spans="1:27" ht="41.1" hidden="1" customHeight="1" x14ac:dyDescent="0.3">
      <c r="A1025" s="285"/>
      <c r="B1025" s="57"/>
      <c r="C1025" s="57"/>
      <c r="D1025" s="57"/>
      <c r="E1025" s="57"/>
      <c r="F1025" s="57"/>
      <c r="G1025" s="57"/>
      <c r="H1025" s="103"/>
      <c r="I1025" s="133"/>
      <c r="J1025" s="187"/>
      <c r="K1025" s="133"/>
      <c r="L1025" s="91"/>
      <c r="M1025" s="188"/>
      <c r="N1025" s="123"/>
      <c r="O1025" s="124"/>
      <c r="P1025" s="110"/>
      <c r="Q1025" s="106"/>
      <c r="R1025" s="111"/>
      <c r="S1025" s="106"/>
      <c r="T1025" s="84">
        <f t="shared" si="94"/>
        <v>-9.7788870334625244E-9</v>
      </c>
      <c r="U1025" s="85"/>
      <c r="V1025" s="98"/>
      <c r="W1025" s="86"/>
      <c r="X1025" s="71"/>
      <c r="Y1025" s="71"/>
      <c r="Z1025" s="120"/>
      <c r="AA1025" s="120"/>
    </row>
    <row r="1026" spans="1:27" ht="41.1" hidden="1" customHeight="1" x14ac:dyDescent="0.3">
      <c r="A1026" s="285"/>
      <c r="B1026" s="57"/>
      <c r="C1026" s="57"/>
      <c r="D1026" s="57"/>
      <c r="E1026" s="57"/>
      <c r="F1026" s="57"/>
      <c r="G1026" s="57"/>
      <c r="H1026" s="103"/>
      <c r="I1026" s="133"/>
      <c r="J1026" s="187"/>
      <c r="K1026" s="133"/>
      <c r="L1026" s="91"/>
      <c r="M1026" s="188"/>
      <c r="N1026" s="123"/>
      <c r="O1026" s="124"/>
      <c r="P1026" s="110"/>
      <c r="Q1026" s="106"/>
      <c r="R1026" s="111"/>
      <c r="S1026" s="106"/>
      <c r="T1026" s="84">
        <f t="shared" si="94"/>
        <v>-9.7788870334625244E-9</v>
      </c>
      <c r="U1026" s="85"/>
      <c r="V1026" s="98"/>
      <c r="W1026" s="86"/>
      <c r="X1026" s="71"/>
      <c r="Y1026" s="71"/>
      <c r="Z1026" s="120"/>
      <c r="AA1026" s="120"/>
    </row>
    <row r="1027" spans="1:27" ht="41.1" hidden="1" customHeight="1" x14ac:dyDescent="0.3">
      <c r="A1027" s="285"/>
      <c r="B1027" s="57"/>
      <c r="C1027" s="57"/>
      <c r="D1027" s="57"/>
      <c r="E1027" s="57"/>
      <c r="F1027" s="57"/>
      <c r="G1027" s="57"/>
      <c r="H1027" s="103"/>
      <c r="I1027" s="133"/>
      <c r="J1027" s="187"/>
      <c r="K1027" s="133"/>
      <c r="L1027" s="91"/>
      <c r="M1027" s="188"/>
      <c r="N1027" s="123"/>
      <c r="O1027" s="124"/>
      <c r="P1027" s="110"/>
      <c r="Q1027" s="106"/>
      <c r="R1027" s="111"/>
      <c r="S1027" s="106"/>
      <c r="T1027" s="84">
        <f t="shared" si="94"/>
        <v>-9.7788870334625244E-9</v>
      </c>
      <c r="U1027" s="85"/>
      <c r="V1027" s="98"/>
      <c r="W1027" s="86"/>
      <c r="X1027" s="71"/>
      <c r="Y1027" s="71"/>
      <c r="Z1027" s="120"/>
      <c r="AA1027" s="120"/>
    </row>
    <row r="1028" spans="1:27" ht="41.1" hidden="1" customHeight="1" x14ac:dyDescent="0.3">
      <c r="A1028" s="285"/>
      <c r="B1028" s="57"/>
      <c r="C1028" s="57"/>
      <c r="D1028" s="57"/>
      <c r="E1028" s="57"/>
      <c r="F1028" s="57"/>
      <c r="G1028" s="57"/>
      <c r="H1028" s="103"/>
      <c r="I1028" s="133"/>
      <c r="J1028" s="187"/>
      <c r="K1028" s="133"/>
      <c r="L1028" s="91"/>
      <c r="M1028" s="188"/>
      <c r="N1028" s="123"/>
      <c r="O1028" s="124"/>
      <c r="P1028" s="110"/>
      <c r="Q1028" s="106"/>
      <c r="R1028" s="111"/>
      <c r="S1028" s="106"/>
      <c r="T1028" s="84">
        <f t="shared" si="94"/>
        <v>-9.7788870334625244E-9</v>
      </c>
      <c r="U1028" s="85"/>
      <c r="V1028" s="98"/>
      <c r="W1028" s="86"/>
      <c r="X1028" s="71"/>
      <c r="Y1028" s="71"/>
      <c r="Z1028" s="120"/>
      <c r="AA1028" s="120"/>
    </row>
    <row r="1029" spans="1:27" ht="41.1" hidden="1" customHeight="1" x14ac:dyDescent="0.3">
      <c r="A1029" s="285"/>
      <c r="B1029" s="57"/>
      <c r="C1029" s="57"/>
      <c r="D1029" s="57"/>
      <c r="E1029" s="57"/>
      <c r="F1029" s="57"/>
      <c r="G1029" s="57"/>
      <c r="H1029" s="103"/>
      <c r="I1029" s="133"/>
      <c r="J1029" s="187"/>
      <c r="K1029" s="133"/>
      <c r="L1029" s="91"/>
      <c r="M1029" s="188"/>
      <c r="N1029" s="123"/>
      <c r="O1029" s="124"/>
      <c r="P1029" s="110"/>
      <c r="Q1029" s="106"/>
      <c r="R1029" s="111"/>
      <c r="S1029" s="106"/>
      <c r="T1029" s="84">
        <f t="shared" si="94"/>
        <v>-9.7788870334625244E-9</v>
      </c>
      <c r="U1029" s="85"/>
      <c r="V1029" s="98"/>
      <c r="W1029" s="86"/>
      <c r="X1029" s="71"/>
      <c r="Y1029" s="71"/>
      <c r="Z1029" s="120"/>
      <c r="AA1029" s="120"/>
    </row>
    <row r="1030" spans="1:27" ht="41.1" hidden="1" customHeight="1" x14ac:dyDescent="0.3">
      <c r="A1030" s="285"/>
      <c r="B1030" s="57"/>
      <c r="C1030" s="57"/>
      <c r="D1030" s="57"/>
      <c r="E1030" s="57"/>
      <c r="F1030" s="57"/>
      <c r="G1030" s="57"/>
      <c r="H1030" s="103"/>
      <c r="I1030" s="133"/>
      <c r="J1030" s="187"/>
      <c r="K1030" s="133"/>
      <c r="L1030" s="91"/>
      <c r="M1030" s="188"/>
      <c r="N1030" s="123"/>
      <c r="O1030" s="124"/>
      <c r="P1030" s="110"/>
      <c r="Q1030" s="106"/>
      <c r="R1030" s="111"/>
      <c r="S1030" s="106"/>
      <c r="T1030" s="84">
        <f t="shared" si="94"/>
        <v>-9.7788870334625244E-9</v>
      </c>
      <c r="U1030" s="85"/>
      <c r="V1030" s="98"/>
      <c r="W1030" s="86"/>
      <c r="X1030" s="71"/>
      <c r="Y1030" s="71"/>
      <c r="Z1030" s="120"/>
      <c r="AA1030" s="120"/>
    </row>
    <row r="1031" spans="1:27" ht="41.1" hidden="1" customHeight="1" x14ac:dyDescent="0.3">
      <c r="A1031" s="285"/>
      <c r="B1031" s="57"/>
      <c r="C1031" s="57"/>
      <c r="D1031" s="57"/>
      <c r="E1031" s="57"/>
      <c r="F1031" s="57"/>
      <c r="G1031" s="57"/>
      <c r="H1031" s="103"/>
      <c r="I1031" s="133"/>
      <c r="J1031" s="187"/>
      <c r="K1031" s="133"/>
      <c r="L1031" s="91"/>
      <c r="M1031" s="188"/>
      <c r="N1031" s="123"/>
      <c r="O1031" s="124"/>
      <c r="P1031" s="110"/>
      <c r="Q1031" s="106"/>
      <c r="R1031" s="111"/>
      <c r="S1031" s="106"/>
      <c r="T1031" s="84">
        <f t="shared" si="94"/>
        <v>-9.7788870334625244E-9</v>
      </c>
      <c r="U1031" s="85"/>
      <c r="V1031" s="98"/>
      <c r="W1031" s="86"/>
      <c r="X1031" s="71"/>
      <c r="Y1031" s="71"/>
      <c r="Z1031" s="120"/>
      <c r="AA1031" s="120"/>
    </row>
    <row r="1032" spans="1:27" ht="41.1" hidden="1" customHeight="1" x14ac:dyDescent="0.3">
      <c r="A1032" s="285"/>
      <c r="B1032" s="57"/>
      <c r="C1032" s="57"/>
      <c r="D1032" s="57"/>
      <c r="E1032" s="57"/>
      <c r="F1032" s="57"/>
      <c r="G1032" s="57"/>
      <c r="H1032" s="103"/>
      <c r="I1032" s="133"/>
      <c r="J1032" s="187"/>
      <c r="K1032" s="133"/>
      <c r="L1032" s="91"/>
      <c r="M1032" s="188"/>
      <c r="N1032" s="123"/>
      <c r="O1032" s="124"/>
      <c r="P1032" s="110"/>
      <c r="Q1032" s="106"/>
      <c r="R1032" s="111"/>
      <c r="S1032" s="106"/>
      <c r="T1032" s="84">
        <f t="shared" si="94"/>
        <v>-9.7788870334625244E-9</v>
      </c>
      <c r="U1032" s="85"/>
      <c r="V1032" s="98"/>
      <c r="W1032" s="86"/>
      <c r="X1032" s="71"/>
      <c r="Y1032" s="71"/>
      <c r="Z1032" s="120"/>
      <c r="AA1032" s="120"/>
    </row>
    <row r="1033" spans="1:27" ht="41.1" hidden="1" customHeight="1" x14ac:dyDescent="0.3">
      <c r="A1033" s="285"/>
      <c r="B1033" s="57"/>
      <c r="C1033" s="57"/>
      <c r="D1033" s="57"/>
      <c r="E1033" s="57"/>
      <c r="F1033" s="57"/>
      <c r="G1033" s="57"/>
      <c r="H1033" s="103"/>
      <c r="I1033" s="133"/>
      <c r="J1033" s="187"/>
      <c r="K1033" s="133"/>
      <c r="L1033" s="91"/>
      <c r="M1033" s="188"/>
      <c r="N1033" s="123"/>
      <c r="O1033" s="124"/>
      <c r="P1033" s="110"/>
      <c r="Q1033" s="106"/>
      <c r="R1033" s="111"/>
      <c r="S1033" s="106"/>
      <c r="T1033" s="84">
        <f t="shared" si="94"/>
        <v>-9.7788870334625244E-9</v>
      </c>
      <c r="U1033" s="85"/>
      <c r="V1033" s="98"/>
      <c r="W1033" s="86"/>
      <c r="X1033" s="71"/>
      <c r="Y1033" s="71"/>
      <c r="Z1033" s="120"/>
      <c r="AA1033" s="120"/>
    </row>
    <row r="1034" spans="1:27" ht="41.1" hidden="1" customHeight="1" x14ac:dyDescent="0.3">
      <c r="A1034" s="285"/>
      <c r="B1034" s="57"/>
      <c r="C1034" s="57"/>
      <c r="D1034" s="57"/>
      <c r="E1034" s="57"/>
      <c r="F1034" s="57"/>
      <c r="G1034" s="57"/>
      <c r="H1034" s="103"/>
      <c r="I1034" s="133"/>
      <c r="J1034" s="187"/>
      <c r="K1034" s="133"/>
      <c r="L1034" s="91"/>
      <c r="M1034" s="188"/>
      <c r="N1034" s="123"/>
      <c r="O1034" s="124"/>
      <c r="P1034" s="110"/>
      <c r="Q1034" s="106"/>
      <c r="R1034" s="111"/>
      <c r="S1034" s="106"/>
      <c r="T1034" s="84">
        <f t="shared" si="94"/>
        <v>-9.7788870334625244E-9</v>
      </c>
      <c r="U1034" s="85"/>
      <c r="V1034" s="98"/>
      <c r="W1034" s="86"/>
      <c r="X1034" s="71"/>
      <c r="Y1034" s="71"/>
      <c r="Z1034" s="120"/>
      <c r="AA1034" s="120"/>
    </row>
    <row r="1035" spans="1:27" ht="41.1" hidden="1" customHeight="1" x14ac:dyDescent="0.3">
      <c r="A1035" s="285"/>
      <c r="B1035" s="57"/>
      <c r="C1035" s="57"/>
      <c r="D1035" s="57"/>
      <c r="E1035" s="57"/>
      <c r="F1035" s="57"/>
      <c r="G1035" s="57"/>
      <c r="H1035" s="103"/>
      <c r="I1035" s="133"/>
      <c r="J1035" s="187"/>
      <c r="K1035" s="133"/>
      <c r="L1035" s="91"/>
      <c r="M1035" s="188"/>
      <c r="N1035" s="123"/>
      <c r="O1035" s="124"/>
      <c r="P1035" s="110"/>
      <c r="Q1035" s="106"/>
      <c r="R1035" s="111"/>
      <c r="S1035" s="106"/>
      <c r="T1035" s="84">
        <f t="shared" si="94"/>
        <v>-9.7788870334625244E-9</v>
      </c>
      <c r="U1035" s="85"/>
      <c r="V1035" s="98"/>
      <c r="W1035" s="86"/>
      <c r="X1035" s="71"/>
      <c r="Y1035" s="71"/>
      <c r="Z1035" s="120"/>
      <c r="AA1035" s="120"/>
    </row>
    <row r="1036" spans="1:27" ht="41.1" hidden="1" customHeight="1" x14ac:dyDescent="0.3">
      <c r="A1036" s="285"/>
      <c r="B1036" s="57"/>
      <c r="C1036" s="57"/>
      <c r="D1036" s="57"/>
      <c r="E1036" s="57"/>
      <c r="F1036" s="57"/>
      <c r="G1036" s="57"/>
      <c r="H1036" s="103"/>
      <c r="I1036" s="133"/>
      <c r="J1036" s="187"/>
      <c r="K1036" s="133"/>
      <c r="L1036" s="91"/>
      <c r="M1036" s="188"/>
      <c r="N1036" s="123"/>
      <c r="O1036" s="124"/>
      <c r="P1036" s="110"/>
      <c r="Q1036" s="106"/>
      <c r="R1036" s="111"/>
      <c r="S1036" s="106"/>
      <c r="T1036" s="84">
        <f t="shared" si="94"/>
        <v>-9.7788870334625244E-9</v>
      </c>
      <c r="U1036" s="85"/>
      <c r="V1036" s="98"/>
      <c r="W1036" s="86"/>
      <c r="X1036" s="71"/>
      <c r="Y1036" s="71"/>
      <c r="Z1036" s="120"/>
      <c r="AA1036" s="120"/>
    </row>
    <row r="1037" spans="1:27" ht="41.1" hidden="1" customHeight="1" x14ac:dyDescent="0.3">
      <c r="A1037" s="285"/>
      <c r="B1037" s="57"/>
      <c r="C1037" s="57"/>
      <c r="D1037" s="57"/>
      <c r="E1037" s="57"/>
      <c r="F1037" s="57"/>
      <c r="G1037" s="57"/>
      <c r="H1037" s="103"/>
      <c r="I1037" s="133"/>
      <c r="J1037" s="187"/>
      <c r="K1037" s="133"/>
      <c r="L1037" s="91"/>
      <c r="M1037" s="188"/>
      <c r="N1037" s="123"/>
      <c r="O1037" s="124"/>
      <c r="P1037" s="110"/>
      <c r="Q1037" s="106"/>
      <c r="R1037" s="111"/>
      <c r="S1037" s="106"/>
      <c r="T1037" s="84">
        <f t="shared" si="94"/>
        <v>-9.7788870334625244E-9</v>
      </c>
      <c r="U1037" s="85"/>
      <c r="V1037" s="98"/>
      <c r="W1037" s="86"/>
      <c r="X1037" s="71"/>
      <c r="Y1037" s="71"/>
      <c r="Z1037" s="120"/>
      <c r="AA1037" s="120"/>
    </row>
    <row r="1038" spans="1:27" ht="41.1" hidden="1" customHeight="1" x14ac:dyDescent="0.3">
      <c r="A1038" s="285"/>
      <c r="B1038" s="57"/>
      <c r="C1038" s="57"/>
      <c r="D1038" s="57"/>
      <c r="E1038" s="57"/>
      <c r="F1038" s="57"/>
      <c r="G1038" s="57"/>
      <c r="H1038" s="103"/>
      <c r="I1038" s="133"/>
      <c r="J1038" s="187"/>
      <c r="K1038" s="133"/>
      <c r="L1038" s="91"/>
      <c r="M1038" s="188"/>
      <c r="N1038" s="123"/>
      <c r="O1038" s="124"/>
      <c r="P1038" s="110"/>
      <c r="Q1038" s="106"/>
      <c r="R1038" s="111"/>
      <c r="S1038" s="106"/>
      <c r="T1038" s="84">
        <f t="shared" si="94"/>
        <v>-9.7788870334625244E-9</v>
      </c>
      <c r="U1038" s="85"/>
      <c r="V1038" s="98"/>
      <c r="W1038" s="86"/>
      <c r="X1038" s="71"/>
      <c r="Y1038" s="71"/>
      <c r="Z1038" s="120"/>
      <c r="AA1038" s="120"/>
    </row>
    <row r="1039" spans="1:27" ht="41.1" hidden="1" customHeight="1" x14ac:dyDescent="0.3">
      <c r="A1039" s="285"/>
      <c r="B1039" s="57"/>
      <c r="C1039" s="57"/>
      <c r="D1039" s="57"/>
      <c r="E1039" s="57"/>
      <c r="F1039" s="57"/>
      <c r="G1039" s="57"/>
      <c r="H1039" s="103"/>
      <c r="I1039" s="133"/>
      <c r="J1039" s="187"/>
      <c r="K1039" s="133"/>
      <c r="L1039" s="91"/>
      <c r="M1039" s="188"/>
      <c r="N1039" s="123"/>
      <c r="O1039" s="124"/>
      <c r="P1039" s="110"/>
      <c r="Q1039" s="106"/>
      <c r="R1039" s="111"/>
      <c r="S1039" s="106"/>
      <c r="T1039" s="84">
        <f t="shared" si="94"/>
        <v>-9.7788870334625244E-9</v>
      </c>
      <c r="U1039" s="85"/>
      <c r="V1039" s="98"/>
      <c r="W1039" s="86"/>
      <c r="X1039" s="71"/>
      <c r="Y1039" s="71"/>
      <c r="Z1039" s="120"/>
      <c r="AA1039" s="120"/>
    </row>
    <row r="1040" spans="1:27" ht="41.1" hidden="1" customHeight="1" x14ac:dyDescent="0.3">
      <c r="A1040" s="285"/>
      <c r="B1040" s="57"/>
      <c r="C1040" s="57"/>
      <c r="D1040" s="57"/>
      <c r="E1040" s="57"/>
      <c r="F1040" s="57"/>
      <c r="G1040" s="57"/>
      <c r="H1040" s="103"/>
      <c r="I1040" s="133"/>
      <c r="J1040" s="187"/>
      <c r="K1040" s="133"/>
      <c r="L1040" s="91"/>
      <c r="M1040" s="188"/>
      <c r="N1040" s="123"/>
      <c r="O1040" s="124"/>
      <c r="P1040" s="110"/>
      <c r="Q1040" s="106"/>
      <c r="R1040" s="111"/>
      <c r="S1040" s="106"/>
      <c r="T1040" s="84">
        <f t="shared" si="94"/>
        <v>-9.7788870334625244E-9</v>
      </c>
      <c r="U1040" s="85"/>
      <c r="V1040" s="98"/>
      <c r="W1040" s="86"/>
      <c r="X1040" s="71"/>
      <c r="Y1040" s="71"/>
      <c r="Z1040" s="120"/>
      <c r="AA1040" s="120"/>
    </row>
    <row r="1041" spans="1:27" ht="41.1" hidden="1" customHeight="1" x14ac:dyDescent="0.3">
      <c r="A1041" s="285"/>
      <c r="B1041" s="57"/>
      <c r="C1041" s="57"/>
      <c r="D1041" s="57"/>
      <c r="E1041" s="57"/>
      <c r="F1041" s="57"/>
      <c r="G1041" s="57"/>
      <c r="H1041" s="103"/>
      <c r="I1041" s="133"/>
      <c r="J1041" s="187"/>
      <c r="K1041" s="133"/>
      <c r="L1041" s="91"/>
      <c r="M1041" s="188"/>
      <c r="N1041" s="123"/>
      <c r="O1041" s="124"/>
      <c r="P1041" s="110"/>
      <c r="Q1041" s="106"/>
      <c r="R1041" s="111"/>
      <c r="S1041" s="106"/>
      <c r="T1041" s="84">
        <f t="shared" si="94"/>
        <v>-9.7788870334625244E-9</v>
      </c>
      <c r="U1041" s="85"/>
      <c r="V1041" s="98"/>
      <c r="W1041" s="86"/>
      <c r="X1041" s="71"/>
      <c r="Y1041" s="71"/>
      <c r="Z1041" s="120"/>
      <c r="AA1041" s="120"/>
    </row>
    <row r="1042" spans="1:27" ht="41.1" hidden="1" customHeight="1" x14ac:dyDescent="0.3">
      <c r="A1042" s="285"/>
      <c r="B1042" s="57"/>
      <c r="C1042" s="57"/>
      <c r="D1042" s="57"/>
      <c r="E1042" s="57"/>
      <c r="F1042" s="57"/>
      <c r="G1042" s="57"/>
      <c r="H1042" s="103"/>
      <c r="I1042" s="133"/>
      <c r="J1042" s="187"/>
      <c r="K1042" s="133"/>
      <c r="L1042" s="91"/>
      <c r="M1042" s="188"/>
      <c r="N1042" s="123"/>
      <c r="O1042" s="124"/>
      <c r="P1042" s="110"/>
      <c r="Q1042" s="106"/>
      <c r="R1042" s="111"/>
      <c r="S1042" s="106"/>
      <c r="T1042" s="84">
        <f t="shared" si="94"/>
        <v>-9.7788870334625244E-9</v>
      </c>
      <c r="U1042" s="85"/>
      <c r="V1042" s="98"/>
      <c r="W1042" s="86"/>
      <c r="X1042" s="71"/>
      <c r="Y1042" s="71"/>
      <c r="Z1042" s="120"/>
      <c r="AA1042" s="120"/>
    </row>
    <row r="1043" spans="1:27" ht="41.1" hidden="1" customHeight="1" x14ac:dyDescent="0.3">
      <c r="A1043" s="285"/>
      <c r="B1043" s="57"/>
      <c r="C1043" s="57"/>
      <c r="D1043" s="57"/>
      <c r="E1043" s="57"/>
      <c r="F1043" s="57"/>
      <c r="G1043" s="57"/>
      <c r="H1043" s="103"/>
      <c r="I1043" s="133"/>
      <c r="J1043" s="187"/>
      <c r="K1043" s="133"/>
      <c r="L1043" s="91"/>
      <c r="M1043" s="188"/>
      <c r="N1043" s="123"/>
      <c r="O1043" s="124"/>
      <c r="P1043" s="110"/>
      <c r="Q1043" s="106"/>
      <c r="R1043" s="111"/>
      <c r="S1043" s="106"/>
      <c r="T1043" s="84">
        <f t="shared" si="94"/>
        <v>-9.7788870334625244E-9</v>
      </c>
      <c r="U1043" s="85"/>
      <c r="V1043" s="98"/>
      <c r="W1043" s="86"/>
      <c r="X1043" s="71"/>
      <c r="Y1043" s="71"/>
      <c r="Z1043" s="120"/>
      <c r="AA1043" s="120"/>
    </row>
    <row r="1044" spans="1:27" ht="41.1" hidden="1" customHeight="1" x14ac:dyDescent="0.3">
      <c r="A1044" s="285"/>
      <c r="B1044" s="57"/>
      <c r="C1044" s="57"/>
      <c r="D1044" s="57"/>
      <c r="E1044" s="57"/>
      <c r="F1044" s="57"/>
      <c r="G1044" s="57"/>
      <c r="H1044" s="103"/>
      <c r="I1044" s="133"/>
      <c r="J1044" s="187"/>
      <c r="K1044" s="133"/>
      <c r="L1044" s="91"/>
      <c r="M1044" s="188"/>
      <c r="N1044" s="123"/>
      <c r="O1044" s="124"/>
      <c r="P1044" s="110"/>
      <c r="Q1044" s="106"/>
      <c r="R1044" s="111"/>
      <c r="S1044" s="106"/>
      <c r="T1044" s="84">
        <f t="shared" si="94"/>
        <v>-9.7788870334625244E-9</v>
      </c>
      <c r="U1044" s="85"/>
      <c r="V1044" s="98"/>
      <c r="W1044" s="86"/>
      <c r="X1044" s="71"/>
      <c r="Y1044" s="71"/>
      <c r="Z1044" s="120"/>
      <c r="AA1044" s="120"/>
    </row>
    <row r="1045" spans="1:27" ht="41.1" hidden="1" customHeight="1" x14ac:dyDescent="0.3">
      <c r="A1045" s="285"/>
      <c r="B1045" s="57"/>
      <c r="C1045" s="57"/>
      <c r="D1045" s="57"/>
      <c r="E1045" s="57"/>
      <c r="F1045" s="57"/>
      <c r="G1045" s="57"/>
      <c r="H1045" s="103"/>
      <c r="I1045" s="133"/>
      <c r="J1045" s="187"/>
      <c r="K1045" s="133"/>
      <c r="L1045" s="91"/>
      <c r="M1045" s="188"/>
      <c r="N1045" s="123"/>
      <c r="O1045" s="124"/>
      <c r="P1045" s="110"/>
      <c r="Q1045" s="106"/>
      <c r="R1045" s="111"/>
      <c r="S1045" s="106"/>
      <c r="T1045" s="84">
        <f t="shared" si="94"/>
        <v>-9.7788870334625244E-9</v>
      </c>
      <c r="U1045" s="85"/>
      <c r="V1045" s="98"/>
      <c r="W1045" s="86"/>
      <c r="X1045" s="71"/>
      <c r="Y1045" s="71"/>
      <c r="Z1045" s="120"/>
      <c r="AA1045" s="120"/>
    </row>
    <row r="1046" spans="1:27" ht="41.1" hidden="1" customHeight="1" x14ac:dyDescent="0.3">
      <c r="A1046" s="285"/>
      <c r="B1046" s="57"/>
      <c r="C1046" s="57"/>
      <c r="D1046" s="57"/>
      <c r="E1046" s="57"/>
      <c r="F1046" s="57"/>
      <c r="G1046" s="57"/>
      <c r="H1046" s="103"/>
      <c r="I1046" s="133"/>
      <c r="J1046" s="187"/>
      <c r="K1046" s="133"/>
      <c r="L1046" s="91"/>
      <c r="M1046" s="188"/>
      <c r="N1046" s="123"/>
      <c r="O1046" s="124"/>
      <c r="P1046" s="110"/>
      <c r="Q1046" s="106"/>
      <c r="R1046" s="111"/>
      <c r="S1046" s="106"/>
      <c r="T1046" s="84">
        <f t="shared" si="94"/>
        <v>-9.7788870334625244E-9</v>
      </c>
      <c r="U1046" s="85"/>
      <c r="V1046" s="98"/>
      <c r="W1046" s="86"/>
      <c r="X1046" s="71"/>
      <c r="Y1046" s="71"/>
      <c r="Z1046" s="120"/>
      <c r="AA1046" s="120"/>
    </row>
    <row r="1047" spans="1:27" ht="41.1" hidden="1" customHeight="1" x14ac:dyDescent="0.3">
      <c r="A1047" s="285"/>
      <c r="B1047" s="57"/>
      <c r="C1047" s="57"/>
      <c r="D1047" s="57"/>
      <c r="E1047" s="57"/>
      <c r="F1047" s="57"/>
      <c r="G1047" s="57"/>
      <c r="H1047" s="103"/>
      <c r="I1047" s="133"/>
      <c r="J1047" s="187"/>
      <c r="K1047" s="133"/>
      <c r="L1047" s="91"/>
      <c r="M1047" s="188"/>
      <c r="N1047" s="123"/>
      <c r="O1047" s="124"/>
      <c r="P1047" s="110"/>
      <c r="Q1047" s="106"/>
      <c r="R1047" s="111"/>
      <c r="S1047" s="106"/>
      <c r="T1047" s="84">
        <f t="shared" si="94"/>
        <v>-9.7788870334625244E-9</v>
      </c>
      <c r="U1047" s="85"/>
      <c r="V1047" s="98"/>
      <c r="W1047" s="86"/>
      <c r="X1047" s="71"/>
      <c r="Y1047" s="71"/>
      <c r="Z1047" s="120"/>
      <c r="AA1047" s="120"/>
    </row>
    <row r="1048" spans="1:27" ht="41.1" hidden="1" customHeight="1" x14ac:dyDescent="0.3">
      <c r="A1048" s="285"/>
      <c r="B1048" s="57"/>
      <c r="C1048" s="57"/>
      <c r="D1048" s="57"/>
      <c r="E1048" s="57"/>
      <c r="F1048" s="57"/>
      <c r="G1048" s="57"/>
      <c r="H1048" s="103"/>
      <c r="I1048" s="133"/>
      <c r="J1048" s="187"/>
      <c r="K1048" s="133"/>
      <c r="L1048" s="91"/>
      <c r="M1048" s="188"/>
      <c r="N1048" s="123"/>
      <c r="O1048" s="124"/>
      <c r="P1048" s="110"/>
      <c r="Q1048" s="106"/>
      <c r="R1048" s="111"/>
      <c r="S1048" s="106"/>
      <c r="T1048" s="84">
        <f t="shared" si="94"/>
        <v>-9.7788870334625244E-9</v>
      </c>
      <c r="U1048" s="85"/>
      <c r="V1048" s="98"/>
      <c r="W1048" s="86"/>
      <c r="X1048" s="71"/>
      <c r="Y1048" s="71"/>
      <c r="Z1048" s="120"/>
      <c r="AA1048" s="120"/>
    </row>
    <row r="1049" spans="1:27" ht="41.1" hidden="1" customHeight="1" x14ac:dyDescent="0.3">
      <c r="A1049" s="285"/>
      <c r="B1049" s="57"/>
      <c r="C1049" s="57"/>
      <c r="D1049" s="57"/>
      <c r="E1049" s="57"/>
      <c r="F1049" s="57"/>
      <c r="G1049" s="57"/>
      <c r="H1049" s="103"/>
      <c r="I1049" s="133"/>
      <c r="J1049" s="187"/>
      <c r="K1049" s="133"/>
      <c r="L1049" s="91"/>
      <c r="M1049" s="188"/>
      <c r="N1049" s="123"/>
      <c r="O1049" s="124"/>
      <c r="P1049" s="110"/>
      <c r="Q1049" s="106"/>
      <c r="R1049" s="111"/>
      <c r="S1049" s="106"/>
      <c r="T1049" s="84">
        <f t="shared" si="94"/>
        <v>-9.7788870334625244E-9</v>
      </c>
      <c r="U1049" s="85"/>
      <c r="V1049" s="98"/>
      <c r="W1049" s="86"/>
      <c r="X1049" s="71"/>
      <c r="Y1049" s="71"/>
      <c r="Z1049" s="120"/>
      <c r="AA1049" s="120"/>
    </row>
    <row r="1050" spans="1:27" ht="41.1" hidden="1" customHeight="1" x14ac:dyDescent="0.3">
      <c r="A1050" s="285"/>
      <c r="B1050" s="57"/>
      <c r="C1050" s="57"/>
      <c r="D1050" s="57"/>
      <c r="E1050" s="57"/>
      <c r="F1050" s="57"/>
      <c r="G1050" s="57"/>
      <c r="H1050" s="103"/>
      <c r="I1050" s="133"/>
      <c r="J1050" s="187"/>
      <c r="K1050" s="133"/>
      <c r="L1050" s="91"/>
      <c r="M1050" s="188"/>
      <c r="N1050" s="123"/>
      <c r="O1050" s="124"/>
      <c r="P1050" s="110"/>
      <c r="Q1050" s="106"/>
      <c r="R1050" s="111"/>
      <c r="S1050" s="106"/>
      <c r="T1050" s="84">
        <f t="shared" si="94"/>
        <v>-9.7788870334625244E-9</v>
      </c>
      <c r="U1050" s="85"/>
      <c r="V1050" s="98"/>
      <c r="W1050" s="86"/>
      <c r="X1050" s="71"/>
      <c r="Y1050" s="71"/>
      <c r="Z1050" s="120"/>
      <c r="AA1050" s="120"/>
    </row>
    <row r="1051" spans="1:27" ht="41.1" hidden="1" customHeight="1" x14ac:dyDescent="0.3">
      <c r="A1051" s="285"/>
      <c r="B1051" s="57"/>
      <c r="C1051" s="57"/>
      <c r="D1051" s="57"/>
      <c r="E1051" s="57"/>
      <c r="F1051" s="57"/>
      <c r="G1051" s="57"/>
      <c r="H1051" s="103"/>
      <c r="I1051" s="133"/>
      <c r="J1051" s="187"/>
      <c r="K1051" s="133"/>
      <c r="L1051" s="91"/>
      <c r="M1051" s="188"/>
      <c r="N1051" s="123"/>
      <c r="O1051" s="124"/>
      <c r="P1051" s="110"/>
      <c r="Q1051" s="106"/>
      <c r="R1051" s="111"/>
      <c r="S1051" s="106"/>
      <c r="T1051" s="84">
        <f t="shared" si="94"/>
        <v>-9.7788870334625244E-9</v>
      </c>
      <c r="U1051" s="85"/>
      <c r="V1051" s="98"/>
      <c r="W1051" s="86"/>
      <c r="X1051" s="71"/>
      <c r="Y1051" s="71"/>
      <c r="Z1051" s="120"/>
      <c r="AA1051" s="120"/>
    </row>
    <row r="1052" spans="1:27" ht="41.1" hidden="1" customHeight="1" x14ac:dyDescent="0.3">
      <c r="A1052" s="285"/>
      <c r="B1052" s="57"/>
      <c r="C1052" s="57"/>
      <c r="D1052" s="57"/>
      <c r="E1052" s="57"/>
      <c r="F1052" s="57"/>
      <c r="G1052" s="57"/>
      <c r="H1052" s="103"/>
      <c r="I1052" s="133"/>
      <c r="J1052" s="187"/>
      <c r="K1052" s="133"/>
      <c r="L1052" s="91"/>
      <c r="M1052" s="188"/>
      <c r="N1052" s="123"/>
      <c r="O1052" s="124"/>
      <c r="P1052" s="110"/>
      <c r="Q1052" s="106"/>
      <c r="R1052" s="111"/>
      <c r="S1052" s="106"/>
      <c r="T1052" s="84">
        <f t="shared" si="94"/>
        <v>-9.7788870334625244E-9</v>
      </c>
      <c r="U1052" s="85"/>
      <c r="V1052" s="98"/>
      <c r="W1052" s="86"/>
      <c r="X1052" s="71"/>
      <c r="Y1052" s="71"/>
      <c r="Z1052" s="120"/>
      <c r="AA1052" s="120"/>
    </row>
    <row r="1053" spans="1:27" ht="41.1" hidden="1" customHeight="1" x14ac:dyDescent="0.3">
      <c r="A1053" s="285"/>
      <c r="B1053" s="57"/>
      <c r="C1053" s="57"/>
      <c r="D1053" s="57"/>
      <c r="E1053" s="57"/>
      <c r="F1053" s="57"/>
      <c r="G1053" s="57"/>
      <c r="H1053" s="103"/>
      <c r="I1053" s="133"/>
      <c r="J1053" s="187"/>
      <c r="K1053" s="133"/>
      <c r="L1053" s="91"/>
      <c r="M1053" s="188"/>
      <c r="N1053" s="123"/>
      <c r="O1053" s="124"/>
      <c r="P1053" s="110"/>
      <c r="Q1053" s="106"/>
      <c r="R1053" s="111"/>
      <c r="S1053" s="106"/>
      <c r="T1053" s="84">
        <f t="shared" si="94"/>
        <v>-9.7788870334625244E-9</v>
      </c>
      <c r="U1053" s="85"/>
      <c r="V1053" s="98"/>
      <c r="W1053" s="86"/>
      <c r="X1053" s="71"/>
      <c r="Y1053" s="71"/>
      <c r="Z1053" s="120"/>
      <c r="AA1053" s="120"/>
    </row>
    <row r="1054" spans="1:27" ht="41.1" hidden="1" customHeight="1" x14ac:dyDescent="0.3">
      <c r="A1054" s="285"/>
      <c r="B1054" s="57"/>
      <c r="C1054" s="57"/>
      <c r="D1054" s="57"/>
      <c r="E1054" s="57"/>
      <c r="F1054" s="57"/>
      <c r="G1054" s="57"/>
      <c r="H1054" s="103"/>
      <c r="I1054" s="133"/>
      <c r="J1054" s="187"/>
      <c r="K1054" s="133"/>
      <c r="L1054" s="91"/>
      <c r="M1054" s="188"/>
      <c r="N1054" s="123"/>
      <c r="O1054" s="124"/>
      <c r="P1054" s="110"/>
      <c r="Q1054" s="106"/>
      <c r="R1054" s="111"/>
      <c r="S1054" s="106"/>
      <c r="T1054" s="84">
        <f t="shared" si="94"/>
        <v>-9.7788870334625244E-9</v>
      </c>
      <c r="U1054" s="85"/>
      <c r="V1054" s="98"/>
      <c r="W1054" s="86"/>
      <c r="X1054" s="71"/>
      <c r="Y1054" s="71"/>
      <c r="Z1054" s="120"/>
      <c r="AA1054" s="120"/>
    </row>
    <row r="1055" spans="1:27" ht="41.1" hidden="1" customHeight="1" x14ac:dyDescent="0.3">
      <c r="A1055" s="285"/>
      <c r="B1055" s="57"/>
      <c r="C1055" s="57"/>
      <c r="D1055" s="57"/>
      <c r="E1055" s="57"/>
      <c r="F1055" s="57"/>
      <c r="G1055" s="57"/>
      <c r="H1055" s="103"/>
      <c r="I1055" s="133"/>
      <c r="J1055" s="187"/>
      <c r="K1055" s="133"/>
      <c r="L1055" s="91"/>
      <c r="M1055" s="188"/>
      <c r="N1055" s="123"/>
      <c r="O1055" s="124"/>
      <c r="P1055" s="110"/>
      <c r="Q1055" s="106"/>
      <c r="R1055" s="111"/>
      <c r="S1055" s="106"/>
      <c r="T1055" s="84">
        <f t="shared" si="94"/>
        <v>-9.7788870334625244E-9</v>
      </c>
      <c r="U1055" s="85"/>
      <c r="V1055" s="98"/>
      <c r="W1055" s="86"/>
      <c r="X1055" s="71"/>
      <c r="Y1055" s="71"/>
      <c r="Z1055" s="120"/>
      <c r="AA1055" s="120"/>
    </row>
    <row r="1056" spans="1:27" ht="41.1" hidden="1" customHeight="1" x14ac:dyDescent="0.3">
      <c r="A1056" s="285"/>
      <c r="B1056" s="57"/>
      <c r="C1056" s="57"/>
      <c r="D1056" s="57"/>
      <c r="E1056" s="57"/>
      <c r="F1056" s="57"/>
      <c r="G1056" s="57"/>
      <c r="H1056" s="103"/>
      <c r="I1056" s="133"/>
      <c r="J1056" s="187"/>
      <c r="K1056" s="133"/>
      <c r="L1056" s="91"/>
      <c r="M1056" s="188"/>
      <c r="N1056" s="123"/>
      <c r="O1056" s="124"/>
      <c r="P1056" s="110"/>
      <c r="Q1056" s="106"/>
      <c r="R1056" s="111"/>
      <c r="S1056" s="106"/>
      <c r="T1056" s="84">
        <f t="shared" si="94"/>
        <v>-9.7788870334625244E-9</v>
      </c>
      <c r="U1056" s="85"/>
      <c r="V1056" s="98"/>
      <c r="W1056" s="86"/>
      <c r="X1056" s="71"/>
      <c r="Y1056" s="71"/>
      <c r="Z1056" s="120"/>
      <c r="AA1056" s="120"/>
    </row>
    <row r="1057" spans="1:27" ht="41.1" hidden="1" customHeight="1" x14ac:dyDescent="0.3">
      <c r="A1057" s="285"/>
      <c r="B1057" s="57"/>
      <c r="C1057" s="57"/>
      <c r="D1057" s="57"/>
      <c r="E1057" s="57"/>
      <c r="F1057" s="57"/>
      <c r="G1057" s="57"/>
      <c r="H1057" s="103"/>
      <c r="I1057" s="133"/>
      <c r="J1057" s="187"/>
      <c r="K1057" s="133"/>
      <c r="L1057" s="91"/>
      <c r="M1057" s="188"/>
      <c r="N1057" s="123"/>
      <c r="O1057" s="124"/>
      <c r="P1057" s="110"/>
      <c r="Q1057" s="106"/>
      <c r="R1057" s="111"/>
      <c r="S1057" s="106"/>
      <c r="T1057" s="84">
        <f t="shared" si="94"/>
        <v>-9.7788870334625244E-9</v>
      </c>
      <c r="U1057" s="85"/>
      <c r="V1057" s="98"/>
      <c r="W1057" s="86"/>
      <c r="X1057" s="71"/>
      <c r="Y1057" s="71"/>
      <c r="Z1057" s="120"/>
      <c r="AA1057" s="120"/>
    </row>
    <row r="1058" spans="1:27" ht="41.1" hidden="1" customHeight="1" x14ac:dyDescent="0.3">
      <c r="A1058" s="285"/>
      <c r="B1058" s="57"/>
      <c r="C1058" s="57"/>
      <c r="D1058" s="57"/>
      <c r="E1058" s="57"/>
      <c r="F1058" s="57"/>
      <c r="G1058" s="57"/>
      <c r="H1058" s="103"/>
      <c r="I1058" s="133"/>
      <c r="J1058" s="187"/>
      <c r="K1058" s="133"/>
      <c r="L1058" s="91"/>
      <c r="M1058" s="188"/>
      <c r="N1058" s="123"/>
      <c r="O1058" s="124"/>
      <c r="P1058" s="110"/>
      <c r="Q1058" s="106"/>
      <c r="R1058" s="111"/>
      <c r="S1058" s="106"/>
      <c r="T1058" s="84">
        <f t="shared" si="94"/>
        <v>-9.7788870334625244E-9</v>
      </c>
      <c r="U1058" s="85"/>
      <c r="V1058" s="98"/>
      <c r="W1058" s="86"/>
      <c r="X1058" s="71"/>
      <c r="Y1058" s="71"/>
      <c r="Z1058" s="120"/>
      <c r="AA1058" s="120"/>
    </row>
    <row r="1059" spans="1:27" ht="41.1" hidden="1" customHeight="1" x14ac:dyDescent="0.3">
      <c r="A1059" s="285"/>
      <c r="B1059" s="57"/>
      <c r="C1059" s="57"/>
      <c r="D1059" s="57"/>
      <c r="E1059" s="57"/>
      <c r="F1059" s="57"/>
      <c r="G1059" s="57"/>
      <c r="H1059" s="103"/>
      <c r="I1059" s="133"/>
      <c r="J1059" s="187"/>
      <c r="K1059" s="133"/>
      <c r="L1059" s="91"/>
      <c r="M1059" s="188"/>
      <c r="N1059" s="123"/>
      <c r="O1059" s="124"/>
      <c r="P1059" s="110"/>
      <c r="Q1059" s="106"/>
      <c r="R1059" s="111"/>
      <c r="S1059" s="106"/>
      <c r="T1059" s="84">
        <f t="shared" si="94"/>
        <v>-9.7788870334625244E-9</v>
      </c>
      <c r="U1059" s="85"/>
      <c r="V1059" s="98"/>
      <c r="W1059" s="86"/>
      <c r="X1059" s="71"/>
      <c r="Y1059" s="71"/>
      <c r="Z1059" s="120"/>
      <c r="AA1059" s="120"/>
    </row>
    <row r="1060" spans="1:27" ht="41.1" hidden="1" customHeight="1" x14ac:dyDescent="0.3">
      <c r="A1060" s="285"/>
      <c r="B1060" s="57"/>
      <c r="C1060" s="57"/>
      <c r="D1060" s="57"/>
      <c r="E1060" s="57"/>
      <c r="F1060" s="57"/>
      <c r="G1060" s="57"/>
      <c r="H1060" s="103"/>
      <c r="I1060" s="133"/>
      <c r="J1060" s="187"/>
      <c r="K1060" s="133"/>
      <c r="L1060" s="91"/>
      <c r="M1060" s="188"/>
      <c r="N1060" s="123"/>
      <c r="O1060" s="124"/>
      <c r="P1060" s="110"/>
      <c r="Q1060" s="106"/>
      <c r="R1060" s="111"/>
      <c r="S1060" s="106"/>
      <c r="T1060" s="84">
        <f t="shared" si="94"/>
        <v>-9.7788870334625244E-9</v>
      </c>
      <c r="U1060" s="85"/>
      <c r="V1060" s="98"/>
      <c r="W1060" s="86"/>
      <c r="X1060" s="71"/>
      <c r="Y1060" s="71"/>
      <c r="Z1060" s="120"/>
      <c r="AA1060" s="120"/>
    </row>
    <row r="1061" spans="1:27" ht="41.1" hidden="1" customHeight="1" x14ac:dyDescent="0.3">
      <c r="A1061" s="285"/>
      <c r="B1061" s="57"/>
      <c r="C1061" s="57"/>
      <c r="D1061" s="57"/>
      <c r="E1061" s="57"/>
      <c r="F1061" s="57"/>
      <c r="G1061" s="57"/>
      <c r="H1061" s="103"/>
      <c r="I1061" s="133"/>
      <c r="J1061" s="187"/>
      <c r="K1061" s="133"/>
      <c r="L1061" s="91"/>
      <c r="M1061" s="188"/>
      <c r="N1061" s="123"/>
      <c r="O1061" s="124"/>
      <c r="P1061" s="110"/>
      <c r="Q1061" s="106"/>
      <c r="R1061" s="111"/>
      <c r="S1061" s="106"/>
      <c r="T1061" s="84">
        <f t="shared" si="94"/>
        <v>-9.7788870334625244E-9</v>
      </c>
      <c r="U1061" s="85"/>
      <c r="V1061" s="98"/>
      <c r="W1061" s="86"/>
      <c r="X1061" s="71"/>
      <c r="Y1061" s="71"/>
      <c r="Z1061" s="120"/>
      <c r="AA1061" s="120"/>
    </row>
    <row r="1062" spans="1:27" ht="41.1" hidden="1" customHeight="1" x14ac:dyDescent="0.3">
      <c r="A1062" s="285"/>
      <c r="B1062" s="57"/>
      <c r="C1062" s="57"/>
      <c r="D1062" s="57"/>
      <c r="E1062" s="57"/>
      <c r="F1062" s="57"/>
      <c r="G1062" s="57"/>
      <c r="H1062" s="103"/>
      <c r="I1062" s="133"/>
      <c r="J1062" s="187"/>
      <c r="K1062" s="133"/>
      <c r="L1062" s="91"/>
      <c r="M1062" s="188"/>
      <c r="N1062" s="123"/>
      <c r="O1062" s="124"/>
      <c r="P1062" s="110"/>
      <c r="Q1062" s="106"/>
      <c r="R1062" s="111"/>
      <c r="S1062" s="106"/>
      <c r="T1062" s="84">
        <f t="shared" si="94"/>
        <v>-9.7788870334625244E-9</v>
      </c>
      <c r="U1062" s="85"/>
      <c r="V1062" s="98"/>
      <c r="W1062" s="86"/>
      <c r="X1062" s="71"/>
      <c r="Y1062" s="71"/>
      <c r="Z1062" s="120"/>
      <c r="AA1062" s="120"/>
    </row>
    <row r="1063" spans="1:27" ht="41.1" hidden="1" customHeight="1" x14ac:dyDescent="0.3">
      <c r="A1063" s="285"/>
      <c r="B1063" s="57"/>
      <c r="C1063" s="57"/>
      <c r="D1063" s="57"/>
      <c r="E1063" s="57"/>
      <c r="F1063" s="57"/>
      <c r="G1063" s="57"/>
      <c r="H1063" s="103"/>
      <c r="I1063" s="133"/>
      <c r="J1063" s="187"/>
      <c r="K1063" s="133"/>
      <c r="L1063" s="91"/>
      <c r="M1063" s="188"/>
      <c r="N1063" s="123"/>
      <c r="O1063" s="124"/>
      <c r="P1063" s="110"/>
      <c r="Q1063" s="106"/>
      <c r="R1063" s="111"/>
      <c r="S1063" s="106"/>
      <c r="T1063" s="84">
        <f t="shared" si="94"/>
        <v>-9.7788870334625244E-9</v>
      </c>
      <c r="U1063" s="85"/>
      <c r="V1063" s="98"/>
      <c r="W1063" s="86"/>
      <c r="X1063" s="71"/>
      <c r="Y1063" s="71"/>
      <c r="Z1063" s="120"/>
      <c r="AA1063" s="120"/>
    </row>
    <row r="1064" spans="1:27" ht="41.1" hidden="1" customHeight="1" x14ac:dyDescent="0.3">
      <c r="A1064" s="285"/>
      <c r="B1064" s="57"/>
      <c r="C1064" s="57"/>
      <c r="D1064" s="57"/>
      <c r="E1064" s="57"/>
      <c r="F1064" s="57"/>
      <c r="G1064" s="57"/>
      <c r="H1064" s="103"/>
      <c r="I1064" s="133"/>
      <c r="J1064" s="187"/>
      <c r="K1064" s="133"/>
      <c r="L1064" s="91"/>
      <c r="M1064" s="188"/>
      <c r="N1064" s="123"/>
      <c r="O1064" s="124"/>
      <c r="P1064" s="110"/>
      <c r="Q1064" s="106"/>
      <c r="R1064" s="111"/>
      <c r="S1064" s="106"/>
      <c r="T1064" s="84">
        <f t="shared" si="94"/>
        <v>-9.7788870334625244E-9</v>
      </c>
      <c r="U1064" s="85"/>
      <c r="V1064" s="98"/>
      <c r="W1064" s="86"/>
      <c r="X1064" s="71"/>
      <c r="Y1064" s="71"/>
      <c r="Z1064" s="120"/>
      <c r="AA1064" s="120"/>
    </row>
    <row r="1065" spans="1:27" ht="41.1" hidden="1" customHeight="1" x14ac:dyDescent="0.3">
      <c r="A1065" s="285"/>
      <c r="B1065" s="57"/>
      <c r="C1065" s="57"/>
      <c r="D1065" s="57"/>
      <c r="E1065" s="57"/>
      <c r="F1065" s="57"/>
      <c r="G1065" s="57"/>
      <c r="H1065" s="103"/>
      <c r="I1065" s="133"/>
      <c r="J1065" s="187"/>
      <c r="K1065" s="133"/>
      <c r="L1065" s="91"/>
      <c r="M1065" s="188"/>
      <c r="N1065" s="123"/>
      <c r="O1065" s="124"/>
      <c r="P1065" s="110"/>
      <c r="Q1065" s="106"/>
      <c r="R1065" s="111"/>
      <c r="S1065" s="106"/>
      <c r="T1065" s="84">
        <f t="shared" ref="T1065:T1128" si="95">+T1064+Q1065-(R1065+S1065)</f>
        <v>-9.7788870334625244E-9</v>
      </c>
      <c r="U1065" s="85"/>
      <c r="V1065" s="98"/>
      <c r="W1065" s="86"/>
      <c r="X1065" s="71"/>
      <c r="Y1065" s="71"/>
      <c r="Z1065" s="120"/>
      <c r="AA1065" s="120"/>
    </row>
    <row r="1066" spans="1:27" ht="41.1" hidden="1" customHeight="1" x14ac:dyDescent="0.3">
      <c r="A1066" s="285"/>
      <c r="B1066" s="57"/>
      <c r="C1066" s="57"/>
      <c r="D1066" s="57"/>
      <c r="E1066" s="57"/>
      <c r="F1066" s="57"/>
      <c r="G1066" s="57"/>
      <c r="H1066" s="103"/>
      <c r="I1066" s="133"/>
      <c r="J1066" s="187"/>
      <c r="K1066" s="133"/>
      <c r="L1066" s="91"/>
      <c r="M1066" s="188"/>
      <c r="N1066" s="123"/>
      <c r="O1066" s="124"/>
      <c r="P1066" s="110"/>
      <c r="Q1066" s="106"/>
      <c r="R1066" s="111"/>
      <c r="S1066" s="106"/>
      <c r="T1066" s="84">
        <f t="shared" si="95"/>
        <v>-9.7788870334625244E-9</v>
      </c>
      <c r="U1066" s="85"/>
      <c r="V1066" s="98"/>
      <c r="W1066" s="86"/>
      <c r="X1066" s="71"/>
      <c r="Y1066" s="71"/>
      <c r="Z1066" s="120"/>
      <c r="AA1066" s="120"/>
    </row>
    <row r="1067" spans="1:27" ht="41.1" hidden="1" customHeight="1" x14ac:dyDescent="0.3">
      <c r="A1067" s="285"/>
      <c r="B1067" s="57"/>
      <c r="C1067" s="57"/>
      <c r="D1067" s="57"/>
      <c r="E1067" s="57"/>
      <c r="F1067" s="57"/>
      <c r="G1067" s="57"/>
      <c r="H1067" s="103"/>
      <c r="I1067" s="133"/>
      <c r="J1067" s="187"/>
      <c r="K1067" s="133"/>
      <c r="L1067" s="91"/>
      <c r="M1067" s="188"/>
      <c r="N1067" s="123"/>
      <c r="O1067" s="124"/>
      <c r="P1067" s="110"/>
      <c r="Q1067" s="106"/>
      <c r="R1067" s="111"/>
      <c r="S1067" s="106"/>
      <c r="T1067" s="84">
        <f t="shared" si="95"/>
        <v>-9.7788870334625244E-9</v>
      </c>
      <c r="U1067" s="85"/>
      <c r="V1067" s="98"/>
      <c r="W1067" s="86"/>
      <c r="X1067" s="71"/>
      <c r="Y1067" s="71"/>
      <c r="Z1067" s="120"/>
      <c r="AA1067" s="120"/>
    </row>
    <row r="1068" spans="1:27" ht="41.1" hidden="1" customHeight="1" x14ac:dyDescent="0.3">
      <c r="A1068" s="285"/>
      <c r="B1068" s="57"/>
      <c r="C1068" s="57"/>
      <c r="D1068" s="57"/>
      <c r="E1068" s="57"/>
      <c r="F1068" s="57"/>
      <c r="G1068" s="57"/>
      <c r="H1068" s="103"/>
      <c r="I1068" s="133"/>
      <c r="J1068" s="187"/>
      <c r="K1068" s="133"/>
      <c r="L1068" s="91"/>
      <c r="M1068" s="188"/>
      <c r="N1068" s="123"/>
      <c r="O1068" s="124"/>
      <c r="P1068" s="110"/>
      <c r="Q1068" s="106"/>
      <c r="R1068" s="111"/>
      <c r="S1068" s="106"/>
      <c r="T1068" s="84">
        <f t="shared" si="95"/>
        <v>-9.7788870334625244E-9</v>
      </c>
      <c r="U1068" s="85"/>
      <c r="V1068" s="98"/>
      <c r="W1068" s="86"/>
      <c r="X1068" s="71"/>
      <c r="Y1068" s="71"/>
      <c r="Z1068" s="120"/>
      <c r="AA1068" s="120"/>
    </row>
    <row r="1069" spans="1:27" ht="41.1" hidden="1" customHeight="1" x14ac:dyDescent="0.3">
      <c r="A1069" s="285"/>
      <c r="B1069" s="57"/>
      <c r="C1069" s="57"/>
      <c r="D1069" s="57"/>
      <c r="E1069" s="57"/>
      <c r="F1069" s="57"/>
      <c r="G1069" s="57"/>
      <c r="H1069" s="103"/>
      <c r="I1069" s="133"/>
      <c r="J1069" s="187"/>
      <c r="K1069" s="133"/>
      <c r="L1069" s="91"/>
      <c r="M1069" s="188"/>
      <c r="N1069" s="123"/>
      <c r="O1069" s="124"/>
      <c r="P1069" s="110"/>
      <c r="Q1069" s="106"/>
      <c r="R1069" s="111"/>
      <c r="S1069" s="106"/>
      <c r="T1069" s="84">
        <f t="shared" si="95"/>
        <v>-9.7788870334625244E-9</v>
      </c>
      <c r="U1069" s="85"/>
      <c r="V1069" s="98"/>
      <c r="W1069" s="86"/>
      <c r="X1069" s="71"/>
      <c r="Y1069" s="71"/>
      <c r="Z1069" s="120"/>
      <c r="AA1069" s="120"/>
    </row>
    <row r="1070" spans="1:27" ht="41.1" hidden="1" customHeight="1" x14ac:dyDescent="0.3">
      <c r="A1070" s="285"/>
      <c r="B1070" s="57"/>
      <c r="C1070" s="57"/>
      <c r="D1070" s="57"/>
      <c r="E1070" s="57"/>
      <c r="F1070" s="57"/>
      <c r="G1070" s="57"/>
      <c r="H1070" s="103"/>
      <c r="I1070" s="133"/>
      <c r="J1070" s="187"/>
      <c r="K1070" s="133"/>
      <c r="L1070" s="91"/>
      <c r="M1070" s="188"/>
      <c r="N1070" s="123"/>
      <c r="O1070" s="124"/>
      <c r="P1070" s="110"/>
      <c r="Q1070" s="106"/>
      <c r="R1070" s="111"/>
      <c r="S1070" s="106"/>
      <c r="T1070" s="84">
        <f t="shared" si="95"/>
        <v>-9.7788870334625244E-9</v>
      </c>
      <c r="U1070" s="85"/>
      <c r="V1070" s="98"/>
      <c r="W1070" s="86"/>
      <c r="X1070" s="71"/>
      <c r="Y1070" s="71"/>
      <c r="Z1070" s="120"/>
      <c r="AA1070" s="120"/>
    </row>
    <row r="1071" spans="1:27" ht="41.1" hidden="1" customHeight="1" x14ac:dyDescent="0.3">
      <c r="A1071" s="285"/>
      <c r="B1071" s="57"/>
      <c r="C1071" s="57"/>
      <c r="D1071" s="57"/>
      <c r="E1071" s="57"/>
      <c r="F1071" s="57"/>
      <c r="G1071" s="57"/>
      <c r="H1071" s="103"/>
      <c r="I1071" s="133"/>
      <c r="J1071" s="187"/>
      <c r="K1071" s="133"/>
      <c r="L1071" s="91"/>
      <c r="M1071" s="188"/>
      <c r="N1071" s="123"/>
      <c r="O1071" s="124"/>
      <c r="P1071" s="110"/>
      <c r="Q1071" s="106"/>
      <c r="R1071" s="111"/>
      <c r="S1071" s="106"/>
      <c r="T1071" s="84">
        <f t="shared" si="95"/>
        <v>-9.7788870334625244E-9</v>
      </c>
      <c r="U1071" s="85"/>
      <c r="V1071" s="98"/>
      <c r="W1071" s="86"/>
      <c r="X1071" s="71"/>
      <c r="Y1071" s="71"/>
      <c r="Z1071" s="120"/>
      <c r="AA1071" s="120"/>
    </row>
    <row r="1072" spans="1:27" ht="41.1" hidden="1" customHeight="1" x14ac:dyDescent="0.3">
      <c r="A1072" s="285"/>
      <c r="B1072" s="57"/>
      <c r="C1072" s="57"/>
      <c r="D1072" s="57"/>
      <c r="E1072" s="57"/>
      <c r="F1072" s="57"/>
      <c r="G1072" s="57"/>
      <c r="H1072" s="103"/>
      <c r="I1072" s="133"/>
      <c r="J1072" s="187"/>
      <c r="K1072" s="133"/>
      <c r="L1072" s="91"/>
      <c r="M1072" s="188"/>
      <c r="N1072" s="123"/>
      <c r="O1072" s="124"/>
      <c r="P1072" s="110"/>
      <c r="Q1072" s="106"/>
      <c r="R1072" s="111"/>
      <c r="S1072" s="106"/>
      <c r="T1072" s="84">
        <f t="shared" si="95"/>
        <v>-9.7788870334625244E-9</v>
      </c>
      <c r="U1072" s="85"/>
      <c r="V1072" s="98"/>
      <c r="W1072" s="86"/>
      <c r="X1072" s="71"/>
      <c r="Y1072" s="71"/>
      <c r="Z1072" s="120"/>
      <c r="AA1072" s="120"/>
    </row>
    <row r="1073" spans="1:27" ht="41.1" hidden="1" customHeight="1" x14ac:dyDescent="0.3">
      <c r="A1073" s="285"/>
      <c r="B1073" s="57"/>
      <c r="C1073" s="57"/>
      <c r="D1073" s="57"/>
      <c r="E1073" s="57"/>
      <c r="F1073" s="57"/>
      <c r="G1073" s="57"/>
      <c r="H1073" s="103"/>
      <c r="I1073" s="133"/>
      <c r="J1073" s="187"/>
      <c r="K1073" s="133"/>
      <c r="L1073" s="91"/>
      <c r="M1073" s="188"/>
      <c r="N1073" s="123"/>
      <c r="O1073" s="124"/>
      <c r="P1073" s="110"/>
      <c r="Q1073" s="106"/>
      <c r="R1073" s="111"/>
      <c r="S1073" s="106"/>
      <c r="T1073" s="84">
        <f t="shared" si="95"/>
        <v>-9.7788870334625244E-9</v>
      </c>
      <c r="U1073" s="85"/>
      <c r="V1073" s="98"/>
      <c r="W1073" s="86"/>
      <c r="X1073" s="71"/>
      <c r="Y1073" s="71"/>
      <c r="Z1073" s="120"/>
      <c r="AA1073" s="120"/>
    </row>
    <row r="1074" spans="1:27" ht="41.1" hidden="1" customHeight="1" x14ac:dyDescent="0.3">
      <c r="A1074" s="285"/>
      <c r="B1074" s="57"/>
      <c r="C1074" s="57"/>
      <c r="D1074" s="57"/>
      <c r="E1074" s="57"/>
      <c r="F1074" s="57"/>
      <c r="G1074" s="57"/>
      <c r="H1074" s="103"/>
      <c r="I1074" s="133"/>
      <c r="J1074" s="187"/>
      <c r="K1074" s="133"/>
      <c r="L1074" s="91"/>
      <c r="M1074" s="188"/>
      <c r="N1074" s="123"/>
      <c r="O1074" s="124"/>
      <c r="P1074" s="110"/>
      <c r="Q1074" s="106"/>
      <c r="R1074" s="111"/>
      <c r="S1074" s="106"/>
      <c r="T1074" s="84">
        <f t="shared" si="95"/>
        <v>-9.7788870334625244E-9</v>
      </c>
      <c r="U1074" s="85"/>
      <c r="V1074" s="98"/>
      <c r="W1074" s="86"/>
      <c r="X1074" s="71"/>
      <c r="Y1074" s="71"/>
      <c r="Z1074" s="120"/>
      <c r="AA1074" s="120"/>
    </row>
    <row r="1075" spans="1:27" ht="41.1" hidden="1" customHeight="1" x14ac:dyDescent="0.3">
      <c r="A1075" s="285"/>
      <c r="B1075" s="57"/>
      <c r="C1075" s="57"/>
      <c r="D1075" s="57"/>
      <c r="E1075" s="57"/>
      <c r="F1075" s="57"/>
      <c r="G1075" s="57"/>
      <c r="H1075" s="103"/>
      <c r="I1075" s="133"/>
      <c r="J1075" s="187"/>
      <c r="K1075" s="133"/>
      <c r="L1075" s="91"/>
      <c r="M1075" s="188"/>
      <c r="N1075" s="123"/>
      <c r="O1075" s="124"/>
      <c r="P1075" s="110"/>
      <c r="Q1075" s="106"/>
      <c r="R1075" s="111"/>
      <c r="S1075" s="106"/>
      <c r="T1075" s="84">
        <f t="shared" si="95"/>
        <v>-9.7788870334625244E-9</v>
      </c>
      <c r="U1075" s="85"/>
      <c r="V1075" s="98"/>
      <c r="W1075" s="86"/>
      <c r="X1075" s="71"/>
      <c r="Y1075" s="71"/>
      <c r="Z1075" s="120"/>
      <c r="AA1075" s="120"/>
    </row>
    <row r="1076" spans="1:27" ht="41.1" hidden="1" customHeight="1" x14ac:dyDescent="0.3">
      <c r="A1076" s="285"/>
      <c r="B1076" s="57"/>
      <c r="C1076" s="57"/>
      <c r="D1076" s="57"/>
      <c r="E1076" s="57"/>
      <c r="F1076" s="57"/>
      <c r="G1076" s="57"/>
      <c r="H1076" s="103"/>
      <c r="I1076" s="133"/>
      <c r="J1076" s="187"/>
      <c r="K1076" s="133"/>
      <c r="L1076" s="91"/>
      <c r="M1076" s="188"/>
      <c r="N1076" s="123"/>
      <c r="O1076" s="124"/>
      <c r="P1076" s="110"/>
      <c r="Q1076" s="106"/>
      <c r="R1076" s="111"/>
      <c r="S1076" s="106"/>
      <c r="T1076" s="84">
        <f t="shared" si="95"/>
        <v>-9.7788870334625244E-9</v>
      </c>
      <c r="U1076" s="85"/>
      <c r="V1076" s="98"/>
      <c r="W1076" s="86"/>
      <c r="X1076" s="71"/>
      <c r="Y1076" s="71"/>
      <c r="Z1076" s="120"/>
      <c r="AA1076" s="120"/>
    </row>
    <row r="1077" spans="1:27" ht="41.1" hidden="1" customHeight="1" x14ac:dyDescent="0.3">
      <c r="A1077" s="285"/>
      <c r="B1077" s="57"/>
      <c r="C1077" s="57"/>
      <c r="D1077" s="57"/>
      <c r="E1077" s="57"/>
      <c r="F1077" s="57"/>
      <c r="G1077" s="57"/>
      <c r="H1077" s="103"/>
      <c r="I1077" s="133"/>
      <c r="J1077" s="187"/>
      <c r="K1077" s="133"/>
      <c r="L1077" s="91"/>
      <c r="M1077" s="188"/>
      <c r="N1077" s="123"/>
      <c r="O1077" s="124"/>
      <c r="P1077" s="110"/>
      <c r="Q1077" s="106"/>
      <c r="R1077" s="111"/>
      <c r="S1077" s="106"/>
      <c r="T1077" s="84">
        <f t="shared" si="95"/>
        <v>-9.7788870334625244E-9</v>
      </c>
      <c r="U1077" s="85"/>
      <c r="V1077" s="98"/>
      <c r="W1077" s="86"/>
      <c r="X1077" s="71"/>
      <c r="Y1077" s="71"/>
      <c r="Z1077" s="120"/>
      <c r="AA1077" s="120"/>
    </row>
    <row r="1078" spans="1:27" ht="41.1" hidden="1" customHeight="1" x14ac:dyDescent="0.3">
      <c r="A1078" s="285"/>
      <c r="B1078" s="57"/>
      <c r="C1078" s="57"/>
      <c r="D1078" s="57"/>
      <c r="E1078" s="57"/>
      <c r="F1078" s="57"/>
      <c r="G1078" s="57"/>
      <c r="H1078" s="103"/>
      <c r="I1078" s="133"/>
      <c r="J1078" s="187"/>
      <c r="K1078" s="133"/>
      <c r="L1078" s="91"/>
      <c r="M1078" s="188"/>
      <c r="N1078" s="123"/>
      <c r="O1078" s="124"/>
      <c r="P1078" s="110"/>
      <c r="Q1078" s="106"/>
      <c r="R1078" s="111"/>
      <c r="S1078" s="106"/>
      <c r="T1078" s="84">
        <f t="shared" si="95"/>
        <v>-9.7788870334625244E-9</v>
      </c>
      <c r="U1078" s="85"/>
      <c r="V1078" s="98"/>
      <c r="W1078" s="86"/>
      <c r="X1078" s="71"/>
      <c r="Y1078" s="71"/>
      <c r="Z1078" s="120"/>
      <c r="AA1078" s="120"/>
    </row>
    <row r="1079" spans="1:27" ht="41.1" hidden="1" customHeight="1" x14ac:dyDescent="0.3">
      <c r="A1079" s="285"/>
      <c r="B1079" s="57"/>
      <c r="C1079" s="57"/>
      <c r="D1079" s="57"/>
      <c r="E1079" s="57"/>
      <c r="F1079" s="57"/>
      <c r="G1079" s="57"/>
      <c r="H1079" s="103"/>
      <c r="I1079" s="133"/>
      <c r="J1079" s="187"/>
      <c r="K1079" s="133"/>
      <c r="L1079" s="91"/>
      <c r="M1079" s="188"/>
      <c r="N1079" s="123"/>
      <c r="O1079" s="124"/>
      <c r="P1079" s="110"/>
      <c r="Q1079" s="106"/>
      <c r="R1079" s="111"/>
      <c r="S1079" s="106"/>
      <c r="T1079" s="84">
        <f t="shared" si="95"/>
        <v>-9.7788870334625244E-9</v>
      </c>
      <c r="U1079" s="85"/>
      <c r="V1079" s="98"/>
      <c r="W1079" s="86"/>
      <c r="X1079" s="71"/>
      <c r="Y1079" s="71"/>
      <c r="Z1079" s="120"/>
      <c r="AA1079" s="120"/>
    </row>
    <row r="1080" spans="1:27" ht="41.1" hidden="1" customHeight="1" x14ac:dyDescent="0.3">
      <c r="A1080" s="285"/>
      <c r="B1080" s="57"/>
      <c r="C1080" s="57"/>
      <c r="D1080" s="57"/>
      <c r="E1080" s="57"/>
      <c r="F1080" s="57"/>
      <c r="G1080" s="57"/>
      <c r="H1080" s="103"/>
      <c r="I1080" s="133"/>
      <c r="J1080" s="187"/>
      <c r="K1080" s="133"/>
      <c r="L1080" s="91"/>
      <c r="M1080" s="188"/>
      <c r="N1080" s="123"/>
      <c r="O1080" s="124"/>
      <c r="P1080" s="110"/>
      <c r="Q1080" s="106"/>
      <c r="R1080" s="111"/>
      <c r="S1080" s="106"/>
      <c r="T1080" s="84">
        <f t="shared" si="95"/>
        <v>-9.7788870334625244E-9</v>
      </c>
      <c r="U1080" s="85"/>
      <c r="V1080" s="98"/>
      <c r="W1080" s="86"/>
      <c r="X1080" s="71"/>
      <c r="Y1080" s="71"/>
      <c r="Z1080" s="120"/>
      <c r="AA1080" s="120"/>
    </row>
    <row r="1081" spans="1:27" ht="41.1" hidden="1" customHeight="1" x14ac:dyDescent="0.3">
      <c r="A1081" s="285"/>
      <c r="B1081" s="57"/>
      <c r="C1081" s="57"/>
      <c r="D1081" s="57"/>
      <c r="E1081" s="57"/>
      <c r="F1081" s="57"/>
      <c r="G1081" s="57"/>
      <c r="H1081" s="103"/>
      <c r="I1081" s="133"/>
      <c r="J1081" s="187"/>
      <c r="K1081" s="133"/>
      <c r="L1081" s="91"/>
      <c r="M1081" s="188"/>
      <c r="N1081" s="123"/>
      <c r="O1081" s="124"/>
      <c r="P1081" s="110"/>
      <c r="Q1081" s="106"/>
      <c r="R1081" s="111"/>
      <c r="S1081" s="106"/>
      <c r="T1081" s="84">
        <f t="shared" si="95"/>
        <v>-9.7788870334625244E-9</v>
      </c>
      <c r="U1081" s="85"/>
      <c r="V1081" s="98"/>
      <c r="W1081" s="86"/>
      <c r="X1081" s="71"/>
      <c r="Y1081" s="71"/>
      <c r="Z1081" s="120"/>
      <c r="AA1081" s="120"/>
    </row>
    <row r="1082" spans="1:27" ht="41.1" hidden="1" customHeight="1" x14ac:dyDescent="0.3">
      <c r="A1082" s="285"/>
      <c r="B1082" s="57"/>
      <c r="C1082" s="57"/>
      <c r="D1082" s="57"/>
      <c r="E1082" s="57"/>
      <c r="F1082" s="57"/>
      <c r="G1082" s="57"/>
      <c r="H1082" s="103"/>
      <c r="I1082" s="133"/>
      <c r="J1082" s="187"/>
      <c r="K1082" s="133"/>
      <c r="L1082" s="91"/>
      <c r="M1082" s="188"/>
      <c r="N1082" s="123"/>
      <c r="O1082" s="124"/>
      <c r="P1082" s="110"/>
      <c r="Q1082" s="106"/>
      <c r="R1082" s="111"/>
      <c r="S1082" s="106"/>
      <c r="T1082" s="84">
        <f t="shared" si="95"/>
        <v>-9.7788870334625244E-9</v>
      </c>
      <c r="U1082" s="85"/>
      <c r="V1082" s="98"/>
      <c r="W1082" s="86"/>
      <c r="X1082" s="71"/>
      <c r="Y1082" s="71"/>
      <c r="Z1082" s="120"/>
      <c r="AA1082" s="120"/>
    </row>
    <row r="1083" spans="1:27" ht="41.1" hidden="1" customHeight="1" x14ac:dyDescent="0.3">
      <c r="A1083" s="285"/>
      <c r="B1083" s="57"/>
      <c r="C1083" s="57"/>
      <c r="D1083" s="57"/>
      <c r="E1083" s="57"/>
      <c r="F1083" s="57"/>
      <c r="G1083" s="57"/>
      <c r="H1083" s="103"/>
      <c r="I1083" s="133"/>
      <c r="J1083" s="187"/>
      <c r="K1083" s="133"/>
      <c r="L1083" s="91"/>
      <c r="M1083" s="188"/>
      <c r="N1083" s="123"/>
      <c r="O1083" s="124"/>
      <c r="P1083" s="110"/>
      <c r="Q1083" s="106"/>
      <c r="R1083" s="111"/>
      <c r="S1083" s="106"/>
      <c r="T1083" s="84">
        <f t="shared" si="95"/>
        <v>-9.7788870334625244E-9</v>
      </c>
      <c r="U1083" s="85"/>
      <c r="V1083" s="98"/>
      <c r="W1083" s="86"/>
      <c r="X1083" s="71"/>
      <c r="Y1083" s="71"/>
      <c r="Z1083" s="120"/>
      <c r="AA1083" s="120"/>
    </row>
    <row r="1084" spans="1:27" ht="41.1" hidden="1" customHeight="1" x14ac:dyDescent="0.3">
      <c r="A1084" s="285"/>
      <c r="B1084" s="57"/>
      <c r="C1084" s="57"/>
      <c r="D1084" s="57"/>
      <c r="E1084" s="57"/>
      <c r="F1084" s="57"/>
      <c r="G1084" s="57"/>
      <c r="H1084" s="103"/>
      <c r="I1084" s="133"/>
      <c r="J1084" s="187"/>
      <c r="K1084" s="133"/>
      <c r="L1084" s="91"/>
      <c r="M1084" s="188"/>
      <c r="N1084" s="123"/>
      <c r="O1084" s="124"/>
      <c r="P1084" s="110"/>
      <c r="Q1084" s="106"/>
      <c r="R1084" s="111"/>
      <c r="S1084" s="106"/>
      <c r="T1084" s="84">
        <f t="shared" si="95"/>
        <v>-9.7788870334625244E-9</v>
      </c>
      <c r="U1084" s="85"/>
      <c r="V1084" s="98"/>
      <c r="W1084" s="86"/>
      <c r="X1084" s="71"/>
      <c r="Y1084" s="71"/>
      <c r="Z1084" s="120"/>
      <c r="AA1084" s="120"/>
    </row>
    <row r="1085" spans="1:27" ht="41.1" hidden="1" customHeight="1" x14ac:dyDescent="0.3">
      <c r="A1085" s="285"/>
      <c r="B1085" s="57"/>
      <c r="C1085" s="57"/>
      <c r="D1085" s="57"/>
      <c r="E1085" s="57"/>
      <c r="F1085" s="57"/>
      <c r="G1085" s="57"/>
      <c r="H1085" s="103"/>
      <c r="I1085" s="133"/>
      <c r="J1085" s="187"/>
      <c r="K1085" s="133"/>
      <c r="L1085" s="91"/>
      <c r="M1085" s="188"/>
      <c r="N1085" s="123"/>
      <c r="O1085" s="124"/>
      <c r="P1085" s="110"/>
      <c r="Q1085" s="106"/>
      <c r="R1085" s="111"/>
      <c r="S1085" s="106"/>
      <c r="T1085" s="84">
        <f t="shared" si="95"/>
        <v>-9.7788870334625244E-9</v>
      </c>
      <c r="U1085" s="85"/>
      <c r="V1085" s="98"/>
      <c r="W1085" s="86"/>
      <c r="X1085" s="71"/>
      <c r="Y1085" s="71"/>
      <c r="Z1085" s="120"/>
      <c r="AA1085" s="120"/>
    </row>
    <row r="1086" spans="1:27" ht="41.1" hidden="1" customHeight="1" x14ac:dyDescent="0.3">
      <c r="A1086" s="285"/>
      <c r="B1086" s="57"/>
      <c r="C1086" s="57"/>
      <c r="D1086" s="57"/>
      <c r="E1086" s="57"/>
      <c r="F1086" s="57"/>
      <c r="G1086" s="57"/>
      <c r="H1086" s="103"/>
      <c r="I1086" s="133"/>
      <c r="J1086" s="187"/>
      <c r="K1086" s="133"/>
      <c r="L1086" s="91"/>
      <c r="M1086" s="188"/>
      <c r="N1086" s="123"/>
      <c r="O1086" s="124"/>
      <c r="P1086" s="110"/>
      <c r="Q1086" s="106"/>
      <c r="R1086" s="111"/>
      <c r="S1086" s="106"/>
      <c r="T1086" s="84">
        <f t="shared" si="95"/>
        <v>-9.7788870334625244E-9</v>
      </c>
      <c r="U1086" s="85"/>
      <c r="V1086" s="98"/>
      <c r="W1086" s="86"/>
      <c r="X1086" s="71"/>
      <c r="Y1086" s="71"/>
      <c r="Z1086" s="120"/>
      <c r="AA1086" s="120"/>
    </row>
    <row r="1087" spans="1:27" ht="41.1" hidden="1" customHeight="1" x14ac:dyDescent="0.3">
      <c r="A1087" s="285"/>
      <c r="B1087" s="57"/>
      <c r="C1087" s="57"/>
      <c r="D1087" s="57"/>
      <c r="E1087" s="57"/>
      <c r="F1087" s="57"/>
      <c r="G1087" s="57"/>
      <c r="H1087" s="103"/>
      <c r="I1087" s="133"/>
      <c r="J1087" s="187"/>
      <c r="K1087" s="133"/>
      <c r="L1087" s="91"/>
      <c r="M1087" s="188"/>
      <c r="N1087" s="123"/>
      <c r="O1087" s="124"/>
      <c r="P1087" s="110"/>
      <c r="Q1087" s="106"/>
      <c r="R1087" s="111"/>
      <c r="S1087" s="106"/>
      <c r="T1087" s="84">
        <f t="shared" si="95"/>
        <v>-9.7788870334625244E-9</v>
      </c>
      <c r="U1087" s="85"/>
      <c r="V1087" s="98"/>
      <c r="W1087" s="86"/>
      <c r="X1087" s="71"/>
      <c r="Y1087" s="71"/>
      <c r="Z1087" s="120"/>
      <c r="AA1087" s="120"/>
    </row>
    <row r="1088" spans="1:27" ht="41.1" hidden="1" customHeight="1" x14ac:dyDescent="0.3">
      <c r="A1088" s="285"/>
      <c r="B1088" s="57"/>
      <c r="C1088" s="57"/>
      <c r="D1088" s="57"/>
      <c r="E1088" s="57"/>
      <c r="F1088" s="57"/>
      <c r="G1088" s="57"/>
      <c r="H1088" s="103"/>
      <c r="I1088" s="133"/>
      <c r="J1088" s="187"/>
      <c r="K1088" s="133"/>
      <c r="L1088" s="91"/>
      <c r="M1088" s="188"/>
      <c r="N1088" s="123"/>
      <c r="O1088" s="124"/>
      <c r="P1088" s="110"/>
      <c r="Q1088" s="106"/>
      <c r="R1088" s="111"/>
      <c r="S1088" s="106"/>
      <c r="T1088" s="84">
        <f t="shared" si="95"/>
        <v>-9.7788870334625244E-9</v>
      </c>
      <c r="U1088" s="85"/>
      <c r="V1088" s="98"/>
      <c r="W1088" s="86"/>
      <c r="X1088" s="71"/>
      <c r="Y1088" s="71"/>
      <c r="Z1088" s="120"/>
      <c r="AA1088" s="120"/>
    </row>
    <row r="1089" spans="1:27" ht="41.1" hidden="1" customHeight="1" x14ac:dyDescent="0.3">
      <c r="A1089" s="285"/>
      <c r="B1089" s="57"/>
      <c r="C1089" s="57"/>
      <c r="D1089" s="57"/>
      <c r="E1089" s="57"/>
      <c r="F1089" s="57"/>
      <c r="G1089" s="57"/>
      <c r="H1089" s="103"/>
      <c r="I1089" s="133"/>
      <c r="J1089" s="187"/>
      <c r="K1089" s="133"/>
      <c r="L1089" s="91"/>
      <c r="M1089" s="188"/>
      <c r="N1089" s="123"/>
      <c r="O1089" s="124"/>
      <c r="P1089" s="110"/>
      <c r="Q1089" s="106"/>
      <c r="R1089" s="111"/>
      <c r="S1089" s="106"/>
      <c r="T1089" s="84">
        <f t="shared" si="95"/>
        <v>-9.7788870334625244E-9</v>
      </c>
      <c r="U1089" s="85"/>
      <c r="V1089" s="98"/>
      <c r="W1089" s="86"/>
      <c r="X1089" s="71"/>
      <c r="Y1089" s="71"/>
      <c r="Z1089" s="120"/>
      <c r="AA1089" s="120"/>
    </row>
    <row r="1090" spans="1:27" ht="41.1" hidden="1" customHeight="1" x14ac:dyDescent="0.3">
      <c r="A1090" s="285"/>
      <c r="B1090" s="57"/>
      <c r="C1090" s="57"/>
      <c r="D1090" s="57"/>
      <c r="E1090" s="57"/>
      <c r="F1090" s="57"/>
      <c r="G1090" s="57"/>
      <c r="H1090" s="103"/>
      <c r="I1090" s="133"/>
      <c r="J1090" s="187"/>
      <c r="K1090" s="133"/>
      <c r="L1090" s="91"/>
      <c r="M1090" s="188"/>
      <c r="N1090" s="123"/>
      <c r="O1090" s="124"/>
      <c r="P1090" s="110"/>
      <c r="Q1090" s="106"/>
      <c r="R1090" s="111"/>
      <c r="S1090" s="106"/>
      <c r="T1090" s="84">
        <f t="shared" si="95"/>
        <v>-9.7788870334625244E-9</v>
      </c>
      <c r="U1090" s="85"/>
      <c r="V1090" s="98"/>
      <c r="W1090" s="86"/>
      <c r="X1090" s="71"/>
      <c r="Y1090" s="71"/>
      <c r="Z1090" s="120"/>
      <c r="AA1090" s="120"/>
    </row>
    <row r="1091" spans="1:27" ht="41.1" hidden="1" customHeight="1" x14ac:dyDescent="0.3">
      <c r="A1091" s="285"/>
      <c r="B1091" s="57"/>
      <c r="C1091" s="57"/>
      <c r="D1091" s="57"/>
      <c r="E1091" s="57"/>
      <c r="F1091" s="57"/>
      <c r="G1091" s="57"/>
      <c r="H1091" s="103"/>
      <c r="I1091" s="133"/>
      <c r="J1091" s="187"/>
      <c r="K1091" s="133"/>
      <c r="L1091" s="91"/>
      <c r="M1091" s="188"/>
      <c r="N1091" s="123"/>
      <c r="O1091" s="124"/>
      <c r="P1091" s="110"/>
      <c r="Q1091" s="106"/>
      <c r="R1091" s="111"/>
      <c r="S1091" s="106"/>
      <c r="T1091" s="84">
        <f t="shared" si="95"/>
        <v>-9.7788870334625244E-9</v>
      </c>
      <c r="U1091" s="85"/>
      <c r="V1091" s="98"/>
      <c r="W1091" s="86"/>
      <c r="X1091" s="71"/>
      <c r="Y1091" s="71"/>
      <c r="Z1091" s="120"/>
      <c r="AA1091" s="120"/>
    </row>
    <row r="1092" spans="1:27" ht="41.1" hidden="1" customHeight="1" x14ac:dyDescent="0.3">
      <c r="A1092" s="285"/>
      <c r="B1092" s="57"/>
      <c r="C1092" s="57"/>
      <c r="D1092" s="57"/>
      <c r="E1092" s="57"/>
      <c r="F1092" s="57"/>
      <c r="G1092" s="57"/>
      <c r="H1092" s="103"/>
      <c r="I1092" s="133"/>
      <c r="J1092" s="187"/>
      <c r="K1092" s="133"/>
      <c r="L1092" s="91"/>
      <c r="M1092" s="188"/>
      <c r="N1092" s="123"/>
      <c r="O1092" s="124"/>
      <c r="P1092" s="110"/>
      <c r="Q1092" s="106"/>
      <c r="R1092" s="111"/>
      <c r="S1092" s="106"/>
      <c r="T1092" s="84">
        <f t="shared" si="95"/>
        <v>-9.7788870334625244E-9</v>
      </c>
      <c r="U1092" s="85"/>
      <c r="V1092" s="98"/>
      <c r="W1092" s="86"/>
      <c r="X1092" s="71"/>
      <c r="Y1092" s="71"/>
      <c r="Z1092" s="120"/>
      <c r="AA1092" s="120"/>
    </row>
    <row r="1093" spans="1:27" ht="41.1" hidden="1" customHeight="1" x14ac:dyDescent="0.3">
      <c r="A1093" s="285"/>
      <c r="B1093" s="57"/>
      <c r="C1093" s="57"/>
      <c r="D1093" s="57"/>
      <c r="E1093" s="57"/>
      <c r="F1093" s="57"/>
      <c r="G1093" s="57"/>
      <c r="H1093" s="103"/>
      <c r="I1093" s="133"/>
      <c r="J1093" s="187"/>
      <c r="K1093" s="133"/>
      <c r="L1093" s="91"/>
      <c r="M1093" s="188"/>
      <c r="N1093" s="123"/>
      <c r="O1093" s="124"/>
      <c r="P1093" s="110"/>
      <c r="Q1093" s="106"/>
      <c r="R1093" s="111"/>
      <c r="S1093" s="106"/>
      <c r="T1093" s="84">
        <f t="shared" si="95"/>
        <v>-9.7788870334625244E-9</v>
      </c>
      <c r="U1093" s="85"/>
      <c r="V1093" s="98"/>
      <c r="W1093" s="86"/>
      <c r="X1093" s="71"/>
      <c r="Y1093" s="71"/>
      <c r="Z1093" s="120"/>
      <c r="AA1093" s="120"/>
    </row>
    <row r="1094" spans="1:27" ht="41.1" hidden="1" customHeight="1" x14ac:dyDescent="0.3">
      <c r="A1094" s="285"/>
      <c r="B1094" s="57"/>
      <c r="C1094" s="57"/>
      <c r="D1094" s="57"/>
      <c r="E1094" s="57"/>
      <c r="F1094" s="57"/>
      <c r="G1094" s="57"/>
      <c r="H1094" s="103"/>
      <c r="I1094" s="133"/>
      <c r="J1094" s="187"/>
      <c r="K1094" s="133"/>
      <c r="L1094" s="91"/>
      <c r="M1094" s="188"/>
      <c r="N1094" s="123"/>
      <c r="O1094" s="124"/>
      <c r="P1094" s="110"/>
      <c r="Q1094" s="106"/>
      <c r="R1094" s="111"/>
      <c r="S1094" s="106"/>
      <c r="T1094" s="84">
        <f t="shared" si="95"/>
        <v>-9.7788870334625244E-9</v>
      </c>
      <c r="U1094" s="85"/>
      <c r="V1094" s="98"/>
      <c r="W1094" s="86"/>
      <c r="X1094" s="71"/>
      <c r="Y1094" s="71"/>
      <c r="Z1094" s="120"/>
      <c r="AA1094" s="120"/>
    </row>
    <row r="1095" spans="1:27" ht="41.1" hidden="1" customHeight="1" x14ac:dyDescent="0.3">
      <c r="A1095" s="285"/>
      <c r="B1095" s="57"/>
      <c r="C1095" s="57"/>
      <c r="D1095" s="57"/>
      <c r="E1095" s="57"/>
      <c r="F1095" s="57"/>
      <c r="G1095" s="57"/>
      <c r="H1095" s="103"/>
      <c r="I1095" s="133"/>
      <c r="J1095" s="187"/>
      <c r="K1095" s="133"/>
      <c r="L1095" s="91"/>
      <c r="M1095" s="188"/>
      <c r="N1095" s="123"/>
      <c r="O1095" s="124"/>
      <c r="P1095" s="110"/>
      <c r="Q1095" s="106"/>
      <c r="R1095" s="111"/>
      <c r="S1095" s="106"/>
      <c r="T1095" s="84">
        <f t="shared" si="95"/>
        <v>-9.7788870334625244E-9</v>
      </c>
      <c r="U1095" s="85"/>
      <c r="V1095" s="98"/>
      <c r="W1095" s="86"/>
      <c r="X1095" s="71"/>
      <c r="Y1095" s="71"/>
      <c r="Z1095" s="120"/>
      <c r="AA1095" s="120"/>
    </row>
    <row r="1096" spans="1:27" ht="41.1" hidden="1" customHeight="1" x14ac:dyDescent="0.3">
      <c r="A1096" s="285"/>
      <c r="B1096" s="57"/>
      <c r="C1096" s="57"/>
      <c r="D1096" s="57"/>
      <c r="E1096" s="57"/>
      <c r="F1096" s="57"/>
      <c r="G1096" s="57"/>
      <c r="H1096" s="103"/>
      <c r="I1096" s="133"/>
      <c r="J1096" s="187"/>
      <c r="K1096" s="133"/>
      <c r="L1096" s="91"/>
      <c r="M1096" s="188"/>
      <c r="N1096" s="123"/>
      <c r="O1096" s="124"/>
      <c r="P1096" s="110"/>
      <c r="Q1096" s="106"/>
      <c r="R1096" s="111"/>
      <c r="S1096" s="106"/>
      <c r="T1096" s="84">
        <f t="shared" si="95"/>
        <v>-9.7788870334625244E-9</v>
      </c>
      <c r="U1096" s="85"/>
      <c r="V1096" s="98"/>
      <c r="W1096" s="86"/>
      <c r="X1096" s="71"/>
      <c r="Y1096" s="71"/>
      <c r="Z1096" s="120"/>
      <c r="AA1096" s="120"/>
    </row>
    <row r="1097" spans="1:27" ht="41.1" hidden="1" customHeight="1" x14ac:dyDescent="0.3">
      <c r="A1097" s="285"/>
      <c r="B1097" s="57"/>
      <c r="C1097" s="57"/>
      <c r="D1097" s="57"/>
      <c r="E1097" s="57"/>
      <c r="F1097" s="57"/>
      <c r="G1097" s="57"/>
      <c r="H1097" s="103"/>
      <c r="I1097" s="133"/>
      <c r="J1097" s="187"/>
      <c r="K1097" s="133"/>
      <c r="L1097" s="91"/>
      <c r="M1097" s="188"/>
      <c r="N1097" s="123"/>
      <c r="O1097" s="124"/>
      <c r="P1097" s="110"/>
      <c r="Q1097" s="106"/>
      <c r="R1097" s="111"/>
      <c r="S1097" s="106"/>
      <c r="T1097" s="84">
        <f t="shared" si="95"/>
        <v>-9.7788870334625244E-9</v>
      </c>
      <c r="U1097" s="85"/>
      <c r="V1097" s="98"/>
      <c r="W1097" s="86"/>
      <c r="X1097" s="71"/>
      <c r="Y1097" s="71"/>
      <c r="Z1097" s="120"/>
      <c r="AA1097" s="120"/>
    </row>
    <row r="1098" spans="1:27" ht="41.1" hidden="1" customHeight="1" x14ac:dyDescent="0.3">
      <c r="A1098" s="285"/>
      <c r="B1098" s="57"/>
      <c r="C1098" s="57"/>
      <c r="D1098" s="57"/>
      <c r="E1098" s="57"/>
      <c r="F1098" s="57"/>
      <c r="G1098" s="57"/>
      <c r="H1098" s="103"/>
      <c r="I1098" s="133"/>
      <c r="J1098" s="187"/>
      <c r="K1098" s="133"/>
      <c r="L1098" s="91"/>
      <c r="M1098" s="188"/>
      <c r="N1098" s="123"/>
      <c r="O1098" s="124"/>
      <c r="P1098" s="110"/>
      <c r="Q1098" s="106"/>
      <c r="R1098" s="111"/>
      <c r="S1098" s="106"/>
      <c r="T1098" s="84">
        <f t="shared" si="95"/>
        <v>-9.7788870334625244E-9</v>
      </c>
      <c r="U1098" s="85"/>
      <c r="V1098" s="98"/>
      <c r="W1098" s="86"/>
      <c r="X1098" s="71"/>
      <c r="Y1098" s="71"/>
      <c r="Z1098" s="120"/>
      <c r="AA1098" s="120"/>
    </row>
    <row r="1099" spans="1:27" ht="41.1" hidden="1" customHeight="1" x14ac:dyDescent="0.3">
      <c r="A1099" s="285"/>
      <c r="B1099" s="57"/>
      <c r="C1099" s="57"/>
      <c r="D1099" s="57"/>
      <c r="E1099" s="57"/>
      <c r="F1099" s="57"/>
      <c r="G1099" s="57"/>
      <c r="H1099" s="103"/>
      <c r="I1099" s="133"/>
      <c r="J1099" s="187"/>
      <c r="K1099" s="133"/>
      <c r="L1099" s="91"/>
      <c r="M1099" s="188"/>
      <c r="N1099" s="123"/>
      <c r="O1099" s="124"/>
      <c r="P1099" s="110"/>
      <c r="Q1099" s="106"/>
      <c r="R1099" s="111"/>
      <c r="S1099" s="106"/>
      <c r="T1099" s="84">
        <f t="shared" si="95"/>
        <v>-9.7788870334625244E-9</v>
      </c>
      <c r="U1099" s="85"/>
      <c r="V1099" s="98"/>
      <c r="W1099" s="86"/>
      <c r="X1099" s="71"/>
      <c r="Y1099" s="71"/>
      <c r="Z1099" s="120"/>
      <c r="AA1099" s="120"/>
    </row>
    <row r="1100" spans="1:27" ht="41.1" hidden="1" customHeight="1" x14ac:dyDescent="0.3">
      <c r="A1100" s="285"/>
      <c r="B1100" s="57"/>
      <c r="C1100" s="57"/>
      <c r="D1100" s="57"/>
      <c r="E1100" s="57"/>
      <c r="F1100" s="57"/>
      <c r="G1100" s="57"/>
      <c r="H1100" s="103"/>
      <c r="I1100" s="133"/>
      <c r="J1100" s="187"/>
      <c r="K1100" s="133"/>
      <c r="L1100" s="91"/>
      <c r="M1100" s="188"/>
      <c r="N1100" s="123"/>
      <c r="O1100" s="124"/>
      <c r="P1100" s="110"/>
      <c r="Q1100" s="106"/>
      <c r="R1100" s="111"/>
      <c r="S1100" s="106"/>
      <c r="T1100" s="84">
        <f t="shared" si="95"/>
        <v>-9.7788870334625244E-9</v>
      </c>
      <c r="U1100" s="85"/>
      <c r="V1100" s="98"/>
      <c r="W1100" s="86"/>
      <c r="X1100" s="71"/>
      <c r="Y1100" s="71"/>
      <c r="Z1100" s="120"/>
      <c r="AA1100" s="120"/>
    </row>
    <row r="1101" spans="1:27" ht="41.1" hidden="1" customHeight="1" x14ac:dyDescent="0.3">
      <c r="A1101" s="285"/>
      <c r="B1101" s="57"/>
      <c r="C1101" s="57"/>
      <c r="D1101" s="57"/>
      <c r="E1101" s="57"/>
      <c r="F1101" s="57"/>
      <c r="G1101" s="57"/>
      <c r="H1101" s="103"/>
      <c r="I1101" s="133"/>
      <c r="J1101" s="187"/>
      <c r="K1101" s="133"/>
      <c r="L1101" s="91"/>
      <c r="M1101" s="188"/>
      <c r="N1101" s="123"/>
      <c r="O1101" s="124"/>
      <c r="P1101" s="110"/>
      <c r="Q1101" s="106"/>
      <c r="R1101" s="111"/>
      <c r="S1101" s="106"/>
      <c r="T1101" s="84">
        <f t="shared" si="95"/>
        <v>-9.7788870334625244E-9</v>
      </c>
      <c r="U1101" s="85"/>
      <c r="V1101" s="98"/>
      <c r="W1101" s="86"/>
      <c r="X1101" s="71"/>
      <c r="Y1101" s="71"/>
      <c r="Z1101" s="120"/>
      <c r="AA1101" s="120"/>
    </row>
    <row r="1102" spans="1:27" ht="41.1" hidden="1" customHeight="1" x14ac:dyDescent="0.3">
      <c r="A1102" s="285"/>
      <c r="B1102" s="57"/>
      <c r="C1102" s="57"/>
      <c r="D1102" s="57"/>
      <c r="E1102" s="57"/>
      <c r="F1102" s="57"/>
      <c r="G1102" s="57"/>
      <c r="H1102" s="103"/>
      <c r="I1102" s="133"/>
      <c r="J1102" s="187"/>
      <c r="K1102" s="133"/>
      <c r="L1102" s="91"/>
      <c r="M1102" s="188"/>
      <c r="N1102" s="123"/>
      <c r="O1102" s="124"/>
      <c r="P1102" s="110"/>
      <c r="Q1102" s="106"/>
      <c r="R1102" s="111"/>
      <c r="S1102" s="106"/>
      <c r="T1102" s="84">
        <f t="shared" si="95"/>
        <v>-9.7788870334625244E-9</v>
      </c>
      <c r="U1102" s="85"/>
      <c r="V1102" s="98"/>
      <c r="W1102" s="86"/>
      <c r="X1102" s="71"/>
      <c r="Y1102" s="71"/>
      <c r="Z1102" s="120"/>
      <c r="AA1102" s="120"/>
    </row>
    <row r="1103" spans="1:27" ht="41.1" hidden="1" customHeight="1" x14ac:dyDescent="0.3">
      <c r="A1103" s="285"/>
      <c r="B1103" s="57"/>
      <c r="C1103" s="57"/>
      <c r="D1103" s="57"/>
      <c r="E1103" s="57"/>
      <c r="F1103" s="57"/>
      <c r="G1103" s="57"/>
      <c r="H1103" s="103"/>
      <c r="I1103" s="133"/>
      <c r="J1103" s="187"/>
      <c r="K1103" s="133"/>
      <c r="L1103" s="91"/>
      <c r="M1103" s="188"/>
      <c r="N1103" s="123"/>
      <c r="O1103" s="124"/>
      <c r="P1103" s="110"/>
      <c r="Q1103" s="106"/>
      <c r="R1103" s="111"/>
      <c r="S1103" s="106"/>
      <c r="T1103" s="84">
        <f t="shared" si="95"/>
        <v>-9.7788870334625244E-9</v>
      </c>
      <c r="U1103" s="85"/>
      <c r="V1103" s="98"/>
      <c r="W1103" s="86"/>
      <c r="X1103" s="71"/>
      <c r="Y1103" s="71"/>
      <c r="Z1103" s="120"/>
      <c r="AA1103" s="120"/>
    </row>
    <row r="1104" spans="1:27" ht="41.1" hidden="1" customHeight="1" x14ac:dyDescent="0.3">
      <c r="A1104" s="285"/>
      <c r="B1104" s="57"/>
      <c r="C1104" s="57"/>
      <c r="D1104" s="57"/>
      <c r="E1104" s="57"/>
      <c r="F1104" s="57"/>
      <c r="G1104" s="57"/>
      <c r="H1104" s="103"/>
      <c r="I1104" s="133"/>
      <c r="J1104" s="187"/>
      <c r="K1104" s="133"/>
      <c r="L1104" s="91"/>
      <c r="M1104" s="188"/>
      <c r="N1104" s="123"/>
      <c r="O1104" s="124"/>
      <c r="P1104" s="110"/>
      <c r="Q1104" s="106"/>
      <c r="R1104" s="111"/>
      <c r="S1104" s="106"/>
      <c r="T1104" s="84">
        <f t="shared" si="95"/>
        <v>-9.7788870334625244E-9</v>
      </c>
      <c r="U1104" s="85"/>
      <c r="V1104" s="98"/>
      <c r="W1104" s="86"/>
      <c r="X1104" s="71"/>
      <c r="Y1104" s="71"/>
      <c r="Z1104" s="120"/>
      <c r="AA1104" s="120"/>
    </row>
    <row r="1105" spans="1:27" ht="41.1" hidden="1" customHeight="1" x14ac:dyDescent="0.3">
      <c r="A1105" s="285"/>
      <c r="B1105" s="57"/>
      <c r="C1105" s="57"/>
      <c r="D1105" s="57"/>
      <c r="E1105" s="57"/>
      <c r="F1105" s="57"/>
      <c r="G1105" s="57"/>
      <c r="H1105" s="103"/>
      <c r="I1105" s="133"/>
      <c r="J1105" s="187"/>
      <c r="K1105" s="133"/>
      <c r="L1105" s="91"/>
      <c r="M1105" s="188"/>
      <c r="N1105" s="123"/>
      <c r="O1105" s="124"/>
      <c r="P1105" s="110"/>
      <c r="Q1105" s="106"/>
      <c r="R1105" s="111"/>
      <c r="S1105" s="106"/>
      <c r="T1105" s="84">
        <f t="shared" si="95"/>
        <v>-9.7788870334625244E-9</v>
      </c>
      <c r="U1105" s="85"/>
      <c r="V1105" s="98"/>
      <c r="W1105" s="86"/>
      <c r="X1105" s="71"/>
      <c r="Y1105" s="71"/>
      <c r="Z1105" s="120"/>
      <c r="AA1105" s="120"/>
    </row>
    <row r="1106" spans="1:27" ht="41.1" hidden="1" customHeight="1" x14ac:dyDescent="0.3">
      <c r="A1106" s="285"/>
      <c r="B1106" s="57"/>
      <c r="C1106" s="57"/>
      <c r="D1106" s="57"/>
      <c r="E1106" s="57"/>
      <c r="F1106" s="57"/>
      <c r="G1106" s="57"/>
      <c r="H1106" s="103"/>
      <c r="I1106" s="133"/>
      <c r="J1106" s="187"/>
      <c r="K1106" s="133"/>
      <c r="L1106" s="91"/>
      <c r="M1106" s="188"/>
      <c r="N1106" s="123"/>
      <c r="O1106" s="124"/>
      <c r="P1106" s="110"/>
      <c r="Q1106" s="106"/>
      <c r="R1106" s="111"/>
      <c r="S1106" s="106"/>
      <c r="T1106" s="84">
        <f t="shared" si="95"/>
        <v>-9.7788870334625244E-9</v>
      </c>
      <c r="U1106" s="85"/>
      <c r="V1106" s="98"/>
      <c r="W1106" s="86"/>
      <c r="X1106" s="71"/>
      <c r="Y1106" s="71"/>
      <c r="Z1106" s="120"/>
      <c r="AA1106" s="120"/>
    </row>
    <row r="1107" spans="1:27" ht="41.1" hidden="1" customHeight="1" x14ac:dyDescent="0.3">
      <c r="A1107" s="285"/>
      <c r="B1107" s="57"/>
      <c r="C1107" s="57"/>
      <c r="D1107" s="57"/>
      <c r="E1107" s="57"/>
      <c r="F1107" s="57"/>
      <c r="G1107" s="57"/>
      <c r="H1107" s="103"/>
      <c r="I1107" s="133"/>
      <c r="J1107" s="187"/>
      <c r="K1107" s="133"/>
      <c r="L1107" s="91"/>
      <c r="M1107" s="188"/>
      <c r="N1107" s="123"/>
      <c r="O1107" s="124"/>
      <c r="P1107" s="110"/>
      <c r="Q1107" s="106"/>
      <c r="R1107" s="111"/>
      <c r="S1107" s="106"/>
      <c r="T1107" s="84">
        <f t="shared" si="95"/>
        <v>-9.7788870334625244E-9</v>
      </c>
      <c r="U1107" s="85"/>
      <c r="V1107" s="98"/>
      <c r="W1107" s="86"/>
      <c r="X1107" s="71"/>
      <c r="Y1107" s="71"/>
      <c r="Z1107" s="120"/>
      <c r="AA1107" s="120"/>
    </row>
    <row r="1108" spans="1:27" ht="41.1" hidden="1" customHeight="1" x14ac:dyDescent="0.3">
      <c r="A1108" s="285"/>
      <c r="B1108" s="57"/>
      <c r="C1108" s="57"/>
      <c r="D1108" s="57"/>
      <c r="E1108" s="57"/>
      <c r="F1108" s="57"/>
      <c r="G1108" s="57"/>
      <c r="H1108" s="103"/>
      <c r="I1108" s="133"/>
      <c r="J1108" s="187"/>
      <c r="K1108" s="133"/>
      <c r="L1108" s="91"/>
      <c r="M1108" s="188"/>
      <c r="N1108" s="123"/>
      <c r="O1108" s="124"/>
      <c r="P1108" s="110"/>
      <c r="Q1108" s="106"/>
      <c r="R1108" s="111"/>
      <c r="S1108" s="106"/>
      <c r="T1108" s="84">
        <f t="shared" si="95"/>
        <v>-9.7788870334625244E-9</v>
      </c>
      <c r="U1108" s="85"/>
      <c r="V1108" s="98"/>
      <c r="W1108" s="86"/>
      <c r="X1108" s="71"/>
      <c r="Y1108" s="71"/>
      <c r="Z1108" s="120"/>
      <c r="AA1108" s="120"/>
    </row>
    <row r="1109" spans="1:27" ht="41.1" hidden="1" customHeight="1" x14ac:dyDescent="0.3">
      <c r="A1109" s="285"/>
      <c r="B1109" s="57"/>
      <c r="C1109" s="57"/>
      <c r="D1109" s="57"/>
      <c r="E1109" s="57"/>
      <c r="F1109" s="57"/>
      <c r="G1109" s="57"/>
      <c r="H1109" s="103"/>
      <c r="I1109" s="133"/>
      <c r="J1109" s="187"/>
      <c r="K1109" s="133"/>
      <c r="L1109" s="91"/>
      <c r="M1109" s="188"/>
      <c r="N1109" s="123"/>
      <c r="O1109" s="124"/>
      <c r="P1109" s="110"/>
      <c r="Q1109" s="106"/>
      <c r="R1109" s="111"/>
      <c r="S1109" s="106"/>
      <c r="T1109" s="84">
        <f t="shared" si="95"/>
        <v>-9.7788870334625244E-9</v>
      </c>
      <c r="U1109" s="85"/>
      <c r="V1109" s="98"/>
      <c r="W1109" s="86"/>
      <c r="X1109" s="71"/>
      <c r="Y1109" s="71"/>
      <c r="Z1109" s="120"/>
      <c r="AA1109" s="120"/>
    </row>
    <row r="1110" spans="1:27" ht="41.1" hidden="1" customHeight="1" x14ac:dyDescent="0.3">
      <c r="A1110" s="285"/>
      <c r="B1110" s="57"/>
      <c r="C1110" s="57"/>
      <c r="D1110" s="57"/>
      <c r="E1110" s="57"/>
      <c r="F1110" s="57"/>
      <c r="G1110" s="57"/>
      <c r="H1110" s="103"/>
      <c r="I1110" s="133"/>
      <c r="J1110" s="187"/>
      <c r="K1110" s="133"/>
      <c r="L1110" s="91"/>
      <c r="M1110" s="188"/>
      <c r="N1110" s="123"/>
      <c r="O1110" s="124"/>
      <c r="P1110" s="110"/>
      <c r="Q1110" s="106"/>
      <c r="R1110" s="111"/>
      <c r="S1110" s="106"/>
      <c r="T1110" s="84">
        <f t="shared" si="95"/>
        <v>-9.7788870334625244E-9</v>
      </c>
      <c r="U1110" s="85"/>
      <c r="V1110" s="98"/>
      <c r="W1110" s="86"/>
      <c r="X1110" s="71"/>
      <c r="Y1110" s="71"/>
      <c r="Z1110" s="120"/>
      <c r="AA1110" s="120"/>
    </row>
    <row r="1111" spans="1:27" ht="41.1" hidden="1" customHeight="1" x14ac:dyDescent="0.3">
      <c r="A1111" s="285"/>
      <c r="B1111" s="57"/>
      <c r="C1111" s="57"/>
      <c r="D1111" s="57"/>
      <c r="E1111" s="57"/>
      <c r="F1111" s="57"/>
      <c r="G1111" s="57"/>
      <c r="H1111" s="103"/>
      <c r="I1111" s="133"/>
      <c r="J1111" s="187"/>
      <c r="K1111" s="133"/>
      <c r="L1111" s="91"/>
      <c r="M1111" s="188"/>
      <c r="N1111" s="123"/>
      <c r="O1111" s="124"/>
      <c r="P1111" s="110"/>
      <c r="Q1111" s="106"/>
      <c r="R1111" s="111"/>
      <c r="S1111" s="106"/>
      <c r="T1111" s="84">
        <f t="shared" si="95"/>
        <v>-9.7788870334625244E-9</v>
      </c>
      <c r="U1111" s="85"/>
      <c r="V1111" s="98"/>
      <c r="W1111" s="86"/>
      <c r="X1111" s="71"/>
      <c r="Y1111" s="71"/>
      <c r="Z1111" s="120"/>
      <c r="AA1111" s="120"/>
    </row>
    <row r="1112" spans="1:27" ht="41.1" hidden="1" customHeight="1" x14ac:dyDescent="0.3">
      <c r="A1112" s="285"/>
      <c r="B1112" s="57"/>
      <c r="C1112" s="57"/>
      <c r="D1112" s="57"/>
      <c r="E1112" s="57"/>
      <c r="F1112" s="57"/>
      <c r="G1112" s="57"/>
      <c r="H1112" s="103"/>
      <c r="I1112" s="133"/>
      <c r="J1112" s="187"/>
      <c r="K1112" s="133"/>
      <c r="L1112" s="91"/>
      <c r="M1112" s="188"/>
      <c r="N1112" s="123"/>
      <c r="O1112" s="124"/>
      <c r="P1112" s="110"/>
      <c r="Q1112" s="106"/>
      <c r="R1112" s="111"/>
      <c r="S1112" s="106"/>
      <c r="T1112" s="84">
        <f t="shared" si="95"/>
        <v>-9.7788870334625244E-9</v>
      </c>
      <c r="U1112" s="85"/>
      <c r="V1112" s="98"/>
      <c r="W1112" s="86"/>
      <c r="X1112" s="71"/>
      <c r="Y1112" s="71"/>
      <c r="Z1112" s="120"/>
      <c r="AA1112" s="120"/>
    </row>
    <row r="1113" spans="1:27" ht="41.1" hidden="1" customHeight="1" x14ac:dyDescent="0.3">
      <c r="A1113" s="285"/>
      <c r="B1113" s="57"/>
      <c r="C1113" s="57"/>
      <c r="D1113" s="57"/>
      <c r="E1113" s="57"/>
      <c r="F1113" s="57"/>
      <c r="G1113" s="57"/>
      <c r="H1113" s="103"/>
      <c r="I1113" s="133"/>
      <c r="J1113" s="187"/>
      <c r="K1113" s="133"/>
      <c r="L1113" s="91"/>
      <c r="M1113" s="188"/>
      <c r="N1113" s="123"/>
      <c r="O1113" s="124"/>
      <c r="P1113" s="110"/>
      <c r="Q1113" s="106"/>
      <c r="R1113" s="111"/>
      <c r="S1113" s="106"/>
      <c r="T1113" s="84">
        <f t="shared" si="95"/>
        <v>-9.7788870334625244E-9</v>
      </c>
      <c r="U1113" s="85"/>
      <c r="V1113" s="98"/>
      <c r="W1113" s="86"/>
      <c r="X1113" s="71"/>
      <c r="Y1113" s="71"/>
      <c r="Z1113" s="120"/>
      <c r="AA1113" s="120"/>
    </row>
    <row r="1114" spans="1:27" ht="41.1" hidden="1" customHeight="1" x14ac:dyDescent="0.3">
      <c r="A1114" s="285"/>
      <c r="B1114" s="57"/>
      <c r="C1114" s="57"/>
      <c r="D1114" s="57"/>
      <c r="E1114" s="57"/>
      <c r="F1114" s="57"/>
      <c r="G1114" s="57"/>
      <c r="H1114" s="103"/>
      <c r="I1114" s="133"/>
      <c r="J1114" s="187"/>
      <c r="K1114" s="133"/>
      <c r="L1114" s="91"/>
      <c r="M1114" s="188"/>
      <c r="N1114" s="123"/>
      <c r="O1114" s="124"/>
      <c r="P1114" s="110"/>
      <c r="Q1114" s="106"/>
      <c r="R1114" s="111"/>
      <c r="S1114" s="106"/>
      <c r="T1114" s="84">
        <f t="shared" si="95"/>
        <v>-9.7788870334625244E-9</v>
      </c>
      <c r="U1114" s="85"/>
      <c r="V1114" s="98"/>
      <c r="W1114" s="86"/>
      <c r="X1114" s="71"/>
      <c r="Y1114" s="71"/>
      <c r="Z1114" s="120"/>
      <c r="AA1114" s="120"/>
    </row>
    <row r="1115" spans="1:27" ht="41.1" hidden="1" customHeight="1" x14ac:dyDescent="0.3">
      <c r="A1115" s="285"/>
      <c r="B1115" s="57"/>
      <c r="C1115" s="57"/>
      <c r="D1115" s="57"/>
      <c r="E1115" s="57"/>
      <c r="F1115" s="57"/>
      <c r="G1115" s="57"/>
      <c r="H1115" s="103"/>
      <c r="I1115" s="133"/>
      <c r="J1115" s="187"/>
      <c r="K1115" s="133"/>
      <c r="L1115" s="91"/>
      <c r="M1115" s="188"/>
      <c r="N1115" s="123"/>
      <c r="O1115" s="124"/>
      <c r="P1115" s="110"/>
      <c r="Q1115" s="106"/>
      <c r="R1115" s="111"/>
      <c r="S1115" s="106"/>
      <c r="T1115" s="84">
        <f t="shared" si="95"/>
        <v>-9.7788870334625244E-9</v>
      </c>
      <c r="U1115" s="85"/>
      <c r="V1115" s="98"/>
      <c r="W1115" s="86"/>
      <c r="X1115" s="71"/>
      <c r="Y1115" s="71"/>
      <c r="Z1115" s="120"/>
      <c r="AA1115" s="120"/>
    </row>
    <row r="1116" spans="1:27" ht="41.1" hidden="1" customHeight="1" x14ac:dyDescent="0.3">
      <c r="A1116" s="285"/>
      <c r="B1116" s="57"/>
      <c r="C1116" s="57"/>
      <c r="D1116" s="57"/>
      <c r="E1116" s="57"/>
      <c r="F1116" s="57"/>
      <c r="G1116" s="57"/>
      <c r="H1116" s="103"/>
      <c r="I1116" s="133"/>
      <c r="J1116" s="187"/>
      <c r="K1116" s="133"/>
      <c r="L1116" s="91"/>
      <c r="M1116" s="188"/>
      <c r="N1116" s="123"/>
      <c r="O1116" s="124"/>
      <c r="P1116" s="110"/>
      <c r="Q1116" s="106"/>
      <c r="R1116" s="111"/>
      <c r="S1116" s="106"/>
      <c r="T1116" s="84">
        <f t="shared" si="95"/>
        <v>-9.7788870334625244E-9</v>
      </c>
      <c r="U1116" s="85"/>
      <c r="V1116" s="98"/>
      <c r="W1116" s="86"/>
      <c r="X1116" s="71"/>
      <c r="Y1116" s="71"/>
      <c r="Z1116" s="120"/>
      <c r="AA1116" s="120"/>
    </row>
    <row r="1117" spans="1:27" ht="41.1" hidden="1" customHeight="1" x14ac:dyDescent="0.3">
      <c r="A1117" s="285"/>
      <c r="B1117" s="57"/>
      <c r="C1117" s="57"/>
      <c r="D1117" s="57"/>
      <c r="E1117" s="57"/>
      <c r="F1117" s="57"/>
      <c r="G1117" s="57"/>
      <c r="H1117" s="103"/>
      <c r="I1117" s="133"/>
      <c r="J1117" s="187"/>
      <c r="K1117" s="133"/>
      <c r="L1117" s="91"/>
      <c r="M1117" s="188"/>
      <c r="N1117" s="123"/>
      <c r="O1117" s="124"/>
      <c r="P1117" s="110"/>
      <c r="Q1117" s="106"/>
      <c r="R1117" s="111"/>
      <c r="S1117" s="106"/>
      <c r="T1117" s="84">
        <f t="shared" si="95"/>
        <v>-9.7788870334625244E-9</v>
      </c>
      <c r="U1117" s="85"/>
      <c r="V1117" s="98"/>
      <c r="W1117" s="86"/>
      <c r="X1117" s="71"/>
      <c r="Y1117" s="71"/>
      <c r="Z1117" s="120"/>
      <c r="AA1117" s="120"/>
    </row>
    <row r="1118" spans="1:27" ht="41.1" hidden="1" customHeight="1" x14ac:dyDescent="0.3">
      <c r="A1118" s="285"/>
      <c r="B1118" s="57"/>
      <c r="C1118" s="57"/>
      <c r="D1118" s="57"/>
      <c r="E1118" s="57"/>
      <c r="F1118" s="57"/>
      <c r="G1118" s="57"/>
      <c r="H1118" s="103"/>
      <c r="I1118" s="133"/>
      <c r="J1118" s="187"/>
      <c r="K1118" s="133"/>
      <c r="L1118" s="91"/>
      <c r="M1118" s="188"/>
      <c r="N1118" s="123"/>
      <c r="O1118" s="124"/>
      <c r="P1118" s="110"/>
      <c r="Q1118" s="106"/>
      <c r="R1118" s="111"/>
      <c r="S1118" s="106"/>
      <c r="T1118" s="84">
        <f t="shared" si="95"/>
        <v>-9.7788870334625244E-9</v>
      </c>
      <c r="U1118" s="85"/>
      <c r="V1118" s="98"/>
      <c r="W1118" s="86"/>
      <c r="X1118" s="71"/>
      <c r="Y1118" s="71"/>
      <c r="Z1118" s="120"/>
      <c r="AA1118" s="120"/>
    </row>
    <row r="1119" spans="1:27" ht="41.1" hidden="1" customHeight="1" x14ac:dyDescent="0.3">
      <c r="A1119" s="285"/>
      <c r="B1119" s="57"/>
      <c r="C1119" s="57"/>
      <c r="D1119" s="57"/>
      <c r="E1119" s="57"/>
      <c r="F1119" s="57"/>
      <c r="G1119" s="57"/>
      <c r="H1119" s="103"/>
      <c r="I1119" s="133"/>
      <c r="J1119" s="187"/>
      <c r="K1119" s="133"/>
      <c r="L1119" s="91"/>
      <c r="M1119" s="188"/>
      <c r="N1119" s="123"/>
      <c r="O1119" s="124"/>
      <c r="P1119" s="110"/>
      <c r="Q1119" s="106"/>
      <c r="R1119" s="111"/>
      <c r="S1119" s="106"/>
      <c r="T1119" s="84">
        <f t="shared" si="95"/>
        <v>-9.7788870334625244E-9</v>
      </c>
      <c r="U1119" s="85"/>
      <c r="V1119" s="98"/>
      <c r="W1119" s="86"/>
      <c r="X1119" s="71"/>
      <c r="Y1119" s="71"/>
      <c r="Z1119" s="120"/>
      <c r="AA1119" s="120"/>
    </row>
    <row r="1120" spans="1:27" ht="41.1" hidden="1" customHeight="1" x14ac:dyDescent="0.3">
      <c r="A1120" s="285"/>
      <c r="B1120" s="57"/>
      <c r="C1120" s="57"/>
      <c r="D1120" s="57"/>
      <c r="E1120" s="57"/>
      <c r="F1120" s="57"/>
      <c r="G1120" s="57"/>
      <c r="H1120" s="103"/>
      <c r="I1120" s="133"/>
      <c r="J1120" s="187"/>
      <c r="K1120" s="133"/>
      <c r="L1120" s="91"/>
      <c r="M1120" s="188"/>
      <c r="N1120" s="123"/>
      <c r="O1120" s="124"/>
      <c r="P1120" s="110"/>
      <c r="Q1120" s="106"/>
      <c r="R1120" s="111"/>
      <c r="S1120" s="106"/>
      <c r="T1120" s="84">
        <f t="shared" si="95"/>
        <v>-9.7788870334625244E-9</v>
      </c>
      <c r="U1120" s="85"/>
      <c r="V1120" s="98"/>
      <c r="W1120" s="86"/>
      <c r="X1120" s="71"/>
      <c r="Y1120" s="71"/>
      <c r="Z1120" s="120"/>
      <c r="AA1120" s="120"/>
    </row>
    <row r="1121" spans="1:27" ht="41.1" hidden="1" customHeight="1" x14ac:dyDescent="0.3">
      <c r="A1121" s="285"/>
      <c r="B1121" s="57"/>
      <c r="C1121" s="57"/>
      <c r="D1121" s="57"/>
      <c r="E1121" s="57"/>
      <c r="F1121" s="57"/>
      <c r="G1121" s="57"/>
      <c r="H1121" s="103"/>
      <c r="I1121" s="133"/>
      <c r="J1121" s="187"/>
      <c r="K1121" s="133"/>
      <c r="L1121" s="91"/>
      <c r="M1121" s="188"/>
      <c r="N1121" s="123"/>
      <c r="O1121" s="124"/>
      <c r="P1121" s="110"/>
      <c r="Q1121" s="106"/>
      <c r="R1121" s="111"/>
      <c r="S1121" s="106"/>
      <c r="T1121" s="84">
        <f t="shared" si="95"/>
        <v>-9.7788870334625244E-9</v>
      </c>
      <c r="U1121" s="85"/>
      <c r="V1121" s="98"/>
      <c r="W1121" s="86"/>
      <c r="X1121" s="71"/>
      <c r="Y1121" s="71"/>
      <c r="Z1121" s="120"/>
      <c r="AA1121" s="120"/>
    </row>
    <row r="1122" spans="1:27" ht="41.1" hidden="1" customHeight="1" x14ac:dyDescent="0.3">
      <c r="A1122" s="285"/>
      <c r="B1122" s="57"/>
      <c r="C1122" s="57"/>
      <c r="D1122" s="57"/>
      <c r="E1122" s="57"/>
      <c r="F1122" s="57"/>
      <c r="G1122" s="57"/>
      <c r="H1122" s="103"/>
      <c r="I1122" s="133"/>
      <c r="J1122" s="187"/>
      <c r="K1122" s="133"/>
      <c r="L1122" s="91"/>
      <c r="M1122" s="188"/>
      <c r="N1122" s="123"/>
      <c r="O1122" s="124"/>
      <c r="P1122" s="110"/>
      <c r="Q1122" s="106"/>
      <c r="R1122" s="111"/>
      <c r="S1122" s="106"/>
      <c r="T1122" s="84">
        <f t="shared" si="95"/>
        <v>-9.7788870334625244E-9</v>
      </c>
      <c r="U1122" s="85"/>
      <c r="V1122" s="98"/>
      <c r="W1122" s="86"/>
      <c r="X1122" s="71"/>
      <c r="Y1122" s="71"/>
      <c r="Z1122" s="120"/>
      <c r="AA1122" s="120"/>
    </row>
    <row r="1123" spans="1:27" ht="41.1" hidden="1" customHeight="1" x14ac:dyDescent="0.3">
      <c r="A1123" s="285"/>
      <c r="B1123" s="57"/>
      <c r="C1123" s="57"/>
      <c r="D1123" s="57"/>
      <c r="E1123" s="57"/>
      <c r="F1123" s="57"/>
      <c r="G1123" s="57"/>
      <c r="H1123" s="103"/>
      <c r="I1123" s="133"/>
      <c r="J1123" s="187"/>
      <c r="K1123" s="133"/>
      <c r="L1123" s="91"/>
      <c r="M1123" s="188"/>
      <c r="N1123" s="123"/>
      <c r="O1123" s="124"/>
      <c r="P1123" s="110"/>
      <c r="Q1123" s="106"/>
      <c r="R1123" s="111"/>
      <c r="S1123" s="106"/>
      <c r="T1123" s="84">
        <f t="shared" si="95"/>
        <v>-9.7788870334625244E-9</v>
      </c>
      <c r="U1123" s="85"/>
      <c r="V1123" s="98"/>
      <c r="W1123" s="86"/>
      <c r="X1123" s="71"/>
      <c r="Y1123" s="71"/>
      <c r="Z1123" s="120"/>
      <c r="AA1123" s="120"/>
    </row>
    <row r="1124" spans="1:27" ht="41.1" hidden="1" customHeight="1" x14ac:dyDescent="0.3">
      <c r="A1124" s="285"/>
      <c r="B1124" s="57"/>
      <c r="C1124" s="57"/>
      <c r="D1124" s="57"/>
      <c r="E1124" s="57"/>
      <c r="F1124" s="57"/>
      <c r="G1124" s="57"/>
      <c r="H1124" s="103"/>
      <c r="I1124" s="133"/>
      <c r="J1124" s="187"/>
      <c r="K1124" s="133"/>
      <c r="L1124" s="91"/>
      <c r="M1124" s="188"/>
      <c r="N1124" s="123"/>
      <c r="O1124" s="124"/>
      <c r="P1124" s="110"/>
      <c r="Q1124" s="106"/>
      <c r="R1124" s="111"/>
      <c r="S1124" s="106"/>
      <c r="T1124" s="84">
        <f t="shared" si="95"/>
        <v>-9.7788870334625244E-9</v>
      </c>
      <c r="U1124" s="85"/>
      <c r="V1124" s="98"/>
      <c r="W1124" s="86"/>
      <c r="X1124" s="71"/>
      <c r="Y1124" s="71"/>
      <c r="Z1124" s="120"/>
      <c r="AA1124" s="120"/>
    </row>
    <row r="1125" spans="1:27" ht="41.1" hidden="1" customHeight="1" x14ac:dyDescent="0.3">
      <c r="A1125" s="285"/>
      <c r="B1125" s="57"/>
      <c r="C1125" s="57"/>
      <c r="D1125" s="57"/>
      <c r="E1125" s="57"/>
      <c r="F1125" s="57"/>
      <c r="G1125" s="57"/>
      <c r="H1125" s="103"/>
      <c r="I1125" s="133"/>
      <c r="J1125" s="187"/>
      <c r="K1125" s="133"/>
      <c r="L1125" s="91"/>
      <c r="M1125" s="188"/>
      <c r="N1125" s="123"/>
      <c r="O1125" s="124"/>
      <c r="P1125" s="110"/>
      <c r="Q1125" s="106"/>
      <c r="R1125" s="111"/>
      <c r="S1125" s="106"/>
      <c r="T1125" s="84">
        <f t="shared" si="95"/>
        <v>-9.7788870334625244E-9</v>
      </c>
      <c r="U1125" s="85"/>
      <c r="V1125" s="98"/>
      <c r="W1125" s="86"/>
      <c r="X1125" s="71"/>
      <c r="Y1125" s="71"/>
      <c r="Z1125" s="120"/>
      <c r="AA1125" s="120"/>
    </row>
    <row r="1126" spans="1:27" ht="41.1" hidden="1" customHeight="1" x14ac:dyDescent="0.3">
      <c r="A1126" s="285"/>
      <c r="B1126" s="57"/>
      <c r="C1126" s="57"/>
      <c r="D1126" s="57"/>
      <c r="E1126" s="57"/>
      <c r="F1126" s="57"/>
      <c r="G1126" s="57"/>
      <c r="H1126" s="103"/>
      <c r="I1126" s="133"/>
      <c r="J1126" s="187"/>
      <c r="K1126" s="133"/>
      <c r="L1126" s="91"/>
      <c r="M1126" s="188"/>
      <c r="N1126" s="123"/>
      <c r="O1126" s="124"/>
      <c r="P1126" s="110"/>
      <c r="Q1126" s="106"/>
      <c r="R1126" s="111"/>
      <c r="S1126" s="106"/>
      <c r="T1126" s="84">
        <f t="shared" si="95"/>
        <v>-9.7788870334625244E-9</v>
      </c>
      <c r="U1126" s="85"/>
      <c r="V1126" s="98"/>
      <c r="W1126" s="86"/>
      <c r="X1126" s="71"/>
      <c r="Y1126" s="71"/>
      <c r="Z1126" s="120"/>
      <c r="AA1126" s="120"/>
    </row>
    <row r="1127" spans="1:27" ht="41.1" hidden="1" customHeight="1" x14ac:dyDescent="0.3">
      <c r="A1127" s="285"/>
      <c r="B1127" s="57"/>
      <c r="C1127" s="57"/>
      <c r="D1127" s="57"/>
      <c r="E1127" s="57"/>
      <c r="F1127" s="57"/>
      <c r="G1127" s="57"/>
      <c r="H1127" s="103"/>
      <c r="I1127" s="133"/>
      <c r="J1127" s="187"/>
      <c r="K1127" s="133"/>
      <c r="L1127" s="91"/>
      <c r="M1127" s="188"/>
      <c r="N1127" s="123"/>
      <c r="O1127" s="124"/>
      <c r="P1127" s="110"/>
      <c r="Q1127" s="106"/>
      <c r="R1127" s="111"/>
      <c r="S1127" s="106"/>
      <c r="T1127" s="84">
        <f t="shared" si="95"/>
        <v>-9.7788870334625244E-9</v>
      </c>
      <c r="U1127" s="85"/>
      <c r="V1127" s="98"/>
      <c r="W1127" s="86"/>
      <c r="X1127" s="71"/>
      <c r="Y1127" s="71"/>
      <c r="Z1127" s="120"/>
      <c r="AA1127" s="120"/>
    </row>
    <row r="1128" spans="1:27" ht="41.1" hidden="1" customHeight="1" x14ac:dyDescent="0.3">
      <c r="A1128" s="285"/>
      <c r="B1128" s="57"/>
      <c r="C1128" s="57"/>
      <c r="D1128" s="57"/>
      <c r="E1128" s="57"/>
      <c r="F1128" s="57"/>
      <c r="G1128" s="57"/>
      <c r="H1128" s="103"/>
      <c r="I1128" s="133"/>
      <c r="J1128" s="187"/>
      <c r="K1128" s="133"/>
      <c r="L1128" s="91"/>
      <c r="M1128" s="188"/>
      <c r="N1128" s="123"/>
      <c r="O1128" s="124"/>
      <c r="P1128" s="110"/>
      <c r="Q1128" s="106"/>
      <c r="R1128" s="111"/>
      <c r="S1128" s="106"/>
      <c r="T1128" s="84">
        <f t="shared" si="95"/>
        <v>-9.7788870334625244E-9</v>
      </c>
      <c r="U1128" s="85"/>
      <c r="V1128" s="98"/>
      <c r="W1128" s="86"/>
      <c r="X1128" s="71"/>
      <c r="Y1128" s="71"/>
      <c r="Z1128" s="120"/>
      <c r="AA1128" s="120"/>
    </row>
    <row r="1129" spans="1:27" ht="41.1" hidden="1" customHeight="1" x14ac:dyDescent="0.3">
      <c r="A1129" s="285"/>
      <c r="B1129" s="57"/>
      <c r="C1129" s="57"/>
      <c r="D1129" s="57"/>
      <c r="E1129" s="57"/>
      <c r="F1129" s="57"/>
      <c r="G1129" s="57"/>
      <c r="H1129" s="103"/>
      <c r="I1129" s="133"/>
      <c r="J1129" s="187"/>
      <c r="K1129" s="133"/>
      <c r="L1129" s="91"/>
      <c r="M1129" s="188"/>
      <c r="N1129" s="123"/>
      <c r="O1129" s="124"/>
      <c r="P1129" s="110"/>
      <c r="Q1129" s="106"/>
      <c r="R1129" s="111"/>
      <c r="S1129" s="106"/>
      <c r="T1129" s="84">
        <f t="shared" ref="T1129:T1192" si="96">+T1128+Q1129-(R1129+S1129)</f>
        <v>-9.7788870334625244E-9</v>
      </c>
      <c r="U1129" s="85"/>
      <c r="V1129" s="98"/>
      <c r="W1129" s="86"/>
      <c r="X1129" s="71"/>
      <c r="Y1129" s="71"/>
      <c r="Z1129" s="120"/>
      <c r="AA1129" s="120"/>
    </row>
    <row r="1130" spans="1:27" ht="41.1" hidden="1" customHeight="1" x14ac:dyDescent="0.3">
      <c r="A1130" s="285"/>
      <c r="B1130" s="57"/>
      <c r="C1130" s="57"/>
      <c r="D1130" s="57"/>
      <c r="E1130" s="57"/>
      <c r="F1130" s="57"/>
      <c r="G1130" s="57"/>
      <c r="H1130" s="103"/>
      <c r="I1130" s="133"/>
      <c r="J1130" s="187"/>
      <c r="K1130" s="133"/>
      <c r="L1130" s="91"/>
      <c r="M1130" s="188"/>
      <c r="N1130" s="123"/>
      <c r="O1130" s="124"/>
      <c r="P1130" s="110"/>
      <c r="Q1130" s="106"/>
      <c r="R1130" s="111"/>
      <c r="S1130" s="106"/>
      <c r="T1130" s="84">
        <f t="shared" si="96"/>
        <v>-9.7788870334625244E-9</v>
      </c>
      <c r="U1130" s="85"/>
      <c r="V1130" s="98"/>
      <c r="W1130" s="86"/>
      <c r="X1130" s="71"/>
      <c r="Y1130" s="71"/>
      <c r="Z1130" s="120"/>
      <c r="AA1130" s="120"/>
    </row>
    <row r="1131" spans="1:27" ht="41.1" hidden="1" customHeight="1" x14ac:dyDescent="0.3">
      <c r="A1131" s="285"/>
      <c r="B1131" s="57"/>
      <c r="C1131" s="57"/>
      <c r="D1131" s="57"/>
      <c r="E1131" s="57"/>
      <c r="F1131" s="57"/>
      <c r="G1131" s="57"/>
      <c r="H1131" s="103"/>
      <c r="I1131" s="133"/>
      <c r="J1131" s="187"/>
      <c r="K1131" s="133"/>
      <c r="L1131" s="91"/>
      <c r="M1131" s="188"/>
      <c r="N1131" s="123"/>
      <c r="O1131" s="124"/>
      <c r="P1131" s="110"/>
      <c r="Q1131" s="106"/>
      <c r="R1131" s="111"/>
      <c r="S1131" s="106"/>
      <c r="T1131" s="84">
        <f t="shared" si="96"/>
        <v>-9.7788870334625244E-9</v>
      </c>
      <c r="U1131" s="85"/>
      <c r="V1131" s="98"/>
      <c r="W1131" s="86"/>
      <c r="X1131" s="71"/>
      <c r="Y1131" s="71"/>
      <c r="Z1131" s="120"/>
      <c r="AA1131" s="120"/>
    </row>
    <row r="1132" spans="1:27" ht="41.1" hidden="1" customHeight="1" x14ac:dyDescent="0.3">
      <c r="A1132" s="285"/>
      <c r="B1132" s="57"/>
      <c r="C1132" s="57"/>
      <c r="D1132" s="57"/>
      <c r="E1132" s="57"/>
      <c r="F1132" s="57"/>
      <c r="G1132" s="57"/>
      <c r="H1132" s="103"/>
      <c r="I1132" s="133"/>
      <c r="J1132" s="187"/>
      <c r="K1132" s="133"/>
      <c r="L1132" s="91"/>
      <c r="M1132" s="188"/>
      <c r="N1132" s="123"/>
      <c r="O1132" s="124"/>
      <c r="P1132" s="110"/>
      <c r="Q1132" s="106"/>
      <c r="R1132" s="111"/>
      <c r="S1132" s="106"/>
      <c r="T1132" s="84">
        <f t="shared" si="96"/>
        <v>-9.7788870334625244E-9</v>
      </c>
      <c r="U1132" s="85"/>
      <c r="V1132" s="98"/>
      <c r="W1132" s="86"/>
      <c r="X1132" s="71"/>
      <c r="Y1132" s="71"/>
      <c r="Z1132" s="120"/>
      <c r="AA1132" s="120"/>
    </row>
    <row r="1133" spans="1:27" ht="41.1" hidden="1" customHeight="1" x14ac:dyDescent="0.3">
      <c r="A1133" s="285"/>
      <c r="B1133" s="57"/>
      <c r="C1133" s="57"/>
      <c r="D1133" s="57"/>
      <c r="E1133" s="57"/>
      <c r="F1133" s="57"/>
      <c r="G1133" s="57"/>
      <c r="H1133" s="103"/>
      <c r="I1133" s="133"/>
      <c r="J1133" s="187"/>
      <c r="K1133" s="133"/>
      <c r="L1133" s="91"/>
      <c r="M1133" s="188"/>
      <c r="N1133" s="123"/>
      <c r="O1133" s="124"/>
      <c r="P1133" s="110"/>
      <c r="Q1133" s="106"/>
      <c r="R1133" s="111"/>
      <c r="S1133" s="106"/>
      <c r="T1133" s="84">
        <f t="shared" si="96"/>
        <v>-9.7788870334625244E-9</v>
      </c>
      <c r="U1133" s="85"/>
      <c r="V1133" s="98"/>
      <c r="W1133" s="86"/>
      <c r="X1133" s="71"/>
      <c r="Y1133" s="71"/>
      <c r="Z1133" s="120"/>
      <c r="AA1133" s="120"/>
    </row>
    <row r="1134" spans="1:27" ht="41.1" hidden="1" customHeight="1" x14ac:dyDescent="0.3">
      <c r="A1134" s="285"/>
      <c r="B1134" s="57"/>
      <c r="C1134" s="57"/>
      <c r="D1134" s="57"/>
      <c r="E1134" s="57"/>
      <c r="F1134" s="57"/>
      <c r="G1134" s="57"/>
      <c r="H1134" s="103"/>
      <c r="I1134" s="133"/>
      <c r="J1134" s="187"/>
      <c r="K1134" s="133"/>
      <c r="L1134" s="91"/>
      <c r="M1134" s="188"/>
      <c r="N1134" s="123"/>
      <c r="O1134" s="124"/>
      <c r="P1134" s="110"/>
      <c r="Q1134" s="106"/>
      <c r="R1134" s="111"/>
      <c r="S1134" s="106"/>
      <c r="T1134" s="84">
        <f t="shared" si="96"/>
        <v>-9.7788870334625244E-9</v>
      </c>
      <c r="U1134" s="85"/>
      <c r="V1134" s="98"/>
      <c r="W1134" s="86"/>
      <c r="X1134" s="71"/>
      <c r="Y1134" s="71"/>
      <c r="Z1134" s="120"/>
      <c r="AA1134" s="120"/>
    </row>
    <row r="1135" spans="1:27" ht="41.1" hidden="1" customHeight="1" x14ac:dyDescent="0.3">
      <c r="A1135" s="285"/>
      <c r="B1135" s="57"/>
      <c r="C1135" s="57"/>
      <c r="D1135" s="57"/>
      <c r="E1135" s="57"/>
      <c r="F1135" s="57"/>
      <c r="G1135" s="57"/>
      <c r="H1135" s="103"/>
      <c r="I1135" s="133"/>
      <c r="J1135" s="187"/>
      <c r="K1135" s="133"/>
      <c r="L1135" s="91"/>
      <c r="M1135" s="188"/>
      <c r="N1135" s="123"/>
      <c r="O1135" s="124"/>
      <c r="P1135" s="110"/>
      <c r="Q1135" s="106"/>
      <c r="R1135" s="111"/>
      <c r="S1135" s="106"/>
      <c r="T1135" s="84">
        <f t="shared" si="96"/>
        <v>-9.7788870334625244E-9</v>
      </c>
      <c r="U1135" s="85"/>
      <c r="V1135" s="98"/>
      <c r="W1135" s="86"/>
      <c r="X1135" s="71"/>
      <c r="Y1135" s="71"/>
      <c r="Z1135" s="120"/>
      <c r="AA1135" s="120"/>
    </row>
    <row r="1136" spans="1:27" ht="41.1" hidden="1" customHeight="1" x14ac:dyDescent="0.3">
      <c r="A1136" s="285"/>
      <c r="B1136" s="57"/>
      <c r="C1136" s="57"/>
      <c r="D1136" s="57"/>
      <c r="E1136" s="57"/>
      <c r="F1136" s="57"/>
      <c r="G1136" s="57"/>
      <c r="H1136" s="103"/>
      <c r="I1136" s="133"/>
      <c r="J1136" s="187"/>
      <c r="K1136" s="133"/>
      <c r="L1136" s="91"/>
      <c r="M1136" s="188"/>
      <c r="N1136" s="123"/>
      <c r="O1136" s="124"/>
      <c r="P1136" s="110"/>
      <c r="Q1136" s="106"/>
      <c r="R1136" s="111"/>
      <c r="S1136" s="106"/>
      <c r="T1136" s="84">
        <f t="shared" si="96"/>
        <v>-9.7788870334625244E-9</v>
      </c>
      <c r="U1136" s="85"/>
      <c r="V1136" s="98"/>
      <c r="W1136" s="86"/>
      <c r="X1136" s="71"/>
      <c r="Y1136" s="71"/>
      <c r="Z1136" s="120"/>
      <c r="AA1136" s="120"/>
    </row>
    <row r="1137" spans="1:27" ht="41.1" hidden="1" customHeight="1" x14ac:dyDescent="0.3">
      <c r="A1137" s="285"/>
      <c r="B1137" s="57"/>
      <c r="C1137" s="57"/>
      <c r="D1137" s="57"/>
      <c r="E1137" s="57"/>
      <c r="F1137" s="57"/>
      <c r="G1137" s="57"/>
      <c r="H1137" s="103"/>
      <c r="I1137" s="133"/>
      <c r="J1137" s="187"/>
      <c r="K1137" s="133"/>
      <c r="L1137" s="91"/>
      <c r="M1137" s="188"/>
      <c r="N1137" s="123"/>
      <c r="O1137" s="124"/>
      <c r="P1137" s="110"/>
      <c r="Q1137" s="106"/>
      <c r="R1137" s="111"/>
      <c r="S1137" s="106"/>
      <c r="T1137" s="84">
        <f t="shared" si="96"/>
        <v>-9.7788870334625244E-9</v>
      </c>
      <c r="U1137" s="85"/>
      <c r="V1137" s="98"/>
      <c r="W1137" s="86"/>
      <c r="X1137" s="71"/>
      <c r="Y1137" s="71"/>
      <c r="Z1137" s="120"/>
      <c r="AA1137" s="120"/>
    </row>
    <row r="1138" spans="1:27" ht="41.1" hidden="1" customHeight="1" x14ac:dyDescent="0.3">
      <c r="A1138" s="285"/>
      <c r="B1138" s="57"/>
      <c r="C1138" s="57"/>
      <c r="D1138" s="57"/>
      <c r="E1138" s="57"/>
      <c r="F1138" s="57"/>
      <c r="G1138" s="57"/>
      <c r="H1138" s="103"/>
      <c r="I1138" s="133"/>
      <c r="J1138" s="187"/>
      <c r="K1138" s="133"/>
      <c r="L1138" s="91"/>
      <c r="M1138" s="188"/>
      <c r="N1138" s="123"/>
      <c r="O1138" s="124"/>
      <c r="P1138" s="110"/>
      <c r="Q1138" s="106"/>
      <c r="R1138" s="111"/>
      <c r="S1138" s="106"/>
      <c r="T1138" s="84">
        <f t="shared" si="96"/>
        <v>-9.7788870334625244E-9</v>
      </c>
      <c r="U1138" s="85"/>
      <c r="V1138" s="98"/>
      <c r="W1138" s="86"/>
      <c r="X1138" s="71"/>
      <c r="Y1138" s="71"/>
      <c r="Z1138" s="120"/>
      <c r="AA1138" s="120"/>
    </row>
    <row r="1139" spans="1:27" ht="41.1" hidden="1" customHeight="1" x14ac:dyDescent="0.3">
      <c r="A1139" s="285"/>
      <c r="B1139" s="57"/>
      <c r="C1139" s="57"/>
      <c r="D1139" s="57"/>
      <c r="E1139" s="57"/>
      <c r="F1139" s="57"/>
      <c r="G1139" s="57"/>
      <c r="H1139" s="103"/>
      <c r="I1139" s="133"/>
      <c r="J1139" s="187"/>
      <c r="K1139" s="133"/>
      <c r="L1139" s="91"/>
      <c r="M1139" s="188"/>
      <c r="N1139" s="123"/>
      <c r="O1139" s="124"/>
      <c r="P1139" s="110"/>
      <c r="Q1139" s="106"/>
      <c r="R1139" s="111"/>
      <c r="S1139" s="106"/>
      <c r="T1139" s="84">
        <f t="shared" si="96"/>
        <v>-9.7788870334625244E-9</v>
      </c>
      <c r="U1139" s="85"/>
      <c r="V1139" s="98"/>
      <c r="W1139" s="86"/>
      <c r="X1139" s="71"/>
      <c r="Y1139" s="71"/>
      <c r="Z1139" s="120"/>
      <c r="AA1139" s="120"/>
    </row>
    <row r="1140" spans="1:27" ht="41.1" hidden="1" customHeight="1" x14ac:dyDescent="0.3">
      <c r="A1140" s="285"/>
      <c r="B1140" s="57"/>
      <c r="C1140" s="57"/>
      <c r="D1140" s="57"/>
      <c r="E1140" s="57"/>
      <c r="F1140" s="57"/>
      <c r="G1140" s="57"/>
      <c r="H1140" s="103"/>
      <c r="I1140" s="133"/>
      <c r="J1140" s="187"/>
      <c r="K1140" s="133"/>
      <c r="L1140" s="91"/>
      <c r="M1140" s="188"/>
      <c r="N1140" s="123"/>
      <c r="O1140" s="124"/>
      <c r="P1140" s="110"/>
      <c r="Q1140" s="106"/>
      <c r="R1140" s="111"/>
      <c r="S1140" s="106"/>
      <c r="T1140" s="84">
        <f t="shared" si="96"/>
        <v>-9.7788870334625244E-9</v>
      </c>
      <c r="U1140" s="85"/>
      <c r="V1140" s="98"/>
      <c r="W1140" s="86"/>
      <c r="X1140" s="71"/>
      <c r="Y1140" s="71"/>
      <c r="Z1140" s="120"/>
      <c r="AA1140" s="120"/>
    </row>
    <row r="1141" spans="1:27" ht="41.1" hidden="1" customHeight="1" x14ac:dyDescent="0.3">
      <c r="A1141" s="285"/>
      <c r="B1141" s="57"/>
      <c r="C1141" s="57"/>
      <c r="D1141" s="57"/>
      <c r="E1141" s="57"/>
      <c r="F1141" s="57"/>
      <c r="G1141" s="57"/>
      <c r="H1141" s="103"/>
      <c r="I1141" s="133"/>
      <c r="J1141" s="187"/>
      <c r="K1141" s="133"/>
      <c r="L1141" s="91"/>
      <c r="M1141" s="188"/>
      <c r="N1141" s="123"/>
      <c r="O1141" s="124"/>
      <c r="P1141" s="110"/>
      <c r="Q1141" s="106"/>
      <c r="R1141" s="111"/>
      <c r="S1141" s="106"/>
      <c r="T1141" s="84">
        <f t="shared" si="96"/>
        <v>-9.7788870334625244E-9</v>
      </c>
      <c r="U1141" s="85"/>
      <c r="V1141" s="98"/>
      <c r="W1141" s="86"/>
      <c r="X1141" s="71"/>
      <c r="Y1141" s="71"/>
      <c r="Z1141" s="120"/>
      <c r="AA1141" s="120"/>
    </row>
    <row r="1142" spans="1:27" ht="41.1" hidden="1" customHeight="1" x14ac:dyDescent="0.3">
      <c r="A1142" s="285"/>
      <c r="B1142" s="57"/>
      <c r="C1142" s="57"/>
      <c r="D1142" s="57"/>
      <c r="E1142" s="57"/>
      <c r="F1142" s="57"/>
      <c r="G1142" s="57"/>
      <c r="H1142" s="103"/>
      <c r="I1142" s="133"/>
      <c r="J1142" s="187"/>
      <c r="K1142" s="133"/>
      <c r="L1142" s="91"/>
      <c r="M1142" s="188"/>
      <c r="N1142" s="123"/>
      <c r="O1142" s="124"/>
      <c r="P1142" s="110"/>
      <c r="Q1142" s="106"/>
      <c r="R1142" s="111"/>
      <c r="S1142" s="106"/>
      <c r="T1142" s="84">
        <f t="shared" si="96"/>
        <v>-9.7788870334625244E-9</v>
      </c>
      <c r="U1142" s="85"/>
      <c r="V1142" s="98"/>
      <c r="W1142" s="86"/>
      <c r="X1142" s="71"/>
      <c r="Y1142" s="71"/>
      <c r="Z1142" s="120"/>
      <c r="AA1142" s="120"/>
    </row>
    <row r="1143" spans="1:27" ht="41.1" hidden="1" customHeight="1" x14ac:dyDescent="0.3">
      <c r="A1143" s="285"/>
      <c r="B1143" s="57"/>
      <c r="C1143" s="57"/>
      <c r="D1143" s="57"/>
      <c r="E1143" s="57"/>
      <c r="F1143" s="57"/>
      <c r="G1143" s="57"/>
      <c r="H1143" s="103"/>
      <c r="I1143" s="133"/>
      <c r="J1143" s="187"/>
      <c r="K1143" s="133"/>
      <c r="L1143" s="91"/>
      <c r="M1143" s="188"/>
      <c r="N1143" s="123"/>
      <c r="O1143" s="124"/>
      <c r="P1143" s="110"/>
      <c r="Q1143" s="106"/>
      <c r="R1143" s="111"/>
      <c r="S1143" s="106"/>
      <c r="T1143" s="84">
        <f t="shared" si="96"/>
        <v>-9.7788870334625244E-9</v>
      </c>
      <c r="U1143" s="85"/>
      <c r="V1143" s="98"/>
      <c r="W1143" s="86"/>
      <c r="X1143" s="71"/>
      <c r="Y1143" s="71"/>
      <c r="Z1143" s="120"/>
      <c r="AA1143" s="120"/>
    </row>
    <row r="1144" spans="1:27" ht="41.1" hidden="1" customHeight="1" x14ac:dyDescent="0.3">
      <c r="A1144" s="285"/>
      <c r="B1144" s="57"/>
      <c r="C1144" s="57"/>
      <c r="D1144" s="57"/>
      <c r="E1144" s="57"/>
      <c r="F1144" s="57"/>
      <c r="G1144" s="57"/>
      <c r="H1144" s="103"/>
      <c r="I1144" s="133"/>
      <c r="J1144" s="187"/>
      <c r="K1144" s="133"/>
      <c r="L1144" s="91"/>
      <c r="M1144" s="188"/>
      <c r="N1144" s="123"/>
      <c r="O1144" s="124"/>
      <c r="P1144" s="110"/>
      <c r="Q1144" s="106"/>
      <c r="R1144" s="111"/>
      <c r="S1144" s="106"/>
      <c r="T1144" s="84">
        <f t="shared" si="96"/>
        <v>-9.7788870334625244E-9</v>
      </c>
      <c r="U1144" s="85"/>
      <c r="V1144" s="98"/>
      <c r="W1144" s="86"/>
      <c r="X1144" s="71"/>
      <c r="Y1144" s="71"/>
      <c r="Z1144" s="120"/>
      <c r="AA1144" s="120"/>
    </row>
    <row r="1145" spans="1:27" ht="41.1" hidden="1" customHeight="1" x14ac:dyDescent="0.3">
      <c r="A1145" s="285"/>
      <c r="B1145" s="57"/>
      <c r="C1145" s="57"/>
      <c r="D1145" s="57"/>
      <c r="E1145" s="57"/>
      <c r="F1145" s="57"/>
      <c r="G1145" s="57"/>
      <c r="H1145" s="103"/>
      <c r="I1145" s="133"/>
      <c r="J1145" s="187"/>
      <c r="K1145" s="133"/>
      <c r="L1145" s="91"/>
      <c r="M1145" s="188"/>
      <c r="N1145" s="123"/>
      <c r="O1145" s="124"/>
      <c r="P1145" s="110"/>
      <c r="Q1145" s="106"/>
      <c r="R1145" s="111"/>
      <c r="S1145" s="106"/>
      <c r="T1145" s="84">
        <f t="shared" si="96"/>
        <v>-9.7788870334625244E-9</v>
      </c>
      <c r="U1145" s="85"/>
      <c r="V1145" s="98"/>
      <c r="W1145" s="86"/>
      <c r="X1145" s="71"/>
      <c r="Y1145" s="71"/>
      <c r="Z1145" s="120"/>
      <c r="AA1145" s="120"/>
    </row>
    <row r="1146" spans="1:27" ht="41.1" hidden="1" customHeight="1" x14ac:dyDescent="0.3">
      <c r="A1146" s="285"/>
      <c r="B1146" s="57"/>
      <c r="C1146" s="57"/>
      <c r="D1146" s="57"/>
      <c r="E1146" s="57"/>
      <c r="F1146" s="57"/>
      <c r="G1146" s="57"/>
      <c r="H1146" s="103"/>
      <c r="I1146" s="133"/>
      <c r="J1146" s="187"/>
      <c r="K1146" s="133"/>
      <c r="L1146" s="91"/>
      <c r="M1146" s="188"/>
      <c r="N1146" s="123"/>
      <c r="O1146" s="124"/>
      <c r="P1146" s="110"/>
      <c r="Q1146" s="106"/>
      <c r="R1146" s="111"/>
      <c r="S1146" s="106"/>
      <c r="T1146" s="84">
        <f t="shared" si="96"/>
        <v>-9.7788870334625244E-9</v>
      </c>
      <c r="U1146" s="85"/>
      <c r="V1146" s="98"/>
      <c r="W1146" s="86"/>
      <c r="X1146" s="71"/>
      <c r="Y1146" s="71"/>
      <c r="Z1146" s="120"/>
      <c r="AA1146" s="120"/>
    </row>
    <row r="1147" spans="1:27" ht="41.1" hidden="1" customHeight="1" x14ac:dyDescent="0.3">
      <c r="A1147" s="285"/>
      <c r="B1147" s="57"/>
      <c r="C1147" s="57"/>
      <c r="D1147" s="57"/>
      <c r="E1147" s="57"/>
      <c r="F1147" s="57"/>
      <c r="G1147" s="57"/>
      <c r="H1147" s="103"/>
      <c r="I1147" s="133"/>
      <c r="J1147" s="187"/>
      <c r="K1147" s="133"/>
      <c r="L1147" s="91"/>
      <c r="M1147" s="188"/>
      <c r="N1147" s="123"/>
      <c r="O1147" s="124"/>
      <c r="P1147" s="110"/>
      <c r="Q1147" s="106"/>
      <c r="R1147" s="111"/>
      <c r="S1147" s="106"/>
      <c r="T1147" s="84">
        <f t="shared" si="96"/>
        <v>-9.7788870334625244E-9</v>
      </c>
      <c r="U1147" s="85"/>
      <c r="V1147" s="98"/>
      <c r="W1147" s="86"/>
      <c r="X1147" s="71"/>
      <c r="Y1147" s="71"/>
      <c r="Z1147" s="120"/>
      <c r="AA1147" s="120"/>
    </row>
    <row r="1148" spans="1:27" ht="41.1" hidden="1" customHeight="1" x14ac:dyDescent="0.3">
      <c r="A1148" s="285"/>
      <c r="B1148" s="57"/>
      <c r="C1148" s="57"/>
      <c r="D1148" s="57"/>
      <c r="E1148" s="57"/>
      <c r="F1148" s="57"/>
      <c r="G1148" s="57"/>
      <c r="H1148" s="103"/>
      <c r="I1148" s="133"/>
      <c r="J1148" s="187"/>
      <c r="K1148" s="133"/>
      <c r="L1148" s="91"/>
      <c r="M1148" s="188"/>
      <c r="N1148" s="123"/>
      <c r="O1148" s="124"/>
      <c r="P1148" s="110"/>
      <c r="Q1148" s="106"/>
      <c r="R1148" s="111"/>
      <c r="S1148" s="106"/>
      <c r="T1148" s="84">
        <f t="shared" si="96"/>
        <v>-9.7788870334625244E-9</v>
      </c>
      <c r="U1148" s="85"/>
      <c r="V1148" s="98"/>
      <c r="W1148" s="86"/>
      <c r="X1148" s="71"/>
      <c r="Y1148" s="71"/>
      <c r="Z1148" s="120"/>
      <c r="AA1148" s="120"/>
    </row>
    <row r="1149" spans="1:27" ht="41.1" hidden="1" customHeight="1" x14ac:dyDescent="0.3">
      <c r="A1149" s="285"/>
      <c r="B1149" s="57"/>
      <c r="C1149" s="57"/>
      <c r="D1149" s="57"/>
      <c r="E1149" s="57"/>
      <c r="F1149" s="57"/>
      <c r="G1149" s="57"/>
      <c r="H1149" s="103"/>
      <c r="I1149" s="133"/>
      <c r="J1149" s="187"/>
      <c r="K1149" s="133"/>
      <c r="L1149" s="91"/>
      <c r="M1149" s="188"/>
      <c r="N1149" s="123"/>
      <c r="O1149" s="124"/>
      <c r="P1149" s="110"/>
      <c r="Q1149" s="106"/>
      <c r="R1149" s="111"/>
      <c r="S1149" s="106"/>
      <c r="T1149" s="84">
        <f t="shared" si="96"/>
        <v>-9.7788870334625244E-9</v>
      </c>
      <c r="U1149" s="85"/>
      <c r="V1149" s="98"/>
      <c r="W1149" s="86"/>
      <c r="X1149" s="71"/>
      <c r="Y1149" s="71"/>
      <c r="Z1149" s="120"/>
      <c r="AA1149" s="120"/>
    </row>
    <row r="1150" spans="1:27" ht="41.1" hidden="1" customHeight="1" x14ac:dyDescent="0.3">
      <c r="A1150" s="285"/>
      <c r="B1150" s="57"/>
      <c r="C1150" s="57"/>
      <c r="D1150" s="57"/>
      <c r="E1150" s="57"/>
      <c r="F1150" s="57"/>
      <c r="G1150" s="57"/>
      <c r="H1150" s="103"/>
      <c r="I1150" s="133"/>
      <c r="J1150" s="187"/>
      <c r="K1150" s="133"/>
      <c r="L1150" s="91"/>
      <c r="M1150" s="188"/>
      <c r="N1150" s="123"/>
      <c r="O1150" s="124"/>
      <c r="P1150" s="110"/>
      <c r="Q1150" s="106"/>
      <c r="R1150" s="111"/>
      <c r="S1150" s="106"/>
      <c r="T1150" s="84">
        <f t="shared" si="96"/>
        <v>-9.7788870334625244E-9</v>
      </c>
      <c r="U1150" s="85"/>
      <c r="V1150" s="98"/>
      <c r="W1150" s="86"/>
      <c r="X1150" s="71"/>
      <c r="Y1150" s="71"/>
      <c r="Z1150" s="120"/>
      <c r="AA1150" s="120"/>
    </row>
    <row r="1151" spans="1:27" ht="41.1" hidden="1" customHeight="1" x14ac:dyDescent="0.3">
      <c r="A1151" s="285"/>
      <c r="B1151" s="57"/>
      <c r="C1151" s="57"/>
      <c r="D1151" s="57"/>
      <c r="E1151" s="57"/>
      <c r="F1151" s="57"/>
      <c r="G1151" s="57"/>
      <c r="H1151" s="103"/>
      <c r="I1151" s="133"/>
      <c r="J1151" s="187"/>
      <c r="K1151" s="133"/>
      <c r="L1151" s="91"/>
      <c r="M1151" s="188"/>
      <c r="N1151" s="123"/>
      <c r="O1151" s="124"/>
      <c r="P1151" s="110"/>
      <c r="Q1151" s="106"/>
      <c r="R1151" s="111"/>
      <c r="S1151" s="106"/>
      <c r="T1151" s="84">
        <f t="shared" si="96"/>
        <v>-9.7788870334625244E-9</v>
      </c>
      <c r="U1151" s="85"/>
      <c r="V1151" s="98"/>
      <c r="W1151" s="86"/>
      <c r="X1151" s="71"/>
      <c r="Y1151" s="71"/>
      <c r="Z1151" s="120"/>
      <c r="AA1151" s="120"/>
    </row>
    <row r="1152" spans="1:27" ht="41.1" hidden="1" customHeight="1" x14ac:dyDescent="0.3">
      <c r="A1152" s="285"/>
      <c r="B1152" s="57"/>
      <c r="C1152" s="57"/>
      <c r="D1152" s="57"/>
      <c r="E1152" s="57"/>
      <c r="F1152" s="57"/>
      <c r="G1152" s="57"/>
      <c r="H1152" s="103"/>
      <c r="I1152" s="133"/>
      <c r="J1152" s="187"/>
      <c r="K1152" s="133"/>
      <c r="L1152" s="91"/>
      <c r="M1152" s="188"/>
      <c r="N1152" s="123"/>
      <c r="O1152" s="124"/>
      <c r="P1152" s="110"/>
      <c r="Q1152" s="106"/>
      <c r="R1152" s="111"/>
      <c r="S1152" s="106"/>
      <c r="T1152" s="84">
        <f t="shared" si="96"/>
        <v>-9.7788870334625244E-9</v>
      </c>
      <c r="U1152" s="85"/>
      <c r="V1152" s="98"/>
      <c r="W1152" s="86"/>
      <c r="X1152" s="71"/>
      <c r="Y1152" s="71"/>
      <c r="Z1152" s="120"/>
      <c r="AA1152" s="120"/>
    </row>
    <row r="1153" spans="1:27" ht="41.1" hidden="1" customHeight="1" x14ac:dyDescent="0.3">
      <c r="A1153" s="285"/>
      <c r="B1153" s="57"/>
      <c r="C1153" s="57"/>
      <c r="D1153" s="57"/>
      <c r="E1153" s="57"/>
      <c r="F1153" s="57"/>
      <c r="G1153" s="57"/>
      <c r="H1153" s="103"/>
      <c r="I1153" s="133"/>
      <c r="J1153" s="187"/>
      <c r="K1153" s="133"/>
      <c r="L1153" s="91"/>
      <c r="M1153" s="188"/>
      <c r="N1153" s="123"/>
      <c r="O1153" s="124"/>
      <c r="P1153" s="110"/>
      <c r="Q1153" s="106"/>
      <c r="R1153" s="111"/>
      <c r="S1153" s="106"/>
      <c r="T1153" s="84">
        <f t="shared" si="96"/>
        <v>-9.7788870334625244E-9</v>
      </c>
      <c r="U1153" s="85"/>
      <c r="V1153" s="98"/>
      <c r="W1153" s="86"/>
      <c r="X1153" s="71"/>
      <c r="Y1153" s="71"/>
      <c r="Z1153" s="120"/>
      <c r="AA1153" s="120"/>
    </row>
    <row r="1154" spans="1:27" ht="41.1" hidden="1" customHeight="1" x14ac:dyDescent="0.3">
      <c r="A1154" s="285"/>
      <c r="B1154" s="57"/>
      <c r="C1154" s="57"/>
      <c r="D1154" s="57"/>
      <c r="E1154" s="57"/>
      <c r="F1154" s="57"/>
      <c r="G1154" s="57"/>
      <c r="H1154" s="103"/>
      <c r="I1154" s="133"/>
      <c r="J1154" s="187"/>
      <c r="K1154" s="133"/>
      <c r="L1154" s="91"/>
      <c r="M1154" s="188"/>
      <c r="N1154" s="123"/>
      <c r="O1154" s="124"/>
      <c r="P1154" s="110"/>
      <c r="Q1154" s="106"/>
      <c r="R1154" s="111"/>
      <c r="S1154" s="106"/>
      <c r="T1154" s="84">
        <f t="shared" si="96"/>
        <v>-9.7788870334625244E-9</v>
      </c>
      <c r="U1154" s="85"/>
      <c r="V1154" s="98"/>
      <c r="W1154" s="86"/>
      <c r="X1154" s="71"/>
      <c r="Y1154" s="71"/>
      <c r="Z1154" s="120"/>
      <c r="AA1154" s="120"/>
    </row>
    <row r="1155" spans="1:27" ht="41.1" hidden="1" customHeight="1" x14ac:dyDescent="0.3">
      <c r="A1155" s="285"/>
      <c r="B1155" s="57"/>
      <c r="C1155" s="57"/>
      <c r="D1155" s="57"/>
      <c r="E1155" s="57"/>
      <c r="F1155" s="57"/>
      <c r="G1155" s="57"/>
      <c r="H1155" s="103"/>
      <c r="I1155" s="133"/>
      <c r="J1155" s="187"/>
      <c r="K1155" s="133"/>
      <c r="L1155" s="91"/>
      <c r="M1155" s="188"/>
      <c r="N1155" s="123"/>
      <c r="O1155" s="124"/>
      <c r="P1155" s="110"/>
      <c r="Q1155" s="106"/>
      <c r="R1155" s="111"/>
      <c r="S1155" s="106"/>
      <c r="T1155" s="84">
        <f t="shared" si="96"/>
        <v>-9.7788870334625244E-9</v>
      </c>
      <c r="U1155" s="85"/>
      <c r="V1155" s="98"/>
      <c r="W1155" s="86"/>
      <c r="X1155" s="71"/>
      <c r="Y1155" s="71"/>
      <c r="Z1155" s="120"/>
      <c r="AA1155" s="120"/>
    </row>
    <row r="1156" spans="1:27" ht="41.1" hidden="1" customHeight="1" x14ac:dyDescent="0.3">
      <c r="A1156" s="285"/>
      <c r="B1156" s="57"/>
      <c r="C1156" s="57"/>
      <c r="D1156" s="57"/>
      <c r="E1156" s="57"/>
      <c r="F1156" s="57"/>
      <c r="G1156" s="57"/>
      <c r="H1156" s="103"/>
      <c r="I1156" s="133"/>
      <c r="J1156" s="187"/>
      <c r="K1156" s="133"/>
      <c r="L1156" s="91"/>
      <c r="M1156" s="188"/>
      <c r="N1156" s="123"/>
      <c r="O1156" s="124"/>
      <c r="P1156" s="110"/>
      <c r="Q1156" s="106"/>
      <c r="R1156" s="111"/>
      <c r="S1156" s="106"/>
      <c r="T1156" s="84">
        <f t="shared" si="96"/>
        <v>-9.7788870334625244E-9</v>
      </c>
      <c r="U1156" s="85"/>
      <c r="V1156" s="98"/>
      <c r="W1156" s="86"/>
      <c r="X1156" s="71"/>
      <c r="Y1156" s="71"/>
      <c r="Z1156" s="120"/>
      <c r="AA1156" s="120"/>
    </row>
    <row r="1157" spans="1:27" ht="41.1" hidden="1" customHeight="1" x14ac:dyDescent="0.3">
      <c r="A1157" s="285"/>
      <c r="B1157" s="57"/>
      <c r="C1157" s="57"/>
      <c r="D1157" s="57"/>
      <c r="E1157" s="57"/>
      <c r="F1157" s="57"/>
      <c r="G1157" s="57"/>
      <c r="H1157" s="103"/>
      <c r="I1157" s="133"/>
      <c r="J1157" s="187"/>
      <c r="K1157" s="133"/>
      <c r="L1157" s="91"/>
      <c r="M1157" s="188"/>
      <c r="N1157" s="123"/>
      <c r="O1157" s="124"/>
      <c r="P1157" s="110"/>
      <c r="Q1157" s="106"/>
      <c r="R1157" s="111"/>
      <c r="S1157" s="106"/>
      <c r="T1157" s="84">
        <f t="shared" si="96"/>
        <v>-9.7788870334625244E-9</v>
      </c>
      <c r="U1157" s="85"/>
      <c r="V1157" s="98"/>
      <c r="W1157" s="86"/>
      <c r="X1157" s="71"/>
      <c r="Y1157" s="71"/>
      <c r="Z1157" s="120"/>
      <c r="AA1157" s="120"/>
    </row>
    <row r="1158" spans="1:27" ht="41.1" hidden="1" customHeight="1" x14ac:dyDescent="0.3">
      <c r="A1158" s="285"/>
      <c r="B1158" s="57"/>
      <c r="C1158" s="57"/>
      <c r="D1158" s="57"/>
      <c r="E1158" s="57"/>
      <c r="F1158" s="57"/>
      <c r="G1158" s="57"/>
      <c r="H1158" s="103"/>
      <c r="I1158" s="133"/>
      <c r="J1158" s="187"/>
      <c r="K1158" s="133"/>
      <c r="L1158" s="91"/>
      <c r="M1158" s="188"/>
      <c r="N1158" s="123"/>
      <c r="O1158" s="124"/>
      <c r="P1158" s="110"/>
      <c r="Q1158" s="106"/>
      <c r="R1158" s="111"/>
      <c r="S1158" s="106"/>
      <c r="T1158" s="84">
        <f t="shared" si="96"/>
        <v>-9.7788870334625244E-9</v>
      </c>
      <c r="U1158" s="85"/>
      <c r="V1158" s="98"/>
      <c r="W1158" s="86"/>
      <c r="X1158" s="71"/>
      <c r="Y1158" s="71"/>
      <c r="Z1158" s="120"/>
      <c r="AA1158" s="120"/>
    </row>
    <row r="1159" spans="1:27" ht="41.1" hidden="1" customHeight="1" x14ac:dyDescent="0.3">
      <c r="A1159" s="285"/>
      <c r="B1159" s="57"/>
      <c r="C1159" s="57"/>
      <c r="D1159" s="57"/>
      <c r="E1159" s="57"/>
      <c r="F1159" s="57"/>
      <c r="G1159" s="57"/>
      <c r="H1159" s="103"/>
      <c r="I1159" s="133"/>
      <c r="J1159" s="187"/>
      <c r="K1159" s="133"/>
      <c r="L1159" s="91"/>
      <c r="M1159" s="188"/>
      <c r="N1159" s="123"/>
      <c r="O1159" s="124"/>
      <c r="P1159" s="110"/>
      <c r="Q1159" s="106"/>
      <c r="R1159" s="111"/>
      <c r="S1159" s="106"/>
      <c r="T1159" s="84">
        <f t="shared" si="96"/>
        <v>-9.7788870334625244E-9</v>
      </c>
      <c r="U1159" s="85"/>
      <c r="V1159" s="98"/>
      <c r="W1159" s="86"/>
      <c r="X1159" s="71"/>
      <c r="Y1159" s="71"/>
      <c r="Z1159" s="120"/>
      <c r="AA1159" s="120"/>
    </row>
    <row r="1160" spans="1:27" ht="41.1" hidden="1" customHeight="1" x14ac:dyDescent="0.3">
      <c r="A1160" s="285"/>
      <c r="B1160" s="57"/>
      <c r="C1160" s="57"/>
      <c r="D1160" s="57"/>
      <c r="E1160" s="57"/>
      <c r="F1160" s="57"/>
      <c r="G1160" s="57"/>
      <c r="H1160" s="103"/>
      <c r="I1160" s="133"/>
      <c r="J1160" s="187"/>
      <c r="K1160" s="133"/>
      <c r="L1160" s="91"/>
      <c r="M1160" s="188"/>
      <c r="N1160" s="123"/>
      <c r="O1160" s="124"/>
      <c r="P1160" s="110"/>
      <c r="Q1160" s="106"/>
      <c r="R1160" s="111"/>
      <c r="S1160" s="106"/>
      <c r="T1160" s="84">
        <f t="shared" si="96"/>
        <v>-9.7788870334625244E-9</v>
      </c>
      <c r="U1160" s="85"/>
      <c r="V1160" s="98"/>
      <c r="W1160" s="86"/>
      <c r="X1160" s="71"/>
      <c r="Y1160" s="71"/>
      <c r="Z1160" s="120"/>
      <c r="AA1160" s="120"/>
    </row>
    <row r="1161" spans="1:27" ht="41.1" hidden="1" customHeight="1" x14ac:dyDescent="0.3">
      <c r="A1161" s="285"/>
      <c r="B1161" s="57"/>
      <c r="C1161" s="57"/>
      <c r="D1161" s="57"/>
      <c r="E1161" s="57"/>
      <c r="F1161" s="57"/>
      <c r="G1161" s="57"/>
      <c r="H1161" s="103"/>
      <c r="I1161" s="133"/>
      <c r="J1161" s="187"/>
      <c r="K1161" s="133"/>
      <c r="L1161" s="91"/>
      <c r="M1161" s="188"/>
      <c r="N1161" s="123"/>
      <c r="O1161" s="124"/>
      <c r="P1161" s="110"/>
      <c r="Q1161" s="106"/>
      <c r="R1161" s="111"/>
      <c r="S1161" s="106"/>
      <c r="T1161" s="84">
        <f t="shared" si="96"/>
        <v>-9.7788870334625244E-9</v>
      </c>
      <c r="U1161" s="85"/>
      <c r="V1161" s="98"/>
      <c r="W1161" s="86"/>
      <c r="X1161" s="71"/>
      <c r="Y1161" s="71"/>
      <c r="Z1161" s="120"/>
      <c r="AA1161" s="120"/>
    </row>
    <row r="1162" spans="1:27" ht="41.1" hidden="1" customHeight="1" x14ac:dyDescent="0.3">
      <c r="A1162" s="285"/>
      <c r="B1162" s="57"/>
      <c r="C1162" s="57"/>
      <c r="D1162" s="57"/>
      <c r="E1162" s="57"/>
      <c r="F1162" s="57"/>
      <c r="G1162" s="57"/>
      <c r="H1162" s="103"/>
      <c r="I1162" s="133"/>
      <c r="J1162" s="187"/>
      <c r="K1162" s="133"/>
      <c r="L1162" s="91"/>
      <c r="M1162" s="188"/>
      <c r="N1162" s="123"/>
      <c r="O1162" s="124"/>
      <c r="P1162" s="110"/>
      <c r="Q1162" s="106"/>
      <c r="R1162" s="111"/>
      <c r="S1162" s="106"/>
      <c r="T1162" s="84">
        <f t="shared" si="96"/>
        <v>-9.7788870334625244E-9</v>
      </c>
      <c r="U1162" s="85"/>
      <c r="V1162" s="98"/>
      <c r="W1162" s="86"/>
      <c r="X1162" s="71"/>
      <c r="Y1162" s="71"/>
      <c r="Z1162" s="120"/>
      <c r="AA1162" s="120"/>
    </row>
    <row r="1163" spans="1:27" ht="41.1" hidden="1" customHeight="1" x14ac:dyDescent="0.3">
      <c r="A1163" s="285"/>
      <c r="B1163" s="57"/>
      <c r="C1163" s="57"/>
      <c r="D1163" s="57"/>
      <c r="E1163" s="57"/>
      <c r="F1163" s="57"/>
      <c r="G1163" s="57"/>
      <c r="H1163" s="103"/>
      <c r="I1163" s="133"/>
      <c r="J1163" s="187"/>
      <c r="K1163" s="133"/>
      <c r="L1163" s="91"/>
      <c r="M1163" s="188"/>
      <c r="N1163" s="123"/>
      <c r="O1163" s="124"/>
      <c r="P1163" s="110"/>
      <c r="Q1163" s="106"/>
      <c r="R1163" s="111"/>
      <c r="S1163" s="106"/>
      <c r="T1163" s="84">
        <f t="shared" si="96"/>
        <v>-9.7788870334625244E-9</v>
      </c>
      <c r="U1163" s="85"/>
      <c r="V1163" s="98"/>
      <c r="W1163" s="86"/>
      <c r="X1163" s="71"/>
      <c r="Y1163" s="71"/>
      <c r="Z1163" s="120"/>
      <c r="AA1163" s="120"/>
    </row>
    <row r="1164" spans="1:27" ht="41.1" hidden="1" customHeight="1" x14ac:dyDescent="0.3">
      <c r="A1164" s="285"/>
      <c r="B1164" s="57"/>
      <c r="C1164" s="57"/>
      <c r="D1164" s="57"/>
      <c r="E1164" s="57"/>
      <c r="F1164" s="57"/>
      <c r="G1164" s="57"/>
      <c r="H1164" s="103"/>
      <c r="I1164" s="133"/>
      <c r="J1164" s="187"/>
      <c r="K1164" s="133"/>
      <c r="L1164" s="91"/>
      <c r="M1164" s="188"/>
      <c r="N1164" s="123"/>
      <c r="O1164" s="124"/>
      <c r="P1164" s="110"/>
      <c r="Q1164" s="106"/>
      <c r="R1164" s="111"/>
      <c r="S1164" s="106"/>
      <c r="T1164" s="84">
        <f t="shared" si="96"/>
        <v>-9.7788870334625244E-9</v>
      </c>
      <c r="U1164" s="85"/>
      <c r="V1164" s="98"/>
      <c r="W1164" s="86"/>
      <c r="X1164" s="71"/>
      <c r="Y1164" s="71"/>
      <c r="Z1164" s="120"/>
      <c r="AA1164" s="120"/>
    </row>
    <row r="1165" spans="1:27" ht="41.1" hidden="1" customHeight="1" x14ac:dyDescent="0.3">
      <c r="A1165" s="285"/>
      <c r="B1165" s="57"/>
      <c r="C1165" s="57"/>
      <c r="D1165" s="57"/>
      <c r="E1165" s="57"/>
      <c r="F1165" s="57"/>
      <c r="G1165" s="57"/>
      <c r="H1165" s="103"/>
      <c r="I1165" s="133"/>
      <c r="J1165" s="187"/>
      <c r="K1165" s="133"/>
      <c r="L1165" s="91"/>
      <c r="M1165" s="188"/>
      <c r="N1165" s="123"/>
      <c r="O1165" s="124"/>
      <c r="P1165" s="110"/>
      <c r="Q1165" s="106"/>
      <c r="R1165" s="111"/>
      <c r="S1165" s="106"/>
      <c r="T1165" s="84">
        <f t="shared" si="96"/>
        <v>-9.7788870334625244E-9</v>
      </c>
      <c r="U1165" s="85"/>
      <c r="V1165" s="98"/>
      <c r="W1165" s="86"/>
      <c r="X1165" s="71"/>
      <c r="Y1165" s="71"/>
      <c r="Z1165" s="120"/>
      <c r="AA1165" s="120"/>
    </row>
    <row r="1166" spans="1:27" ht="41.1" hidden="1" customHeight="1" x14ac:dyDescent="0.3">
      <c r="A1166" s="285"/>
      <c r="B1166" s="57"/>
      <c r="C1166" s="57"/>
      <c r="D1166" s="57"/>
      <c r="E1166" s="57"/>
      <c r="F1166" s="57"/>
      <c r="G1166" s="57"/>
      <c r="H1166" s="103"/>
      <c r="I1166" s="133"/>
      <c r="J1166" s="187"/>
      <c r="K1166" s="133"/>
      <c r="L1166" s="91"/>
      <c r="M1166" s="188"/>
      <c r="N1166" s="123"/>
      <c r="O1166" s="124"/>
      <c r="P1166" s="110"/>
      <c r="Q1166" s="106"/>
      <c r="R1166" s="111"/>
      <c r="S1166" s="106"/>
      <c r="T1166" s="84">
        <f t="shared" si="96"/>
        <v>-9.7788870334625244E-9</v>
      </c>
      <c r="U1166" s="85"/>
      <c r="V1166" s="98"/>
      <c r="W1166" s="86"/>
      <c r="X1166" s="71"/>
      <c r="Y1166" s="71"/>
      <c r="Z1166" s="120"/>
      <c r="AA1166" s="120"/>
    </row>
    <row r="1167" spans="1:27" ht="41.1" hidden="1" customHeight="1" x14ac:dyDescent="0.3">
      <c r="A1167" s="285"/>
      <c r="B1167" s="57"/>
      <c r="C1167" s="57"/>
      <c r="D1167" s="57"/>
      <c r="E1167" s="57"/>
      <c r="F1167" s="57"/>
      <c r="G1167" s="57"/>
      <c r="H1167" s="103"/>
      <c r="I1167" s="133"/>
      <c r="J1167" s="187"/>
      <c r="K1167" s="133"/>
      <c r="L1167" s="91"/>
      <c r="M1167" s="188"/>
      <c r="N1167" s="123"/>
      <c r="O1167" s="124"/>
      <c r="P1167" s="110"/>
      <c r="Q1167" s="106"/>
      <c r="R1167" s="111"/>
      <c r="S1167" s="106"/>
      <c r="T1167" s="84">
        <f t="shared" si="96"/>
        <v>-9.7788870334625244E-9</v>
      </c>
      <c r="U1167" s="85"/>
      <c r="V1167" s="98"/>
      <c r="W1167" s="86"/>
      <c r="X1167" s="71"/>
      <c r="Y1167" s="71"/>
      <c r="Z1167" s="120"/>
      <c r="AA1167" s="120"/>
    </row>
    <row r="1168" spans="1:27" ht="41.1" hidden="1" customHeight="1" x14ac:dyDescent="0.3">
      <c r="A1168" s="285"/>
      <c r="B1168" s="57"/>
      <c r="C1168" s="57"/>
      <c r="D1168" s="57"/>
      <c r="E1168" s="57"/>
      <c r="F1168" s="57"/>
      <c r="G1168" s="57"/>
      <c r="H1168" s="103"/>
      <c r="I1168" s="133"/>
      <c r="J1168" s="187"/>
      <c r="K1168" s="133"/>
      <c r="L1168" s="91"/>
      <c r="M1168" s="188"/>
      <c r="N1168" s="123"/>
      <c r="O1168" s="124"/>
      <c r="P1168" s="110"/>
      <c r="Q1168" s="106"/>
      <c r="R1168" s="111"/>
      <c r="S1168" s="106"/>
      <c r="T1168" s="84">
        <f t="shared" si="96"/>
        <v>-9.7788870334625244E-9</v>
      </c>
      <c r="U1168" s="85"/>
      <c r="V1168" s="98"/>
      <c r="W1168" s="86"/>
      <c r="X1168" s="71"/>
      <c r="Y1168" s="71"/>
      <c r="Z1168" s="120"/>
      <c r="AA1168" s="120"/>
    </row>
    <row r="1169" spans="1:27" ht="41.1" hidden="1" customHeight="1" x14ac:dyDescent="0.3">
      <c r="A1169" s="285"/>
      <c r="B1169" s="57"/>
      <c r="C1169" s="57"/>
      <c r="D1169" s="57"/>
      <c r="E1169" s="57"/>
      <c r="F1169" s="57"/>
      <c r="G1169" s="57"/>
      <c r="H1169" s="103"/>
      <c r="I1169" s="133"/>
      <c r="J1169" s="187"/>
      <c r="K1169" s="133"/>
      <c r="L1169" s="91"/>
      <c r="M1169" s="188"/>
      <c r="N1169" s="123"/>
      <c r="O1169" s="124"/>
      <c r="P1169" s="110"/>
      <c r="Q1169" s="106"/>
      <c r="R1169" s="111"/>
      <c r="S1169" s="106"/>
      <c r="T1169" s="84">
        <f t="shared" si="96"/>
        <v>-9.7788870334625244E-9</v>
      </c>
      <c r="U1169" s="85"/>
      <c r="V1169" s="98"/>
      <c r="W1169" s="86"/>
      <c r="X1169" s="71"/>
      <c r="Y1169" s="71"/>
      <c r="Z1169" s="120"/>
      <c r="AA1169" s="120"/>
    </row>
    <row r="1170" spans="1:27" ht="41.1" hidden="1" customHeight="1" x14ac:dyDescent="0.3">
      <c r="A1170" s="285"/>
      <c r="B1170" s="57"/>
      <c r="C1170" s="57"/>
      <c r="D1170" s="57"/>
      <c r="E1170" s="57"/>
      <c r="F1170" s="57"/>
      <c r="G1170" s="57"/>
      <c r="H1170" s="103"/>
      <c r="I1170" s="133"/>
      <c r="J1170" s="187"/>
      <c r="K1170" s="133"/>
      <c r="L1170" s="91"/>
      <c r="M1170" s="188"/>
      <c r="N1170" s="123"/>
      <c r="O1170" s="124"/>
      <c r="P1170" s="110"/>
      <c r="Q1170" s="106"/>
      <c r="R1170" s="111"/>
      <c r="S1170" s="106"/>
      <c r="T1170" s="84">
        <f t="shared" si="96"/>
        <v>-9.7788870334625244E-9</v>
      </c>
      <c r="U1170" s="85"/>
      <c r="V1170" s="98"/>
      <c r="W1170" s="86"/>
      <c r="X1170" s="71"/>
      <c r="Y1170" s="71"/>
      <c r="Z1170" s="120"/>
      <c r="AA1170" s="120"/>
    </row>
    <row r="1171" spans="1:27" ht="41.1" hidden="1" customHeight="1" x14ac:dyDescent="0.3">
      <c r="A1171" s="285"/>
      <c r="B1171" s="57"/>
      <c r="C1171" s="57"/>
      <c r="D1171" s="57"/>
      <c r="E1171" s="57"/>
      <c r="F1171" s="57"/>
      <c r="G1171" s="57"/>
      <c r="H1171" s="103"/>
      <c r="I1171" s="133"/>
      <c r="J1171" s="187"/>
      <c r="K1171" s="133"/>
      <c r="L1171" s="91"/>
      <c r="M1171" s="188"/>
      <c r="N1171" s="123"/>
      <c r="O1171" s="124"/>
      <c r="P1171" s="110"/>
      <c r="Q1171" s="106"/>
      <c r="R1171" s="111"/>
      <c r="S1171" s="106"/>
      <c r="T1171" s="84">
        <f t="shared" si="96"/>
        <v>-9.7788870334625244E-9</v>
      </c>
      <c r="U1171" s="85"/>
      <c r="V1171" s="98"/>
      <c r="W1171" s="86"/>
      <c r="X1171" s="71"/>
      <c r="Y1171" s="71"/>
      <c r="Z1171" s="120"/>
      <c r="AA1171" s="120"/>
    </row>
    <row r="1172" spans="1:27" ht="41.1" hidden="1" customHeight="1" x14ac:dyDescent="0.3">
      <c r="A1172" s="285"/>
      <c r="B1172" s="57"/>
      <c r="C1172" s="57"/>
      <c r="D1172" s="57"/>
      <c r="E1172" s="57"/>
      <c r="F1172" s="57"/>
      <c r="G1172" s="57"/>
      <c r="H1172" s="103"/>
      <c r="I1172" s="133"/>
      <c r="J1172" s="187"/>
      <c r="K1172" s="133"/>
      <c r="L1172" s="91"/>
      <c r="M1172" s="188"/>
      <c r="N1172" s="123"/>
      <c r="O1172" s="124"/>
      <c r="P1172" s="110"/>
      <c r="Q1172" s="106"/>
      <c r="R1172" s="111"/>
      <c r="S1172" s="106"/>
      <c r="T1172" s="84">
        <f t="shared" si="96"/>
        <v>-9.7788870334625244E-9</v>
      </c>
      <c r="U1172" s="85"/>
      <c r="V1172" s="98"/>
      <c r="W1172" s="86"/>
      <c r="X1172" s="71"/>
      <c r="Y1172" s="71"/>
      <c r="Z1172" s="120"/>
      <c r="AA1172" s="120"/>
    </row>
    <row r="1173" spans="1:27" ht="41.1" hidden="1" customHeight="1" x14ac:dyDescent="0.3">
      <c r="A1173" s="285"/>
      <c r="B1173" s="57"/>
      <c r="C1173" s="57"/>
      <c r="D1173" s="57"/>
      <c r="E1173" s="57"/>
      <c r="F1173" s="57"/>
      <c r="G1173" s="57"/>
      <c r="H1173" s="103"/>
      <c r="I1173" s="133"/>
      <c r="J1173" s="187"/>
      <c r="K1173" s="133"/>
      <c r="L1173" s="91"/>
      <c r="M1173" s="188"/>
      <c r="N1173" s="123"/>
      <c r="O1173" s="124"/>
      <c r="P1173" s="110"/>
      <c r="Q1173" s="106"/>
      <c r="R1173" s="111"/>
      <c r="S1173" s="106"/>
      <c r="T1173" s="84">
        <f t="shared" si="96"/>
        <v>-9.7788870334625244E-9</v>
      </c>
      <c r="U1173" s="85"/>
      <c r="V1173" s="98"/>
      <c r="W1173" s="86"/>
      <c r="X1173" s="71"/>
      <c r="Y1173" s="71"/>
      <c r="Z1173" s="120"/>
      <c r="AA1173" s="120"/>
    </row>
    <row r="1174" spans="1:27" ht="41.1" hidden="1" customHeight="1" x14ac:dyDescent="0.3">
      <c r="A1174" s="285"/>
      <c r="B1174" s="57"/>
      <c r="C1174" s="57"/>
      <c r="D1174" s="57"/>
      <c r="E1174" s="57"/>
      <c r="F1174" s="57"/>
      <c r="G1174" s="57"/>
      <c r="H1174" s="103"/>
      <c r="I1174" s="133"/>
      <c r="J1174" s="187"/>
      <c r="K1174" s="133"/>
      <c r="L1174" s="91"/>
      <c r="M1174" s="188"/>
      <c r="N1174" s="123"/>
      <c r="O1174" s="124"/>
      <c r="P1174" s="110"/>
      <c r="Q1174" s="106"/>
      <c r="R1174" s="111"/>
      <c r="S1174" s="106"/>
      <c r="T1174" s="84">
        <f t="shared" si="96"/>
        <v>-9.7788870334625244E-9</v>
      </c>
      <c r="U1174" s="85"/>
      <c r="V1174" s="98"/>
      <c r="W1174" s="86"/>
      <c r="X1174" s="71"/>
      <c r="Y1174" s="71"/>
      <c r="Z1174" s="120"/>
      <c r="AA1174" s="120"/>
    </row>
    <row r="1175" spans="1:27" ht="41.1" hidden="1" customHeight="1" x14ac:dyDescent="0.3">
      <c r="A1175" s="285"/>
      <c r="B1175" s="57"/>
      <c r="C1175" s="57"/>
      <c r="D1175" s="57"/>
      <c r="E1175" s="57"/>
      <c r="F1175" s="57"/>
      <c r="G1175" s="57"/>
      <c r="H1175" s="103"/>
      <c r="I1175" s="133"/>
      <c r="J1175" s="187"/>
      <c r="K1175" s="133"/>
      <c r="L1175" s="91"/>
      <c r="M1175" s="188"/>
      <c r="N1175" s="123"/>
      <c r="O1175" s="124"/>
      <c r="P1175" s="110"/>
      <c r="Q1175" s="106"/>
      <c r="R1175" s="111"/>
      <c r="S1175" s="106"/>
      <c r="T1175" s="84">
        <f t="shared" si="96"/>
        <v>-9.7788870334625244E-9</v>
      </c>
      <c r="U1175" s="85"/>
      <c r="V1175" s="98"/>
      <c r="W1175" s="86"/>
      <c r="X1175" s="71"/>
      <c r="Y1175" s="71"/>
      <c r="Z1175" s="120"/>
      <c r="AA1175" s="120"/>
    </row>
    <row r="1176" spans="1:27" ht="41.1" hidden="1" customHeight="1" x14ac:dyDescent="0.3">
      <c r="A1176" s="285"/>
      <c r="B1176" s="57"/>
      <c r="C1176" s="57"/>
      <c r="D1176" s="57"/>
      <c r="E1176" s="57"/>
      <c r="F1176" s="57"/>
      <c r="G1176" s="57"/>
      <c r="H1176" s="103"/>
      <c r="I1176" s="133"/>
      <c r="J1176" s="187"/>
      <c r="K1176" s="133"/>
      <c r="L1176" s="91"/>
      <c r="M1176" s="188"/>
      <c r="N1176" s="123"/>
      <c r="O1176" s="124"/>
      <c r="P1176" s="110"/>
      <c r="Q1176" s="106"/>
      <c r="R1176" s="111"/>
      <c r="S1176" s="106"/>
      <c r="T1176" s="84">
        <f t="shared" si="96"/>
        <v>-9.7788870334625244E-9</v>
      </c>
      <c r="U1176" s="85"/>
      <c r="V1176" s="98"/>
      <c r="W1176" s="86"/>
      <c r="X1176" s="71"/>
      <c r="Y1176" s="71"/>
      <c r="Z1176" s="120"/>
      <c r="AA1176" s="120"/>
    </row>
    <row r="1177" spans="1:27" ht="41.1" hidden="1" customHeight="1" x14ac:dyDescent="0.3">
      <c r="A1177" s="285"/>
      <c r="B1177" s="57"/>
      <c r="C1177" s="57"/>
      <c r="D1177" s="57"/>
      <c r="E1177" s="57"/>
      <c r="F1177" s="57"/>
      <c r="G1177" s="57"/>
      <c r="H1177" s="103"/>
      <c r="I1177" s="133"/>
      <c r="J1177" s="187"/>
      <c r="K1177" s="133"/>
      <c r="L1177" s="91"/>
      <c r="M1177" s="188"/>
      <c r="N1177" s="123"/>
      <c r="O1177" s="124"/>
      <c r="P1177" s="110"/>
      <c r="Q1177" s="106"/>
      <c r="R1177" s="111"/>
      <c r="S1177" s="106"/>
      <c r="T1177" s="84">
        <f t="shared" si="96"/>
        <v>-9.7788870334625244E-9</v>
      </c>
      <c r="U1177" s="85"/>
      <c r="V1177" s="98"/>
      <c r="W1177" s="86"/>
      <c r="X1177" s="71"/>
      <c r="Y1177" s="71"/>
      <c r="Z1177" s="120"/>
      <c r="AA1177" s="120"/>
    </row>
    <row r="1178" spans="1:27" ht="41.1" hidden="1" customHeight="1" x14ac:dyDescent="0.3">
      <c r="A1178" s="285"/>
      <c r="B1178" s="57"/>
      <c r="C1178" s="57"/>
      <c r="D1178" s="57"/>
      <c r="E1178" s="57"/>
      <c r="F1178" s="57"/>
      <c r="G1178" s="57"/>
      <c r="H1178" s="103"/>
      <c r="I1178" s="133"/>
      <c r="J1178" s="187"/>
      <c r="K1178" s="133"/>
      <c r="L1178" s="91"/>
      <c r="M1178" s="188"/>
      <c r="N1178" s="123"/>
      <c r="O1178" s="124"/>
      <c r="P1178" s="110"/>
      <c r="Q1178" s="106"/>
      <c r="R1178" s="111"/>
      <c r="S1178" s="106"/>
      <c r="T1178" s="84">
        <f t="shared" si="96"/>
        <v>-9.7788870334625244E-9</v>
      </c>
      <c r="U1178" s="85"/>
      <c r="V1178" s="98"/>
      <c r="W1178" s="86"/>
      <c r="X1178" s="71"/>
      <c r="Y1178" s="71"/>
      <c r="Z1178" s="120"/>
      <c r="AA1178" s="120"/>
    </row>
    <row r="1179" spans="1:27" ht="41.1" hidden="1" customHeight="1" x14ac:dyDescent="0.3">
      <c r="A1179" s="285"/>
      <c r="B1179" s="57"/>
      <c r="C1179" s="57"/>
      <c r="D1179" s="57"/>
      <c r="E1179" s="57"/>
      <c r="F1179" s="57"/>
      <c r="G1179" s="57"/>
      <c r="H1179" s="103"/>
      <c r="I1179" s="133"/>
      <c r="J1179" s="187"/>
      <c r="K1179" s="133"/>
      <c r="L1179" s="91"/>
      <c r="M1179" s="188"/>
      <c r="N1179" s="123"/>
      <c r="O1179" s="124"/>
      <c r="P1179" s="110"/>
      <c r="Q1179" s="106"/>
      <c r="R1179" s="111"/>
      <c r="S1179" s="106"/>
      <c r="T1179" s="84">
        <f t="shared" si="96"/>
        <v>-9.7788870334625244E-9</v>
      </c>
      <c r="U1179" s="85"/>
      <c r="V1179" s="98"/>
      <c r="W1179" s="86"/>
      <c r="X1179" s="71"/>
      <c r="Y1179" s="71"/>
      <c r="Z1179" s="120"/>
      <c r="AA1179" s="120"/>
    </row>
    <row r="1180" spans="1:27" ht="41.1" hidden="1" customHeight="1" x14ac:dyDescent="0.3">
      <c r="A1180" s="285"/>
      <c r="B1180" s="57"/>
      <c r="C1180" s="57"/>
      <c r="D1180" s="57"/>
      <c r="E1180" s="57"/>
      <c r="F1180" s="57"/>
      <c r="G1180" s="57"/>
      <c r="H1180" s="103"/>
      <c r="I1180" s="133"/>
      <c r="J1180" s="187"/>
      <c r="K1180" s="133"/>
      <c r="L1180" s="91"/>
      <c r="M1180" s="188"/>
      <c r="N1180" s="123"/>
      <c r="O1180" s="124"/>
      <c r="P1180" s="110"/>
      <c r="Q1180" s="106"/>
      <c r="R1180" s="111"/>
      <c r="S1180" s="106"/>
      <c r="T1180" s="84">
        <f t="shared" si="96"/>
        <v>-9.7788870334625244E-9</v>
      </c>
      <c r="U1180" s="85"/>
      <c r="V1180" s="98"/>
      <c r="W1180" s="86"/>
      <c r="X1180" s="71"/>
      <c r="Y1180" s="71"/>
      <c r="Z1180" s="120"/>
      <c r="AA1180" s="120"/>
    </row>
    <row r="1181" spans="1:27" ht="41.1" hidden="1" customHeight="1" x14ac:dyDescent="0.3">
      <c r="A1181" s="285"/>
      <c r="B1181" s="57"/>
      <c r="C1181" s="57"/>
      <c r="D1181" s="57"/>
      <c r="E1181" s="57"/>
      <c r="F1181" s="57"/>
      <c r="G1181" s="57"/>
      <c r="H1181" s="103"/>
      <c r="I1181" s="133"/>
      <c r="J1181" s="187"/>
      <c r="K1181" s="133"/>
      <c r="L1181" s="91"/>
      <c r="M1181" s="188"/>
      <c r="N1181" s="123"/>
      <c r="O1181" s="124"/>
      <c r="P1181" s="110"/>
      <c r="Q1181" s="106"/>
      <c r="R1181" s="111"/>
      <c r="S1181" s="106"/>
      <c r="T1181" s="84">
        <f t="shared" si="96"/>
        <v>-9.7788870334625244E-9</v>
      </c>
      <c r="U1181" s="85"/>
      <c r="V1181" s="98"/>
      <c r="W1181" s="86"/>
      <c r="X1181" s="71"/>
      <c r="Y1181" s="71"/>
      <c r="Z1181" s="120"/>
      <c r="AA1181" s="120"/>
    </row>
    <row r="1182" spans="1:27" ht="41.1" hidden="1" customHeight="1" x14ac:dyDescent="0.3">
      <c r="A1182" s="285"/>
      <c r="B1182" s="57"/>
      <c r="C1182" s="57"/>
      <c r="D1182" s="57"/>
      <c r="E1182" s="57"/>
      <c r="F1182" s="57"/>
      <c r="G1182" s="57"/>
      <c r="H1182" s="103"/>
      <c r="I1182" s="133"/>
      <c r="J1182" s="187"/>
      <c r="K1182" s="133"/>
      <c r="L1182" s="91"/>
      <c r="M1182" s="188"/>
      <c r="N1182" s="123"/>
      <c r="O1182" s="124"/>
      <c r="P1182" s="110"/>
      <c r="Q1182" s="106"/>
      <c r="R1182" s="111"/>
      <c r="S1182" s="106"/>
      <c r="T1182" s="84">
        <f t="shared" si="96"/>
        <v>-9.7788870334625244E-9</v>
      </c>
      <c r="U1182" s="85"/>
      <c r="V1182" s="98"/>
      <c r="W1182" s="86"/>
      <c r="X1182" s="71"/>
      <c r="Y1182" s="71"/>
      <c r="Z1182" s="120"/>
      <c r="AA1182" s="120"/>
    </row>
    <row r="1183" spans="1:27" ht="41.1" hidden="1" customHeight="1" x14ac:dyDescent="0.3">
      <c r="A1183" s="285"/>
      <c r="B1183" s="57"/>
      <c r="C1183" s="57"/>
      <c r="D1183" s="57"/>
      <c r="E1183" s="57"/>
      <c r="F1183" s="57"/>
      <c r="G1183" s="57"/>
      <c r="H1183" s="103"/>
      <c r="I1183" s="133"/>
      <c r="J1183" s="187"/>
      <c r="K1183" s="133"/>
      <c r="L1183" s="91"/>
      <c r="M1183" s="188"/>
      <c r="N1183" s="123"/>
      <c r="O1183" s="124"/>
      <c r="P1183" s="110"/>
      <c r="Q1183" s="106"/>
      <c r="R1183" s="111"/>
      <c r="S1183" s="106"/>
      <c r="T1183" s="84">
        <f t="shared" si="96"/>
        <v>-9.7788870334625244E-9</v>
      </c>
      <c r="U1183" s="85"/>
      <c r="V1183" s="98"/>
      <c r="W1183" s="86"/>
      <c r="X1183" s="71"/>
      <c r="Y1183" s="71"/>
      <c r="Z1183" s="120"/>
      <c r="AA1183" s="120"/>
    </row>
    <row r="1184" spans="1:27" ht="41.1" hidden="1" customHeight="1" x14ac:dyDescent="0.3">
      <c r="A1184" s="285"/>
      <c r="B1184" s="57"/>
      <c r="C1184" s="57"/>
      <c r="D1184" s="57"/>
      <c r="E1184" s="57"/>
      <c r="F1184" s="57"/>
      <c r="G1184" s="57"/>
      <c r="H1184" s="103"/>
      <c r="I1184" s="133"/>
      <c r="J1184" s="187"/>
      <c r="K1184" s="133"/>
      <c r="L1184" s="91"/>
      <c r="M1184" s="188"/>
      <c r="N1184" s="123"/>
      <c r="O1184" s="124"/>
      <c r="P1184" s="110"/>
      <c r="Q1184" s="106"/>
      <c r="R1184" s="111"/>
      <c r="S1184" s="106"/>
      <c r="T1184" s="84">
        <f t="shared" si="96"/>
        <v>-9.7788870334625244E-9</v>
      </c>
      <c r="U1184" s="85"/>
      <c r="V1184" s="98"/>
      <c r="W1184" s="86"/>
      <c r="X1184" s="71"/>
      <c r="Y1184" s="71"/>
      <c r="Z1184" s="120"/>
      <c r="AA1184" s="120"/>
    </row>
    <row r="1185" spans="1:27" ht="41.1" hidden="1" customHeight="1" x14ac:dyDescent="0.3">
      <c r="A1185" s="285"/>
      <c r="B1185" s="57"/>
      <c r="C1185" s="57"/>
      <c r="D1185" s="57"/>
      <c r="E1185" s="57"/>
      <c r="F1185" s="57"/>
      <c r="G1185" s="57"/>
      <c r="H1185" s="103"/>
      <c r="I1185" s="133"/>
      <c r="J1185" s="187"/>
      <c r="K1185" s="133"/>
      <c r="L1185" s="91"/>
      <c r="M1185" s="188"/>
      <c r="N1185" s="123"/>
      <c r="O1185" s="124"/>
      <c r="P1185" s="110"/>
      <c r="Q1185" s="106"/>
      <c r="R1185" s="111"/>
      <c r="S1185" s="106"/>
      <c r="T1185" s="84">
        <f t="shared" si="96"/>
        <v>-9.7788870334625244E-9</v>
      </c>
      <c r="U1185" s="85"/>
      <c r="V1185" s="98"/>
      <c r="W1185" s="86"/>
      <c r="X1185" s="71"/>
      <c r="Y1185" s="71"/>
      <c r="Z1185" s="120"/>
      <c r="AA1185" s="120"/>
    </row>
    <row r="1186" spans="1:27" ht="41.1" hidden="1" customHeight="1" x14ac:dyDescent="0.3">
      <c r="A1186" s="285"/>
      <c r="B1186" s="57"/>
      <c r="C1186" s="57"/>
      <c r="D1186" s="57"/>
      <c r="E1186" s="57"/>
      <c r="F1186" s="57"/>
      <c r="G1186" s="57"/>
      <c r="H1186" s="103"/>
      <c r="I1186" s="133"/>
      <c r="J1186" s="187"/>
      <c r="K1186" s="133"/>
      <c r="L1186" s="91"/>
      <c r="M1186" s="188"/>
      <c r="N1186" s="123"/>
      <c r="O1186" s="124"/>
      <c r="P1186" s="110"/>
      <c r="Q1186" s="106"/>
      <c r="R1186" s="111"/>
      <c r="S1186" s="106"/>
      <c r="T1186" s="84">
        <f t="shared" si="96"/>
        <v>-9.7788870334625244E-9</v>
      </c>
      <c r="U1186" s="85"/>
      <c r="V1186" s="98"/>
      <c r="W1186" s="86"/>
      <c r="X1186" s="71"/>
      <c r="Y1186" s="71"/>
      <c r="Z1186" s="120"/>
      <c r="AA1186" s="120"/>
    </row>
    <row r="1187" spans="1:27" ht="41.1" hidden="1" customHeight="1" x14ac:dyDescent="0.3">
      <c r="A1187" s="285"/>
      <c r="B1187" s="57"/>
      <c r="C1187" s="57"/>
      <c r="D1187" s="57"/>
      <c r="E1187" s="57"/>
      <c r="F1187" s="57"/>
      <c r="G1187" s="57"/>
      <c r="H1187" s="103"/>
      <c r="I1187" s="133"/>
      <c r="J1187" s="187"/>
      <c r="K1187" s="133"/>
      <c r="L1187" s="91"/>
      <c r="M1187" s="188"/>
      <c r="N1187" s="123"/>
      <c r="O1187" s="124"/>
      <c r="P1187" s="110"/>
      <c r="Q1187" s="106"/>
      <c r="R1187" s="111"/>
      <c r="S1187" s="106"/>
      <c r="T1187" s="84">
        <f t="shared" si="96"/>
        <v>-9.7788870334625244E-9</v>
      </c>
      <c r="U1187" s="85"/>
      <c r="V1187" s="98"/>
      <c r="W1187" s="86"/>
      <c r="X1187" s="71"/>
      <c r="Y1187" s="71"/>
      <c r="Z1187" s="120"/>
      <c r="AA1187" s="120"/>
    </row>
    <row r="1188" spans="1:27" ht="41.1" hidden="1" customHeight="1" x14ac:dyDescent="0.3">
      <c r="A1188" s="285"/>
      <c r="B1188" s="57"/>
      <c r="C1188" s="57"/>
      <c r="D1188" s="57"/>
      <c r="E1188" s="57"/>
      <c r="F1188" s="57"/>
      <c r="G1188" s="57"/>
      <c r="H1188" s="103"/>
      <c r="I1188" s="133"/>
      <c r="J1188" s="187"/>
      <c r="K1188" s="133"/>
      <c r="L1188" s="91"/>
      <c r="M1188" s="188"/>
      <c r="N1188" s="123"/>
      <c r="O1188" s="124"/>
      <c r="P1188" s="110"/>
      <c r="Q1188" s="106"/>
      <c r="R1188" s="111"/>
      <c r="S1188" s="106"/>
      <c r="T1188" s="84">
        <f t="shared" si="96"/>
        <v>-9.7788870334625244E-9</v>
      </c>
      <c r="U1188" s="85"/>
      <c r="V1188" s="98"/>
      <c r="W1188" s="86"/>
      <c r="X1188" s="71"/>
      <c r="Y1188" s="71"/>
      <c r="Z1188" s="120"/>
      <c r="AA1188" s="120"/>
    </row>
    <row r="1189" spans="1:27" ht="41.1" hidden="1" customHeight="1" x14ac:dyDescent="0.3">
      <c r="A1189" s="285"/>
      <c r="B1189" s="57"/>
      <c r="C1189" s="57"/>
      <c r="D1189" s="57"/>
      <c r="E1189" s="57"/>
      <c r="F1189" s="57"/>
      <c r="G1189" s="57"/>
      <c r="H1189" s="103"/>
      <c r="I1189" s="133"/>
      <c r="J1189" s="187"/>
      <c r="K1189" s="133"/>
      <c r="L1189" s="91"/>
      <c r="M1189" s="188"/>
      <c r="N1189" s="123"/>
      <c r="O1189" s="124"/>
      <c r="P1189" s="110"/>
      <c r="Q1189" s="106"/>
      <c r="R1189" s="111"/>
      <c r="S1189" s="106"/>
      <c r="T1189" s="84">
        <f t="shared" si="96"/>
        <v>-9.7788870334625244E-9</v>
      </c>
      <c r="U1189" s="85"/>
      <c r="V1189" s="98"/>
      <c r="W1189" s="86"/>
      <c r="X1189" s="71"/>
      <c r="Y1189" s="71"/>
      <c r="Z1189" s="120"/>
      <c r="AA1189" s="120"/>
    </row>
    <row r="1190" spans="1:27" ht="41.1" hidden="1" customHeight="1" x14ac:dyDescent="0.3">
      <c r="A1190" s="285"/>
      <c r="B1190" s="57"/>
      <c r="C1190" s="57"/>
      <c r="D1190" s="57"/>
      <c r="E1190" s="57"/>
      <c r="F1190" s="57"/>
      <c r="G1190" s="57"/>
      <c r="H1190" s="103"/>
      <c r="I1190" s="133"/>
      <c r="J1190" s="187"/>
      <c r="K1190" s="133"/>
      <c r="L1190" s="91"/>
      <c r="M1190" s="188"/>
      <c r="N1190" s="123"/>
      <c r="O1190" s="124"/>
      <c r="P1190" s="110"/>
      <c r="Q1190" s="106"/>
      <c r="R1190" s="111"/>
      <c r="S1190" s="106"/>
      <c r="T1190" s="84">
        <f t="shared" si="96"/>
        <v>-9.7788870334625244E-9</v>
      </c>
      <c r="U1190" s="85"/>
      <c r="V1190" s="98"/>
      <c r="W1190" s="86"/>
      <c r="X1190" s="71"/>
      <c r="Y1190" s="71"/>
      <c r="Z1190" s="120"/>
      <c r="AA1190" s="120"/>
    </row>
    <row r="1191" spans="1:27" ht="41.1" hidden="1" customHeight="1" x14ac:dyDescent="0.3">
      <c r="A1191" s="285"/>
      <c r="B1191" s="57"/>
      <c r="C1191" s="57"/>
      <c r="D1191" s="57"/>
      <c r="E1191" s="57"/>
      <c r="F1191" s="57"/>
      <c r="G1191" s="57"/>
      <c r="H1191" s="103"/>
      <c r="I1191" s="133"/>
      <c r="J1191" s="187"/>
      <c r="K1191" s="133"/>
      <c r="L1191" s="91"/>
      <c r="M1191" s="188"/>
      <c r="N1191" s="123"/>
      <c r="O1191" s="124"/>
      <c r="P1191" s="110"/>
      <c r="Q1191" s="106"/>
      <c r="R1191" s="111"/>
      <c r="S1191" s="106"/>
      <c r="T1191" s="84">
        <f t="shared" si="96"/>
        <v>-9.7788870334625244E-9</v>
      </c>
      <c r="U1191" s="85"/>
      <c r="V1191" s="98"/>
      <c r="W1191" s="86"/>
      <c r="X1191" s="71"/>
      <c r="Y1191" s="71"/>
      <c r="Z1191" s="120"/>
      <c r="AA1191" s="120"/>
    </row>
    <row r="1192" spans="1:27" ht="41.1" hidden="1" customHeight="1" x14ac:dyDescent="0.3">
      <c r="A1192" s="285"/>
      <c r="B1192" s="57"/>
      <c r="C1192" s="57"/>
      <c r="D1192" s="57"/>
      <c r="E1192" s="57"/>
      <c r="F1192" s="57"/>
      <c r="G1192" s="57"/>
      <c r="H1192" s="103"/>
      <c r="I1192" s="133"/>
      <c r="J1192" s="187"/>
      <c r="K1192" s="133"/>
      <c r="L1192" s="91"/>
      <c r="M1192" s="188"/>
      <c r="N1192" s="123"/>
      <c r="O1192" s="124"/>
      <c r="P1192" s="110"/>
      <c r="Q1192" s="106"/>
      <c r="R1192" s="111"/>
      <c r="S1192" s="106"/>
      <c r="T1192" s="84">
        <f t="shared" si="96"/>
        <v>-9.7788870334625244E-9</v>
      </c>
      <c r="U1192" s="85"/>
      <c r="V1192" s="98"/>
      <c r="W1192" s="86"/>
      <c r="X1192" s="71"/>
      <c r="Y1192" s="71"/>
      <c r="Z1192" s="120"/>
      <c r="AA1192" s="120"/>
    </row>
    <row r="1193" spans="1:27" ht="41.1" hidden="1" customHeight="1" x14ac:dyDescent="0.3">
      <c r="A1193" s="285"/>
      <c r="B1193" s="57"/>
      <c r="C1193" s="57"/>
      <c r="D1193" s="57"/>
      <c r="E1193" s="57"/>
      <c r="F1193" s="57"/>
      <c r="G1193" s="57"/>
      <c r="H1193" s="103"/>
      <c r="I1193" s="133"/>
      <c r="J1193" s="187"/>
      <c r="K1193" s="133"/>
      <c r="L1193" s="91"/>
      <c r="M1193" s="188"/>
      <c r="N1193" s="123"/>
      <c r="O1193" s="124"/>
      <c r="P1193" s="110"/>
      <c r="Q1193" s="106"/>
      <c r="R1193" s="111"/>
      <c r="S1193" s="106"/>
      <c r="T1193" s="84">
        <f t="shared" ref="T1193:T1256" si="97">+T1192+Q1193-(R1193+S1193)</f>
        <v>-9.7788870334625244E-9</v>
      </c>
      <c r="U1193" s="85"/>
      <c r="V1193" s="98"/>
      <c r="W1193" s="86"/>
      <c r="X1193" s="71"/>
      <c r="Y1193" s="71"/>
      <c r="Z1193" s="120"/>
      <c r="AA1193" s="120"/>
    </row>
    <row r="1194" spans="1:27" ht="41.1" hidden="1" customHeight="1" x14ac:dyDescent="0.3">
      <c r="A1194" s="285"/>
      <c r="B1194" s="57"/>
      <c r="C1194" s="57"/>
      <c r="D1194" s="57"/>
      <c r="E1194" s="57"/>
      <c r="F1194" s="57"/>
      <c r="G1194" s="57"/>
      <c r="H1194" s="103"/>
      <c r="I1194" s="133"/>
      <c r="J1194" s="187"/>
      <c r="K1194" s="133"/>
      <c r="L1194" s="91"/>
      <c r="M1194" s="188"/>
      <c r="N1194" s="123"/>
      <c r="O1194" s="124"/>
      <c r="P1194" s="110"/>
      <c r="Q1194" s="106"/>
      <c r="R1194" s="111"/>
      <c r="S1194" s="106"/>
      <c r="T1194" s="84">
        <f t="shared" si="97"/>
        <v>-9.7788870334625244E-9</v>
      </c>
      <c r="U1194" s="85"/>
      <c r="V1194" s="98"/>
      <c r="W1194" s="86"/>
      <c r="X1194" s="71"/>
      <c r="Y1194" s="71"/>
      <c r="Z1194" s="120"/>
      <c r="AA1194" s="120"/>
    </row>
    <row r="1195" spans="1:27" ht="41.1" hidden="1" customHeight="1" x14ac:dyDescent="0.3">
      <c r="A1195" s="285"/>
      <c r="B1195" s="57"/>
      <c r="C1195" s="57"/>
      <c r="D1195" s="57"/>
      <c r="E1195" s="57"/>
      <c r="F1195" s="57"/>
      <c r="G1195" s="57"/>
      <c r="H1195" s="103"/>
      <c r="I1195" s="133"/>
      <c r="J1195" s="187"/>
      <c r="K1195" s="133"/>
      <c r="L1195" s="91"/>
      <c r="M1195" s="188"/>
      <c r="N1195" s="123"/>
      <c r="O1195" s="124"/>
      <c r="P1195" s="110"/>
      <c r="Q1195" s="106"/>
      <c r="R1195" s="111"/>
      <c r="S1195" s="106"/>
      <c r="T1195" s="84">
        <f t="shared" si="97"/>
        <v>-9.7788870334625244E-9</v>
      </c>
      <c r="U1195" s="85"/>
      <c r="V1195" s="98"/>
      <c r="W1195" s="86"/>
      <c r="X1195" s="71"/>
      <c r="Y1195" s="71"/>
      <c r="Z1195" s="120"/>
      <c r="AA1195" s="120"/>
    </row>
    <row r="1196" spans="1:27" ht="41.1" hidden="1" customHeight="1" x14ac:dyDescent="0.3">
      <c r="A1196" s="285"/>
      <c r="B1196" s="57"/>
      <c r="C1196" s="57"/>
      <c r="D1196" s="57"/>
      <c r="E1196" s="57"/>
      <c r="F1196" s="57"/>
      <c r="G1196" s="57"/>
      <c r="H1196" s="103"/>
      <c r="I1196" s="133"/>
      <c r="J1196" s="187"/>
      <c r="K1196" s="133"/>
      <c r="L1196" s="91"/>
      <c r="M1196" s="188"/>
      <c r="N1196" s="123"/>
      <c r="O1196" s="124"/>
      <c r="P1196" s="110"/>
      <c r="Q1196" s="106"/>
      <c r="R1196" s="111"/>
      <c r="S1196" s="106"/>
      <c r="T1196" s="84">
        <f t="shared" si="97"/>
        <v>-9.7788870334625244E-9</v>
      </c>
      <c r="U1196" s="85"/>
      <c r="V1196" s="98"/>
      <c r="W1196" s="86"/>
      <c r="X1196" s="71"/>
      <c r="Y1196" s="71"/>
      <c r="Z1196" s="120"/>
      <c r="AA1196" s="120"/>
    </row>
    <row r="1197" spans="1:27" ht="41.1" hidden="1" customHeight="1" x14ac:dyDescent="0.3">
      <c r="A1197" s="285"/>
      <c r="B1197" s="57"/>
      <c r="C1197" s="57"/>
      <c r="D1197" s="57"/>
      <c r="E1197" s="57"/>
      <c r="F1197" s="57"/>
      <c r="G1197" s="57"/>
      <c r="H1197" s="103"/>
      <c r="I1197" s="133"/>
      <c r="J1197" s="187"/>
      <c r="K1197" s="133"/>
      <c r="L1197" s="91"/>
      <c r="M1197" s="188"/>
      <c r="N1197" s="123"/>
      <c r="O1197" s="124"/>
      <c r="P1197" s="110"/>
      <c r="Q1197" s="106"/>
      <c r="R1197" s="111"/>
      <c r="S1197" s="106"/>
      <c r="T1197" s="84">
        <f t="shared" si="97"/>
        <v>-9.7788870334625244E-9</v>
      </c>
      <c r="U1197" s="85"/>
      <c r="V1197" s="98"/>
      <c r="W1197" s="86"/>
      <c r="X1197" s="71"/>
      <c r="Y1197" s="71"/>
      <c r="Z1197" s="120"/>
      <c r="AA1197" s="120"/>
    </row>
    <row r="1198" spans="1:27" ht="41.1" hidden="1" customHeight="1" x14ac:dyDescent="0.3">
      <c r="A1198" s="285"/>
      <c r="B1198" s="57"/>
      <c r="C1198" s="57"/>
      <c r="D1198" s="57"/>
      <c r="E1198" s="57"/>
      <c r="F1198" s="57"/>
      <c r="G1198" s="57"/>
      <c r="H1198" s="103"/>
      <c r="I1198" s="133"/>
      <c r="J1198" s="187"/>
      <c r="K1198" s="133"/>
      <c r="L1198" s="91"/>
      <c r="M1198" s="188"/>
      <c r="N1198" s="123"/>
      <c r="O1198" s="124"/>
      <c r="P1198" s="110"/>
      <c r="Q1198" s="106"/>
      <c r="R1198" s="111"/>
      <c r="S1198" s="106"/>
      <c r="T1198" s="84">
        <f t="shared" si="97"/>
        <v>-9.7788870334625244E-9</v>
      </c>
      <c r="U1198" s="85"/>
      <c r="V1198" s="98"/>
      <c r="W1198" s="86"/>
      <c r="X1198" s="71"/>
      <c r="Y1198" s="71"/>
      <c r="Z1198" s="120"/>
      <c r="AA1198" s="120"/>
    </row>
    <row r="1199" spans="1:27" ht="41.1" hidden="1" customHeight="1" x14ac:dyDescent="0.3">
      <c r="A1199" s="285"/>
      <c r="B1199" s="57"/>
      <c r="C1199" s="57"/>
      <c r="D1199" s="57"/>
      <c r="E1199" s="57"/>
      <c r="F1199" s="57"/>
      <c r="G1199" s="57"/>
      <c r="H1199" s="103"/>
      <c r="I1199" s="133"/>
      <c r="J1199" s="187"/>
      <c r="K1199" s="133"/>
      <c r="L1199" s="91"/>
      <c r="M1199" s="188"/>
      <c r="N1199" s="123"/>
      <c r="O1199" s="124"/>
      <c r="P1199" s="110"/>
      <c r="Q1199" s="106"/>
      <c r="R1199" s="111"/>
      <c r="S1199" s="106"/>
      <c r="T1199" s="84">
        <f t="shared" si="97"/>
        <v>-9.7788870334625244E-9</v>
      </c>
      <c r="U1199" s="85"/>
      <c r="V1199" s="98"/>
      <c r="W1199" s="86"/>
      <c r="X1199" s="71"/>
      <c r="Y1199" s="71"/>
      <c r="Z1199" s="120"/>
      <c r="AA1199" s="120"/>
    </row>
    <row r="1200" spans="1:27" ht="41.1" hidden="1" customHeight="1" x14ac:dyDescent="0.3">
      <c r="A1200" s="285"/>
      <c r="B1200" s="57"/>
      <c r="C1200" s="57"/>
      <c r="D1200" s="57"/>
      <c r="E1200" s="57"/>
      <c r="F1200" s="57"/>
      <c r="G1200" s="57"/>
      <c r="H1200" s="103"/>
      <c r="I1200" s="133"/>
      <c r="J1200" s="187"/>
      <c r="K1200" s="133"/>
      <c r="L1200" s="91"/>
      <c r="M1200" s="188"/>
      <c r="N1200" s="123"/>
      <c r="O1200" s="124"/>
      <c r="P1200" s="110"/>
      <c r="Q1200" s="106"/>
      <c r="R1200" s="111"/>
      <c r="S1200" s="106"/>
      <c r="T1200" s="84">
        <f t="shared" si="97"/>
        <v>-9.7788870334625244E-9</v>
      </c>
      <c r="U1200" s="85"/>
      <c r="V1200" s="98"/>
      <c r="W1200" s="86"/>
      <c r="X1200" s="71"/>
      <c r="Y1200" s="71"/>
      <c r="Z1200" s="120"/>
      <c r="AA1200" s="120"/>
    </row>
    <row r="1201" spans="1:27" ht="41.1" hidden="1" customHeight="1" x14ac:dyDescent="0.3">
      <c r="A1201" s="285"/>
      <c r="B1201" s="57"/>
      <c r="C1201" s="57"/>
      <c r="D1201" s="57"/>
      <c r="E1201" s="57"/>
      <c r="F1201" s="57"/>
      <c r="G1201" s="57"/>
      <c r="H1201" s="103"/>
      <c r="I1201" s="133"/>
      <c r="J1201" s="187"/>
      <c r="K1201" s="133"/>
      <c r="L1201" s="91"/>
      <c r="M1201" s="188"/>
      <c r="N1201" s="123"/>
      <c r="O1201" s="124"/>
      <c r="P1201" s="110"/>
      <c r="Q1201" s="106"/>
      <c r="R1201" s="111"/>
      <c r="S1201" s="106"/>
      <c r="T1201" s="84">
        <f t="shared" si="97"/>
        <v>-9.7788870334625244E-9</v>
      </c>
      <c r="U1201" s="85"/>
      <c r="V1201" s="98"/>
      <c r="W1201" s="86"/>
      <c r="X1201" s="71"/>
      <c r="Y1201" s="71"/>
      <c r="Z1201" s="120"/>
      <c r="AA1201" s="120"/>
    </row>
    <row r="1202" spans="1:27" ht="41.1" hidden="1" customHeight="1" x14ac:dyDescent="0.3">
      <c r="A1202" s="285"/>
      <c r="B1202" s="57"/>
      <c r="C1202" s="57"/>
      <c r="D1202" s="57"/>
      <c r="E1202" s="57"/>
      <c r="F1202" s="57"/>
      <c r="G1202" s="57"/>
      <c r="H1202" s="103"/>
      <c r="I1202" s="133"/>
      <c r="J1202" s="187"/>
      <c r="K1202" s="133"/>
      <c r="L1202" s="91"/>
      <c r="M1202" s="188"/>
      <c r="N1202" s="123"/>
      <c r="O1202" s="124"/>
      <c r="P1202" s="110"/>
      <c r="Q1202" s="106"/>
      <c r="R1202" s="111"/>
      <c r="S1202" s="106"/>
      <c r="T1202" s="84">
        <f t="shared" si="97"/>
        <v>-9.7788870334625244E-9</v>
      </c>
      <c r="U1202" s="85"/>
      <c r="V1202" s="98"/>
      <c r="W1202" s="86"/>
      <c r="X1202" s="71"/>
      <c r="Y1202" s="71"/>
      <c r="Z1202" s="120"/>
      <c r="AA1202" s="120"/>
    </row>
    <row r="1203" spans="1:27" ht="41.1" hidden="1" customHeight="1" x14ac:dyDescent="0.3">
      <c r="A1203" s="285"/>
      <c r="B1203" s="57"/>
      <c r="C1203" s="57"/>
      <c r="D1203" s="57"/>
      <c r="E1203" s="57"/>
      <c r="F1203" s="57"/>
      <c r="G1203" s="57"/>
      <c r="H1203" s="103"/>
      <c r="I1203" s="133"/>
      <c r="J1203" s="187"/>
      <c r="K1203" s="133"/>
      <c r="L1203" s="91"/>
      <c r="M1203" s="188"/>
      <c r="N1203" s="123"/>
      <c r="O1203" s="124"/>
      <c r="P1203" s="110"/>
      <c r="Q1203" s="106"/>
      <c r="R1203" s="111"/>
      <c r="S1203" s="106"/>
      <c r="T1203" s="84">
        <f t="shared" si="97"/>
        <v>-9.7788870334625244E-9</v>
      </c>
      <c r="U1203" s="85"/>
      <c r="V1203" s="98"/>
      <c r="W1203" s="86"/>
      <c r="X1203" s="71"/>
      <c r="Y1203" s="71"/>
      <c r="Z1203" s="120"/>
      <c r="AA1203" s="120"/>
    </row>
    <row r="1204" spans="1:27" ht="41.1" hidden="1" customHeight="1" x14ac:dyDescent="0.3">
      <c r="A1204" s="285"/>
      <c r="B1204" s="57"/>
      <c r="C1204" s="57"/>
      <c r="D1204" s="57"/>
      <c r="E1204" s="57"/>
      <c r="F1204" s="57"/>
      <c r="G1204" s="57"/>
      <c r="H1204" s="103"/>
      <c r="I1204" s="133"/>
      <c r="J1204" s="187"/>
      <c r="K1204" s="133"/>
      <c r="L1204" s="91"/>
      <c r="M1204" s="188"/>
      <c r="N1204" s="123"/>
      <c r="O1204" s="124"/>
      <c r="P1204" s="110"/>
      <c r="Q1204" s="106"/>
      <c r="R1204" s="111"/>
      <c r="S1204" s="106"/>
      <c r="T1204" s="84">
        <f t="shared" si="97"/>
        <v>-9.7788870334625244E-9</v>
      </c>
      <c r="U1204" s="85"/>
      <c r="V1204" s="98"/>
      <c r="W1204" s="86"/>
      <c r="X1204" s="71"/>
      <c r="Y1204" s="71"/>
      <c r="Z1204" s="120"/>
      <c r="AA1204" s="120"/>
    </row>
    <row r="1205" spans="1:27" ht="41.1" hidden="1" customHeight="1" x14ac:dyDescent="0.3">
      <c r="A1205" s="285"/>
      <c r="B1205" s="57"/>
      <c r="C1205" s="57"/>
      <c r="D1205" s="57"/>
      <c r="E1205" s="57"/>
      <c r="F1205" s="57"/>
      <c r="G1205" s="57"/>
      <c r="H1205" s="103"/>
      <c r="I1205" s="133"/>
      <c r="J1205" s="187"/>
      <c r="K1205" s="133"/>
      <c r="L1205" s="91"/>
      <c r="M1205" s="188"/>
      <c r="N1205" s="123"/>
      <c r="O1205" s="124"/>
      <c r="P1205" s="110"/>
      <c r="Q1205" s="106"/>
      <c r="R1205" s="111"/>
      <c r="S1205" s="106"/>
      <c r="T1205" s="84">
        <f t="shared" si="97"/>
        <v>-9.7788870334625244E-9</v>
      </c>
      <c r="U1205" s="85"/>
      <c r="V1205" s="98"/>
      <c r="W1205" s="86"/>
      <c r="X1205" s="71"/>
      <c r="Y1205" s="71"/>
      <c r="Z1205" s="120"/>
      <c r="AA1205" s="120"/>
    </row>
    <row r="1206" spans="1:27" ht="41.1" hidden="1" customHeight="1" x14ac:dyDescent="0.3">
      <c r="A1206" s="285"/>
      <c r="B1206" s="57"/>
      <c r="C1206" s="57"/>
      <c r="D1206" s="57"/>
      <c r="E1206" s="57"/>
      <c r="F1206" s="57"/>
      <c r="G1206" s="57"/>
      <c r="H1206" s="103"/>
      <c r="I1206" s="133"/>
      <c r="J1206" s="187"/>
      <c r="K1206" s="133"/>
      <c r="L1206" s="91"/>
      <c r="M1206" s="188"/>
      <c r="N1206" s="123"/>
      <c r="O1206" s="124"/>
      <c r="P1206" s="110"/>
      <c r="Q1206" s="106"/>
      <c r="R1206" s="111"/>
      <c r="S1206" s="106"/>
      <c r="T1206" s="84">
        <f t="shared" si="97"/>
        <v>-9.7788870334625244E-9</v>
      </c>
      <c r="U1206" s="85"/>
      <c r="V1206" s="98"/>
      <c r="W1206" s="86"/>
      <c r="X1206" s="71"/>
      <c r="Y1206" s="71"/>
      <c r="Z1206" s="120"/>
      <c r="AA1206" s="120"/>
    </row>
    <row r="1207" spans="1:27" ht="41.1" hidden="1" customHeight="1" x14ac:dyDescent="0.3">
      <c r="A1207" s="285"/>
      <c r="B1207" s="57"/>
      <c r="C1207" s="57"/>
      <c r="D1207" s="57"/>
      <c r="E1207" s="57"/>
      <c r="F1207" s="57"/>
      <c r="G1207" s="57"/>
      <c r="H1207" s="103"/>
      <c r="I1207" s="133"/>
      <c r="J1207" s="187"/>
      <c r="K1207" s="133"/>
      <c r="L1207" s="91"/>
      <c r="M1207" s="188"/>
      <c r="N1207" s="123"/>
      <c r="O1207" s="124"/>
      <c r="P1207" s="110"/>
      <c r="Q1207" s="106"/>
      <c r="R1207" s="111"/>
      <c r="S1207" s="106"/>
      <c r="T1207" s="84">
        <f t="shared" si="97"/>
        <v>-9.7788870334625244E-9</v>
      </c>
      <c r="U1207" s="85"/>
      <c r="V1207" s="98"/>
      <c r="W1207" s="86"/>
      <c r="X1207" s="71"/>
      <c r="Y1207" s="71"/>
      <c r="Z1207" s="120"/>
      <c r="AA1207" s="120"/>
    </row>
    <row r="1208" spans="1:27" ht="41.1" hidden="1" customHeight="1" x14ac:dyDescent="0.3">
      <c r="A1208" s="285"/>
      <c r="B1208" s="57"/>
      <c r="C1208" s="57"/>
      <c r="D1208" s="57"/>
      <c r="E1208" s="57"/>
      <c r="F1208" s="57"/>
      <c r="G1208" s="57"/>
      <c r="H1208" s="103"/>
      <c r="I1208" s="133"/>
      <c r="J1208" s="187"/>
      <c r="K1208" s="133"/>
      <c r="L1208" s="91"/>
      <c r="M1208" s="188"/>
      <c r="N1208" s="123"/>
      <c r="O1208" s="124"/>
      <c r="P1208" s="110"/>
      <c r="Q1208" s="106"/>
      <c r="R1208" s="111"/>
      <c r="S1208" s="106"/>
      <c r="T1208" s="84">
        <f t="shared" si="97"/>
        <v>-9.7788870334625244E-9</v>
      </c>
      <c r="U1208" s="85"/>
      <c r="V1208" s="98"/>
      <c r="W1208" s="86"/>
      <c r="X1208" s="71"/>
      <c r="Y1208" s="71"/>
      <c r="Z1208" s="120"/>
      <c r="AA1208" s="120"/>
    </row>
    <row r="1209" spans="1:27" ht="41.1" hidden="1" customHeight="1" x14ac:dyDescent="0.3">
      <c r="A1209" s="285"/>
      <c r="B1209" s="57"/>
      <c r="C1209" s="57"/>
      <c r="D1209" s="57"/>
      <c r="E1209" s="57"/>
      <c r="F1209" s="57"/>
      <c r="G1209" s="57"/>
      <c r="H1209" s="103"/>
      <c r="I1209" s="133"/>
      <c r="J1209" s="187"/>
      <c r="K1209" s="133"/>
      <c r="L1209" s="91"/>
      <c r="M1209" s="188"/>
      <c r="N1209" s="123"/>
      <c r="O1209" s="124"/>
      <c r="P1209" s="110"/>
      <c r="Q1209" s="106"/>
      <c r="R1209" s="111"/>
      <c r="S1209" s="106"/>
      <c r="T1209" s="84">
        <f t="shared" si="97"/>
        <v>-9.7788870334625244E-9</v>
      </c>
      <c r="U1209" s="85"/>
      <c r="V1209" s="98"/>
      <c r="W1209" s="86"/>
      <c r="X1209" s="71"/>
      <c r="Y1209" s="71"/>
      <c r="Z1209" s="120"/>
      <c r="AA1209" s="120"/>
    </row>
    <row r="1210" spans="1:27" ht="41.1" hidden="1" customHeight="1" x14ac:dyDescent="0.3">
      <c r="A1210" s="285"/>
      <c r="B1210" s="57"/>
      <c r="C1210" s="57"/>
      <c r="D1210" s="57"/>
      <c r="E1210" s="57"/>
      <c r="F1210" s="57"/>
      <c r="G1210" s="57"/>
      <c r="H1210" s="103"/>
      <c r="I1210" s="133"/>
      <c r="J1210" s="187"/>
      <c r="K1210" s="133"/>
      <c r="L1210" s="91"/>
      <c r="M1210" s="188"/>
      <c r="N1210" s="123"/>
      <c r="O1210" s="124"/>
      <c r="P1210" s="110"/>
      <c r="Q1210" s="106"/>
      <c r="R1210" s="111"/>
      <c r="S1210" s="106"/>
      <c r="T1210" s="84">
        <f t="shared" si="97"/>
        <v>-9.7788870334625244E-9</v>
      </c>
      <c r="U1210" s="85"/>
      <c r="V1210" s="98"/>
      <c r="W1210" s="86"/>
      <c r="X1210" s="71"/>
      <c r="Y1210" s="71"/>
      <c r="Z1210" s="120"/>
      <c r="AA1210" s="120"/>
    </row>
    <row r="1211" spans="1:27" ht="41.1" hidden="1" customHeight="1" x14ac:dyDescent="0.3">
      <c r="A1211" s="285"/>
      <c r="B1211" s="57"/>
      <c r="C1211" s="57"/>
      <c r="D1211" s="57"/>
      <c r="E1211" s="57"/>
      <c r="F1211" s="57"/>
      <c r="G1211" s="57"/>
      <c r="H1211" s="103"/>
      <c r="I1211" s="133"/>
      <c r="J1211" s="187"/>
      <c r="K1211" s="133"/>
      <c r="L1211" s="91"/>
      <c r="M1211" s="188"/>
      <c r="N1211" s="123"/>
      <c r="O1211" s="124"/>
      <c r="P1211" s="110"/>
      <c r="Q1211" s="106"/>
      <c r="R1211" s="111"/>
      <c r="S1211" s="106"/>
      <c r="T1211" s="84">
        <f t="shared" si="97"/>
        <v>-9.7788870334625244E-9</v>
      </c>
      <c r="U1211" s="85"/>
      <c r="V1211" s="98"/>
      <c r="W1211" s="86"/>
      <c r="X1211" s="71"/>
      <c r="Y1211" s="71"/>
      <c r="Z1211" s="120"/>
      <c r="AA1211" s="120"/>
    </row>
    <row r="1212" spans="1:27" ht="41.1" hidden="1" customHeight="1" x14ac:dyDescent="0.3">
      <c r="A1212" s="285"/>
      <c r="B1212" s="57"/>
      <c r="C1212" s="57"/>
      <c r="D1212" s="57"/>
      <c r="E1212" s="57"/>
      <c r="F1212" s="57"/>
      <c r="G1212" s="57"/>
      <c r="H1212" s="103"/>
      <c r="I1212" s="133"/>
      <c r="J1212" s="187"/>
      <c r="K1212" s="133"/>
      <c r="L1212" s="91"/>
      <c r="M1212" s="188"/>
      <c r="N1212" s="123"/>
      <c r="O1212" s="124"/>
      <c r="P1212" s="110"/>
      <c r="Q1212" s="106"/>
      <c r="R1212" s="111"/>
      <c r="S1212" s="106"/>
      <c r="T1212" s="84">
        <f t="shared" si="97"/>
        <v>-9.7788870334625244E-9</v>
      </c>
      <c r="U1212" s="85"/>
      <c r="V1212" s="98"/>
      <c r="W1212" s="86"/>
      <c r="X1212" s="71"/>
      <c r="Y1212" s="71"/>
      <c r="Z1212" s="120"/>
      <c r="AA1212" s="120"/>
    </row>
    <row r="1213" spans="1:27" ht="41.1" hidden="1" customHeight="1" x14ac:dyDescent="0.3">
      <c r="A1213" s="285"/>
      <c r="B1213" s="57"/>
      <c r="C1213" s="57"/>
      <c r="D1213" s="57"/>
      <c r="E1213" s="57"/>
      <c r="F1213" s="57"/>
      <c r="G1213" s="57"/>
      <c r="H1213" s="103"/>
      <c r="I1213" s="133"/>
      <c r="J1213" s="187"/>
      <c r="K1213" s="133"/>
      <c r="L1213" s="91"/>
      <c r="M1213" s="188"/>
      <c r="N1213" s="123"/>
      <c r="O1213" s="124"/>
      <c r="P1213" s="110"/>
      <c r="Q1213" s="106"/>
      <c r="R1213" s="111"/>
      <c r="S1213" s="106"/>
      <c r="T1213" s="84">
        <f t="shared" si="97"/>
        <v>-9.7788870334625244E-9</v>
      </c>
      <c r="U1213" s="85"/>
      <c r="V1213" s="98"/>
      <c r="W1213" s="86"/>
      <c r="X1213" s="71"/>
      <c r="Y1213" s="71"/>
      <c r="Z1213" s="120"/>
      <c r="AA1213" s="120"/>
    </row>
    <row r="1214" spans="1:27" ht="41.1" hidden="1" customHeight="1" x14ac:dyDescent="0.3">
      <c r="A1214" s="285"/>
      <c r="B1214" s="57"/>
      <c r="C1214" s="57"/>
      <c r="D1214" s="57"/>
      <c r="E1214" s="57"/>
      <c r="F1214" s="57"/>
      <c r="G1214" s="57"/>
      <c r="H1214" s="103"/>
      <c r="I1214" s="133"/>
      <c r="J1214" s="187"/>
      <c r="K1214" s="133"/>
      <c r="L1214" s="91"/>
      <c r="M1214" s="188"/>
      <c r="N1214" s="123"/>
      <c r="O1214" s="124"/>
      <c r="P1214" s="110"/>
      <c r="Q1214" s="106"/>
      <c r="R1214" s="111"/>
      <c r="S1214" s="106"/>
      <c r="T1214" s="84">
        <f t="shared" si="97"/>
        <v>-9.7788870334625244E-9</v>
      </c>
      <c r="U1214" s="85"/>
      <c r="V1214" s="98"/>
      <c r="W1214" s="86"/>
      <c r="X1214" s="71"/>
      <c r="Y1214" s="71"/>
      <c r="Z1214" s="120"/>
      <c r="AA1214" s="120"/>
    </row>
    <row r="1215" spans="1:27" ht="41.1" hidden="1" customHeight="1" x14ac:dyDescent="0.3">
      <c r="A1215" s="285"/>
      <c r="B1215" s="57"/>
      <c r="C1215" s="57"/>
      <c r="D1215" s="57"/>
      <c r="E1215" s="57"/>
      <c r="F1215" s="57"/>
      <c r="G1215" s="57"/>
      <c r="H1215" s="103"/>
      <c r="I1215" s="133"/>
      <c r="J1215" s="187"/>
      <c r="K1215" s="133"/>
      <c r="L1215" s="91"/>
      <c r="M1215" s="188"/>
      <c r="N1215" s="123"/>
      <c r="O1215" s="124"/>
      <c r="P1215" s="110"/>
      <c r="Q1215" s="106"/>
      <c r="R1215" s="111"/>
      <c r="S1215" s="106"/>
      <c r="T1215" s="84">
        <f t="shared" si="97"/>
        <v>-9.7788870334625244E-9</v>
      </c>
      <c r="U1215" s="85"/>
      <c r="V1215" s="98"/>
      <c r="W1215" s="86"/>
      <c r="X1215" s="71"/>
      <c r="Y1215" s="71"/>
      <c r="Z1215" s="120"/>
      <c r="AA1215" s="120"/>
    </row>
    <row r="1216" spans="1:27" ht="41.1" hidden="1" customHeight="1" x14ac:dyDescent="0.3">
      <c r="A1216" s="285"/>
      <c r="B1216" s="57"/>
      <c r="C1216" s="57"/>
      <c r="D1216" s="57"/>
      <c r="E1216" s="57"/>
      <c r="F1216" s="57"/>
      <c r="G1216" s="57"/>
      <c r="H1216" s="103"/>
      <c r="I1216" s="133"/>
      <c r="J1216" s="187"/>
      <c r="K1216" s="133"/>
      <c r="L1216" s="91"/>
      <c r="M1216" s="188"/>
      <c r="N1216" s="123"/>
      <c r="O1216" s="124"/>
      <c r="P1216" s="110"/>
      <c r="Q1216" s="106"/>
      <c r="R1216" s="111"/>
      <c r="S1216" s="106"/>
      <c r="T1216" s="84">
        <f t="shared" si="97"/>
        <v>-9.7788870334625244E-9</v>
      </c>
      <c r="U1216" s="85"/>
      <c r="V1216" s="98"/>
      <c r="W1216" s="86"/>
      <c r="X1216" s="71"/>
      <c r="Y1216" s="71"/>
      <c r="Z1216" s="120"/>
      <c r="AA1216" s="120"/>
    </row>
    <row r="1217" spans="1:27" ht="41.1" hidden="1" customHeight="1" x14ac:dyDescent="0.3">
      <c r="A1217" s="285"/>
      <c r="B1217" s="57"/>
      <c r="C1217" s="57"/>
      <c r="D1217" s="57"/>
      <c r="E1217" s="57"/>
      <c r="F1217" s="57"/>
      <c r="G1217" s="57"/>
      <c r="H1217" s="103"/>
      <c r="I1217" s="133"/>
      <c r="J1217" s="187"/>
      <c r="K1217" s="133"/>
      <c r="L1217" s="91"/>
      <c r="M1217" s="188"/>
      <c r="N1217" s="123"/>
      <c r="O1217" s="124"/>
      <c r="P1217" s="110"/>
      <c r="Q1217" s="106"/>
      <c r="R1217" s="111"/>
      <c r="S1217" s="106"/>
      <c r="T1217" s="84">
        <f t="shared" si="97"/>
        <v>-9.7788870334625244E-9</v>
      </c>
      <c r="U1217" s="85"/>
      <c r="V1217" s="98"/>
      <c r="W1217" s="86"/>
      <c r="X1217" s="71"/>
      <c r="Y1217" s="71"/>
      <c r="Z1217" s="120"/>
      <c r="AA1217" s="120"/>
    </row>
    <row r="1218" spans="1:27" ht="41.1" hidden="1" customHeight="1" x14ac:dyDescent="0.3">
      <c r="A1218" s="285"/>
      <c r="B1218" s="57"/>
      <c r="C1218" s="57"/>
      <c r="D1218" s="57"/>
      <c r="E1218" s="57"/>
      <c r="F1218" s="57"/>
      <c r="G1218" s="57"/>
      <c r="H1218" s="103"/>
      <c r="I1218" s="133"/>
      <c r="J1218" s="187"/>
      <c r="K1218" s="133"/>
      <c r="L1218" s="91"/>
      <c r="M1218" s="188"/>
      <c r="N1218" s="123"/>
      <c r="O1218" s="124"/>
      <c r="P1218" s="110"/>
      <c r="Q1218" s="106"/>
      <c r="R1218" s="111"/>
      <c r="S1218" s="106"/>
      <c r="T1218" s="84">
        <f t="shared" si="97"/>
        <v>-9.7788870334625244E-9</v>
      </c>
      <c r="U1218" s="85"/>
      <c r="V1218" s="98"/>
      <c r="W1218" s="86"/>
      <c r="X1218" s="71"/>
      <c r="Y1218" s="71"/>
      <c r="Z1218" s="120"/>
      <c r="AA1218" s="120"/>
    </row>
    <row r="1219" spans="1:27" ht="41.1" hidden="1" customHeight="1" x14ac:dyDescent="0.3">
      <c r="A1219" s="285"/>
      <c r="B1219" s="57"/>
      <c r="C1219" s="57"/>
      <c r="D1219" s="57"/>
      <c r="E1219" s="57"/>
      <c r="F1219" s="57"/>
      <c r="G1219" s="57"/>
      <c r="H1219" s="103"/>
      <c r="I1219" s="133"/>
      <c r="J1219" s="187"/>
      <c r="K1219" s="133"/>
      <c r="L1219" s="91"/>
      <c r="M1219" s="188"/>
      <c r="N1219" s="123"/>
      <c r="O1219" s="124"/>
      <c r="P1219" s="110"/>
      <c r="Q1219" s="106"/>
      <c r="R1219" s="111"/>
      <c r="S1219" s="106"/>
      <c r="T1219" s="84">
        <f t="shared" si="97"/>
        <v>-9.7788870334625244E-9</v>
      </c>
      <c r="U1219" s="85"/>
      <c r="V1219" s="98"/>
      <c r="W1219" s="86"/>
      <c r="X1219" s="71"/>
      <c r="Y1219" s="71"/>
      <c r="Z1219" s="120"/>
      <c r="AA1219" s="120"/>
    </row>
    <row r="1220" spans="1:27" ht="41.1" hidden="1" customHeight="1" x14ac:dyDescent="0.3">
      <c r="A1220" s="285"/>
      <c r="B1220" s="57"/>
      <c r="C1220" s="57"/>
      <c r="D1220" s="57"/>
      <c r="E1220" s="57"/>
      <c r="F1220" s="57"/>
      <c r="G1220" s="57"/>
      <c r="H1220" s="103"/>
      <c r="I1220" s="133"/>
      <c r="J1220" s="187"/>
      <c r="K1220" s="133"/>
      <c r="L1220" s="91"/>
      <c r="M1220" s="188"/>
      <c r="N1220" s="123"/>
      <c r="O1220" s="124"/>
      <c r="P1220" s="110"/>
      <c r="Q1220" s="106"/>
      <c r="R1220" s="111"/>
      <c r="S1220" s="106"/>
      <c r="T1220" s="84">
        <f t="shared" si="97"/>
        <v>-9.7788870334625244E-9</v>
      </c>
      <c r="U1220" s="85"/>
      <c r="V1220" s="98"/>
      <c r="W1220" s="86"/>
      <c r="X1220" s="71"/>
      <c r="Y1220" s="71"/>
      <c r="Z1220" s="120"/>
      <c r="AA1220" s="120"/>
    </row>
    <row r="1221" spans="1:27" ht="41.1" hidden="1" customHeight="1" x14ac:dyDescent="0.3">
      <c r="A1221" s="285"/>
      <c r="B1221" s="57"/>
      <c r="C1221" s="57"/>
      <c r="D1221" s="57"/>
      <c r="E1221" s="57"/>
      <c r="F1221" s="57"/>
      <c r="G1221" s="57"/>
      <c r="H1221" s="103"/>
      <c r="I1221" s="133"/>
      <c r="J1221" s="187"/>
      <c r="K1221" s="133"/>
      <c r="L1221" s="91"/>
      <c r="M1221" s="188"/>
      <c r="N1221" s="123"/>
      <c r="O1221" s="124"/>
      <c r="P1221" s="110"/>
      <c r="Q1221" s="106"/>
      <c r="R1221" s="111"/>
      <c r="S1221" s="106"/>
      <c r="T1221" s="84">
        <f t="shared" si="97"/>
        <v>-9.7788870334625244E-9</v>
      </c>
      <c r="U1221" s="85"/>
      <c r="V1221" s="98"/>
      <c r="W1221" s="86"/>
      <c r="X1221" s="71"/>
      <c r="Y1221" s="71"/>
      <c r="Z1221" s="120"/>
      <c r="AA1221" s="120"/>
    </row>
    <row r="1222" spans="1:27" ht="41.1" hidden="1" customHeight="1" x14ac:dyDescent="0.3">
      <c r="A1222" s="285"/>
      <c r="B1222" s="57"/>
      <c r="C1222" s="57"/>
      <c r="D1222" s="57"/>
      <c r="E1222" s="57"/>
      <c r="F1222" s="57"/>
      <c r="G1222" s="57"/>
      <c r="H1222" s="103"/>
      <c r="I1222" s="133"/>
      <c r="J1222" s="187"/>
      <c r="K1222" s="133"/>
      <c r="L1222" s="91"/>
      <c r="M1222" s="188"/>
      <c r="N1222" s="123"/>
      <c r="O1222" s="124"/>
      <c r="P1222" s="110"/>
      <c r="Q1222" s="106"/>
      <c r="R1222" s="111"/>
      <c r="S1222" s="106"/>
      <c r="T1222" s="84">
        <f t="shared" si="97"/>
        <v>-9.7788870334625244E-9</v>
      </c>
      <c r="U1222" s="85"/>
      <c r="V1222" s="98"/>
      <c r="W1222" s="86"/>
      <c r="X1222" s="71"/>
      <c r="Y1222" s="71"/>
      <c r="Z1222" s="120"/>
      <c r="AA1222" s="120"/>
    </row>
    <row r="1223" spans="1:27" ht="41.1" hidden="1" customHeight="1" x14ac:dyDescent="0.3">
      <c r="A1223" s="285"/>
      <c r="B1223" s="57"/>
      <c r="C1223" s="57"/>
      <c r="D1223" s="57"/>
      <c r="E1223" s="57"/>
      <c r="F1223" s="57"/>
      <c r="G1223" s="57"/>
      <c r="H1223" s="103"/>
      <c r="I1223" s="133"/>
      <c r="J1223" s="187"/>
      <c r="K1223" s="133"/>
      <c r="L1223" s="91"/>
      <c r="M1223" s="188"/>
      <c r="N1223" s="123"/>
      <c r="O1223" s="124"/>
      <c r="P1223" s="110"/>
      <c r="Q1223" s="106"/>
      <c r="R1223" s="111"/>
      <c r="S1223" s="106"/>
      <c r="T1223" s="84">
        <f t="shared" si="97"/>
        <v>-9.7788870334625244E-9</v>
      </c>
      <c r="U1223" s="85"/>
      <c r="V1223" s="98"/>
      <c r="W1223" s="86"/>
      <c r="X1223" s="71"/>
      <c r="Y1223" s="71"/>
      <c r="Z1223" s="120"/>
      <c r="AA1223" s="120"/>
    </row>
    <row r="1224" spans="1:27" ht="41.1" hidden="1" customHeight="1" x14ac:dyDescent="0.3">
      <c r="A1224" s="285"/>
      <c r="B1224" s="57"/>
      <c r="C1224" s="57"/>
      <c r="D1224" s="57"/>
      <c r="E1224" s="57"/>
      <c r="F1224" s="57"/>
      <c r="G1224" s="57"/>
      <c r="H1224" s="103"/>
      <c r="I1224" s="133"/>
      <c r="J1224" s="187"/>
      <c r="K1224" s="133"/>
      <c r="L1224" s="91"/>
      <c r="M1224" s="188"/>
      <c r="N1224" s="123"/>
      <c r="O1224" s="124"/>
      <c r="P1224" s="110"/>
      <c r="Q1224" s="106"/>
      <c r="R1224" s="111"/>
      <c r="S1224" s="106"/>
      <c r="T1224" s="84">
        <f t="shared" si="97"/>
        <v>-9.7788870334625244E-9</v>
      </c>
      <c r="U1224" s="85"/>
      <c r="V1224" s="98"/>
      <c r="W1224" s="86"/>
      <c r="X1224" s="71"/>
      <c r="Y1224" s="71"/>
      <c r="Z1224" s="120"/>
      <c r="AA1224" s="120"/>
    </row>
    <row r="1225" spans="1:27" ht="41.1" hidden="1" customHeight="1" x14ac:dyDescent="0.3">
      <c r="A1225" s="285"/>
      <c r="B1225" s="57"/>
      <c r="C1225" s="57"/>
      <c r="D1225" s="57"/>
      <c r="E1225" s="57"/>
      <c r="F1225" s="57"/>
      <c r="G1225" s="57"/>
      <c r="H1225" s="103"/>
      <c r="I1225" s="133"/>
      <c r="J1225" s="187"/>
      <c r="K1225" s="133"/>
      <c r="L1225" s="91"/>
      <c r="M1225" s="188"/>
      <c r="N1225" s="123"/>
      <c r="O1225" s="124"/>
      <c r="P1225" s="110"/>
      <c r="Q1225" s="106"/>
      <c r="R1225" s="111"/>
      <c r="S1225" s="106"/>
      <c r="T1225" s="84">
        <f t="shared" si="97"/>
        <v>-9.7788870334625244E-9</v>
      </c>
      <c r="U1225" s="85"/>
      <c r="V1225" s="98"/>
      <c r="W1225" s="86"/>
      <c r="X1225" s="71"/>
      <c r="Y1225" s="71"/>
      <c r="Z1225" s="120"/>
      <c r="AA1225" s="120"/>
    </row>
    <row r="1226" spans="1:27" ht="41.1" hidden="1" customHeight="1" x14ac:dyDescent="0.3">
      <c r="A1226" s="285"/>
      <c r="B1226" s="57"/>
      <c r="C1226" s="57"/>
      <c r="D1226" s="57"/>
      <c r="E1226" s="57"/>
      <c r="F1226" s="57"/>
      <c r="G1226" s="57"/>
      <c r="H1226" s="103"/>
      <c r="I1226" s="133"/>
      <c r="J1226" s="187"/>
      <c r="K1226" s="133"/>
      <c r="L1226" s="91"/>
      <c r="M1226" s="188"/>
      <c r="N1226" s="123"/>
      <c r="O1226" s="124"/>
      <c r="P1226" s="110"/>
      <c r="Q1226" s="106"/>
      <c r="R1226" s="111"/>
      <c r="S1226" s="106"/>
      <c r="T1226" s="84">
        <f t="shared" si="97"/>
        <v>-9.7788870334625244E-9</v>
      </c>
      <c r="U1226" s="85"/>
      <c r="V1226" s="98"/>
      <c r="W1226" s="86"/>
      <c r="X1226" s="71"/>
      <c r="Y1226" s="71"/>
      <c r="Z1226" s="120"/>
      <c r="AA1226" s="120"/>
    </row>
    <row r="1227" spans="1:27" ht="41.1" hidden="1" customHeight="1" x14ac:dyDescent="0.3">
      <c r="A1227" s="285"/>
      <c r="B1227" s="57"/>
      <c r="C1227" s="57"/>
      <c r="D1227" s="57"/>
      <c r="E1227" s="57"/>
      <c r="F1227" s="57"/>
      <c r="G1227" s="57"/>
      <c r="H1227" s="103"/>
      <c r="I1227" s="133"/>
      <c r="J1227" s="187"/>
      <c r="K1227" s="133"/>
      <c r="L1227" s="91"/>
      <c r="M1227" s="188"/>
      <c r="N1227" s="123"/>
      <c r="O1227" s="124"/>
      <c r="P1227" s="110"/>
      <c r="Q1227" s="106"/>
      <c r="R1227" s="111"/>
      <c r="S1227" s="106"/>
      <c r="T1227" s="84">
        <f t="shared" si="97"/>
        <v>-9.7788870334625244E-9</v>
      </c>
      <c r="U1227" s="85"/>
      <c r="V1227" s="98"/>
      <c r="W1227" s="86"/>
      <c r="X1227" s="71"/>
      <c r="Y1227" s="71"/>
      <c r="Z1227" s="120"/>
      <c r="AA1227" s="120"/>
    </row>
    <row r="1228" spans="1:27" ht="41.1" hidden="1" customHeight="1" x14ac:dyDescent="0.3">
      <c r="A1228" s="285"/>
      <c r="B1228" s="57"/>
      <c r="C1228" s="57"/>
      <c r="D1228" s="57"/>
      <c r="E1228" s="57"/>
      <c r="F1228" s="57"/>
      <c r="G1228" s="57"/>
      <c r="H1228" s="103"/>
      <c r="I1228" s="133"/>
      <c r="J1228" s="187"/>
      <c r="K1228" s="133"/>
      <c r="L1228" s="91"/>
      <c r="M1228" s="188"/>
      <c r="N1228" s="123"/>
      <c r="O1228" s="124"/>
      <c r="P1228" s="110"/>
      <c r="Q1228" s="106"/>
      <c r="R1228" s="111"/>
      <c r="S1228" s="106"/>
      <c r="T1228" s="84">
        <f t="shared" si="97"/>
        <v>-9.7788870334625244E-9</v>
      </c>
      <c r="U1228" s="85"/>
      <c r="V1228" s="98"/>
      <c r="W1228" s="86"/>
      <c r="X1228" s="71"/>
      <c r="Y1228" s="71"/>
      <c r="Z1228" s="120"/>
      <c r="AA1228" s="120"/>
    </row>
    <row r="1229" spans="1:27" ht="41.1" hidden="1" customHeight="1" x14ac:dyDescent="0.3">
      <c r="A1229" s="285"/>
      <c r="B1229" s="57"/>
      <c r="C1229" s="57"/>
      <c r="D1229" s="57"/>
      <c r="E1229" s="57"/>
      <c r="F1229" s="57"/>
      <c r="G1229" s="57"/>
      <c r="H1229" s="103"/>
      <c r="I1229" s="133"/>
      <c r="J1229" s="187"/>
      <c r="K1229" s="133"/>
      <c r="L1229" s="91"/>
      <c r="M1229" s="188"/>
      <c r="N1229" s="123"/>
      <c r="O1229" s="124"/>
      <c r="P1229" s="110"/>
      <c r="Q1229" s="106"/>
      <c r="R1229" s="111"/>
      <c r="S1229" s="106"/>
      <c r="T1229" s="84">
        <f t="shared" si="97"/>
        <v>-9.7788870334625244E-9</v>
      </c>
      <c r="U1229" s="85"/>
      <c r="V1229" s="98"/>
      <c r="W1229" s="86"/>
      <c r="X1229" s="71"/>
      <c r="Y1229" s="71"/>
      <c r="Z1229" s="120"/>
      <c r="AA1229" s="120"/>
    </row>
    <row r="1230" spans="1:27" ht="41.1" hidden="1" customHeight="1" x14ac:dyDescent="0.3">
      <c r="A1230" s="285"/>
      <c r="B1230" s="57"/>
      <c r="C1230" s="57"/>
      <c r="D1230" s="57"/>
      <c r="E1230" s="57"/>
      <c r="F1230" s="57"/>
      <c r="G1230" s="57"/>
      <c r="H1230" s="103"/>
      <c r="I1230" s="133"/>
      <c r="J1230" s="187"/>
      <c r="K1230" s="133"/>
      <c r="L1230" s="91"/>
      <c r="M1230" s="188"/>
      <c r="N1230" s="123"/>
      <c r="O1230" s="124"/>
      <c r="P1230" s="110"/>
      <c r="Q1230" s="106"/>
      <c r="R1230" s="111"/>
      <c r="S1230" s="106"/>
      <c r="T1230" s="84">
        <f t="shared" si="97"/>
        <v>-9.7788870334625244E-9</v>
      </c>
      <c r="U1230" s="85"/>
      <c r="V1230" s="98"/>
      <c r="W1230" s="86"/>
      <c r="X1230" s="71"/>
      <c r="Y1230" s="71"/>
      <c r="Z1230" s="120"/>
      <c r="AA1230" s="120"/>
    </row>
    <row r="1231" spans="1:27" ht="41.1" hidden="1" customHeight="1" x14ac:dyDescent="0.3">
      <c r="A1231" s="285"/>
      <c r="B1231" s="57"/>
      <c r="C1231" s="57"/>
      <c r="D1231" s="57"/>
      <c r="E1231" s="57"/>
      <c r="F1231" s="57"/>
      <c r="G1231" s="57"/>
      <c r="H1231" s="103"/>
      <c r="I1231" s="133"/>
      <c r="J1231" s="187"/>
      <c r="K1231" s="133"/>
      <c r="L1231" s="91"/>
      <c r="M1231" s="188"/>
      <c r="N1231" s="123"/>
      <c r="O1231" s="124"/>
      <c r="P1231" s="110"/>
      <c r="Q1231" s="106"/>
      <c r="R1231" s="111"/>
      <c r="S1231" s="106"/>
      <c r="T1231" s="84">
        <f t="shared" si="97"/>
        <v>-9.7788870334625244E-9</v>
      </c>
      <c r="U1231" s="85"/>
      <c r="V1231" s="98"/>
      <c r="W1231" s="86"/>
      <c r="X1231" s="71"/>
      <c r="Y1231" s="71"/>
      <c r="Z1231" s="120"/>
      <c r="AA1231" s="120"/>
    </row>
    <row r="1232" spans="1:27" ht="41.1" hidden="1" customHeight="1" x14ac:dyDescent="0.3">
      <c r="A1232" s="285"/>
      <c r="B1232" s="57"/>
      <c r="C1232" s="57"/>
      <c r="D1232" s="57"/>
      <c r="E1232" s="57"/>
      <c r="F1232" s="57"/>
      <c r="G1232" s="57"/>
      <c r="H1232" s="103"/>
      <c r="I1232" s="133"/>
      <c r="J1232" s="187"/>
      <c r="K1232" s="133"/>
      <c r="L1232" s="91"/>
      <c r="M1232" s="188"/>
      <c r="N1232" s="123"/>
      <c r="O1232" s="124"/>
      <c r="P1232" s="110"/>
      <c r="Q1232" s="106"/>
      <c r="R1232" s="111"/>
      <c r="S1232" s="106"/>
      <c r="T1232" s="84">
        <f t="shared" si="97"/>
        <v>-9.7788870334625244E-9</v>
      </c>
      <c r="U1232" s="85"/>
      <c r="V1232" s="98"/>
      <c r="W1232" s="86"/>
      <c r="X1232" s="71"/>
      <c r="Y1232" s="71"/>
      <c r="Z1232" s="120"/>
      <c r="AA1232" s="120"/>
    </row>
    <row r="1233" spans="1:27" ht="41.1" hidden="1" customHeight="1" x14ac:dyDescent="0.3">
      <c r="A1233" s="285"/>
      <c r="B1233" s="57"/>
      <c r="C1233" s="57"/>
      <c r="D1233" s="57"/>
      <c r="E1233" s="57"/>
      <c r="F1233" s="57"/>
      <c r="G1233" s="57"/>
      <c r="H1233" s="103"/>
      <c r="I1233" s="133"/>
      <c r="J1233" s="187"/>
      <c r="K1233" s="133"/>
      <c r="L1233" s="91"/>
      <c r="M1233" s="188"/>
      <c r="N1233" s="123"/>
      <c r="O1233" s="124"/>
      <c r="P1233" s="110"/>
      <c r="Q1233" s="106"/>
      <c r="R1233" s="111"/>
      <c r="S1233" s="106"/>
      <c r="T1233" s="84">
        <f t="shared" si="97"/>
        <v>-9.7788870334625244E-9</v>
      </c>
      <c r="U1233" s="85"/>
      <c r="V1233" s="98"/>
      <c r="W1233" s="86"/>
      <c r="X1233" s="71"/>
      <c r="Y1233" s="71"/>
      <c r="Z1233" s="120"/>
      <c r="AA1233" s="120"/>
    </row>
    <row r="1234" spans="1:27" ht="41.1" hidden="1" customHeight="1" x14ac:dyDescent="0.3">
      <c r="A1234" s="285"/>
      <c r="B1234" s="57"/>
      <c r="C1234" s="57"/>
      <c r="D1234" s="57"/>
      <c r="E1234" s="57"/>
      <c r="F1234" s="57"/>
      <c r="G1234" s="57"/>
      <c r="H1234" s="103"/>
      <c r="I1234" s="133"/>
      <c r="J1234" s="187"/>
      <c r="K1234" s="133"/>
      <c r="L1234" s="91"/>
      <c r="M1234" s="188"/>
      <c r="N1234" s="123"/>
      <c r="O1234" s="124"/>
      <c r="P1234" s="110"/>
      <c r="Q1234" s="106"/>
      <c r="R1234" s="111"/>
      <c r="S1234" s="106"/>
      <c r="T1234" s="84">
        <f t="shared" si="97"/>
        <v>-9.7788870334625244E-9</v>
      </c>
      <c r="U1234" s="85"/>
      <c r="V1234" s="98"/>
      <c r="W1234" s="86"/>
      <c r="X1234" s="71"/>
      <c r="Y1234" s="71"/>
      <c r="Z1234" s="120"/>
      <c r="AA1234" s="120"/>
    </row>
    <row r="1235" spans="1:27" ht="41.1" hidden="1" customHeight="1" x14ac:dyDescent="0.3">
      <c r="A1235" s="285"/>
      <c r="B1235" s="57"/>
      <c r="C1235" s="57"/>
      <c r="D1235" s="57"/>
      <c r="E1235" s="57"/>
      <c r="F1235" s="57"/>
      <c r="G1235" s="57"/>
      <c r="H1235" s="103"/>
      <c r="I1235" s="133"/>
      <c r="J1235" s="187"/>
      <c r="K1235" s="133"/>
      <c r="L1235" s="91"/>
      <c r="M1235" s="188"/>
      <c r="N1235" s="123"/>
      <c r="O1235" s="124"/>
      <c r="P1235" s="110"/>
      <c r="Q1235" s="106"/>
      <c r="R1235" s="111"/>
      <c r="S1235" s="106"/>
      <c r="T1235" s="84">
        <f t="shared" si="97"/>
        <v>-9.7788870334625244E-9</v>
      </c>
      <c r="U1235" s="85"/>
      <c r="V1235" s="98"/>
      <c r="W1235" s="86"/>
      <c r="X1235" s="71"/>
      <c r="Y1235" s="71"/>
      <c r="Z1235" s="120"/>
      <c r="AA1235" s="120"/>
    </row>
    <row r="1236" spans="1:27" ht="41.1" hidden="1" customHeight="1" x14ac:dyDescent="0.3">
      <c r="A1236" s="285"/>
      <c r="B1236" s="57"/>
      <c r="C1236" s="57"/>
      <c r="D1236" s="57"/>
      <c r="E1236" s="57"/>
      <c r="F1236" s="57"/>
      <c r="G1236" s="57"/>
      <c r="H1236" s="103"/>
      <c r="I1236" s="133"/>
      <c r="J1236" s="187"/>
      <c r="K1236" s="133"/>
      <c r="L1236" s="91"/>
      <c r="M1236" s="188"/>
      <c r="N1236" s="123"/>
      <c r="O1236" s="124"/>
      <c r="P1236" s="110"/>
      <c r="Q1236" s="106"/>
      <c r="R1236" s="111"/>
      <c r="S1236" s="106"/>
      <c r="T1236" s="84">
        <f t="shared" si="97"/>
        <v>-9.7788870334625244E-9</v>
      </c>
      <c r="U1236" s="85"/>
      <c r="V1236" s="98"/>
      <c r="W1236" s="86"/>
      <c r="X1236" s="71"/>
      <c r="Y1236" s="71"/>
      <c r="Z1236" s="120"/>
      <c r="AA1236" s="120"/>
    </row>
    <row r="1237" spans="1:27" ht="41.1" hidden="1" customHeight="1" x14ac:dyDescent="0.3">
      <c r="A1237" s="285"/>
      <c r="B1237" s="57"/>
      <c r="C1237" s="57"/>
      <c r="D1237" s="57"/>
      <c r="E1237" s="57"/>
      <c r="F1237" s="57"/>
      <c r="G1237" s="57"/>
      <c r="H1237" s="103"/>
      <c r="I1237" s="133"/>
      <c r="J1237" s="187"/>
      <c r="K1237" s="133"/>
      <c r="L1237" s="91"/>
      <c r="M1237" s="188"/>
      <c r="N1237" s="123"/>
      <c r="O1237" s="124"/>
      <c r="P1237" s="110"/>
      <c r="Q1237" s="106"/>
      <c r="R1237" s="111"/>
      <c r="S1237" s="106"/>
      <c r="T1237" s="84">
        <f t="shared" si="97"/>
        <v>-9.7788870334625244E-9</v>
      </c>
      <c r="U1237" s="85"/>
      <c r="V1237" s="98"/>
      <c r="W1237" s="86"/>
      <c r="X1237" s="71"/>
      <c r="Y1237" s="71"/>
      <c r="Z1237" s="120"/>
      <c r="AA1237" s="120"/>
    </row>
    <row r="1238" spans="1:27" ht="41.1" hidden="1" customHeight="1" x14ac:dyDescent="0.3">
      <c r="A1238" s="285"/>
      <c r="B1238" s="57"/>
      <c r="C1238" s="57"/>
      <c r="D1238" s="57"/>
      <c r="E1238" s="57"/>
      <c r="F1238" s="57"/>
      <c r="G1238" s="57"/>
      <c r="H1238" s="103"/>
      <c r="I1238" s="133"/>
      <c r="J1238" s="187"/>
      <c r="K1238" s="133"/>
      <c r="L1238" s="91"/>
      <c r="M1238" s="188"/>
      <c r="N1238" s="123"/>
      <c r="O1238" s="124"/>
      <c r="P1238" s="110"/>
      <c r="Q1238" s="106"/>
      <c r="R1238" s="111"/>
      <c r="S1238" s="106"/>
      <c r="T1238" s="84">
        <f t="shared" si="97"/>
        <v>-9.7788870334625244E-9</v>
      </c>
      <c r="U1238" s="85"/>
      <c r="V1238" s="98"/>
      <c r="W1238" s="86"/>
      <c r="X1238" s="71"/>
      <c r="Y1238" s="71"/>
      <c r="Z1238" s="120"/>
      <c r="AA1238" s="120"/>
    </row>
    <row r="1239" spans="1:27" ht="41.1" hidden="1" customHeight="1" x14ac:dyDescent="0.3">
      <c r="A1239" s="285"/>
      <c r="B1239" s="57"/>
      <c r="C1239" s="57"/>
      <c r="D1239" s="57"/>
      <c r="E1239" s="57"/>
      <c r="F1239" s="57"/>
      <c r="G1239" s="57"/>
      <c r="H1239" s="103"/>
      <c r="I1239" s="133"/>
      <c r="J1239" s="187"/>
      <c r="K1239" s="133"/>
      <c r="L1239" s="91"/>
      <c r="M1239" s="188"/>
      <c r="N1239" s="123"/>
      <c r="O1239" s="124"/>
      <c r="P1239" s="110"/>
      <c r="Q1239" s="106"/>
      <c r="R1239" s="111"/>
      <c r="S1239" s="106"/>
      <c r="T1239" s="84">
        <f t="shared" si="97"/>
        <v>-9.7788870334625244E-9</v>
      </c>
      <c r="U1239" s="85"/>
      <c r="V1239" s="98"/>
      <c r="W1239" s="86"/>
      <c r="X1239" s="71"/>
      <c r="Y1239" s="71"/>
      <c r="Z1239" s="120"/>
      <c r="AA1239" s="120"/>
    </row>
    <row r="1240" spans="1:27" ht="41.1" hidden="1" customHeight="1" x14ac:dyDescent="0.3">
      <c r="A1240" s="285"/>
      <c r="B1240" s="57"/>
      <c r="C1240" s="57"/>
      <c r="D1240" s="57"/>
      <c r="E1240" s="57"/>
      <c r="F1240" s="57"/>
      <c r="G1240" s="57"/>
      <c r="H1240" s="103"/>
      <c r="I1240" s="133"/>
      <c r="J1240" s="187"/>
      <c r="K1240" s="133"/>
      <c r="L1240" s="91"/>
      <c r="M1240" s="188"/>
      <c r="N1240" s="123"/>
      <c r="O1240" s="124"/>
      <c r="P1240" s="110"/>
      <c r="Q1240" s="106"/>
      <c r="R1240" s="111"/>
      <c r="S1240" s="106"/>
      <c r="T1240" s="84">
        <f t="shared" si="97"/>
        <v>-9.7788870334625244E-9</v>
      </c>
      <c r="U1240" s="85"/>
      <c r="V1240" s="98"/>
      <c r="W1240" s="86"/>
      <c r="X1240" s="71"/>
      <c r="Y1240" s="71"/>
      <c r="Z1240" s="120"/>
      <c r="AA1240" s="120"/>
    </row>
    <row r="1241" spans="1:27" ht="41.1" hidden="1" customHeight="1" x14ac:dyDescent="0.3">
      <c r="A1241" s="285"/>
      <c r="B1241" s="57"/>
      <c r="C1241" s="57"/>
      <c r="D1241" s="57"/>
      <c r="E1241" s="57"/>
      <c r="F1241" s="57"/>
      <c r="G1241" s="57"/>
      <c r="H1241" s="103"/>
      <c r="I1241" s="133"/>
      <c r="J1241" s="187"/>
      <c r="K1241" s="133"/>
      <c r="L1241" s="91"/>
      <c r="M1241" s="188"/>
      <c r="N1241" s="123"/>
      <c r="O1241" s="124"/>
      <c r="P1241" s="110"/>
      <c r="Q1241" s="106"/>
      <c r="R1241" s="111"/>
      <c r="S1241" s="106"/>
      <c r="T1241" s="84">
        <f t="shared" si="97"/>
        <v>-9.7788870334625244E-9</v>
      </c>
      <c r="U1241" s="85"/>
      <c r="V1241" s="98"/>
      <c r="W1241" s="86"/>
      <c r="X1241" s="71"/>
      <c r="Y1241" s="71"/>
      <c r="Z1241" s="120"/>
      <c r="AA1241" s="120"/>
    </row>
    <row r="1242" spans="1:27" ht="41.1" hidden="1" customHeight="1" x14ac:dyDescent="0.3">
      <c r="A1242" s="285"/>
      <c r="B1242" s="57"/>
      <c r="C1242" s="57"/>
      <c r="D1242" s="57"/>
      <c r="E1242" s="57"/>
      <c r="F1242" s="57"/>
      <c r="G1242" s="57"/>
      <c r="H1242" s="103"/>
      <c r="I1242" s="133"/>
      <c r="J1242" s="187"/>
      <c r="K1242" s="133"/>
      <c r="L1242" s="91"/>
      <c r="M1242" s="188"/>
      <c r="N1242" s="123"/>
      <c r="O1242" s="124"/>
      <c r="P1242" s="110"/>
      <c r="Q1242" s="106"/>
      <c r="R1242" s="111"/>
      <c r="S1242" s="106"/>
      <c r="T1242" s="84">
        <f t="shared" si="97"/>
        <v>-9.7788870334625244E-9</v>
      </c>
      <c r="U1242" s="85"/>
      <c r="V1242" s="98"/>
      <c r="W1242" s="86"/>
      <c r="X1242" s="71"/>
      <c r="Y1242" s="71"/>
      <c r="Z1242" s="120"/>
      <c r="AA1242" s="120"/>
    </row>
    <row r="1243" spans="1:27" ht="41.1" hidden="1" customHeight="1" x14ac:dyDescent="0.3">
      <c r="A1243" s="285"/>
      <c r="B1243" s="57"/>
      <c r="C1243" s="57"/>
      <c r="D1243" s="57"/>
      <c r="E1243" s="57"/>
      <c r="F1243" s="57"/>
      <c r="G1243" s="57"/>
      <c r="H1243" s="103"/>
      <c r="I1243" s="133"/>
      <c r="J1243" s="187"/>
      <c r="K1243" s="133"/>
      <c r="L1243" s="91"/>
      <c r="M1243" s="188"/>
      <c r="N1243" s="123"/>
      <c r="O1243" s="124"/>
      <c r="P1243" s="110"/>
      <c r="Q1243" s="106"/>
      <c r="R1243" s="111"/>
      <c r="S1243" s="106"/>
      <c r="T1243" s="84">
        <f t="shared" si="97"/>
        <v>-9.7788870334625244E-9</v>
      </c>
      <c r="U1243" s="85"/>
      <c r="V1243" s="98"/>
      <c r="W1243" s="86"/>
      <c r="X1243" s="71"/>
      <c r="Y1243" s="71"/>
      <c r="Z1243" s="120"/>
      <c r="AA1243" s="120"/>
    </row>
    <row r="1244" spans="1:27" ht="41.1" hidden="1" customHeight="1" x14ac:dyDescent="0.3">
      <c r="A1244" s="285"/>
      <c r="B1244" s="57"/>
      <c r="C1244" s="57"/>
      <c r="D1244" s="57"/>
      <c r="E1244" s="57"/>
      <c r="F1244" s="57"/>
      <c r="G1244" s="57"/>
      <c r="H1244" s="103"/>
      <c r="I1244" s="133"/>
      <c r="J1244" s="187"/>
      <c r="K1244" s="133"/>
      <c r="L1244" s="91"/>
      <c r="M1244" s="188"/>
      <c r="N1244" s="123"/>
      <c r="O1244" s="124"/>
      <c r="P1244" s="110"/>
      <c r="Q1244" s="106"/>
      <c r="R1244" s="111"/>
      <c r="S1244" s="106"/>
      <c r="T1244" s="84">
        <f t="shared" si="97"/>
        <v>-9.7788870334625244E-9</v>
      </c>
      <c r="U1244" s="85"/>
      <c r="V1244" s="98"/>
      <c r="W1244" s="86"/>
      <c r="X1244" s="71"/>
      <c r="Y1244" s="71"/>
      <c r="Z1244" s="120"/>
      <c r="AA1244" s="120"/>
    </row>
    <row r="1245" spans="1:27" ht="41.1" hidden="1" customHeight="1" x14ac:dyDescent="0.3">
      <c r="A1245" s="285"/>
      <c r="B1245" s="57"/>
      <c r="C1245" s="57"/>
      <c r="D1245" s="57"/>
      <c r="E1245" s="57"/>
      <c r="F1245" s="57"/>
      <c r="G1245" s="57"/>
      <c r="H1245" s="103"/>
      <c r="I1245" s="133"/>
      <c r="J1245" s="187"/>
      <c r="K1245" s="133"/>
      <c r="L1245" s="91"/>
      <c r="M1245" s="188"/>
      <c r="N1245" s="123"/>
      <c r="O1245" s="124"/>
      <c r="P1245" s="110"/>
      <c r="Q1245" s="106"/>
      <c r="R1245" s="111"/>
      <c r="S1245" s="106"/>
      <c r="T1245" s="84">
        <f t="shared" si="97"/>
        <v>-9.7788870334625244E-9</v>
      </c>
      <c r="U1245" s="85"/>
      <c r="V1245" s="98"/>
      <c r="W1245" s="86"/>
      <c r="X1245" s="71"/>
      <c r="Y1245" s="71"/>
      <c r="Z1245" s="120"/>
      <c r="AA1245" s="120"/>
    </row>
    <row r="1246" spans="1:27" ht="41.1" hidden="1" customHeight="1" x14ac:dyDescent="0.3">
      <c r="A1246" s="285"/>
      <c r="B1246" s="57"/>
      <c r="C1246" s="57"/>
      <c r="D1246" s="57"/>
      <c r="E1246" s="57"/>
      <c r="F1246" s="57"/>
      <c r="G1246" s="57"/>
      <c r="H1246" s="103"/>
      <c r="I1246" s="133"/>
      <c r="J1246" s="187"/>
      <c r="K1246" s="133"/>
      <c r="L1246" s="91"/>
      <c r="M1246" s="188"/>
      <c r="N1246" s="123"/>
      <c r="O1246" s="124"/>
      <c r="P1246" s="110"/>
      <c r="Q1246" s="106"/>
      <c r="R1246" s="111"/>
      <c r="S1246" s="106"/>
      <c r="T1246" s="84">
        <f t="shared" si="97"/>
        <v>-9.7788870334625244E-9</v>
      </c>
      <c r="U1246" s="85"/>
      <c r="V1246" s="98"/>
      <c r="W1246" s="86"/>
      <c r="X1246" s="71"/>
      <c r="Y1246" s="71"/>
      <c r="Z1246" s="120"/>
      <c r="AA1246" s="120"/>
    </row>
    <row r="1247" spans="1:27" ht="41.1" hidden="1" customHeight="1" x14ac:dyDescent="0.3">
      <c r="A1247" s="285"/>
      <c r="B1247" s="57"/>
      <c r="C1247" s="57"/>
      <c r="D1247" s="57"/>
      <c r="E1247" s="57"/>
      <c r="F1247" s="57"/>
      <c r="G1247" s="57"/>
      <c r="H1247" s="103"/>
      <c r="I1247" s="133"/>
      <c r="J1247" s="187"/>
      <c r="K1247" s="133"/>
      <c r="L1247" s="91"/>
      <c r="M1247" s="188"/>
      <c r="N1247" s="123"/>
      <c r="O1247" s="124"/>
      <c r="P1247" s="110"/>
      <c r="Q1247" s="106"/>
      <c r="R1247" s="111"/>
      <c r="S1247" s="106"/>
      <c r="T1247" s="84">
        <f t="shared" si="97"/>
        <v>-9.7788870334625244E-9</v>
      </c>
      <c r="U1247" s="85"/>
      <c r="V1247" s="98"/>
      <c r="W1247" s="86"/>
      <c r="X1247" s="71"/>
      <c r="Y1247" s="71"/>
      <c r="Z1247" s="120"/>
      <c r="AA1247" s="120"/>
    </row>
    <row r="1248" spans="1:27" ht="41.1" hidden="1" customHeight="1" x14ac:dyDescent="0.3">
      <c r="A1248" s="285"/>
      <c r="B1248" s="57"/>
      <c r="C1248" s="57"/>
      <c r="D1248" s="57"/>
      <c r="E1248" s="57"/>
      <c r="F1248" s="57"/>
      <c r="G1248" s="57"/>
      <c r="H1248" s="103"/>
      <c r="I1248" s="133"/>
      <c r="J1248" s="187"/>
      <c r="K1248" s="133"/>
      <c r="L1248" s="91"/>
      <c r="M1248" s="188"/>
      <c r="N1248" s="123"/>
      <c r="O1248" s="124"/>
      <c r="P1248" s="110"/>
      <c r="Q1248" s="106"/>
      <c r="R1248" s="111"/>
      <c r="S1248" s="106"/>
      <c r="T1248" s="84">
        <f t="shared" si="97"/>
        <v>-9.7788870334625244E-9</v>
      </c>
      <c r="U1248" s="85"/>
      <c r="V1248" s="98"/>
      <c r="W1248" s="86"/>
      <c r="X1248" s="71"/>
      <c r="Y1248" s="71"/>
      <c r="Z1248" s="120"/>
      <c r="AA1248" s="120"/>
    </row>
    <row r="1249" spans="1:27" ht="41.1" hidden="1" customHeight="1" x14ac:dyDescent="0.3">
      <c r="A1249" s="285"/>
      <c r="B1249" s="57"/>
      <c r="C1249" s="57"/>
      <c r="D1249" s="57"/>
      <c r="E1249" s="57"/>
      <c r="F1249" s="57"/>
      <c r="G1249" s="57"/>
      <c r="H1249" s="103"/>
      <c r="I1249" s="133"/>
      <c r="J1249" s="187"/>
      <c r="K1249" s="133"/>
      <c r="L1249" s="91"/>
      <c r="M1249" s="188"/>
      <c r="N1249" s="123"/>
      <c r="O1249" s="124"/>
      <c r="P1249" s="110"/>
      <c r="Q1249" s="106"/>
      <c r="R1249" s="111"/>
      <c r="S1249" s="106"/>
      <c r="T1249" s="84">
        <f t="shared" si="97"/>
        <v>-9.7788870334625244E-9</v>
      </c>
      <c r="U1249" s="85"/>
      <c r="V1249" s="98"/>
      <c r="W1249" s="86"/>
      <c r="X1249" s="71"/>
      <c r="Y1249" s="71"/>
      <c r="Z1249" s="120"/>
      <c r="AA1249" s="120"/>
    </row>
    <row r="1250" spans="1:27" ht="41.1" hidden="1" customHeight="1" x14ac:dyDescent="0.3">
      <c r="A1250" s="285"/>
      <c r="B1250" s="57"/>
      <c r="C1250" s="57"/>
      <c r="D1250" s="57"/>
      <c r="E1250" s="57"/>
      <c r="F1250" s="57"/>
      <c r="G1250" s="57"/>
      <c r="H1250" s="103"/>
      <c r="I1250" s="133"/>
      <c r="J1250" s="187"/>
      <c r="K1250" s="133"/>
      <c r="L1250" s="91"/>
      <c r="M1250" s="188"/>
      <c r="N1250" s="123"/>
      <c r="O1250" s="124"/>
      <c r="P1250" s="110"/>
      <c r="Q1250" s="106"/>
      <c r="R1250" s="111"/>
      <c r="S1250" s="106"/>
      <c r="T1250" s="84">
        <f t="shared" si="97"/>
        <v>-9.7788870334625244E-9</v>
      </c>
      <c r="U1250" s="85"/>
      <c r="V1250" s="98"/>
      <c r="W1250" s="86"/>
      <c r="X1250" s="71"/>
      <c r="Y1250" s="71"/>
      <c r="Z1250" s="120"/>
      <c r="AA1250" s="120"/>
    </row>
    <row r="1251" spans="1:27" ht="41.1" hidden="1" customHeight="1" x14ac:dyDescent="0.3">
      <c r="A1251" s="285"/>
      <c r="B1251" s="57"/>
      <c r="C1251" s="57"/>
      <c r="D1251" s="57"/>
      <c r="E1251" s="57"/>
      <c r="F1251" s="57"/>
      <c r="G1251" s="57"/>
      <c r="H1251" s="103"/>
      <c r="I1251" s="133"/>
      <c r="J1251" s="187"/>
      <c r="K1251" s="133"/>
      <c r="L1251" s="91"/>
      <c r="M1251" s="188"/>
      <c r="N1251" s="123"/>
      <c r="O1251" s="124"/>
      <c r="P1251" s="110"/>
      <c r="Q1251" s="106"/>
      <c r="R1251" s="111"/>
      <c r="S1251" s="106"/>
      <c r="T1251" s="84">
        <f t="shared" si="97"/>
        <v>-9.7788870334625244E-9</v>
      </c>
      <c r="U1251" s="85"/>
      <c r="V1251" s="98"/>
      <c r="W1251" s="86"/>
      <c r="X1251" s="71"/>
      <c r="Y1251" s="71"/>
      <c r="Z1251" s="120"/>
      <c r="AA1251" s="120"/>
    </row>
    <row r="1252" spans="1:27" ht="41.1" hidden="1" customHeight="1" x14ac:dyDescent="0.3">
      <c r="A1252" s="285"/>
      <c r="B1252" s="57"/>
      <c r="C1252" s="57"/>
      <c r="D1252" s="57"/>
      <c r="E1252" s="57"/>
      <c r="F1252" s="57"/>
      <c r="G1252" s="57"/>
      <c r="H1252" s="103"/>
      <c r="I1252" s="133"/>
      <c r="J1252" s="187"/>
      <c r="K1252" s="133"/>
      <c r="L1252" s="91"/>
      <c r="M1252" s="188"/>
      <c r="N1252" s="123"/>
      <c r="O1252" s="124"/>
      <c r="P1252" s="110"/>
      <c r="Q1252" s="106"/>
      <c r="R1252" s="111"/>
      <c r="S1252" s="106"/>
      <c r="T1252" s="84">
        <f t="shared" si="97"/>
        <v>-9.7788870334625244E-9</v>
      </c>
      <c r="U1252" s="85"/>
      <c r="V1252" s="98"/>
      <c r="W1252" s="86"/>
      <c r="X1252" s="71"/>
      <c r="Y1252" s="71"/>
      <c r="Z1252" s="120"/>
      <c r="AA1252" s="120"/>
    </row>
    <row r="1253" spans="1:27" ht="41.1" hidden="1" customHeight="1" x14ac:dyDescent="0.3">
      <c r="A1253" s="285"/>
      <c r="B1253" s="57"/>
      <c r="C1253" s="57"/>
      <c r="D1253" s="57"/>
      <c r="E1253" s="57"/>
      <c r="F1253" s="57"/>
      <c r="G1253" s="57"/>
      <c r="H1253" s="103"/>
      <c r="I1253" s="133"/>
      <c r="J1253" s="187"/>
      <c r="K1253" s="133"/>
      <c r="L1253" s="91"/>
      <c r="M1253" s="188"/>
      <c r="N1253" s="123"/>
      <c r="O1253" s="124"/>
      <c r="P1253" s="110"/>
      <c r="Q1253" s="106"/>
      <c r="R1253" s="111"/>
      <c r="S1253" s="106"/>
      <c r="T1253" s="84">
        <f t="shared" si="97"/>
        <v>-9.7788870334625244E-9</v>
      </c>
      <c r="U1253" s="85"/>
      <c r="V1253" s="98"/>
      <c r="W1253" s="86"/>
      <c r="X1253" s="71"/>
      <c r="Y1253" s="71"/>
      <c r="Z1253" s="120"/>
      <c r="AA1253" s="120"/>
    </row>
    <row r="1254" spans="1:27" ht="41.1" hidden="1" customHeight="1" x14ac:dyDescent="0.3">
      <c r="A1254" s="285"/>
      <c r="B1254" s="57"/>
      <c r="C1254" s="57"/>
      <c r="D1254" s="57"/>
      <c r="E1254" s="57"/>
      <c r="F1254" s="57"/>
      <c r="G1254" s="57"/>
      <c r="H1254" s="103"/>
      <c r="I1254" s="133"/>
      <c r="J1254" s="187"/>
      <c r="K1254" s="133"/>
      <c r="L1254" s="91"/>
      <c r="M1254" s="188"/>
      <c r="N1254" s="123"/>
      <c r="O1254" s="124"/>
      <c r="P1254" s="110"/>
      <c r="Q1254" s="106"/>
      <c r="R1254" s="111"/>
      <c r="S1254" s="106"/>
      <c r="T1254" s="84">
        <f t="shared" si="97"/>
        <v>-9.7788870334625244E-9</v>
      </c>
      <c r="U1254" s="85"/>
      <c r="V1254" s="98"/>
      <c r="W1254" s="86"/>
      <c r="X1254" s="71"/>
      <c r="Y1254" s="71"/>
      <c r="Z1254" s="120"/>
      <c r="AA1254" s="120"/>
    </row>
    <row r="1255" spans="1:27" ht="41.1" hidden="1" customHeight="1" x14ac:dyDescent="0.3">
      <c r="A1255" s="285"/>
      <c r="B1255" s="57"/>
      <c r="C1255" s="57"/>
      <c r="D1255" s="57"/>
      <c r="E1255" s="57"/>
      <c r="F1255" s="57"/>
      <c r="G1255" s="57"/>
      <c r="H1255" s="103"/>
      <c r="I1255" s="133"/>
      <c r="J1255" s="187"/>
      <c r="K1255" s="133"/>
      <c r="L1255" s="91"/>
      <c r="M1255" s="188"/>
      <c r="N1255" s="123"/>
      <c r="O1255" s="124"/>
      <c r="P1255" s="110"/>
      <c r="Q1255" s="106"/>
      <c r="R1255" s="111"/>
      <c r="S1255" s="106"/>
      <c r="T1255" s="84">
        <f t="shared" si="97"/>
        <v>-9.7788870334625244E-9</v>
      </c>
      <c r="U1255" s="85"/>
      <c r="V1255" s="98"/>
      <c r="W1255" s="86"/>
      <c r="X1255" s="71"/>
      <c r="Y1255" s="71"/>
      <c r="Z1255" s="120"/>
      <c r="AA1255" s="120"/>
    </row>
    <row r="1256" spans="1:27" ht="41.1" hidden="1" customHeight="1" x14ac:dyDescent="0.3">
      <c r="A1256" s="285"/>
      <c r="B1256" s="57"/>
      <c r="C1256" s="57"/>
      <c r="D1256" s="57"/>
      <c r="E1256" s="57"/>
      <c r="F1256" s="57"/>
      <c r="G1256" s="57"/>
      <c r="H1256" s="103"/>
      <c r="I1256" s="133"/>
      <c r="J1256" s="187"/>
      <c r="K1256" s="133"/>
      <c r="L1256" s="91"/>
      <c r="M1256" s="188"/>
      <c r="N1256" s="123"/>
      <c r="O1256" s="124"/>
      <c r="P1256" s="110"/>
      <c r="Q1256" s="106"/>
      <c r="R1256" s="111"/>
      <c r="S1256" s="106"/>
      <c r="T1256" s="84">
        <f t="shared" si="97"/>
        <v>-9.7788870334625244E-9</v>
      </c>
      <c r="U1256" s="85"/>
      <c r="V1256" s="98"/>
      <c r="W1256" s="86"/>
      <c r="X1256" s="71"/>
      <c r="Y1256" s="71"/>
      <c r="Z1256" s="120"/>
      <c r="AA1256" s="120"/>
    </row>
    <row r="1257" spans="1:27" ht="41.1" hidden="1" customHeight="1" x14ac:dyDescent="0.3">
      <c r="A1257" s="285"/>
      <c r="B1257" s="57"/>
      <c r="C1257" s="57"/>
      <c r="D1257" s="57"/>
      <c r="E1257" s="57"/>
      <c r="F1257" s="57"/>
      <c r="G1257" s="57"/>
      <c r="H1257" s="103"/>
      <c r="I1257" s="133"/>
      <c r="J1257" s="187"/>
      <c r="K1257" s="133"/>
      <c r="L1257" s="91"/>
      <c r="M1257" s="188"/>
      <c r="N1257" s="123"/>
      <c r="O1257" s="124"/>
      <c r="P1257" s="110"/>
      <c r="Q1257" s="106"/>
      <c r="R1257" s="111"/>
      <c r="S1257" s="106"/>
      <c r="T1257" s="84">
        <f t="shared" ref="T1257:T1320" si="98">+T1256+Q1257-(R1257+S1257)</f>
        <v>-9.7788870334625244E-9</v>
      </c>
      <c r="U1257" s="85"/>
      <c r="V1257" s="98"/>
      <c r="W1257" s="86"/>
      <c r="X1257" s="71"/>
      <c r="Y1257" s="71"/>
      <c r="Z1257" s="120"/>
      <c r="AA1257" s="120"/>
    </row>
    <row r="1258" spans="1:27" ht="41.1" hidden="1" customHeight="1" x14ac:dyDescent="0.3">
      <c r="A1258" s="285"/>
      <c r="B1258" s="57"/>
      <c r="C1258" s="57"/>
      <c r="D1258" s="57"/>
      <c r="E1258" s="57"/>
      <c r="F1258" s="57"/>
      <c r="G1258" s="57"/>
      <c r="H1258" s="103"/>
      <c r="I1258" s="133"/>
      <c r="J1258" s="187"/>
      <c r="K1258" s="133"/>
      <c r="L1258" s="91"/>
      <c r="M1258" s="188"/>
      <c r="N1258" s="123"/>
      <c r="O1258" s="124"/>
      <c r="P1258" s="110"/>
      <c r="Q1258" s="106"/>
      <c r="R1258" s="111"/>
      <c r="S1258" s="106"/>
      <c r="T1258" s="84">
        <f t="shared" si="98"/>
        <v>-9.7788870334625244E-9</v>
      </c>
      <c r="U1258" s="85"/>
      <c r="V1258" s="98"/>
      <c r="W1258" s="86"/>
      <c r="X1258" s="71"/>
      <c r="Y1258" s="71"/>
      <c r="Z1258" s="120"/>
      <c r="AA1258" s="120"/>
    </row>
    <row r="1259" spans="1:27" ht="41.1" hidden="1" customHeight="1" x14ac:dyDescent="0.3">
      <c r="A1259" s="285"/>
      <c r="B1259" s="57"/>
      <c r="C1259" s="57"/>
      <c r="D1259" s="57"/>
      <c r="E1259" s="57"/>
      <c r="F1259" s="57"/>
      <c r="G1259" s="57"/>
      <c r="H1259" s="103"/>
      <c r="I1259" s="133"/>
      <c r="J1259" s="187"/>
      <c r="K1259" s="133"/>
      <c r="L1259" s="91"/>
      <c r="M1259" s="188"/>
      <c r="N1259" s="123"/>
      <c r="O1259" s="124"/>
      <c r="P1259" s="110"/>
      <c r="Q1259" s="106"/>
      <c r="R1259" s="111"/>
      <c r="S1259" s="106"/>
      <c r="T1259" s="84">
        <f t="shared" si="98"/>
        <v>-9.7788870334625244E-9</v>
      </c>
      <c r="U1259" s="85"/>
      <c r="V1259" s="98"/>
      <c r="W1259" s="86"/>
      <c r="X1259" s="71"/>
      <c r="Y1259" s="71"/>
      <c r="Z1259" s="120"/>
      <c r="AA1259" s="120"/>
    </row>
    <row r="1260" spans="1:27" ht="41.1" hidden="1" customHeight="1" x14ac:dyDescent="0.3">
      <c r="A1260" s="285"/>
      <c r="B1260" s="57"/>
      <c r="C1260" s="57"/>
      <c r="D1260" s="57"/>
      <c r="E1260" s="57"/>
      <c r="F1260" s="57"/>
      <c r="G1260" s="57"/>
      <c r="H1260" s="103"/>
      <c r="I1260" s="133"/>
      <c r="J1260" s="187"/>
      <c r="K1260" s="133"/>
      <c r="L1260" s="91"/>
      <c r="M1260" s="188"/>
      <c r="N1260" s="123"/>
      <c r="O1260" s="124"/>
      <c r="P1260" s="110"/>
      <c r="Q1260" s="106"/>
      <c r="R1260" s="111"/>
      <c r="S1260" s="106"/>
      <c r="T1260" s="84">
        <f t="shared" si="98"/>
        <v>-9.7788870334625244E-9</v>
      </c>
      <c r="U1260" s="85"/>
      <c r="V1260" s="98"/>
      <c r="W1260" s="86"/>
      <c r="X1260" s="71"/>
      <c r="Y1260" s="71"/>
      <c r="Z1260" s="120"/>
      <c r="AA1260" s="120"/>
    </row>
    <row r="1261" spans="1:27" ht="41.1" hidden="1" customHeight="1" x14ac:dyDescent="0.3">
      <c r="A1261" s="285"/>
      <c r="B1261" s="57"/>
      <c r="C1261" s="57"/>
      <c r="D1261" s="57"/>
      <c r="E1261" s="57"/>
      <c r="F1261" s="57"/>
      <c r="G1261" s="57"/>
      <c r="H1261" s="103"/>
      <c r="I1261" s="133"/>
      <c r="J1261" s="187"/>
      <c r="K1261" s="133"/>
      <c r="L1261" s="91"/>
      <c r="M1261" s="188"/>
      <c r="N1261" s="123"/>
      <c r="O1261" s="124"/>
      <c r="P1261" s="110"/>
      <c r="Q1261" s="106"/>
      <c r="R1261" s="111"/>
      <c r="S1261" s="106"/>
      <c r="T1261" s="84">
        <f t="shared" si="98"/>
        <v>-9.7788870334625244E-9</v>
      </c>
      <c r="U1261" s="85"/>
      <c r="V1261" s="98"/>
      <c r="W1261" s="86"/>
      <c r="X1261" s="71"/>
      <c r="Y1261" s="71"/>
      <c r="Z1261" s="120"/>
      <c r="AA1261" s="120"/>
    </row>
    <row r="1262" spans="1:27" ht="41.1" hidden="1" customHeight="1" x14ac:dyDescent="0.3">
      <c r="A1262" s="285"/>
      <c r="B1262" s="57"/>
      <c r="C1262" s="57"/>
      <c r="D1262" s="57"/>
      <c r="E1262" s="57"/>
      <c r="F1262" s="57"/>
      <c r="G1262" s="57"/>
      <c r="H1262" s="103"/>
      <c r="I1262" s="133"/>
      <c r="J1262" s="187"/>
      <c r="K1262" s="133"/>
      <c r="L1262" s="91"/>
      <c r="M1262" s="188"/>
      <c r="N1262" s="123"/>
      <c r="O1262" s="124"/>
      <c r="P1262" s="110"/>
      <c r="Q1262" s="106"/>
      <c r="R1262" s="111"/>
      <c r="S1262" s="106"/>
      <c r="T1262" s="84">
        <f t="shared" si="98"/>
        <v>-9.7788870334625244E-9</v>
      </c>
      <c r="U1262" s="85"/>
      <c r="V1262" s="98"/>
      <c r="W1262" s="86"/>
      <c r="X1262" s="71"/>
      <c r="Y1262" s="71"/>
      <c r="Z1262" s="120"/>
      <c r="AA1262" s="120"/>
    </row>
    <row r="1263" spans="1:27" ht="41.1" hidden="1" customHeight="1" x14ac:dyDescent="0.3">
      <c r="A1263" s="285"/>
      <c r="B1263" s="57"/>
      <c r="C1263" s="57"/>
      <c r="D1263" s="57"/>
      <c r="E1263" s="57"/>
      <c r="F1263" s="57"/>
      <c r="G1263" s="57"/>
      <c r="H1263" s="103"/>
      <c r="I1263" s="133"/>
      <c r="J1263" s="187"/>
      <c r="K1263" s="133"/>
      <c r="L1263" s="91"/>
      <c r="M1263" s="188"/>
      <c r="N1263" s="123"/>
      <c r="O1263" s="124"/>
      <c r="P1263" s="110"/>
      <c r="Q1263" s="106"/>
      <c r="R1263" s="111"/>
      <c r="S1263" s="106"/>
      <c r="T1263" s="84">
        <f t="shared" si="98"/>
        <v>-9.7788870334625244E-9</v>
      </c>
      <c r="U1263" s="85"/>
      <c r="V1263" s="98"/>
      <c r="W1263" s="86"/>
      <c r="X1263" s="71"/>
      <c r="Y1263" s="71"/>
      <c r="Z1263" s="120"/>
      <c r="AA1263" s="120"/>
    </row>
    <row r="1264" spans="1:27" ht="41.1" hidden="1" customHeight="1" x14ac:dyDescent="0.3">
      <c r="A1264" s="285"/>
      <c r="B1264" s="57"/>
      <c r="C1264" s="57"/>
      <c r="D1264" s="57"/>
      <c r="E1264" s="57"/>
      <c r="F1264" s="57"/>
      <c r="G1264" s="57"/>
      <c r="H1264" s="103"/>
      <c r="I1264" s="133"/>
      <c r="J1264" s="187"/>
      <c r="K1264" s="133"/>
      <c r="L1264" s="91"/>
      <c r="M1264" s="188"/>
      <c r="N1264" s="123"/>
      <c r="O1264" s="124"/>
      <c r="P1264" s="110"/>
      <c r="Q1264" s="106"/>
      <c r="R1264" s="111"/>
      <c r="S1264" s="106"/>
      <c r="T1264" s="84">
        <f t="shared" si="98"/>
        <v>-9.7788870334625244E-9</v>
      </c>
      <c r="U1264" s="85"/>
      <c r="V1264" s="98"/>
      <c r="W1264" s="86"/>
      <c r="X1264" s="71"/>
      <c r="Y1264" s="71"/>
      <c r="Z1264" s="120"/>
      <c r="AA1264" s="120"/>
    </row>
    <row r="1265" spans="1:27" ht="41.1" hidden="1" customHeight="1" x14ac:dyDescent="0.3">
      <c r="A1265" s="285"/>
      <c r="B1265" s="57"/>
      <c r="C1265" s="57"/>
      <c r="D1265" s="57"/>
      <c r="E1265" s="57"/>
      <c r="F1265" s="57"/>
      <c r="G1265" s="57"/>
      <c r="H1265" s="103"/>
      <c r="I1265" s="133"/>
      <c r="J1265" s="187"/>
      <c r="K1265" s="133"/>
      <c r="L1265" s="91"/>
      <c r="M1265" s="188"/>
      <c r="N1265" s="123"/>
      <c r="O1265" s="124"/>
      <c r="P1265" s="110"/>
      <c r="Q1265" s="106"/>
      <c r="R1265" s="111"/>
      <c r="S1265" s="106"/>
      <c r="T1265" s="84">
        <f t="shared" si="98"/>
        <v>-9.7788870334625244E-9</v>
      </c>
      <c r="U1265" s="85"/>
      <c r="V1265" s="98"/>
      <c r="W1265" s="86"/>
      <c r="X1265" s="71"/>
      <c r="Y1265" s="71"/>
      <c r="Z1265" s="120"/>
      <c r="AA1265" s="120"/>
    </row>
    <row r="1266" spans="1:27" ht="41.1" hidden="1" customHeight="1" x14ac:dyDescent="0.3">
      <c r="A1266" s="285"/>
      <c r="B1266" s="57"/>
      <c r="C1266" s="57"/>
      <c r="D1266" s="57"/>
      <c r="E1266" s="57"/>
      <c r="F1266" s="57"/>
      <c r="G1266" s="57"/>
      <c r="H1266" s="103"/>
      <c r="I1266" s="133"/>
      <c r="J1266" s="187"/>
      <c r="K1266" s="133"/>
      <c r="L1266" s="91"/>
      <c r="M1266" s="188"/>
      <c r="N1266" s="123"/>
      <c r="O1266" s="124"/>
      <c r="P1266" s="110"/>
      <c r="Q1266" s="106"/>
      <c r="R1266" s="111"/>
      <c r="S1266" s="106"/>
      <c r="T1266" s="84">
        <f t="shared" si="98"/>
        <v>-9.7788870334625244E-9</v>
      </c>
      <c r="U1266" s="85"/>
      <c r="V1266" s="98"/>
      <c r="W1266" s="86"/>
      <c r="X1266" s="71"/>
      <c r="Y1266" s="71"/>
      <c r="Z1266" s="120"/>
      <c r="AA1266" s="120"/>
    </row>
    <row r="1267" spans="1:27" ht="41.1" hidden="1" customHeight="1" x14ac:dyDescent="0.3">
      <c r="A1267" s="285"/>
      <c r="B1267" s="57"/>
      <c r="C1267" s="57"/>
      <c r="D1267" s="57"/>
      <c r="E1267" s="57"/>
      <c r="F1267" s="57"/>
      <c r="G1267" s="57"/>
      <c r="H1267" s="103"/>
      <c r="I1267" s="133"/>
      <c r="J1267" s="187"/>
      <c r="K1267" s="133"/>
      <c r="L1267" s="91"/>
      <c r="M1267" s="188"/>
      <c r="N1267" s="123"/>
      <c r="O1267" s="124"/>
      <c r="P1267" s="110"/>
      <c r="Q1267" s="106"/>
      <c r="R1267" s="111"/>
      <c r="S1267" s="106"/>
      <c r="T1267" s="84">
        <f t="shared" si="98"/>
        <v>-9.7788870334625244E-9</v>
      </c>
      <c r="U1267" s="85"/>
      <c r="V1267" s="98"/>
      <c r="W1267" s="86"/>
      <c r="X1267" s="71"/>
      <c r="Y1267" s="71"/>
      <c r="Z1267" s="120"/>
      <c r="AA1267" s="120"/>
    </row>
    <row r="1268" spans="1:27" ht="41.1" hidden="1" customHeight="1" x14ac:dyDescent="0.3">
      <c r="A1268" s="285"/>
      <c r="B1268" s="57"/>
      <c r="C1268" s="57"/>
      <c r="D1268" s="57"/>
      <c r="E1268" s="57"/>
      <c r="F1268" s="57"/>
      <c r="G1268" s="57"/>
      <c r="H1268" s="103"/>
      <c r="I1268" s="133"/>
      <c r="J1268" s="187"/>
      <c r="K1268" s="133"/>
      <c r="L1268" s="91"/>
      <c r="M1268" s="188"/>
      <c r="N1268" s="123"/>
      <c r="O1268" s="124"/>
      <c r="P1268" s="110"/>
      <c r="Q1268" s="106"/>
      <c r="R1268" s="111"/>
      <c r="S1268" s="106"/>
      <c r="T1268" s="84">
        <f t="shared" si="98"/>
        <v>-9.7788870334625244E-9</v>
      </c>
      <c r="U1268" s="85"/>
      <c r="V1268" s="98"/>
      <c r="W1268" s="86"/>
      <c r="X1268" s="71"/>
      <c r="Y1268" s="71"/>
      <c r="Z1268" s="120"/>
      <c r="AA1268" s="120"/>
    </row>
    <row r="1269" spans="1:27" ht="41.1" hidden="1" customHeight="1" x14ac:dyDescent="0.3">
      <c r="A1269" s="285"/>
      <c r="B1269" s="57"/>
      <c r="C1269" s="57"/>
      <c r="D1269" s="57"/>
      <c r="E1269" s="57"/>
      <c r="F1269" s="57"/>
      <c r="G1269" s="57"/>
      <c r="H1269" s="103"/>
      <c r="I1269" s="133"/>
      <c r="J1269" s="187"/>
      <c r="K1269" s="133"/>
      <c r="L1269" s="91"/>
      <c r="M1269" s="188"/>
      <c r="N1269" s="123"/>
      <c r="O1269" s="124"/>
      <c r="P1269" s="110"/>
      <c r="Q1269" s="106"/>
      <c r="R1269" s="111"/>
      <c r="S1269" s="106"/>
      <c r="T1269" s="84">
        <f t="shared" si="98"/>
        <v>-9.7788870334625244E-9</v>
      </c>
      <c r="U1269" s="85"/>
      <c r="V1269" s="98"/>
      <c r="W1269" s="86"/>
      <c r="X1269" s="71"/>
      <c r="Y1269" s="71"/>
      <c r="Z1269" s="120"/>
      <c r="AA1269" s="120"/>
    </row>
    <row r="1270" spans="1:27" ht="41.1" hidden="1" customHeight="1" x14ac:dyDescent="0.3">
      <c r="A1270" s="285"/>
      <c r="B1270" s="57"/>
      <c r="C1270" s="57"/>
      <c r="D1270" s="57"/>
      <c r="E1270" s="57"/>
      <c r="F1270" s="57"/>
      <c r="G1270" s="57"/>
      <c r="H1270" s="103"/>
      <c r="I1270" s="133"/>
      <c r="J1270" s="187"/>
      <c r="K1270" s="133"/>
      <c r="L1270" s="91"/>
      <c r="M1270" s="188"/>
      <c r="N1270" s="123"/>
      <c r="O1270" s="124"/>
      <c r="P1270" s="110"/>
      <c r="Q1270" s="106"/>
      <c r="R1270" s="111"/>
      <c r="S1270" s="106"/>
      <c r="T1270" s="84">
        <f t="shared" si="98"/>
        <v>-9.7788870334625244E-9</v>
      </c>
      <c r="U1270" s="85"/>
      <c r="V1270" s="98"/>
      <c r="W1270" s="86"/>
      <c r="X1270" s="71"/>
      <c r="Y1270" s="71"/>
      <c r="Z1270" s="120"/>
      <c r="AA1270" s="120"/>
    </row>
    <row r="1271" spans="1:27" ht="41.1" hidden="1" customHeight="1" x14ac:dyDescent="0.3">
      <c r="A1271" s="285"/>
      <c r="B1271" s="57"/>
      <c r="C1271" s="57"/>
      <c r="D1271" s="57"/>
      <c r="E1271" s="57"/>
      <c r="F1271" s="57"/>
      <c r="G1271" s="57"/>
      <c r="H1271" s="103"/>
      <c r="I1271" s="133"/>
      <c r="J1271" s="187"/>
      <c r="K1271" s="133"/>
      <c r="L1271" s="91"/>
      <c r="M1271" s="188"/>
      <c r="N1271" s="123"/>
      <c r="O1271" s="124"/>
      <c r="P1271" s="110"/>
      <c r="Q1271" s="106"/>
      <c r="R1271" s="111"/>
      <c r="S1271" s="106"/>
      <c r="T1271" s="84">
        <f t="shared" si="98"/>
        <v>-9.7788870334625244E-9</v>
      </c>
      <c r="U1271" s="85"/>
      <c r="V1271" s="98"/>
      <c r="W1271" s="86"/>
      <c r="X1271" s="71"/>
      <c r="Y1271" s="71"/>
      <c r="Z1271" s="120"/>
      <c r="AA1271" s="120"/>
    </row>
    <row r="1272" spans="1:27" ht="41.1" hidden="1" customHeight="1" x14ac:dyDescent="0.3">
      <c r="A1272" s="285"/>
      <c r="B1272" s="57"/>
      <c r="C1272" s="57"/>
      <c r="D1272" s="57"/>
      <c r="E1272" s="57"/>
      <c r="F1272" s="57"/>
      <c r="G1272" s="57"/>
      <c r="H1272" s="103"/>
      <c r="I1272" s="133"/>
      <c r="J1272" s="187"/>
      <c r="K1272" s="133"/>
      <c r="L1272" s="91"/>
      <c r="M1272" s="188"/>
      <c r="N1272" s="123"/>
      <c r="O1272" s="124"/>
      <c r="P1272" s="110"/>
      <c r="Q1272" s="106"/>
      <c r="R1272" s="111"/>
      <c r="S1272" s="106"/>
      <c r="T1272" s="84">
        <f t="shared" si="98"/>
        <v>-9.7788870334625244E-9</v>
      </c>
      <c r="U1272" s="85"/>
      <c r="V1272" s="98"/>
      <c r="W1272" s="86"/>
      <c r="X1272" s="71"/>
      <c r="Y1272" s="71"/>
      <c r="Z1272" s="120"/>
      <c r="AA1272" s="120"/>
    </row>
    <row r="1273" spans="1:27" ht="41.1" hidden="1" customHeight="1" x14ac:dyDescent="0.3">
      <c r="A1273" s="285"/>
      <c r="B1273" s="57"/>
      <c r="C1273" s="57"/>
      <c r="D1273" s="57"/>
      <c r="E1273" s="57"/>
      <c r="F1273" s="57"/>
      <c r="G1273" s="57"/>
      <c r="H1273" s="103"/>
      <c r="I1273" s="133"/>
      <c r="J1273" s="187"/>
      <c r="K1273" s="133"/>
      <c r="L1273" s="91"/>
      <c r="M1273" s="188"/>
      <c r="N1273" s="123"/>
      <c r="O1273" s="124"/>
      <c r="P1273" s="110"/>
      <c r="Q1273" s="106"/>
      <c r="R1273" s="111"/>
      <c r="S1273" s="106"/>
      <c r="T1273" s="84">
        <f t="shared" si="98"/>
        <v>-9.7788870334625244E-9</v>
      </c>
      <c r="U1273" s="85"/>
      <c r="V1273" s="98"/>
      <c r="W1273" s="86"/>
      <c r="X1273" s="71"/>
      <c r="Y1273" s="71"/>
      <c r="Z1273" s="120"/>
      <c r="AA1273" s="120"/>
    </row>
    <row r="1274" spans="1:27" ht="41.1" hidden="1" customHeight="1" x14ac:dyDescent="0.3">
      <c r="A1274" s="285"/>
      <c r="B1274" s="57"/>
      <c r="C1274" s="57"/>
      <c r="D1274" s="57"/>
      <c r="E1274" s="57"/>
      <c r="F1274" s="57"/>
      <c r="G1274" s="57"/>
      <c r="H1274" s="103"/>
      <c r="I1274" s="133"/>
      <c r="J1274" s="187"/>
      <c r="K1274" s="133"/>
      <c r="L1274" s="91"/>
      <c r="M1274" s="188"/>
      <c r="N1274" s="123"/>
      <c r="O1274" s="124"/>
      <c r="P1274" s="110"/>
      <c r="Q1274" s="106"/>
      <c r="R1274" s="111"/>
      <c r="S1274" s="106"/>
      <c r="T1274" s="84">
        <f t="shared" si="98"/>
        <v>-9.7788870334625244E-9</v>
      </c>
      <c r="U1274" s="85"/>
      <c r="V1274" s="98"/>
      <c r="W1274" s="86"/>
      <c r="X1274" s="71"/>
      <c r="Y1274" s="71"/>
      <c r="Z1274" s="120"/>
      <c r="AA1274" s="120"/>
    </row>
    <row r="1275" spans="1:27" ht="41.1" hidden="1" customHeight="1" x14ac:dyDescent="0.3">
      <c r="A1275" s="285"/>
      <c r="B1275" s="57"/>
      <c r="C1275" s="57"/>
      <c r="D1275" s="57"/>
      <c r="E1275" s="57"/>
      <c r="F1275" s="57"/>
      <c r="G1275" s="57"/>
      <c r="H1275" s="103"/>
      <c r="I1275" s="133"/>
      <c r="J1275" s="187"/>
      <c r="K1275" s="133"/>
      <c r="L1275" s="91"/>
      <c r="M1275" s="188"/>
      <c r="N1275" s="123"/>
      <c r="O1275" s="124"/>
      <c r="P1275" s="110"/>
      <c r="Q1275" s="106"/>
      <c r="R1275" s="111"/>
      <c r="S1275" s="106"/>
      <c r="T1275" s="84">
        <f t="shared" si="98"/>
        <v>-9.7788870334625244E-9</v>
      </c>
      <c r="U1275" s="85"/>
      <c r="V1275" s="98"/>
      <c r="W1275" s="86"/>
      <c r="X1275" s="71"/>
      <c r="Y1275" s="71"/>
      <c r="Z1275" s="120"/>
      <c r="AA1275" s="120"/>
    </row>
    <row r="1276" spans="1:27" ht="41.1" hidden="1" customHeight="1" x14ac:dyDescent="0.3">
      <c r="A1276" s="285"/>
      <c r="B1276" s="57"/>
      <c r="C1276" s="57"/>
      <c r="D1276" s="57"/>
      <c r="E1276" s="57"/>
      <c r="F1276" s="57"/>
      <c r="G1276" s="57"/>
      <c r="H1276" s="103"/>
      <c r="I1276" s="133"/>
      <c r="J1276" s="187"/>
      <c r="K1276" s="133"/>
      <c r="L1276" s="91"/>
      <c r="M1276" s="188"/>
      <c r="N1276" s="123"/>
      <c r="O1276" s="124"/>
      <c r="P1276" s="110"/>
      <c r="Q1276" s="106"/>
      <c r="R1276" s="111"/>
      <c r="S1276" s="106"/>
      <c r="T1276" s="84">
        <f t="shared" si="98"/>
        <v>-9.7788870334625244E-9</v>
      </c>
      <c r="U1276" s="85"/>
      <c r="V1276" s="98"/>
      <c r="W1276" s="86"/>
      <c r="X1276" s="71"/>
      <c r="Y1276" s="71"/>
      <c r="Z1276" s="120"/>
      <c r="AA1276" s="120"/>
    </row>
    <row r="1277" spans="1:27" ht="41.1" hidden="1" customHeight="1" x14ac:dyDescent="0.3">
      <c r="A1277" s="285"/>
      <c r="B1277" s="57"/>
      <c r="C1277" s="57"/>
      <c r="D1277" s="57"/>
      <c r="E1277" s="57"/>
      <c r="F1277" s="57"/>
      <c r="G1277" s="57"/>
      <c r="H1277" s="103"/>
      <c r="I1277" s="133"/>
      <c r="J1277" s="187"/>
      <c r="K1277" s="133"/>
      <c r="L1277" s="91"/>
      <c r="M1277" s="188"/>
      <c r="N1277" s="123"/>
      <c r="O1277" s="124"/>
      <c r="P1277" s="110"/>
      <c r="Q1277" s="106"/>
      <c r="R1277" s="111"/>
      <c r="S1277" s="106"/>
      <c r="T1277" s="84">
        <f t="shared" si="98"/>
        <v>-9.7788870334625244E-9</v>
      </c>
      <c r="U1277" s="85"/>
      <c r="V1277" s="98"/>
      <c r="W1277" s="86"/>
      <c r="X1277" s="71"/>
      <c r="Y1277" s="71"/>
      <c r="Z1277" s="120"/>
      <c r="AA1277" s="120"/>
    </row>
    <row r="1278" spans="1:27" ht="41.1" hidden="1" customHeight="1" x14ac:dyDescent="0.3">
      <c r="A1278" s="285"/>
      <c r="B1278" s="57"/>
      <c r="C1278" s="57"/>
      <c r="D1278" s="57"/>
      <c r="E1278" s="57"/>
      <c r="F1278" s="57"/>
      <c r="G1278" s="57"/>
      <c r="H1278" s="103"/>
      <c r="I1278" s="133"/>
      <c r="J1278" s="187"/>
      <c r="K1278" s="133"/>
      <c r="L1278" s="91"/>
      <c r="M1278" s="188"/>
      <c r="N1278" s="123"/>
      <c r="O1278" s="124"/>
      <c r="P1278" s="110"/>
      <c r="Q1278" s="106"/>
      <c r="R1278" s="111"/>
      <c r="S1278" s="106"/>
      <c r="T1278" s="84">
        <f t="shared" si="98"/>
        <v>-9.7788870334625244E-9</v>
      </c>
      <c r="U1278" s="85"/>
      <c r="V1278" s="98"/>
      <c r="W1278" s="86"/>
      <c r="X1278" s="71"/>
      <c r="Y1278" s="71"/>
      <c r="Z1278" s="120"/>
      <c r="AA1278" s="120"/>
    </row>
    <row r="1279" spans="1:27" ht="41.1" hidden="1" customHeight="1" x14ac:dyDescent="0.3">
      <c r="A1279" s="285"/>
      <c r="B1279" s="57"/>
      <c r="C1279" s="57"/>
      <c r="D1279" s="57"/>
      <c r="E1279" s="57"/>
      <c r="F1279" s="57"/>
      <c r="G1279" s="57"/>
      <c r="H1279" s="103"/>
      <c r="I1279" s="133"/>
      <c r="J1279" s="187"/>
      <c r="K1279" s="133"/>
      <c r="L1279" s="91"/>
      <c r="M1279" s="188"/>
      <c r="N1279" s="123"/>
      <c r="O1279" s="124"/>
      <c r="P1279" s="110"/>
      <c r="Q1279" s="106"/>
      <c r="R1279" s="111"/>
      <c r="S1279" s="106"/>
      <c r="T1279" s="84">
        <f t="shared" si="98"/>
        <v>-9.7788870334625244E-9</v>
      </c>
      <c r="U1279" s="85"/>
      <c r="V1279" s="98"/>
      <c r="W1279" s="86"/>
      <c r="X1279" s="71"/>
      <c r="Y1279" s="71"/>
      <c r="Z1279" s="120"/>
      <c r="AA1279" s="120"/>
    </row>
    <row r="1280" spans="1:27" ht="41.1" hidden="1" customHeight="1" x14ac:dyDescent="0.3">
      <c r="A1280" s="285"/>
      <c r="B1280" s="57"/>
      <c r="C1280" s="57"/>
      <c r="D1280" s="57"/>
      <c r="E1280" s="57"/>
      <c r="F1280" s="57"/>
      <c r="G1280" s="57"/>
      <c r="H1280" s="103"/>
      <c r="I1280" s="133"/>
      <c r="J1280" s="187"/>
      <c r="K1280" s="133"/>
      <c r="L1280" s="91"/>
      <c r="M1280" s="188"/>
      <c r="N1280" s="123"/>
      <c r="O1280" s="124"/>
      <c r="P1280" s="110"/>
      <c r="Q1280" s="106"/>
      <c r="R1280" s="111"/>
      <c r="S1280" s="106"/>
      <c r="T1280" s="84">
        <f t="shared" si="98"/>
        <v>-9.7788870334625244E-9</v>
      </c>
      <c r="U1280" s="85"/>
      <c r="V1280" s="98"/>
      <c r="W1280" s="86"/>
      <c r="X1280" s="71"/>
      <c r="Y1280" s="71"/>
      <c r="Z1280" s="120"/>
      <c r="AA1280" s="120"/>
    </row>
    <row r="1281" spans="1:27" ht="41.1" hidden="1" customHeight="1" x14ac:dyDescent="0.3">
      <c r="A1281" s="285"/>
      <c r="B1281" s="57"/>
      <c r="C1281" s="57"/>
      <c r="D1281" s="57"/>
      <c r="E1281" s="57"/>
      <c r="F1281" s="57"/>
      <c r="G1281" s="57"/>
      <c r="H1281" s="103"/>
      <c r="I1281" s="133"/>
      <c r="J1281" s="187"/>
      <c r="K1281" s="133"/>
      <c r="L1281" s="91"/>
      <c r="M1281" s="188"/>
      <c r="N1281" s="123"/>
      <c r="O1281" s="124"/>
      <c r="P1281" s="110"/>
      <c r="Q1281" s="106"/>
      <c r="R1281" s="111"/>
      <c r="S1281" s="106"/>
      <c r="T1281" s="84">
        <f t="shared" si="98"/>
        <v>-9.7788870334625244E-9</v>
      </c>
      <c r="U1281" s="85"/>
      <c r="V1281" s="98"/>
      <c r="W1281" s="86"/>
      <c r="X1281" s="71"/>
      <c r="Y1281" s="71"/>
      <c r="Z1281" s="120"/>
      <c r="AA1281" s="120"/>
    </row>
    <row r="1282" spans="1:27" ht="41.1" hidden="1" customHeight="1" x14ac:dyDescent="0.3">
      <c r="A1282" s="285"/>
      <c r="B1282" s="57"/>
      <c r="C1282" s="57"/>
      <c r="D1282" s="57"/>
      <c r="E1282" s="57"/>
      <c r="F1282" s="57"/>
      <c r="G1282" s="57"/>
      <c r="H1282" s="103"/>
      <c r="I1282" s="133"/>
      <c r="J1282" s="187"/>
      <c r="K1282" s="133"/>
      <c r="L1282" s="91"/>
      <c r="M1282" s="188"/>
      <c r="N1282" s="123"/>
      <c r="O1282" s="124"/>
      <c r="P1282" s="110"/>
      <c r="Q1282" s="106"/>
      <c r="R1282" s="111"/>
      <c r="S1282" s="106"/>
      <c r="T1282" s="84">
        <f t="shared" si="98"/>
        <v>-9.7788870334625244E-9</v>
      </c>
      <c r="U1282" s="85"/>
      <c r="V1282" s="98"/>
      <c r="W1282" s="86"/>
      <c r="X1282" s="71"/>
      <c r="Y1282" s="71"/>
      <c r="Z1282" s="120"/>
      <c r="AA1282" s="120"/>
    </row>
    <row r="1283" spans="1:27" ht="41.1" hidden="1" customHeight="1" x14ac:dyDescent="0.3">
      <c r="A1283" s="285"/>
      <c r="B1283" s="57"/>
      <c r="C1283" s="57"/>
      <c r="D1283" s="57"/>
      <c r="E1283" s="57"/>
      <c r="F1283" s="57"/>
      <c r="G1283" s="57"/>
      <c r="H1283" s="103"/>
      <c r="I1283" s="133"/>
      <c r="J1283" s="187"/>
      <c r="K1283" s="133"/>
      <c r="L1283" s="91"/>
      <c r="M1283" s="188"/>
      <c r="N1283" s="123"/>
      <c r="O1283" s="124"/>
      <c r="P1283" s="110"/>
      <c r="Q1283" s="106"/>
      <c r="R1283" s="111"/>
      <c r="S1283" s="106"/>
      <c r="T1283" s="84">
        <f t="shared" si="98"/>
        <v>-9.7788870334625244E-9</v>
      </c>
      <c r="U1283" s="85"/>
      <c r="V1283" s="98"/>
      <c r="W1283" s="86"/>
      <c r="X1283" s="71"/>
      <c r="Y1283" s="71"/>
      <c r="Z1283" s="120"/>
      <c r="AA1283" s="120"/>
    </row>
    <row r="1284" spans="1:27" ht="41.1" hidden="1" customHeight="1" x14ac:dyDescent="0.3">
      <c r="A1284" s="285"/>
      <c r="B1284" s="57"/>
      <c r="C1284" s="57"/>
      <c r="D1284" s="57"/>
      <c r="E1284" s="57"/>
      <c r="F1284" s="57"/>
      <c r="G1284" s="57"/>
      <c r="H1284" s="103"/>
      <c r="I1284" s="133"/>
      <c r="J1284" s="187"/>
      <c r="K1284" s="133"/>
      <c r="L1284" s="91"/>
      <c r="M1284" s="188"/>
      <c r="N1284" s="123"/>
      <c r="O1284" s="124"/>
      <c r="P1284" s="110"/>
      <c r="Q1284" s="106"/>
      <c r="R1284" s="111"/>
      <c r="S1284" s="106"/>
      <c r="T1284" s="84">
        <f t="shared" si="98"/>
        <v>-9.7788870334625244E-9</v>
      </c>
      <c r="U1284" s="85"/>
      <c r="V1284" s="98"/>
      <c r="W1284" s="86"/>
      <c r="X1284" s="71"/>
      <c r="Y1284" s="71"/>
      <c r="Z1284" s="120"/>
      <c r="AA1284" s="120"/>
    </row>
    <row r="1285" spans="1:27" ht="41.1" hidden="1" customHeight="1" x14ac:dyDescent="0.3">
      <c r="A1285" s="285"/>
      <c r="B1285" s="57"/>
      <c r="C1285" s="57"/>
      <c r="D1285" s="57"/>
      <c r="E1285" s="57"/>
      <c r="F1285" s="57"/>
      <c r="G1285" s="57"/>
      <c r="H1285" s="103"/>
      <c r="I1285" s="133"/>
      <c r="J1285" s="187"/>
      <c r="K1285" s="133"/>
      <c r="L1285" s="91"/>
      <c r="M1285" s="188"/>
      <c r="N1285" s="123"/>
      <c r="O1285" s="124"/>
      <c r="P1285" s="110"/>
      <c r="Q1285" s="106"/>
      <c r="R1285" s="111"/>
      <c r="S1285" s="106"/>
      <c r="T1285" s="84">
        <f t="shared" si="98"/>
        <v>-9.7788870334625244E-9</v>
      </c>
      <c r="U1285" s="85"/>
      <c r="V1285" s="98"/>
      <c r="W1285" s="86"/>
      <c r="X1285" s="71"/>
      <c r="Y1285" s="71"/>
      <c r="Z1285" s="120"/>
      <c r="AA1285" s="120"/>
    </row>
    <row r="1286" spans="1:27" ht="41.1" hidden="1" customHeight="1" x14ac:dyDescent="0.3">
      <c r="A1286" s="285"/>
      <c r="B1286" s="57"/>
      <c r="C1286" s="57"/>
      <c r="D1286" s="57"/>
      <c r="E1286" s="57"/>
      <c r="F1286" s="57"/>
      <c r="G1286" s="57"/>
      <c r="H1286" s="103"/>
      <c r="I1286" s="133"/>
      <c r="J1286" s="187"/>
      <c r="K1286" s="133"/>
      <c r="L1286" s="91"/>
      <c r="M1286" s="188"/>
      <c r="N1286" s="123"/>
      <c r="O1286" s="124"/>
      <c r="P1286" s="110"/>
      <c r="Q1286" s="106"/>
      <c r="R1286" s="111"/>
      <c r="S1286" s="106"/>
      <c r="T1286" s="84">
        <f t="shared" si="98"/>
        <v>-9.7788870334625244E-9</v>
      </c>
      <c r="U1286" s="85"/>
      <c r="V1286" s="98"/>
      <c r="W1286" s="86"/>
      <c r="X1286" s="71"/>
      <c r="Y1286" s="71"/>
      <c r="Z1286" s="120"/>
      <c r="AA1286" s="120"/>
    </row>
    <row r="1287" spans="1:27" ht="41.1" hidden="1" customHeight="1" x14ac:dyDescent="0.3">
      <c r="A1287" s="285"/>
      <c r="B1287" s="57"/>
      <c r="C1287" s="57"/>
      <c r="D1287" s="57"/>
      <c r="E1287" s="57"/>
      <c r="F1287" s="57"/>
      <c r="G1287" s="57"/>
      <c r="H1287" s="103"/>
      <c r="I1287" s="133"/>
      <c r="J1287" s="187"/>
      <c r="K1287" s="133"/>
      <c r="L1287" s="91"/>
      <c r="M1287" s="188"/>
      <c r="N1287" s="123"/>
      <c r="O1287" s="124"/>
      <c r="P1287" s="110"/>
      <c r="Q1287" s="106"/>
      <c r="R1287" s="111"/>
      <c r="S1287" s="106"/>
      <c r="T1287" s="84">
        <f t="shared" si="98"/>
        <v>-9.7788870334625244E-9</v>
      </c>
      <c r="U1287" s="85"/>
      <c r="V1287" s="98"/>
      <c r="W1287" s="86"/>
      <c r="X1287" s="71"/>
      <c r="Y1287" s="71"/>
      <c r="Z1287" s="120"/>
      <c r="AA1287" s="120"/>
    </row>
    <row r="1288" spans="1:27" ht="41.1" hidden="1" customHeight="1" x14ac:dyDescent="0.3">
      <c r="A1288" s="285"/>
      <c r="B1288" s="57"/>
      <c r="C1288" s="57"/>
      <c r="D1288" s="57"/>
      <c r="E1288" s="57"/>
      <c r="F1288" s="57"/>
      <c r="G1288" s="57"/>
      <c r="H1288" s="103"/>
      <c r="I1288" s="133"/>
      <c r="J1288" s="187"/>
      <c r="K1288" s="133"/>
      <c r="L1288" s="91"/>
      <c r="M1288" s="188"/>
      <c r="N1288" s="123"/>
      <c r="O1288" s="124"/>
      <c r="P1288" s="110"/>
      <c r="Q1288" s="106"/>
      <c r="R1288" s="111"/>
      <c r="S1288" s="106"/>
      <c r="T1288" s="84">
        <f t="shared" si="98"/>
        <v>-9.7788870334625244E-9</v>
      </c>
      <c r="U1288" s="85"/>
      <c r="V1288" s="98"/>
      <c r="W1288" s="86"/>
      <c r="X1288" s="71"/>
      <c r="Y1288" s="71"/>
      <c r="Z1288" s="120"/>
      <c r="AA1288" s="120"/>
    </row>
    <row r="1289" spans="1:27" ht="41.1" hidden="1" customHeight="1" x14ac:dyDescent="0.3">
      <c r="A1289" s="285"/>
      <c r="B1289" s="57"/>
      <c r="C1289" s="57"/>
      <c r="D1289" s="57"/>
      <c r="E1289" s="57"/>
      <c r="F1289" s="57"/>
      <c r="G1289" s="57"/>
      <c r="H1289" s="103"/>
      <c r="I1289" s="133"/>
      <c r="J1289" s="187"/>
      <c r="K1289" s="133"/>
      <c r="L1289" s="91"/>
      <c r="M1289" s="188"/>
      <c r="N1289" s="123"/>
      <c r="O1289" s="124"/>
      <c r="P1289" s="110"/>
      <c r="Q1289" s="106"/>
      <c r="R1289" s="111"/>
      <c r="S1289" s="106"/>
      <c r="T1289" s="84">
        <f t="shared" si="98"/>
        <v>-9.7788870334625244E-9</v>
      </c>
      <c r="U1289" s="85"/>
      <c r="V1289" s="98"/>
      <c r="W1289" s="86"/>
      <c r="X1289" s="71"/>
      <c r="Y1289" s="71"/>
      <c r="Z1289" s="120"/>
      <c r="AA1289" s="120"/>
    </row>
    <row r="1290" spans="1:27" ht="41.1" hidden="1" customHeight="1" x14ac:dyDescent="0.3">
      <c r="A1290" s="285"/>
      <c r="B1290" s="57"/>
      <c r="C1290" s="57"/>
      <c r="D1290" s="57"/>
      <c r="E1290" s="57"/>
      <c r="F1290" s="57"/>
      <c r="G1290" s="57"/>
      <c r="H1290" s="103"/>
      <c r="I1290" s="133"/>
      <c r="J1290" s="187"/>
      <c r="K1290" s="133"/>
      <c r="L1290" s="91"/>
      <c r="M1290" s="188"/>
      <c r="N1290" s="123"/>
      <c r="O1290" s="124"/>
      <c r="P1290" s="110"/>
      <c r="Q1290" s="106"/>
      <c r="R1290" s="111"/>
      <c r="S1290" s="106"/>
      <c r="T1290" s="84">
        <f t="shared" si="98"/>
        <v>-9.7788870334625244E-9</v>
      </c>
      <c r="U1290" s="85"/>
      <c r="V1290" s="98"/>
      <c r="W1290" s="86"/>
      <c r="X1290" s="71"/>
      <c r="Y1290" s="71"/>
      <c r="Z1290" s="120"/>
      <c r="AA1290" s="120"/>
    </row>
    <row r="1291" spans="1:27" ht="41.1" hidden="1" customHeight="1" x14ac:dyDescent="0.3">
      <c r="A1291" s="285"/>
      <c r="B1291" s="57"/>
      <c r="C1291" s="57"/>
      <c r="D1291" s="57"/>
      <c r="E1291" s="57"/>
      <c r="F1291" s="57"/>
      <c r="G1291" s="57"/>
      <c r="H1291" s="103"/>
      <c r="I1291" s="133"/>
      <c r="J1291" s="187"/>
      <c r="K1291" s="133"/>
      <c r="L1291" s="91"/>
      <c r="M1291" s="188"/>
      <c r="N1291" s="123"/>
      <c r="O1291" s="124"/>
      <c r="P1291" s="110"/>
      <c r="Q1291" s="106"/>
      <c r="R1291" s="111"/>
      <c r="S1291" s="106"/>
      <c r="T1291" s="84">
        <f t="shared" si="98"/>
        <v>-9.7788870334625244E-9</v>
      </c>
      <c r="U1291" s="85"/>
      <c r="V1291" s="98"/>
      <c r="W1291" s="86"/>
      <c r="X1291" s="71"/>
      <c r="Y1291" s="71"/>
      <c r="Z1291" s="120"/>
      <c r="AA1291" s="120"/>
    </row>
    <row r="1292" spans="1:27" ht="41.1" hidden="1" customHeight="1" x14ac:dyDescent="0.3">
      <c r="A1292" s="285"/>
      <c r="B1292" s="57"/>
      <c r="C1292" s="57"/>
      <c r="D1292" s="57"/>
      <c r="E1292" s="57"/>
      <c r="F1292" s="57"/>
      <c r="G1292" s="57"/>
      <c r="H1292" s="103"/>
      <c r="I1292" s="133"/>
      <c r="J1292" s="187"/>
      <c r="K1292" s="133"/>
      <c r="L1292" s="91"/>
      <c r="M1292" s="188"/>
      <c r="N1292" s="123"/>
      <c r="O1292" s="124"/>
      <c r="P1292" s="110"/>
      <c r="Q1292" s="106"/>
      <c r="R1292" s="111"/>
      <c r="S1292" s="106"/>
      <c r="T1292" s="84">
        <f t="shared" si="98"/>
        <v>-9.7788870334625244E-9</v>
      </c>
      <c r="U1292" s="85"/>
      <c r="V1292" s="98"/>
      <c r="W1292" s="86"/>
      <c r="X1292" s="71"/>
      <c r="Y1292" s="71"/>
      <c r="Z1292" s="120"/>
      <c r="AA1292" s="120"/>
    </row>
    <row r="1293" spans="1:27" ht="41.1" hidden="1" customHeight="1" x14ac:dyDescent="0.3">
      <c r="A1293" s="285"/>
      <c r="B1293" s="57"/>
      <c r="C1293" s="57"/>
      <c r="D1293" s="57"/>
      <c r="E1293" s="57"/>
      <c r="F1293" s="57"/>
      <c r="G1293" s="57"/>
      <c r="H1293" s="103"/>
      <c r="I1293" s="133"/>
      <c r="J1293" s="187"/>
      <c r="K1293" s="133"/>
      <c r="L1293" s="91"/>
      <c r="M1293" s="188"/>
      <c r="N1293" s="123"/>
      <c r="O1293" s="124"/>
      <c r="P1293" s="110"/>
      <c r="Q1293" s="106"/>
      <c r="R1293" s="111"/>
      <c r="S1293" s="106"/>
      <c r="T1293" s="84">
        <f t="shared" si="98"/>
        <v>-9.7788870334625244E-9</v>
      </c>
      <c r="U1293" s="85"/>
      <c r="V1293" s="98"/>
      <c r="W1293" s="86"/>
      <c r="X1293" s="71"/>
      <c r="Y1293" s="71"/>
      <c r="Z1293" s="120"/>
      <c r="AA1293" s="120"/>
    </row>
    <row r="1294" spans="1:27" ht="41.1" hidden="1" customHeight="1" x14ac:dyDescent="0.3">
      <c r="A1294" s="285"/>
      <c r="B1294" s="57"/>
      <c r="C1294" s="57"/>
      <c r="D1294" s="57"/>
      <c r="E1294" s="57"/>
      <c r="F1294" s="57"/>
      <c r="G1294" s="57"/>
      <c r="H1294" s="103"/>
      <c r="I1294" s="133"/>
      <c r="J1294" s="187"/>
      <c r="K1294" s="133"/>
      <c r="L1294" s="91"/>
      <c r="M1294" s="188"/>
      <c r="N1294" s="123"/>
      <c r="O1294" s="124"/>
      <c r="P1294" s="110"/>
      <c r="Q1294" s="106"/>
      <c r="R1294" s="111"/>
      <c r="S1294" s="106"/>
      <c r="T1294" s="84">
        <f t="shared" si="98"/>
        <v>-9.7788870334625244E-9</v>
      </c>
      <c r="U1294" s="85"/>
      <c r="V1294" s="98"/>
      <c r="W1294" s="86"/>
      <c r="X1294" s="71"/>
      <c r="Y1294" s="71"/>
      <c r="Z1294" s="120"/>
      <c r="AA1294" s="120"/>
    </row>
    <row r="1295" spans="1:27" ht="41.1" hidden="1" customHeight="1" x14ac:dyDescent="0.3">
      <c r="A1295" s="285"/>
      <c r="B1295" s="57"/>
      <c r="C1295" s="57"/>
      <c r="D1295" s="57"/>
      <c r="E1295" s="57"/>
      <c r="F1295" s="57"/>
      <c r="G1295" s="57"/>
      <c r="H1295" s="103"/>
      <c r="I1295" s="133"/>
      <c r="J1295" s="187"/>
      <c r="K1295" s="133"/>
      <c r="L1295" s="91"/>
      <c r="M1295" s="188"/>
      <c r="N1295" s="123"/>
      <c r="O1295" s="124"/>
      <c r="P1295" s="110"/>
      <c r="Q1295" s="106"/>
      <c r="R1295" s="111"/>
      <c r="S1295" s="106"/>
      <c r="T1295" s="84">
        <f t="shared" si="98"/>
        <v>-9.7788870334625244E-9</v>
      </c>
      <c r="U1295" s="85"/>
      <c r="V1295" s="98"/>
      <c r="W1295" s="86"/>
      <c r="X1295" s="71"/>
      <c r="Y1295" s="71"/>
      <c r="Z1295" s="120"/>
      <c r="AA1295" s="120"/>
    </row>
    <row r="1296" spans="1:27" ht="41.1" hidden="1" customHeight="1" x14ac:dyDescent="0.3">
      <c r="A1296" s="285"/>
      <c r="B1296" s="57"/>
      <c r="C1296" s="57"/>
      <c r="D1296" s="57"/>
      <c r="E1296" s="57"/>
      <c r="F1296" s="57"/>
      <c r="G1296" s="57"/>
      <c r="H1296" s="103"/>
      <c r="I1296" s="133"/>
      <c r="J1296" s="187"/>
      <c r="K1296" s="133"/>
      <c r="L1296" s="91"/>
      <c r="M1296" s="188"/>
      <c r="N1296" s="123"/>
      <c r="O1296" s="124"/>
      <c r="P1296" s="110"/>
      <c r="Q1296" s="106"/>
      <c r="R1296" s="111"/>
      <c r="S1296" s="106"/>
      <c r="T1296" s="84">
        <f t="shared" si="98"/>
        <v>-9.7788870334625244E-9</v>
      </c>
      <c r="U1296" s="85"/>
      <c r="V1296" s="98"/>
      <c r="W1296" s="86"/>
      <c r="X1296" s="71"/>
      <c r="Y1296" s="71"/>
      <c r="Z1296" s="120"/>
      <c r="AA1296" s="120"/>
    </row>
    <row r="1297" spans="1:27" ht="41.1" hidden="1" customHeight="1" x14ac:dyDescent="0.3">
      <c r="A1297" s="285"/>
      <c r="B1297" s="57"/>
      <c r="C1297" s="57"/>
      <c r="D1297" s="57"/>
      <c r="E1297" s="57"/>
      <c r="F1297" s="57"/>
      <c r="G1297" s="57"/>
      <c r="H1297" s="103"/>
      <c r="I1297" s="133"/>
      <c r="J1297" s="187"/>
      <c r="K1297" s="133"/>
      <c r="L1297" s="91"/>
      <c r="M1297" s="188"/>
      <c r="N1297" s="123"/>
      <c r="O1297" s="124"/>
      <c r="P1297" s="110"/>
      <c r="Q1297" s="106"/>
      <c r="R1297" s="111"/>
      <c r="S1297" s="106"/>
      <c r="T1297" s="84">
        <f t="shared" si="98"/>
        <v>-9.7788870334625244E-9</v>
      </c>
      <c r="U1297" s="85"/>
      <c r="V1297" s="98"/>
      <c r="W1297" s="86"/>
      <c r="X1297" s="71"/>
      <c r="Y1297" s="71"/>
      <c r="Z1297" s="120"/>
      <c r="AA1297" s="120"/>
    </row>
    <row r="1298" spans="1:27" ht="41.1" hidden="1" customHeight="1" x14ac:dyDescent="0.3">
      <c r="A1298" s="285"/>
      <c r="B1298" s="57"/>
      <c r="C1298" s="57"/>
      <c r="D1298" s="57"/>
      <c r="E1298" s="57"/>
      <c r="F1298" s="57"/>
      <c r="G1298" s="57"/>
      <c r="H1298" s="103"/>
      <c r="I1298" s="133"/>
      <c r="J1298" s="187"/>
      <c r="K1298" s="133"/>
      <c r="L1298" s="91"/>
      <c r="M1298" s="188"/>
      <c r="N1298" s="123"/>
      <c r="O1298" s="124"/>
      <c r="P1298" s="110"/>
      <c r="Q1298" s="106"/>
      <c r="R1298" s="111"/>
      <c r="S1298" s="106"/>
      <c r="T1298" s="84">
        <f t="shared" si="98"/>
        <v>-9.7788870334625244E-9</v>
      </c>
      <c r="U1298" s="85"/>
      <c r="V1298" s="98"/>
      <c r="W1298" s="86"/>
      <c r="X1298" s="71"/>
      <c r="Y1298" s="71"/>
      <c r="Z1298" s="120"/>
      <c r="AA1298" s="120"/>
    </row>
    <row r="1299" spans="1:27" ht="41.1" hidden="1" customHeight="1" x14ac:dyDescent="0.3">
      <c r="A1299" s="285"/>
      <c r="B1299" s="57"/>
      <c r="C1299" s="57"/>
      <c r="D1299" s="57"/>
      <c r="E1299" s="57"/>
      <c r="F1299" s="57"/>
      <c r="G1299" s="57"/>
      <c r="H1299" s="103"/>
      <c r="I1299" s="133"/>
      <c r="J1299" s="187"/>
      <c r="K1299" s="133"/>
      <c r="L1299" s="91"/>
      <c r="M1299" s="188"/>
      <c r="N1299" s="123"/>
      <c r="O1299" s="124"/>
      <c r="P1299" s="110"/>
      <c r="Q1299" s="106"/>
      <c r="R1299" s="111"/>
      <c r="S1299" s="106"/>
      <c r="T1299" s="84">
        <f t="shared" si="98"/>
        <v>-9.7788870334625244E-9</v>
      </c>
      <c r="U1299" s="85"/>
      <c r="V1299" s="98"/>
      <c r="W1299" s="86"/>
      <c r="X1299" s="71"/>
      <c r="Y1299" s="71"/>
      <c r="Z1299" s="120"/>
      <c r="AA1299" s="120"/>
    </row>
    <row r="1300" spans="1:27" ht="41.1" hidden="1" customHeight="1" x14ac:dyDescent="0.3">
      <c r="A1300" s="285"/>
      <c r="B1300" s="57"/>
      <c r="C1300" s="57"/>
      <c r="D1300" s="57"/>
      <c r="E1300" s="57"/>
      <c r="F1300" s="57"/>
      <c r="G1300" s="57"/>
      <c r="H1300" s="103"/>
      <c r="I1300" s="133"/>
      <c r="J1300" s="187"/>
      <c r="K1300" s="133"/>
      <c r="L1300" s="91"/>
      <c r="M1300" s="188"/>
      <c r="N1300" s="123"/>
      <c r="O1300" s="124"/>
      <c r="P1300" s="110"/>
      <c r="Q1300" s="106"/>
      <c r="R1300" s="111"/>
      <c r="S1300" s="106"/>
      <c r="T1300" s="84">
        <f t="shared" si="98"/>
        <v>-9.7788870334625244E-9</v>
      </c>
      <c r="U1300" s="85"/>
      <c r="V1300" s="98"/>
      <c r="W1300" s="86"/>
      <c r="X1300" s="71"/>
      <c r="Y1300" s="71"/>
      <c r="Z1300" s="120"/>
      <c r="AA1300" s="120"/>
    </row>
    <row r="1301" spans="1:27" ht="41.1" hidden="1" customHeight="1" x14ac:dyDescent="0.3">
      <c r="A1301" s="285"/>
      <c r="B1301" s="57"/>
      <c r="C1301" s="57"/>
      <c r="D1301" s="57"/>
      <c r="E1301" s="57"/>
      <c r="F1301" s="57"/>
      <c r="G1301" s="57"/>
      <c r="H1301" s="103"/>
      <c r="I1301" s="133"/>
      <c r="J1301" s="187"/>
      <c r="K1301" s="133"/>
      <c r="L1301" s="91"/>
      <c r="M1301" s="188"/>
      <c r="N1301" s="123"/>
      <c r="O1301" s="124"/>
      <c r="P1301" s="110"/>
      <c r="Q1301" s="106"/>
      <c r="R1301" s="111"/>
      <c r="S1301" s="106"/>
      <c r="T1301" s="84">
        <f t="shared" si="98"/>
        <v>-9.7788870334625244E-9</v>
      </c>
      <c r="U1301" s="85"/>
      <c r="V1301" s="98"/>
      <c r="W1301" s="86"/>
      <c r="X1301" s="71"/>
      <c r="Y1301" s="71"/>
      <c r="Z1301" s="120"/>
      <c r="AA1301" s="120"/>
    </row>
    <row r="1302" spans="1:27" ht="41.1" hidden="1" customHeight="1" x14ac:dyDescent="0.3">
      <c r="A1302" s="285"/>
      <c r="B1302" s="57"/>
      <c r="C1302" s="57"/>
      <c r="D1302" s="57"/>
      <c r="E1302" s="57"/>
      <c r="F1302" s="57"/>
      <c r="G1302" s="57"/>
      <c r="H1302" s="103"/>
      <c r="I1302" s="133"/>
      <c r="J1302" s="187"/>
      <c r="K1302" s="133"/>
      <c r="L1302" s="91"/>
      <c r="M1302" s="188"/>
      <c r="N1302" s="123"/>
      <c r="O1302" s="124"/>
      <c r="P1302" s="110"/>
      <c r="Q1302" s="106"/>
      <c r="R1302" s="111"/>
      <c r="S1302" s="106"/>
      <c r="T1302" s="84">
        <f t="shared" si="98"/>
        <v>-9.7788870334625244E-9</v>
      </c>
      <c r="U1302" s="85"/>
      <c r="V1302" s="98"/>
      <c r="W1302" s="86"/>
      <c r="X1302" s="71"/>
      <c r="Y1302" s="71"/>
      <c r="Z1302" s="120"/>
      <c r="AA1302" s="120"/>
    </row>
    <row r="1303" spans="1:27" ht="41.1" hidden="1" customHeight="1" x14ac:dyDescent="0.3">
      <c r="A1303" s="285"/>
      <c r="B1303" s="57"/>
      <c r="C1303" s="57"/>
      <c r="D1303" s="57"/>
      <c r="E1303" s="57"/>
      <c r="F1303" s="57"/>
      <c r="G1303" s="57"/>
      <c r="H1303" s="103"/>
      <c r="I1303" s="133"/>
      <c r="J1303" s="187"/>
      <c r="K1303" s="133"/>
      <c r="L1303" s="91"/>
      <c r="M1303" s="188"/>
      <c r="N1303" s="123"/>
      <c r="O1303" s="124"/>
      <c r="P1303" s="110"/>
      <c r="Q1303" s="106"/>
      <c r="R1303" s="111"/>
      <c r="S1303" s="106"/>
      <c r="T1303" s="84">
        <f t="shared" si="98"/>
        <v>-9.7788870334625244E-9</v>
      </c>
      <c r="U1303" s="85"/>
      <c r="V1303" s="98"/>
      <c r="W1303" s="86"/>
      <c r="X1303" s="71"/>
      <c r="Y1303" s="71"/>
      <c r="Z1303" s="120"/>
      <c r="AA1303" s="120"/>
    </row>
    <row r="1304" spans="1:27" ht="41.1" hidden="1" customHeight="1" x14ac:dyDescent="0.3">
      <c r="A1304" s="285"/>
      <c r="B1304" s="57"/>
      <c r="C1304" s="57"/>
      <c r="D1304" s="57"/>
      <c r="E1304" s="57"/>
      <c r="F1304" s="57"/>
      <c r="G1304" s="57"/>
      <c r="H1304" s="103"/>
      <c r="I1304" s="133"/>
      <c r="J1304" s="187"/>
      <c r="K1304" s="133"/>
      <c r="L1304" s="91"/>
      <c r="M1304" s="188"/>
      <c r="N1304" s="123"/>
      <c r="O1304" s="124"/>
      <c r="P1304" s="110"/>
      <c r="Q1304" s="106"/>
      <c r="R1304" s="111"/>
      <c r="S1304" s="106"/>
      <c r="T1304" s="84">
        <f t="shared" si="98"/>
        <v>-9.7788870334625244E-9</v>
      </c>
      <c r="U1304" s="85"/>
      <c r="V1304" s="98"/>
      <c r="W1304" s="86"/>
      <c r="X1304" s="71"/>
      <c r="Y1304" s="71"/>
      <c r="Z1304" s="120"/>
      <c r="AA1304" s="120"/>
    </row>
    <row r="1305" spans="1:27" ht="41.1" hidden="1" customHeight="1" x14ac:dyDescent="0.3">
      <c r="A1305" s="285"/>
      <c r="B1305" s="57"/>
      <c r="C1305" s="57"/>
      <c r="D1305" s="57"/>
      <c r="E1305" s="57"/>
      <c r="F1305" s="57"/>
      <c r="G1305" s="57"/>
      <c r="H1305" s="103"/>
      <c r="I1305" s="133"/>
      <c r="J1305" s="187"/>
      <c r="K1305" s="133"/>
      <c r="L1305" s="91"/>
      <c r="M1305" s="188"/>
      <c r="N1305" s="123"/>
      <c r="O1305" s="124"/>
      <c r="P1305" s="110"/>
      <c r="Q1305" s="106"/>
      <c r="R1305" s="111"/>
      <c r="S1305" s="106"/>
      <c r="T1305" s="84">
        <f t="shared" si="98"/>
        <v>-9.7788870334625244E-9</v>
      </c>
      <c r="U1305" s="85"/>
      <c r="V1305" s="98"/>
      <c r="W1305" s="86"/>
      <c r="X1305" s="71"/>
      <c r="Y1305" s="71"/>
      <c r="Z1305" s="120"/>
      <c r="AA1305" s="120"/>
    </row>
    <row r="1306" spans="1:27" ht="41.1" hidden="1" customHeight="1" x14ac:dyDescent="0.3">
      <c r="A1306" s="285"/>
      <c r="B1306" s="57"/>
      <c r="C1306" s="57"/>
      <c r="D1306" s="57"/>
      <c r="E1306" s="57"/>
      <c r="F1306" s="57"/>
      <c r="G1306" s="57"/>
      <c r="H1306" s="103"/>
      <c r="I1306" s="133"/>
      <c r="J1306" s="187"/>
      <c r="K1306" s="133"/>
      <c r="L1306" s="91"/>
      <c r="M1306" s="188"/>
      <c r="N1306" s="123"/>
      <c r="O1306" s="124"/>
      <c r="P1306" s="110"/>
      <c r="Q1306" s="106"/>
      <c r="R1306" s="111"/>
      <c r="S1306" s="106"/>
      <c r="T1306" s="84">
        <f t="shared" si="98"/>
        <v>-9.7788870334625244E-9</v>
      </c>
      <c r="U1306" s="85"/>
      <c r="V1306" s="98"/>
      <c r="W1306" s="86"/>
      <c r="X1306" s="71"/>
      <c r="Y1306" s="71"/>
      <c r="Z1306" s="120"/>
      <c r="AA1306" s="120"/>
    </row>
    <row r="1307" spans="1:27" ht="41.1" hidden="1" customHeight="1" x14ac:dyDescent="0.3">
      <c r="A1307" s="285"/>
      <c r="B1307" s="57"/>
      <c r="C1307" s="57"/>
      <c r="D1307" s="57"/>
      <c r="E1307" s="57"/>
      <c r="F1307" s="57"/>
      <c r="G1307" s="57"/>
      <c r="H1307" s="103"/>
      <c r="I1307" s="133"/>
      <c r="J1307" s="187"/>
      <c r="K1307" s="133"/>
      <c r="L1307" s="91"/>
      <c r="M1307" s="188"/>
      <c r="N1307" s="123"/>
      <c r="O1307" s="124"/>
      <c r="P1307" s="110"/>
      <c r="Q1307" s="106"/>
      <c r="R1307" s="111"/>
      <c r="S1307" s="106"/>
      <c r="T1307" s="84">
        <f t="shared" si="98"/>
        <v>-9.7788870334625244E-9</v>
      </c>
      <c r="U1307" s="85"/>
      <c r="V1307" s="98"/>
      <c r="W1307" s="86"/>
      <c r="X1307" s="71"/>
      <c r="Y1307" s="71"/>
      <c r="Z1307" s="120"/>
      <c r="AA1307" s="120"/>
    </row>
    <row r="1308" spans="1:27" ht="41.1" hidden="1" customHeight="1" x14ac:dyDescent="0.3">
      <c r="A1308" s="285"/>
      <c r="B1308" s="57"/>
      <c r="C1308" s="57"/>
      <c r="D1308" s="57"/>
      <c r="E1308" s="57"/>
      <c r="F1308" s="57"/>
      <c r="G1308" s="57"/>
      <c r="H1308" s="103"/>
      <c r="I1308" s="133"/>
      <c r="J1308" s="187"/>
      <c r="K1308" s="133"/>
      <c r="L1308" s="91"/>
      <c r="M1308" s="188"/>
      <c r="N1308" s="123"/>
      <c r="O1308" s="124"/>
      <c r="P1308" s="110"/>
      <c r="Q1308" s="106"/>
      <c r="R1308" s="111"/>
      <c r="S1308" s="106"/>
      <c r="T1308" s="84">
        <f t="shared" si="98"/>
        <v>-9.7788870334625244E-9</v>
      </c>
      <c r="U1308" s="85"/>
      <c r="V1308" s="98"/>
      <c r="W1308" s="86"/>
      <c r="X1308" s="71"/>
      <c r="Y1308" s="71"/>
      <c r="Z1308" s="120"/>
      <c r="AA1308" s="120"/>
    </row>
    <row r="1309" spans="1:27" ht="41.1" hidden="1" customHeight="1" x14ac:dyDescent="0.3">
      <c r="A1309" s="285"/>
      <c r="B1309" s="57"/>
      <c r="C1309" s="57"/>
      <c r="D1309" s="57"/>
      <c r="E1309" s="57"/>
      <c r="F1309" s="57"/>
      <c r="G1309" s="57"/>
      <c r="H1309" s="103"/>
      <c r="I1309" s="133"/>
      <c r="J1309" s="187"/>
      <c r="K1309" s="133"/>
      <c r="L1309" s="91"/>
      <c r="M1309" s="188"/>
      <c r="N1309" s="123"/>
      <c r="O1309" s="124"/>
      <c r="P1309" s="110"/>
      <c r="Q1309" s="106"/>
      <c r="R1309" s="111"/>
      <c r="S1309" s="106"/>
      <c r="T1309" s="84">
        <f t="shared" si="98"/>
        <v>-9.7788870334625244E-9</v>
      </c>
      <c r="U1309" s="85"/>
      <c r="V1309" s="98"/>
      <c r="W1309" s="86"/>
      <c r="X1309" s="71"/>
      <c r="Y1309" s="71"/>
      <c r="Z1309" s="120"/>
      <c r="AA1309" s="120"/>
    </row>
    <row r="1310" spans="1:27" ht="41.1" hidden="1" customHeight="1" x14ac:dyDescent="0.3">
      <c r="A1310" s="285"/>
      <c r="B1310" s="57"/>
      <c r="C1310" s="57"/>
      <c r="D1310" s="57"/>
      <c r="E1310" s="57"/>
      <c r="F1310" s="57"/>
      <c r="G1310" s="57"/>
      <c r="H1310" s="103"/>
      <c r="I1310" s="133"/>
      <c r="J1310" s="187"/>
      <c r="K1310" s="133"/>
      <c r="L1310" s="91"/>
      <c r="M1310" s="188"/>
      <c r="N1310" s="123"/>
      <c r="O1310" s="124"/>
      <c r="P1310" s="110"/>
      <c r="Q1310" s="106"/>
      <c r="R1310" s="111"/>
      <c r="S1310" s="106"/>
      <c r="T1310" s="84">
        <f t="shared" si="98"/>
        <v>-9.7788870334625244E-9</v>
      </c>
      <c r="U1310" s="85"/>
      <c r="V1310" s="98"/>
      <c r="W1310" s="86"/>
      <c r="X1310" s="71"/>
      <c r="Y1310" s="71"/>
      <c r="Z1310" s="120"/>
      <c r="AA1310" s="120"/>
    </row>
    <row r="1311" spans="1:27" ht="41.1" hidden="1" customHeight="1" x14ac:dyDescent="0.3">
      <c r="A1311" s="285"/>
      <c r="B1311" s="57"/>
      <c r="C1311" s="57"/>
      <c r="D1311" s="57"/>
      <c r="E1311" s="57"/>
      <c r="F1311" s="57"/>
      <c r="G1311" s="57"/>
      <c r="H1311" s="103"/>
      <c r="I1311" s="133"/>
      <c r="J1311" s="187"/>
      <c r="K1311" s="133"/>
      <c r="L1311" s="91"/>
      <c r="M1311" s="188"/>
      <c r="N1311" s="123"/>
      <c r="O1311" s="124"/>
      <c r="P1311" s="110"/>
      <c r="Q1311" s="106"/>
      <c r="R1311" s="111"/>
      <c r="S1311" s="106"/>
      <c r="T1311" s="84">
        <f t="shared" si="98"/>
        <v>-9.7788870334625244E-9</v>
      </c>
      <c r="U1311" s="85"/>
      <c r="V1311" s="98"/>
      <c r="W1311" s="86"/>
      <c r="X1311" s="71"/>
      <c r="Y1311" s="71"/>
      <c r="Z1311" s="120"/>
      <c r="AA1311" s="120"/>
    </row>
    <row r="1312" spans="1:27" ht="41.1" hidden="1" customHeight="1" x14ac:dyDescent="0.3">
      <c r="A1312" s="285"/>
      <c r="B1312" s="57"/>
      <c r="C1312" s="57"/>
      <c r="D1312" s="57"/>
      <c r="E1312" s="57"/>
      <c r="F1312" s="57"/>
      <c r="G1312" s="57"/>
      <c r="H1312" s="103"/>
      <c r="I1312" s="133"/>
      <c r="J1312" s="187"/>
      <c r="K1312" s="133"/>
      <c r="L1312" s="91"/>
      <c r="M1312" s="188"/>
      <c r="N1312" s="123"/>
      <c r="O1312" s="124"/>
      <c r="P1312" s="110"/>
      <c r="Q1312" s="106"/>
      <c r="R1312" s="111"/>
      <c r="S1312" s="106"/>
      <c r="T1312" s="84">
        <f t="shared" si="98"/>
        <v>-9.7788870334625244E-9</v>
      </c>
      <c r="U1312" s="85"/>
      <c r="V1312" s="98"/>
      <c r="W1312" s="86"/>
      <c r="X1312" s="71"/>
      <c r="Y1312" s="71"/>
      <c r="Z1312" s="120"/>
      <c r="AA1312" s="120"/>
    </row>
    <row r="1313" spans="1:27" ht="41.1" hidden="1" customHeight="1" x14ac:dyDescent="0.3">
      <c r="A1313" s="285"/>
      <c r="B1313" s="57"/>
      <c r="C1313" s="57"/>
      <c r="D1313" s="57"/>
      <c r="E1313" s="57"/>
      <c r="F1313" s="57"/>
      <c r="G1313" s="57"/>
      <c r="H1313" s="103"/>
      <c r="I1313" s="133"/>
      <c r="J1313" s="187"/>
      <c r="K1313" s="133"/>
      <c r="L1313" s="91"/>
      <c r="M1313" s="188"/>
      <c r="N1313" s="123"/>
      <c r="O1313" s="124"/>
      <c r="P1313" s="110"/>
      <c r="Q1313" s="106"/>
      <c r="R1313" s="111"/>
      <c r="S1313" s="106"/>
      <c r="T1313" s="84">
        <f t="shared" si="98"/>
        <v>-9.7788870334625244E-9</v>
      </c>
      <c r="U1313" s="85"/>
      <c r="V1313" s="98"/>
      <c r="W1313" s="86"/>
      <c r="X1313" s="71"/>
      <c r="Y1313" s="71"/>
      <c r="Z1313" s="120"/>
      <c r="AA1313" s="120"/>
    </row>
    <row r="1314" spans="1:27" ht="41.1" hidden="1" customHeight="1" x14ac:dyDescent="0.3">
      <c r="A1314" s="285"/>
      <c r="B1314" s="57"/>
      <c r="C1314" s="57"/>
      <c r="D1314" s="57"/>
      <c r="E1314" s="57"/>
      <c r="F1314" s="57"/>
      <c r="G1314" s="57"/>
      <c r="H1314" s="103"/>
      <c r="I1314" s="133"/>
      <c r="J1314" s="187"/>
      <c r="K1314" s="133"/>
      <c r="L1314" s="91"/>
      <c r="M1314" s="188"/>
      <c r="N1314" s="123"/>
      <c r="O1314" s="124"/>
      <c r="P1314" s="110"/>
      <c r="Q1314" s="106"/>
      <c r="R1314" s="111"/>
      <c r="S1314" s="106"/>
      <c r="T1314" s="84">
        <f t="shared" si="98"/>
        <v>-9.7788870334625244E-9</v>
      </c>
      <c r="U1314" s="85"/>
      <c r="V1314" s="98"/>
      <c r="W1314" s="86"/>
      <c r="X1314" s="71"/>
      <c r="Y1314" s="71"/>
      <c r="Z1314" s="120"/>
      <c r="AA1314" s="120"/>
    </row>
    <row r="1315" spans="1:27" ht="41.1" hidden="1" customHeight="1" x14ac:dyDescent="0.3">
      <c r="A1315" s="285"/>
      <c r="B1315" s="57"/>
      <c r="C1315" s="57"/>
      <c r="D1315" s="57"/>
      <c r="E1315" s="57"/>
      <c r="F1315" s="57"/>
      <c r="G1315" s="57"/>
      <c r="H1315" s="103"/>
      <c r="I1315" s="133"/>
      <c r="J1315" s="187"/>
      <c r="K1315" s="133"/>
      <c r="L1315" s="91"/>
      <c r="M1315" s="188"/>
      <c r="N1315" s="123"/>
      <c r="O1315" s="124"/>
      <c r="P1315" s="110"/>
      <c r="Q1315" s="106"/>
      <c r="R1315" s="111"/>
      <c r="S1315" s="106"/>
      <c r="T1315" s="84">
        <f t="shared" si="98"/>
        <v>-9.7788870334625244E-9</v>
      </c>
      <c r="U1315" s="85"/>
      <c r="V1315" s="98"/>
      <c r="W1315" s="86"/>
      <c r="X1315" s="71"/>
      <c r="Y1315" s="71"/>
      <c r="Z1315" s="120"/>
      <c r="AA1315" s="120"/>
    </row>
    <row r="1316" spans="1:27" ht="41.1" hidden="1" customHeight="1" x14ac:dyDescent="0.3">
      <c r="A1316" s="285"/>
      <c r="B1316" s="57"/>
      <c r="C1316" s="57"/>
      <c r="D1316" s="57"/>
      <c r="E1316" s="57"/>
      <c r="F1316" s="57"/>
      <c r="G1316" s="57"/>
      <c r="H1316" s="103"/>
      <c r="I1316" s="133"/>
      <c r="J1316" s="187"/>
      <c r="K1316" s="133"/>
      <c r="L1316" s="91"/>
      <c r="M1316" s="188"/>
      <c r="N1316" s="123"/>
      <c r="O1316" s="124"/>
      <c r="P1316" s="110"/>
      <c r="Q1316" s="106"/>
      <c r="R1316" s="111"/>
      <c r="S1316" s="106"/>
      <c r="T1316" s="84">
        <f t="shared" si="98"/>
        <v>-9.7788870334625244E-9</v>
      </c>
      <c r="U1316" s="85"/>
      <c r="V1316" s="98"/>
      <c r="W1316" s="86"/>
      <c r="X1316" s="71"/>
      <c r="Y1316" s="71"/>
      <c r="Z1316" s="120"/>
      <c r="AA1316" s="120"/>
    </row>
    <row r="1317" spans="1:27" ht="41.1" hidden="1" customHeight="1" x14ac:dyDescent="0.3">
      <c r="A1317" s="285"/>
      <c r="B1317" s="57"/>
      <c r="C1317" s="57"/>
      <c r="D1317" s="57"/>
      <c r="E1317" s="57"/>
      <c r="F1317" s="57"/>
      <c r="G1317" s="57"/>
      <c r="H1317" s="103"/>
      <c r="I1317" s="133"/>
      <c r="J1317" s="187"/>
      <c r="K1317" s="133"/>
      <c r="L1317" s="91"/>
      <c r="M1317" s="188"/>
      <c r="N1317" s="123"/>
      <c r="O1317" s="124"/>
      <c r="P1317" s="110"/>
      <c r="Q1317" s="106"/>
      <c r="R1317" s="111"/>
      <c r="S1317" s="106"/>
      <c r="T1317" s="84">
        <f t="shared" si="98"/>
        <v>-9.7788870334625244E-9</v>
      </c>
      <c r="U1317" s="85"/>
      <c r="V1317" s="98"/>
      <c r="W1317" s="86"/>
      <c r="X1317" s="71"/>
      <c r="Y1317" s="71"/>
      <c r="Z1317" s="120"/>
      <c r="AA1317" s="120"/>
    </row>
    <row r="1318" spans="1:27" ht="41.1" hidden="1" customHeight="1" x14ac:dyDescent="0.3">
      <c r="A1318" s="285"/>
      <c r="B1318" s="57"/>
      <c r="C1318" s="57"/>
      <c r="D1318" s="57"/>
      <c r="E1318" s="57"/>
      <c r="F1318" s="57"/>
      <c r="G1318" s="57"/>
      <c r="H1318" s="103"/>
      <c r="I1318" s="133"/>
      <c r="J1318" s="187"/>
      <c r="K1318" s="133"/>
      <c r="L1318" s="91"/>
      <c r="M1318" s="188"/>
      <c r="N1318" s="123"/>
      <c r="O1318" s="124"/>
      <c r="P1318" s="110"/>
      <c r="Q1318" s="106"/>
      <c r="R1318" s="111"/>
      <c r="S1318" s="106"/>
      <c r="T1318" s="84">
        <f t="shared" si="98"/>
        <v>-9.7788870334625244E-9</v>
      </c>
      <c r="U1318" s="85"/>
      <c r="V1318" s="98"/>
      <c r="W1318" s="86"/>
      <c r="X1318" s="71"/>
      <c r="Y1318" s="71"/>
      <c r="Z1318" s="120"/>
      <c r="AA1318" s="120"/>
    </row>
    <row r="1319" spans="1:27" ht="41.1" hidden="1" customHeight="1" x14ac:dyDescent="0.3">
      <c r="A1319" s="285"/>
      <c r="B1319" s="57"/>
      <c r="C1319" s="57"/>
      <c r="D1319" s="57"/>
      <c r="E1319" s="57"/>
      <c r="F1319" s="57"/>
      <c r="G1319" s="57"/>
      <c r="H1319" s="103"/>
      <c r="I1319" s="133"/>
      <c r="J1319" s="187"/>
      <c r="K1319" s="133"/>
      <c r="L1319" s="91"/>
      <c r="M1319" s="188"/>
      <c r="N1319" s="123"/>
      <c r="O1319" s="124"/>
      <c r="P1319" s="110"/>
      <c r="Q1319" s="106"/>
      <c r="R1319" s="111"/>
      <c r="S1319" s="106"/>
      <c r="T1319" s="84">
        <f t="shared" si="98"/>
        <v>-9.7788870334625244E-9</v>
      </c>
      <c r="U1319" s="85"/>
      <c r="V1319" s="98"/>
      <c r="W1319" s="86"/>
      <c r="X1319" s="71"/>
      <c r="Y1319" s="71"/>
      <c r="Z1319" s="120"/>
      <c r="AA1319" s="120"/>
    </row>
    <row r="1320" spans="1:27" ht="41.1" hidden="1" customHeight="1" x14ac:dyDescent="0.3">
      <c r="A1320" s="285"/>
      <c r="B1320" s="57"/>
      <c r="C1320" s="57"/>
      <c r="D1320" s="57"/>
      <c r="E1320" s="57"/>
      <c r="F1320" s="57"/>
      <c r="G1320" s="57"/>
      <c r="H1320" s="103"/>
      <c r="I1320" s="133"/>
      <c r="J1320" s="187"/>
      <c r="K1320" s="133"/>
      <c r="L1320" s="91"/>
      <c r="M1320" s="188"/>
      <c r="N1320" s="123"/>
      <c r="O1320" s="124"/>
      <c r="P1320" s="110"/>
      <c r="Q1320" s="106"/>
      <c r="R1320" s="111"/>
      <c r="S1320" s="106"/>
      <c r="T1320" s="84">
        <f t="shared" si="98"/>
        <v>-9.7788870334625244E-9</v>
      </c>
      <c r="U1320" s="85"/>
      <c r="V1320" s="98"/>
      <c r="W1320" s="86"/>
      <c r="X1320" s="71"/>
      <c r="Y1320" s="71"/>
      <c r="Z1320" s="120"/>
      <c r="AA1320" s="120"/>
    </row>
    <row r="1321" spans="1:27" ht="41.1" hidden="1" customHeight="1" x14ac:dyDescent="0.3">
      <c r="A1321" s="285"/>
      <c r="B1321" s="57"/>
      <c r="C1321" s="57"/>
      <c r="D1321" s="57"/>
      <c r="E1321" s="57"/>
      <c r="F1321" s="57"/>
      <c r="G1321" s="57"/>
      <c r="H1321" s="103"/>
      <c r="I1321" s="133"/>
      <c r="J1321" s="187"/>
      <c r="K1321" s="133"/>
      <c r="L1321" s="91"/>
      <c r="M1321" s="188"/>
      <c r="N1321" s="123"/>
      <c r="O1321" s="124"/>
      <c r="P1321" s="110"/>
      <c r="Q1321" s="106"/>
      <c r="R1321" s="111"/>
      <c r="S1321" s="106"/>
      <c r="T1321" s="84">
        <f t="shared" ref="T1321:T1384" si="99">+T1320+Q1321-(R1321+S1321)</f>
        <v>-9.7788870334625244E-9</v>
      </c>
      <c r="U1321" s="85"/>
      <c r="V1321" s="98"/>
      <c r="W1321" s="86"/>
      <c r="X1321" s="71"/>
      <c r="Y1321" s="71"/>
      <c r="Z1321" s="120"/>
      <c r="AA1321" s="120"/>
    </row>
    <row r="1322" spans="1:27" ht="41.1" hidden="1" customHeight="1" x14ac:dyDescent="0.3">
      <c r="A1322" s="285"/>
      <c r="B1322" s="57"/>
      <c r="C1322" s="57"/>
      <c r="D1322" s="57"/>
      <c r="E1322" s="57"/>
      <c r="F1322" s="57"/>
      <c r="G1322" s="57"/>
      <c r="H1322" s="103"/>
      <c r="I1322" s="133"/>
      <c r="J1322" s="187"/>
      <c r="K1322" s="133"/>
      <c r="L1322" s="91"/>
      <c r="M1322" s="188"/>
      <c r="N1322" s="123"/>
      <c r="O1322" s="124"/>
      <c r="P1322" s="110"/>
      <c r="Q1322" s="106"/>
      <c r="R1322" s="111"/>
      <c r="S1322" s="106"/>
      <c r="T1322" s="84">
        <f t="shared" si="99"/>
        <v>-9.7788870334625244E-9</v>
      </c>
      <c r="U1322" s="85"/>
      <c r="V1322" s="98"/>
      <c r="W1322" s="86"/>
      <c r="X1322" s="71"/>
      <c r="Y1322" s="71"/>
      <c r="Z1322" s="120"/>
      <c r="AA1322" s="120"/>
    </row>
    <row r="1323" spans="1:27" ht="41.1" hidden="1" customHeight="1" x14ac:dyDescent="0.3">
      <c r="A1323" s="285"/>
      <c r="B1323" s="57"/>
      <c r="C1323" s="57"/>
      <c r="D1323" s="57"/>
      <c r="E1323" s="57"/>
      <c r="F1323" s="57"/>
      <c r="G1323" s="57"/>
      <c r="H1323" s="103"/>
      <c r="I1323" s="133"/>
      <c r="J1323" s="187"/>
      <c r="K1323" s="133"/>
      <c r="L1323" s="91"/>
      <c r="M1323" s="188"/>
      <c r="N1323" s="123"/>
      <c r="O1323" s="124"/>
      <c r="P1323" s="110"/>
      <c r="Q1323" s="106"/>
      <c r="R1323" s="111"/>
      <c r="S1323" s="106"/>
      <c r="T1323" s="84">
        <f t="shared" si="99"/>
        <v>-9.7788870334625244E-9</v>
      </c>
      <c r="U1323" s="85"/>
      <c r="V1323" s="98"/>
      <c r="W1323" s="86"/>
      <c r="X1323" s="71"/>
      <c r="Y1323" s="71"/>
      <c r="Z1323" s="120"/>
      <c r="AA1323" s="120"/>
    </row>
    <row r="1324" spans="1:27" ht="41.1" hidden="1" customHeight="1" x14ac:dyDescent="0.3">
      <c r="A1324" s="285"/>
      <c r="B1324" s="57"/>
      <c r="C1324" s="57"/>
      <c r="D1324" s="57"/>
      <c r="E1324" s="57"/>
      <c r="F1324" s="57"/>
      <c r="G1324" s="57"/>
      <c r="H1324" s="103"/>
      <c r="I1324" s="133"/>
      <c r="J1324" s="187"/>
      <c r="K1324" s="133"/>
      <c r="L1324" s="91"/>
      <c r="M1324" s="188"/>
      <c r="N1324" s="123"/>
      <c r="O1324" s="124"/>
      <c r="P1324" s="110"/>
      <c r="Q1324" s="106"/>
      <c r="R1324" s="111"/>
      <c r="S1324" s="106"/>
      <c r="T1324" s="84">
        <f t="shared" si="99"/>
        <v>-9.7788870334625244E-9</v>
      </c>
      <c r="U1324" s="85"/>
      <c r="V1324" s="98"/>
      <c r="W1324" s="86"/>
      <c r="X1324" s="71"/>
      <c r="Y1324" s="71"/>
      <c r="Z1324" s="120"/>
      <c r="AA1324" s="120"/>
    </row>
    <row r="1325" spans="1:27" ht="41.1" hidden="1" customHeight="1" x14ac:dyDescent="0.3">
      <c r="A1325" s="285"/>
      <c r="B1325" s="57"/>
      <c r="C1325" s="57"/>
      <c r="D1325" s="57"/>
      <c r="E1325" s="57"/>
      <c r="F1325" s="57"/>
      <c r="G1325" s="57"/>
      <c r="H1325" s="103"/>
      <c r="I1325" s="133"/>
      <c r="J1325" s="187"/>
      <c r="K1325" s="133"/>
      <c r="L1325" s="91"/>
      <c r="M1325" s="188"/>
      <c r="N1325" s="123"/>
      <c r="O1325" s="124"/>
      <c r="P1325" s="110"/>
      <c r="Q1325" s="106"/>
      <c r="R1325" s="111"/>
      <c r="S1325" s="106"/>
      <c r="T1325" s="84">
        <f t="shared" si="99"/>
        <v>-9.7788870334625244E-9</v>
      </c>
      <c r="U1325" s="85"/>
      <c r="V1325" s="98"/>
      <c r="W1325" s="86"/>
      <c r="X1325" s="71"/>
      <c r="Y1325" s="71"/>
      <c r="Z1325" s="120"/>
      <c r="AA1325" s="120"/>
    </row>
    <row r="1326" spans="1:27" ht="41.1" hidden="1" customHeight="1" x14ac:dyDescent="0.3">
      <c r="A1326" s="285"/>
      <c r="B1326" s="57"/>
      <c r="C1326" s="57"/>
      <c r="D1326" s="57"/>
      <c r="E1326" s="57"/>
      <c r="F1326" s="57"/>
      <c r="G1326" s="57"/>
      <c r="H1326" s="103"/>
      <c r="I1326" s="133"/>
      <c r="J1326" s="187"/>
      <c r="K1326" s="133"/>
      <c r="L1326" s="91"/>
      <c r="M1326" s="188"/>
      <c r="N1326" s="123"/>
      <c r="O1326" s="124"/>
      <c r="P1326" s="110"/>
      <c r="Q1326" s="106"/>
      <c r="R1326" s="111"/>
      <c r="S1326" s="106"/>
      <c r="T1326" s="84">
        <f t="shared" si="99"/>
        <v>-9.7788870334625244E-9</v>
      </c>
      <c r="U1326" s="85"/>
      <c r="V1326" s="98"/>
      <c r="W1326" s="86"/>
      <c r="X1326" s="71"/>
      <c r="Y1326" s="71"/>
      <c r="Z1326" s="120"/>
      <c r="AA1326" s="120"/>
    </row>
    <row r="1327" spans="1:27" ht="41.1" hidden="1" customHeight="1" x14ac:dyDescent="0.3">
      <c r="A1327" s="285"/>
      <c r="B1327" s="57"/>
      <c r="C1327" s="57"/>
      <c r="D1327" s="57"/>
      <c r="E1327" s="57"/>
      <c r="F1327" s="57"/>
      <c r="G1327" s="57"/>
      <c r="H1327" s="103"/>
      <c r="I1327" s="133"/>
      <c r="J1327" s="187"/>
      <c r="K1327" s="133"/>
      <c r="L1327" s="91"/>
      <c r="M1327" s="188"/>
      <c r="N1327" s="123"/>
      <c r="O1327" s="124"/>
      <c r="P1327" s="110"/>
      <c r="Q1327" s="106"/>
      <c r="R1327" s="111"/>
      <c r="S1327" s="106"/>
      <c r="T1327" s="84">
        <f t="shared" si="99"/>
        <v>-9.7788870334625244E-9</v>
      </c>
      <c r="U1327" s="85"/>
      <c r="V1327" s="98"/>
      <c r="W1327" s="86"/>
      <c r="X1327" s="71"/>
      <c r="Y1327" s="71"/>
      <c r="Z1327" s="120"/>
      <c r="AA1327" s="120"/>
    </row>
    <row r="1328" spans="1:27" ht="41.1" hidden="1" customHeight="1" x14ac:dyDescent="0.3">
      <c r="A1328" s="285"/>
      <c r="B1328" s="57"/>
      <c r="C1328" s="57"/>
      <c r="D1328" s="57"/>
      <c r="E1328" s="57"/>
      <c r="F1328" s="57"/>
      <c r="G1328" s="57"/>
      <c r="H1328" s="103"/>
      <c r="I1328" s="133"/>
      <c r="J1328" s="187"/>
      <c r="K1328" s="133"/>
      <c r="L1328" s="91"/>
      <c r="M1328" s="188"/>
      <c r="N1328" s="123"/>
      <c r="O1328" s="124"/>
      <c r="P1328" s="110"/>
      <c r="Q1328" s="106"/>
      <c r="R1328" s="111"/>
      <c r="S1328" s="106"/>
      <c r="T1328" s="84">
        <f t="shared" si="99"/>
        <v>-9.7788870334625244E-9</v>
      </c>
      <c r="U1328" s="85"/>
      <c r="V1328" s="98"/>
      <c r="W1328" s="86"/>
      <c r="X1328" s="71"/>
      <c r="Y1328" s="71"/>
      <c r="Z1328" s="120"/>
      <c r="AA1328" s="120"/>
    </row>
    <row r="1329" spans="1:27" ht="41.1" hidden="1" customHeight="1" x14ac:dyDescent="0.3">
      <c r="A1329" s="285"/>
      <c r="B1329" s="57"/>
      <c r="C1329" s="57"/>
      <c r="D1329" s="57"/>
      <c r="E1329" s="57"/>
      <c r="F1329" s="57"/>
      <c r="G1329" s="57"/>
      <c r="H1329" s="103"/>
      <c r="I1329" s="133"/>
      <c r="J1329" s="187"/>
      <c r="K1329" s="133"/>
      <c r="L1329" s="91"/>
      <c r="M1329" s="188"/>
      <c r="N1329" s="123"/>
      <c r="O1329" s="124"/>
      <c r="P1329" s="110"/>
      <c r="Q1329" s="106"/>
      <c r="R1329" s="111"/>
      <c r="S1329" s="106"/>
      <c r="T1329" s="84">
        <f t="shared" si="99"/>
        <v>-9.7788870334625244E-9</v>
      </c>
      <c r="U1329" s="85"/>
      <c r="V1329" s="98"/>
      <c r="W1329" s="86"/>
      <c r="X1329" s="71"/>
      <c r="Y1329" s="71"/>
      <c r="Z1329" s="120"/>
      <c r="AA1329" s="120"/>
    </row>
    <row r="1330" spans="1:27" ht="41.1" hidden="1" customHeight="1" x14ac:dyDescent="0.3">
      <c r="A1330" s="285"/>
      <c r="B1330" s="57"/>
      <c r="C1330" s="57"/>
      <c r="D1330" s="57"/>
      <c r="E1330" s="57"/>
      <c r="F1330" s="57"/>
      <c r="G1330" s="57"/>
      <c r="H1330" s="103"/>
      <c r="I1330" s="133"/>
      <c r="J1330" s="187"/>
      <c r="K1330" s="133"/>
      <c r="L1330" s="91"/>
      <c r="M1330" s="188"/>
      <c r="N1330" s="123"/>
      <c r="O1330" s="124"/>
      <c r="P1330" s="110"/>
      <c r="Q1330" s="106"/>
      <c r="R1330" s="111"/>
      <c r="S1330" s="106"/>
      <c r="T1330" s="84">
        <f t="shared" si="99"/>
        <v>-9.7788870334625244E-9</v>
      </c>
      <c r="U1330" s="85"/>
      <c r="V1330" s="98"/>
      <c r="W1330" s="86"/>
      <c r="X1330" s="71"/>
      <c r="Y1330" s="71"/>
      <c r="Z1330" s="120"/>
      <c r="AA1330" s="120"/>
    </row>
    <row r="1331" spans="1:27" ht="41.1" hidden="1" customHeight="1" x14ac:dyDescent="0.3">
      <c r="A1331" s="285"/>
      <c r="B1331" s="57"/>
      <c r="C1331" s="57"/>
      <c r="D1331" s="57"/>
      <c r="E1331" s="57"/>
      <c r="F1331" s="57"/>
      <c r="G1331" s="57"/>
      <c r="H1331" s="103"/>
      <c r="I1331" s="133"/>
      <c r="J1331" s="187"/>
      <c r="K1331" s="133"/>
      <c r="L1331" s="91"/>
      <c r="M1331" s="188"/>
      <c r="N1331" s="123"/>
      <c r="O1331" s="124"/>
      <c r="P1331" s="110"/>
      <c r="Q1331" s="106"/>
      <c r="R1331" s="111"/>
      <c r="S1331" s="106"/>
      <c r="T1331" s="84">
        <f t="shared" si="99"/>
        <v>-9.7788870334625244E-9</v>
      </c>
      <c r="U1331" s="85"/>
      <c r="V1331" s="98"/>
      <c r="W1331" s="86"/>
      <c r="X1331" s="71"/>
      <c r="Y1331" s="71"/>
      <c r="Z1331" s="120"/>
      <c r="AA1331" s="120"/>
    </row>
    <row r="1332" spans="1:27" ht="41.1" hidden="1" customHeight="1" x14ac:dyDescent="0.3">
      <c r="A1332" s="285"/>
      <c r="B1332" s="57"/>
      <c r="C1332" s="57"/>
      <c r="D1332" s="57"/>
      <c r="E1332" s="57"/>
      <c r="F1332" s="57"/>
      <c r="G1332" s="57"/>
      <c r="H1332" s="103"/>
      <c r="I1332" s="133"/>
      <c r="J1332" s="187"/>
      <c r="K1332" s="133"/>
      <c r="L1332" s="91"/>
      <c r="M1332" s="188"/>
      <c r="N1332" s="123"/>
      <c r="O1332" s="124"/>
      <c r="P1332" s="110"/>
      <c r="Q1332" s="106"/>
      <c r="R1332" s="111"/>
      <c r="S1332" s="106"/>
      <c r="T1332" s="84">
        <f t="shared" si="99"/>
        <v>-9.7788870334625244E-9</v>
      </c>
      <c r="U1332" s="85"/>
      <c r="V1332" s="98"/>
      <c r="W1332" s="86"/>
      <c r="X1332" s="71"/>
      <c r="Y1332" s="71"/>
      <c r="Z1332" s="120"/>
      <c r="AA1332" s="120"/>
    </row>
    <row r="1333" spans="1:27" ht="41.1" hidden="1" customHeight="1" x14ac:dyDescent="0.3">
      <c r="A1333" s="285"/>
      <c r="B1333" s="57"/>
      <c r="C1333" s="57"/>
      <c r="D1333" s="57"/>
      <c r="E1333" s="57"/>
      <c r="F1333" s="57"/>
      <c r="G1333" s="57"/>
      <c r="H1333" s="103"/>
      <c r="I1333" s="133"/>
      <c r="J1333" s="187"/>
      <c r="K1333" s="133"/>
      <c r="L1333" s="91"/>
      <c r="M1333" s="188"/>
      <c r="N1333" s="123"/>
      <c r="O1333" s="124"/>
      <c r="P1333" s="110"/>
      <c r="Q1333" s="106"/>
      <c r="R1333" s="111"/>
      <c r="S1333" s="106"/>
      <c r="T1333" s="84">
        <f t="shared" si="99"/>
        <v>-9.7788870334625244E-9</v>
      </c>
      <c r="U1333" s="85"/>
      <c r="V1333" s="98"/>
      <c r="W1333" s="86"/>
      <c r="X1333" s="71"/>
      <c r="Y1333" s="71"/>
      <c r="Z1333" s="120"/>
      <c r="AA1333" s="120"/>
    </row>
    <row r="1334" spans="1:27" ht="41.1" hidden="1" customHeight="1" x14ac:dyDescent="0.3">
      <c r="A1334" s="285"/>
      <c r="B1334" s="57"/>
      <c r="C1334" s="57"/>
      <c r="D1334" s="57"/>
      <c r="E1334" s="57"/>
      <c r="F1334" s="57"/>
      <c r="G1334" s="57"/>
      <c r="H1334" s="103"/>
      <c r="I1334" s="133"/>
      <c r="J1334" s="187"/>
      <c r="K1334" s="133"/>
      <c r="L1334" s="91"/>
      <c r="M1334" s="188"/>
      <c r="N1334" s="123"/>
      <c r="O1334" s="124"/>
      <c r="P1334" s="110"/>
      <c r="Q1334" s="106"/>
      <c r="R1334" s="111"/>
      <c r="S1334" s="106"/>
      <c r="T1334" s="84">
        <f t="shared" si="99"/>
        <v>-9.7788870334625244E-9</v>
      </c>
      <c r="U1334" s="85"/>
      <c r="V1334" s="98"/>
      <c r="W1334" s="86"/>
      <c r="X1334" s="71"/>
      <c r="Y1334" s="71"/>
      <c r="Z1334" s="120"/>
      <c r="AA1334" s="120"/>
    </row>
    <row r="1335" spans="1:27" ht="41.1" hidden="1" customHeight="1" x14ac:dyDescent="0.3">
      <c r="A1335" s="285"/>
      <c r="B1335" s="57"/>
      <c r="C1335" s="57"/>
      <c r="D1335" s="57"/>
      <c r="E1335" s="57"/>
      <c r="F1335" s="57"/>
      <c r="G1335" s="57"/>
      <c r="H1335" s="103"/>
      <c r="I1335" s="133"/>
      <c r="J1335" s="187"/>
      <c r="K1335" s="133"/>
      <c r="L1335" s="91"/>
      <c r="M1335" s="188"/>
      <c r="N1335" s="123"/>
      <c r="O1335" s="124"/>
      <c r="P1335" s="110"/>
      <c r="Q1335" s="106"/>
      <c r="R1335" s="111"/>
      <c r="S1335" s="106"/>
      <c r="T1335" s="84">
        <f t="shared" si="99"/>
        <v>-9.7788870334625244E-9</v>
      </c>
      <c r="U1335" s="85"/>
      <c r="V1335" s="98"/>
      <c r="W1335" s="86"/>
      <c r="X1335" s="71"/>
      <c r="Y1335" s="71"/>
      <c r="Z1335" s="120"/>
      <c r="AA1335" s="120"/>
    </row>
    <row r="1336" spans="1:27" ht="41.1" hidden="1" customHeight="1" x14ac:dyDescent="0.3">
      <c r="A1336" s="285"/>
      <c r="B1336" s="57"/>
      <c r="C1336" s="57"/>
      <c r="D1336" s="57"/>
      <c r="E1336" s="57"/>
      <c r="F1336" s="57"/>
      <c r="G1336" s="57"/>
      <c r="H1336" s="103"/>
      <c r="I1336" s="133"/>
      <c r="J1336" s="187"/>
      <c r="K1336" s="133"/>
      <c r="L1336" s="91"/>
      <c r="M1336" s="188"/>
      <c r="N1336" s="123"/>
      <c r="O1336" s="124"/>
      <c r="P1336" s="110"/>
      <c r="Q1336" s="106"/>
      <c r="R1336" s="111"/>
      <c r="S1336" s="106"/>
      <c r="T1336" s="84">
        <f t="shared" si="99"/>
        <v>-9.7788870334625244E-9</v>
      </c>
      <c r="U1336" s="85"/>
      <c r="V1336" s="98"/>
      <c r="W1336" s="86"/>
      <c r="X1336" s="71"/>
      <c r="Y1336" s="71"/>
      <c r="Z1336" s="120"/>
      <c r="AA1336" s="120"/>
    </row>
    <row r="1337" spans="1:27" ht="41.1" hidden="1" customHeight="1" x14ac:dyDescent="0.3">
      <c r="A1337" s="285"/>
      <c r="B1337" s="57"/>
      <c r="C1337" s="57"/>
      <c r="D1337" s="57"/>
      <c r="E1337" s="57"/>
      <c r="F1337" s="57"/>
      <c r="G1337" s="57"/>
      <c r="H1337" s="103"/>
      <c r="I1337" s="133"/>
      <c r="J1337" s="187"/>
      <c r="K1337" s="133"/>
      <c r="L1337" s="91"/>
      <c r="M1337" s="188"/>
      <c r="N1337" s="123"/>
      <c r="O1337" s="124"/>
      <c r="P1337" s="110"/>
      <c r="Q1337" s="106"/>
      <c r="R1337" s="111"/>
      <c r="S1337" s="106"/>
      <c r="T1337" s="84">
        <f t="shared" si="99"/>
        <v>-9.7788870334625244E-9</v>
      </c>
      <c r="U1337" s="85"/>
      <c r="V1337" s="98"/>
      <c r="W1337" s="86"/>
      <c r="X1337" s="71"/>
      <c r="Y1337" s="71"/>
      <c r="Z1337" s="120"/>
      <c r="AA1337" s="120"/>
    </row>
    <row r="1338" spans="1:27" ht="41.1" hidden="1" customHeight="1" x14ac:dyDescent="0.3">
      <c r="A1338" s="285"/>
      <c r="B1338" s="57"/>
      <c r="C1338" s="57"/>
      <c r="D1338" s="57"/>
      <c r="E1338" s="57"/>
      <c r="F1338" s="57"/>
      <c r="G1338" s="57"/>
      <c r="H1338" s="103"/>
      <c r="I1338" s="133"/>
      <c r="J1338" s="187"/>
      <c r="K1338" s="133"/>
      <c r="L1338" s="91"/>
      <c r="M1338" s="188"/>
      <c r="N1338" s="123"/>
      <c r="O1338" s="124"/>
      <c r="P1338" s="110"/>
      <c r="Q1338" s="106"/>
      <c r="R1338" s="111"/>
      <c r="S1338" s="106"/>
      <c r="T1338" s="84">
        <f t="shared" si="99"/>
        <v>-9.7788870334625244E-9</v>
      </c>
      <c r="U1338" s="85"/>
      <c r="V1338" s="98"/>
      <c r="W1338" s="86"/>
      <c r="X1338" s="71"/>
      <c r="Y1338" s="71"/>
      <c r="Z1338" s="120"/>
      <c r="AA1338" s="120"/>
    </row>
    <row r="1339" spans="1:27" ht="41.1" hidden="1" customHeight="1" x14ac:dyDescent="0.3">
      <c r="A1339" s="285"/>
      <c r="B1339" s="57"/>
      <c r="C1339" s="57"/>
      <c r="D1339" s="57"/>
      <c r="E1339" s="57"/>
      <c r="F1339" s="57"/>
      <c r="G1339" s="57"/>
      <c r="H1339" s="103"/>
      <c r="I1339" s="133"/>
      <c r="J1339" s="187"/>
      <c r="K1339" s="133"/>
      <c r="L1339" s="91"/>
      <c r="M1339" s="188"/>
      <c r="N1339" s="123"/>
      <c r="O1339" s="124"/>
      <c r="P1339" s="110"/>
      <c r="Q1339" s="106"/>
      <c r="R1339" s="111"/>
      <c r="S1339" s="106"/>
      <c r="T1339" s="84">
        <f t="shared" si="99"/>
        <v>-9.7788870334625244E-9</v>
      </c>
      <c r="U1339" s="85"/>
      <c r="V1339" s="98"/>
      <c r="W1339" s="86"/>
      <c r="X1339" s="71"/>
      <c r="Y1339" s="71"/>
      <c r="Z1339" s="120"/>
      <c r="AA1339" s="120"/>
    </row>
    <row r="1340" spans="1:27" ht="41.1" hidden="1" customHeight="1" x14ac:dyDescent="0.3">
      <c r="A1340" s="285"/>
      <c r="B1340" s="57"/>
      <c r="C1340" s="57"/>
      <c r="D1340" s="57"/>
      <c r="E1340" s="57"/>
      <c r="F1340" s="57"/>
      <c r="G1340" s="57"/>
      <c r="H1340" s="103"/>
      <c r="I1340" s="133"/>
      <c r="J1340" s="187"/>
      <c r="K1340" s="133"/>
      <c r="L1340" s="91"/>
      <c r="M1340" s="188"/>
      <c r="N1340" s="123"/>
      <c r="O1340" s="124"/>
      <c r="P1340" s="110"/>
      <c r="Q1340" s="106"/>
      <c r="R1340" s="111"/>
      <c r="S1340" s="106"/>
      <c r="T1340" s="84">
        <f t="shared" si="99"/>
        <v>-9.7788870334625244E-9</v>
      </c>
      <c r="U1340" s="85"/>
      <c r="V1340" s="98"/>
      <c r="W1340" s="86"/>
      <c r="X1340" s="71"/>
      <c r="Y1340" s="71"/>
      <c r="Z1340" s="120"/>
      <c r="AA1340" s="120"/>
    </row>
    <row r="1341" spans="1:27" ht="41.1" hidden="1" customHeight="1" x14ac:dyDescent="0.3">
      <c r="A1341" s="285"/>
      <c r="B1341" s="57"/>
      <c r="C1341" s="57"/>
      <c r="D1341" s="57"/>
      <c r="E1341" s="57"/>
      <c r="F1341" s="57"/>
      <c r="G1341" s="57"/>
      <c r="H1341" s="103"/>
      <c r="I1341" s="133"/>
      <c r="J1341" s="187"/>
      <c r="K1341" s="133"/>
      <c r="L1341" s="91"/>
      <c r="M1341" s="188"/>
      <c r="N1341" s="123"/>
      <c r="O1341" s="124"/>
      <c r="P1341" s="110"/>
      <c r="Q1341" s="106"/>
      <c r="R1341" s="111"/>
      <c r="S1341" s="106"/>
      <c r="T1341" s="84">
        <f t="shared" si="99"/>
        <v>-9.7788870334625244E-9</v>
      </c>
      <c r="U1341" s="85"/>
      <c r="V1341" s="98"/>
      <c r="W1341" s="86"/>
      <c r="X1341" s="71"/>
      <c r="Y1341" s="71"/>
      <c r="Z1341" s="120"/>
      <c r="AA1341" s="120"/>
    </row>
    <row r="1342" spans="1:27" ht="41.1" hidden="1" customHeight="1" x14ac:dyDescent="0.3">
      <c r="A1342" s="285"/>
      <c r="B1342" s="57"/>
      <c r="C1342" s="57"/>
      <c r="D1342" s="57"/>
      <c r="E1342" s="57"/>
      <c r="F1342" s="57"/>
      <c r="G1342" s="57"/>
      <c r="H1342" s="103"/>
      <c r="I1342" s="133"/>
      <c r="J1342" s="187"/>
      <c r="K1342" s="133"/>
      <c r="L1342" s="91"/>
      <c r="M1342" s="188"/>
      <c r="N1342" s="123"/>
      <c r="O1342" s="124"/>
      <c r="P1342" s="110"/>
      <c r="Q1342" s="106"/>
      <c r="R1342" s="111"/>
      <c r="S1342" s="106"/>
      <c r="T1342" s="84">
        <f t="shared" si="99"/>
        <v>-9.7788870334625244E-9</v>
      </c>
      <c r="U1342" s="85"/>
      <c r="V1342" s="98"/>
      <c r="W1342" s="86"/>
      <c r="X1342" s="71"/>
      <c r="Y1342" s="71"/>
      <c r="Z1342" s="120"/>
      <c r="AA1342" s="120"/>
    </row>
    <row r="1343" spans="1:27" ht="41.1" hidden="1" customHeight="1" x14ac:dyDescent="0.3">
      <c r="A1343" s="285"/>
      <c r="B1343" s="57"/>
      <c r="C1343" s="57"/>
      <c r="D1343" s="57"/>
      <c r="E1343" s="57"/>
      <c r="F1343" s="57"/>
      <c r="G1343" s="57"/>
      <c r="H1343" s="103"/>
      <c r="I1343" s="133"/>
      <c r="J1343" s="187"/>
      <c r="K1343" s="133"/>
      <c r="L1343" s="91"/>
      <c r="M1343" s="188"/>
      <c r="N1343" s="123"/>
      <c r="O1343" s="124"/>
      <c r="P1343" s="110"/>
      <c r="Q1343" s="106"/>
      <c r="R1343" s="111"/>
      <c r="S1343" s="106"/>
      <c r="T1343" s="84">
        <f t="shared" si="99"/>
        <v>-9.7788870334625244E-9</v>
      </c>
      <c r="U1343" s="85"/>
      <c r="V1343" s="98"/>
      <c r="W1343" s="86"/>
      <c r="X1343" s="71"/>
      <c r="Y1343" s="71"/>
      <c r="Z1343" s="120"/>
      <c r="AA1343" s="120"/>
    </row>
    <row r="1344" spans="1:27" ht="41.1" hidden="1" customHeight="1" x14ac:dyDescent="0.3">
      <c r="A1344" s="285"/>
      <c r="B1344" s="57"/>
      <c r="C1344" s="57"/>
      <c r="D1344" s="57"/>
      <c r="E1344" s="57"/>
      <c r="F1344" s="57"/>
      <c r="G1344" s="57"/>
      <c r="H1344" s="103"/>
      <c r="I1344" s="133"/>
      <c r="J1344" s="187"/>
      <c r="K1344" s="133"/>
      <c r="L1344" s="91"/>
      <c r="M1344" s="188"/>
      <c r="N1344" s="123"/>
      <c r="O1344" s="124"/>
      <c r="P1344" s="110"/>
      <c r="Q1344" s="106"/>
      <c r="R1344" s="111"/>
      <c r="S1344" s="106"/>
      <c r="T1344" s="84">
        <f t="shared" si="99"/>
        <v>-9.7788870334625244E-9</v>
      </c>
      <c r="U1344" s="85"/>
      <c r="V1344" s="98"/>
      <c r="W1344" s="86"/>
      <c r="X1344" s="71"/>
      <c r="Y1344" s="71"/>
      <c r="Z1344" s="120"/>
      <c r="AA1344" s="120"/>
    </row>
    <row r="1345" spans="1:27" ht="41.1" hidden="1" customHeight="1" x14ac:dyDescent="0.3">
      <c r="A1345" s="285"/>
      <c r="B1345" s="57"/>
      <c r="C1345" s="57"/>
      <c r="D1345" s="57"/>
      <c r="E1345" s="57"/>
      <c r="F1345" s="57"/>
      <c r="G1345" s="57"/>
      <c r="H1345" s="103"/>
      <c r="I1345" s="133"/>
      <c r="J1345" s="187"/>
      <c r="K1345" s="133"/>
      <c r="L1345" s="91"/>
      <c r="M1345" s="188"/>
      <c r="N1345" s="123"/>
      <c r="O1345" s="124"/>
      <c r="P1345" s="110"/>
      <c r="Q1345" s="106"/>
      <c r="R1345" s="111"/>
      <c r="S1345" s="106"/>
      <c r="T1345" s="84">
        <f t="shared" si="99"/>
        <v>-9.7788870334625244E-9</v>
      </c>
      <c r="U1345" s="85"/>
      <c r="V1345" s="98"/>
      <c r="W1345" s="86"/>
      <c r="X1345" s="71"/>
      <c r="Y1345" s="71"/>
      <c r="Z1345" s="120"/>
      <c r="AA1345" s="120"/>
    </row>
    <row r="1346" spans="1:27" ht="41.1" hidden="1" customHeight="1" x14ac:dyDescent="0.3">
      <c r="A1346" s="285"/>
      <c r="B1346" s="57"/>
      <c r="C1346" s="57"/>
      <c r="D1346" s="57"/>
      <c r="E1346" s="57"/>
      <c r="F1346" s="57"/>
      <c r="G1346" s="57"/>
      <c r="H1346" s="103"/>
      <c r="I1346" s="133"/>
      <c r="J1346" s="187"/>
      <c r="K1346" s="133"/>
      <c r="L1346" s="91"/>
      <c r="M1346" s="188"/>
      <c r="N1346" s="123"/>
      <c r="O1346" s="124"/>
      <c r="P1346" s="110"/>
      <c r="Q1346" s="106"/>
      <c r="R1346" s="111"/>
      <c r="S1346" s="106"/>
      <c r="T1346" s="84">
        <f t="shared" si="99"/>
        <v>-9.7788870334625244E-9</v>
      </c>
      <c r="U1346" s="85"/>
      <c r="V1346" s="98"/>
      <c r="W1346" s="86"/>
      <c r="X1346" s="71"/>
      <c r="Y1346" s="71"/>
      <c r="Z1346" s="120"/>
      <c r="AA1346" s="120"/>
    </row>
    <row r="1347" spans="1:27" ht="41.1" hidden="1" customHeight="1" x14ac:dyDescent="0.3">
      <c r="A1347" s="285"/>
      <c r="B1347" s="57"/>
      <c r="C1347" s="57"/>
      <c r="D1347" s="57"/>
      <c r="E1347" s="57"/>
      <c r="F1347" s="57"/>
      <c r="G1347" s="57"/>
      <c r="H1347" s="103"/>
      <c r="I1347" s="133"/>
      <c r="J1347" s="187"/>
      <c r="K1347" s="133"/>
      <c r="L1347" s="91"/>
      <c r="M1347" s="188"/>
      <c r="N1347" s="123"/>
      <c r="O1347" s="124"/>
      <c r="P1347" s="110"/>
      <c r="Q1347" s="106"/>
      <c r="R1347" s="111"/>
      <c r="S1347" s="106"/>
      <c r="T1347" s="84">
        <f t="shared" si="99"/>
        <v>-9.7788870334625244E-9</v>
      </c>
      <c r="U1347" s="85"/>
      <c r="V1347" s="98"/>
      <c r="W1347" s="86"/>
      <c r="X1347" s="71"/>
      <c r="Y1347" s="71"/>
      <c r="Z1347" s="120"/>
      <c r="AA1347" s="120"/>
    </row>
    <row r="1348" spans="1:27" ht="41.1" hidden="1" customHeight="1" x14ac:dyDescent="0.3">
      <c r="A1348" s="285"/>
      <c r="B1348" s="57"/>
      <c r="C1348" s="57"/>
      <c r="D1348" s="57"/>
      <c r="E1348" s="57"/>
      <c r="F1348" s="57"/>
      <c r="G1348" s="57"/>
      <c r="H1348" s="103"/>
      <c r="I1348" s="133"/>
      <c r="J1348" s="187"/>
      <c r="K1348" s="133"/>
      <c r="L1348" s="91"/>
      <c r="M1348" s="188"/>
      <c r="N1348" s="123"/>
      <c r="O1348" s="124"/>
      <c r="P1348" s="110"/>
      <c r="Q1348" s="106"/>
      <c r="R1348" s="111"/>
      <c r="S1348" s="106"/>
      <c r="T1348" s="84">
        <f t="shared" si="99"/>
        <v>-9.7788870334625244E-9</v>
      </c>
      <c r="U1348" s="85"/>
      <c r="V1348" s="98"/>
      <c r="W1348" s="86"/>
      <c r="X1348" s="71"/>
      <c r="Y1348" s="71"/>
      <c r="Z1348" s="120"/>
      <c r="AA1348" s="120"/>
    </row>
    <row r="1349" spans="1:27" ht="41.1" hidden="1" customHeight="1" x14ac:dyDescent="0.3">
      <c r="A1349" s="285"/>
      <c r="B1349" s="57"/>
      <c r="C1349" s="57"/>
      <c r="D1349" s="57"/>
      <c r="E1349" s="57"/>
      <c r="F1349" s="57"/>
      <c r="G1349" s="57"/>
      <c r="H1349" s="103"/>
      <c r="I1349" s="133"/>
      <c r="J1349" s="187"/>
      <c r="K1349" s="133"/>
      <c r="L1349" s="91"/>
      <c r="M1349" s="188"/>
      <c r="N1349" s="123"/>
      <c r="O1349" s="124"/>
      <c r="P1349" s="110"/>
      <c r="Q1349" s="106"/>
      <c r="R1349" s="111"/>
      <c r="S1349" s="106"/>
      <c r="T1349" s="84">
        <f t="shared" si="99"/>
        <v>-9.7788870334625244E-9</v>
      </c>
      <c r="U1349" s="85"/>
      <c r="V1349" s="98"/>
      <c r="W1349" s="86"/>
      <c r="X1349" s="71"/>
      <c r="Y1349" s="71"/>
      <c r="Z1349" s="120"/>
      <c r="AA1349" s="120"/>
    </row>
    <row r="1350" spans="1:27" ht="41.1" hidden="1" customHeight="1" x14ac:dyDescent="0.3">
      <c r="A1350" s="285"/>
      <c r="B1350" s="57"/>
      <c r="C1350" s="57"/>
      <c r="D1350" s="57"/>
      <c r="E1350" s="57"/>
      <c r="F1350" s="57"/>
      <c r="G1350" s="57"/>
      <c r="H1350" s="103"/>
      <c r="I1350" s="133"/>
      <c r="J1350" s="187"/>
      <c r="K1350" s="133"/>
      <c r="L1350" s="91"/>
      <c r="M1350" s="188"/>
      <c r="N1350" s="123"/>
      <c r="O1350" s="124"/>
      <c r="P1350" s="110"/>
      <c r="Q1350" s="106"/>
      <c r="R1350" s="111"/>
      <c r="S1350" s="106"/>
      <c r="T1350" s="84">
        <f t="shared" si="99"/>
        <v>-9.7788870334625244E-9</v>
      </c>
      <c r="U1350" s="85"/>
      <c r="V1350" s="98"/>
      <c r="W1350" s="86"/>
      <c r="X1350" s="71"/>
      <c r="Y1350" s="71"/>
      <c r="Z1350" s="120"/>
      <c r="AA1350" s="120"/>
    </row>
    <row r="1351" spans="1:27" ht="41.1" hidden="1" customHeight="1" x14ac:dyDescent="0.3">
      <c r="A1351" s="285"/>
      <c r="B1351" s="57"/>
      <c r="C1351" s="57"/>
      <c r="D1351" s="57"/>
      <c r="E1351" s="57"/>
      <c r="F1351" s="57"/>
      <c r="G1351" s="57"/>
      <c r="H1351" s="103"/>
      <c r="I1351" s="133"/>
      <c r="J1351" s="187"/>
      <c r="K1351" s="133"/>
      <c r="L1351" s="91"/>
      <c r="M1351" s="188"/>
      <c r="N1351" s="123"/>
      <c r="O1351" s="124"/>
      <c r="P1351" s="110"/>
      <c r="Q1351" s="106"/>
      <c r="R1351" s="111"/>
      <c r="S1351" s="106"/>
      <c r="T1351" s="84">
        <f t="shared" si="99"/>
        <v>-9.7788870334625244E-9</v>
      </c>
      <c r="U1351" s="85"/>
      <c r="V1351" s="98"/>
      <c r="W1351" s="86"/>
      <c r="X1351" s="71"/>
      <c r="Y1351" s="71"/>
      <c r="Z1351" s="120"/>
      <c r="AA1351" s="120"/>
    </row>
    <row r="1352" spans="1:27" ht="41.1" hidden="1" customHeight="1" x14ac:dyDescent="0.3">
      <c r="A1352" s="285"/>
      <c r="B1352" s="57"/>
      <c r="C1352" s="57"/>
      <c r="D1352" s="57"/>
      <c r="E1352" s="57"/>
      <c r="F1352" s="57"/>
      <c r="G1352" s="57"/>
      <c r="H1352" s="103"/>
      <c r="I1352" s="133"/>
      <c r="J1352" s="187"/>
      <c r="K1352" s="133"/>
      <c r="L1352" s="91"/>
      <c r="M1352" s="188"/>
      <c r="N1352" s="123"/>
      <c r="O1352" s="124"/>
      <c r="P1352" s="110"/>
      <c r="Q1352" s="106"/>
      <c r="R1352" s="111"/>
      <c r="S1352" s="106"/>
      <c r="T1352" s="84">
        <f t="shared" si="99"/>
        <v>-9.7788870334625244E-9</v>
      </c>
      <c r="U1352" s="85"/>
      <c r="V1352" s="98"/>
      <c r="W1352" s="86"/>
      <c r="X1352" s="71"/>
      <c r="Y1352" s="71"/>
      <c r="Z1352" s="120"/>
      <c r="AA1352" s="120"/>
    </row>
    <row r="1353" spans="1:27" ht="41.1" hidden="1" customHeight="1" x14ac:dyDescent="0.3">
      <c r="A1353" s="285"/>
      <c r="B1353" s="57"/>
      <c r="C1353" s="57"/>
      <c r="D1353" s="57"/>
      <c r="E1353" s="57"/>
      <c r="F1353" s="57"/>
      <c r="G1353" s="57"/>
      <c r="H1353" s="103"/>
      <c r="I1353" s="133"/>
      <c r="J1353" s="187"/>
      <c r="K1353" s="133"/>
      <c r="L1353" s="91"/>
      <c r="M1353" s="188"/>
      <c r="N1353" s="123"/>
      <c r="O1353" s="124"/>
      <c r="P1353" s="110"/>
      <c r="Q1353" s="106"/>
      <c r="R1353" s="111"/>
      <c r="S1353" s="106"/>
      <c r="T1353" s="84">
        <f t="shared" si="99"/>
        <v>-9.7788870334625244E-9</v>
      </c>
      <c r="U1353" s="85"/>
      <c r="V1353" s="98"/>
      <c r="W1353" s="86"/>
      <c r="X1353" s="71"/>
      <c r="Y1353" s="71"/>
      <c r="Z1353" s="120"/>
      <c r="AA1353" s="120"/>
    </row>
    <row r="1354" spans="1:27" ht="41.1" hidden="1" customHeight="1" x14ac:dyDescent="0.3">
      <c r="A1354" s="285"/>
      <c r="B1354" s="57"/>
      <c r="C1354" s="57"/>
      <c r="D1354" s="57"/>
      <c r="E1354" s="57"/>
      <c r="F1354" s="57"/>
      <c r="G1354" s="57"/>
      <c r="H1354" s="103"/>
      <c r="I1354" s="133"/>
      <c r="J1354" s="187"/>
      <c r="K1354" s="133"/>
      <c r="L1354" s="91"/>
      <c r="M1354" s="188"/>
      <c r="N1354" s="123"/>
      <c r="O1354" s="124"/>
      <c r="P1354" s="110"/>
      <c r="Q1354" s="106"/>
      <c r="R1354" s="111"/>
      <c r="S1354" s="106"/>
      <c r="T1354" s="84">
        <f t="shared" si="99"/>
        <v>-9.7788870334625244E-9</v>
      </c>
      <c r="U1354" s="85"/>
      <c r="V1354" s="98"/>
      <c r="W1354" s="86"/>
      <c r="X1354" s="71"/>
      <c r="Y1354" s="71"/>
      <c r="Z1354" s="120"/>
      <c r="AA1354" s="120"/>
    </row>
    <row r="1355" spans="1:27" ht="41.1" hidden="1" customHeight="1" x14ac:dyDescent="0.3">
      <c r="A1355" s="285"/>
      <c r="B1355" s="57"/>
      <c r="C1355" s="57"/>
      <c r="D1355" s="57"/>
      <c r="E1355" s="57"/>
      <c r="F1355" s="57"/>
      <c r="G1355" s="57"/>
      <c r="H1355" s="103"/>
      <c r="I1355" s="133"/>
      <c r="J1355" s="187"/>
      <c r="K1355" s="133"/>
      <c r="L1355" s="91"/>
      <c r="M1355" s="188"/>
      <c r="N1355" s="123"/>
      <c r="O1355" s="124"/>
      <c r="P1355" s="110"/>
      <c r="Q1355" s="106"/>
      <c r="R1355" s="111"/>
      <c r="S1355" s="106"/>
      <c r="T1355" s="84">
        <f t="shared" si="99"/>
        <v>-9.7788870334625244E-9</v>
      </c>
      <c r="U1355" s="85"/>
      <c r="V1355" s="98"/>
      <c r="W1355" s="86"/>
      <c r="X1355" s="71"/>
      <c r="Y1355" s="71"/>
      <c r="Z1355" s="120"/>
      <c r="AA1355" s="120"/>
    </row>
    <row r="1356" spans="1:27" ht="41.1" hidden="1" customHeight="1" x14ac:dyDescent="0.3">
      <c r="A1356" s="285"/>
      <c r="B1356" s="57"/>
      <c r="C1356" s="57"/>
      <c r="D1356" s="57"/>
      <c r="E1356" s="57"/>
      <c r="F1356" s="57"/>
      <c r="G1356" s="57"/>
      <c r="H1356" s="103"/>
      <c r="I1356" s="133"/>
      <c r="J1356" s="187"/>
      <c r="K1356" s="133"/>
      <c r="L1356" s="91"/>
      <c r="M1356" s="188"/>
      <c r="N1356" s="123"/>
      <c r="O1356" s="124"/>
      <c r="P1356" s="110"/>
      <c r="Q1356" s="106"/>
      <c r="R1356" s="111"/>
      <c r="S1356" s="106"/>
      <c r="T1356" s="84">
        <f t="shared" si="99"/>
        <v>-9.7788870334625244E-9</v>
      </c>
      <c r="U1356" s="85"/>
      <c r="V1356" s="98"/>
      <c r="W1356" s="86"/>
      <c r="X1356" s="71"/>
      <c r="Y1356" s="71"/>
      <c r="Z1356" s="120"/>
      <c r="AA1356" s="120"/>
    </row>
    <row r="1357" spans="1:27" ht="41.1" hidden="1" customHeight="1" x14ac:dyDescent="0.3">
      <c r="A1357" s="285"/>
      <c r="B1357" s="57"/>
      <c r="C1357" s="57"/>
      <c r="D1357" s="57"/>
      <c r="E1357" s="57"/>
      <c r="F1357" s="57"/>
      <c r="G1357" s="57"/>
      <c r="H1357" s="103"/>
      <c r="I1357" s="133"/>
      <c r="J1357" s="187"/>
      <c r="K1357" s="133"/>
      <c r="L1357" s="91"/>
      <c r="M1357" s="188"/>
      <c r="N1357" s="123"/>
      <c r="O1357" s="124"/>
      <c r="P1357" s="110"/>
      <c r="Q1357" s="106"/>
      <c r="R1357" s="111"/>
      <c r="S1357" s="106"/>
      <c r="T1357" s="84">
        <f t="shared" si="99"/>
        <v>-9.7788870334625244E-9</v>
      </c>
      <c r="U1357" s="85"/>
      <c r="V1357" s="98"/>
      <c r="W1357" s="86"/>
      <c r="X1357" s="71"/>
      <c r="Y1357" s="71"/>
      <c r="Z1357" s="120"/>
      <c r="AA1357" s="120"/>
    </row>
    <row r="1358" spans="1:27" ht="41.1" hidden="1" customHeight="1" x14ac:dyDescent="0.3">
      <c r="A1358" s="285"/>
      <c r="B1358" s="57"/>
      <c r="C1358" s="57"/>
      <c r="D1358" s="57"/>
      <c r="E1358" s="57"/>
      <c r="F1358" s="57"/>
      <c r="G1358" s="57"/>
      <c r="H1358" s="103"/>
      <c r="I1358" s="133"/>
      <c r="J1358" s="187"/>
      <c r="K1358" s="133"/>
      <c r="L1358" s="91"/>
      <c r="M1358" s="188"/>
      <c r="N1358" s="123"/>
      <c r="O1358" s="124"/>
      <c r="P1358" s="110"/>
      <c r="Q1358" s="106"/>
      <c r="R1358" s="111"/>
      <c r="S1358" s="106"/>
      <c r="T1358" s="84">
        <f t="shared" si="99"/>
        <v>-9.7788870334625244E-9</v>
      </c>
      <c r="U1358" s="85"/>
      <c r="V1358" s="98"/>
      <c r="W1358" s="86"/>
      <c r="X1358" s="71"/>
      <c r="Y1358" s="71"/>
      <c r="Z1358" s="120"/>
      <c r="AA1358" s="120"/>
    </row>
    <row r="1359" spans="1:27" ht="41.1" hidden="1" customHeight="1" x14ac:dyDescent="0.3">
      <c r="A1359" s="285"/>
      <c r="B1359" s="57"/>
      <c r="C1359" s="57"/>
      <c r="D1359" s="57"/>
      <c r="E1359" s="57"/>
      <c r="F1359" s="57"/>
      <c r="G1359" s="57"/>
      <c r="H1359" s="103"/>
      <c r="I1359" s="133"/>
      <c r="J1359" s="187"/>
      <c r="K1359" s="133"/>
      <c r="L1359" s="91"/>
      <c r="M1359" s="188"/>
      <c r="N1359" s="123"/>
      <c r="O1359" s="124"/>
      <c r="P1359" s="110"/>
      <c r="Q1359" s="106"/>
      <c r="R1359" s="111"/>
      <c r="S1359" s="106"/>
      <c r="T1359" s="84">
        <f t="shared" si="99"/>
        <v>-9.7788870334625244E-9</v>
      </c>
      <c r="U1359" s="85"/>
      <c r="V1359" s="98"/>
      <c r="W1359" s="86"/>
      <c r="X1359" s="71"/>
      <c r="Y1359" s="71"/>
      <c r="Z1359" s="120"/>
      <c r="AA1359" s="120"/>
    </row>
    <row r="1360" spans="1:27" ht="41.1" hidden="1" customHeight="1" x14ac:dyDescent="0.3">
      <c r="A1360" s="285"/>
      <c r="B1360" s="57"/>
      <c r="C1360" s="57"/>
      <c r="D1360" s="57"/>
      <c r="E1360" s="57"/>
      <c r="F1360" s="57"/>
      <c r="G1360" s="57"/>
      <c r="H1360" s="103"/>
      <c r="I1360" s="133"/>
      <c r="J1360" s="187"/>
      <c r="K1360" s="133"/>
      <c r="L1360" s="91"/>
      <c r="M1360" s="188"/>
      <c r="N1360" s="123"/>
      <c r="O1360" s="124"/>
      <c r="P1360" s="110"/>
      <c r="Q1360" s="106"/>
      <c r="R1360" s="111"/>
      <c r="S1360" s="106"/>
      <c r="T1360" s="84">
        <f t="shared" si="99"/>
        <v>-9.7788870334625244E-9</v>
      </c>
      <c r="U1360" s="85"/>
      <c r="V1360" s="98"/>
      <c r="W1360" s="86"/>
      <c r="X1360" s="71"/>
      <c r="Y1360" s="71"/>
      <c r="Z1360" s="120"/>
      <c r="AA1360" s="120"/>
    </row>
    <row r="1361" spans="1:27" ht="41.1" hidden="1" customHeight="1" x14ac:dyDescent="0.3">
      <c r="A1361" s="285"/>
      <c r="B1361" s="57"/>
      <c r="C1361" s="57"/>
      <c r="D1361" s="57"/>
      <c r="E1361" s="57"/>
      <c r="F1361" s="57"/>
      <c r="G1361" s="57"/>
      <c r="H1361" s="103"/>
      <c r="I1361" s="133"/>
      <c r="J1361" s="187"/>
      <c r="K1361" s="133"/>
      <c r="L1361" s="91"/>
      <c r="M1361" s="188"/>
      <c r="N1361" s="123"/>
      <c r="O1361" s="124"/>
      <c r="P1361" s="110"/>
      <c r="Q1361" s="106"/>
      <c r="R1361" s="111"/>
      <c r="S1361" s="106"/>
      <c r="T1361" s="84">
        <f t="shared" si="99"/>
        <v>-9.7788870334625244E-9</v>
      </c>
      <c r="U1361" s="85"/>
      <c r="V1361" s="98"/>
      <c r="W1361" s="86"/>
      <c r="X1361" s="71"/>
      <c r="Y1361" s="71"/>
      <c r="Z1361" s="120"/>
      <c r="AA1361" s="120"/>
    </row>
    <row r="1362" spans="1:27" ht="41.1" hidden="1" customHeight="1" x14ac:dyDescent="0.3">
      <c r="A1362" s="285"/>
      <c r="B1362" s="57"/>
      <c r="C1362" s="57"/>
      <c r="D1362" s="57"/>
      <c r="E1362" s="57"/>
      <c r="F1362" s="57"/>
      <c r="G1362" s="57"/>
      <c r="H1362" s="103"/>
      <c r="I1362" s="133"/>
      <c r="J1362" s="187"/>
      <c r="K1362" s="133"/>
      <c r="L1362" s="91"/>
      <c r="M1362" s="188"/>
      <c r="N1362" s="123"/>
      <c r="O1362" s="124"/>
      <c r="P1362" s="110"/>
      <c r="Q1362" s="106"/>
      <c r="R1362" s="111"/>
      <c r="S1362" s="106"/>
      <c r="T1362" s="84">
        <f t="shared" si="99"/>
        <v>-9.7788870334625244E-9</v>
      </c>
      <c r="U1362" s="85"/>
      <c r="V1362" s="98"/>
      <c r="W1362" s="86"/>
      <c r="X1362" s="71"/>
      <c r="Y1362" s="71"/>
      <c r="Z1362" s="120"/>
      <c r="AA1362" s="120"/>
    </row>
    <row r="1363" spans="1:27" ht="41.1" hidden="1" customHeight="1" x14ac:dyDescent="0.3">
      <c r="A1363" s="285"/>
      <c r="B1363" s="57"/>
      <c r="C1363" s="57"/>
      <c r="D1363" s="57"/>
      <c r="E1363" s="57"/>
      <c r="F1363" s="57"/>
      <c r="G1363" s="57"/>
      <c r="H1363" s="103"/>
      <c r="I1363" s="133"/>
      <c r="J1363" s="187"/>
      <c r="K1363" s="133"/>
      <c r="L1363" s="91"/>
      <c r="M1363" s="188"/>
      <c r="N1363" s="123"/>
      <c r="O1363" s="124"/>
      <c r="P1363" s="110"/>
      <c r="Q1363" s="106"/>
      <c r="R1363" s="111"/>
      <c r="S1363" s="106"/>
      <c r="T1363" s="84">
        <f t="shared" si="99"/>
        <v>-9.7788870334625244E-9</v>
      </c>
      <c r="U1363" s="85"/>
      <c r="V1363" s="98"/>
      <c r="W1363" s="86"/>
      <c r="X1363" s="71"/>
      <c r="Y1363" s="71"/>
      <c r="Z1363" s="120"/>
      <c r="AA1363" s="120"/>
    </row>
    <row r="1364" spans="1:27" ht="41.1" hidden="1" customHeight="1" x14ac:dyDescent="0.3">
      <c r="A1364" s="285"/>
      <c r="B1364" s="57"/>
      <c r="C1364" s="57"/>
      <c r="D1364" s="57"/>
      <c r="E1364" s="57"/>
      <c r="F1364" s="57"/>
      <c r="G1364" s="57"/>
      <c r="H1364" s="103"/>
      <c r="I1364" s="133"/>
      <c r="J1364" s="187"/>
      <c r="K1364" s="133"/>
      <c r="L1364" s="91"/>
      <c r="M1364" s="188"/>
      <c r="N1364" s="123"/>
      <c r="O1364" s="124"/>
      <c r="P1364" s="110"/>
      <c r="Q1364" s="106"/>
      <c r="R1364" s="111"/>
      <c r="S1364" s="106"/>
      <c r="T1364" s="84">
        <f t="shared" si="99"/>
        <v>-9.7788870334625244E-9</v>
      </c>
      <c r="U1364" s="85"/>
      <c r="V1364" s="98"/>
      <c r="W1364" s="86"/>
      <c r="X1364" s="71"/>
      <c r="Y1364" s="71"/>
      <c r="Z1364" s="120"/>
      <c r="AA1364" s="120"/>
    </row>
    <row r="1365" spans="1:27" ht="41.1" hidden="1" customHeight="1" x14ac:dyDescent="0.3">
      <c r="A1365" s="285"/>
      <c r="B1365" s="57"/>
      <c r="C1365" s="57"/>
      <c r="D1365" s="57"/>
      <c r="E1365" s="57"/>
      <c r="F1365" s="57"/>
      <c r="G1365" s="57"/>
      <c r="H1365" s="103"/>
      <c r="I1365" s="133"/>
      <c r="J1365" s="187"/>
      <c r="K1365" s="133"/>
      <c r="L1365" s="91"/>
      <c r="M1365" s="188"/>
      <c r="N1365" s="123"/>
      <c r="O1365" s="124"/>
      <c r="P1365" s="110"/>
      <c r="Q1365" s="106"/>
      <c r="R1365" s="111"/>
      <c r="S1365" s="106"/>
      <c r="T1365" s="84">
        <f t="shared" si="99"/>
        <v>-9.7788870334625244E-9</v>
      </c>
      <c r="U1365" s="85"/>
      <c r="V1365" s="98"/>
      <c r="W1365" s="86"/>
      <c r="X1365" s="71"/>
      <c r="Y1365" s="71"/>
      <c r="Z1365" s="120"/>
      <c r="AA1365" s="120"/>
    </row>
    <row r="1366" spans="1:27" ht="41.1" hidden="1" customHeight="1" x14ac:dyDescent="0.3">
      <c r="A1366" s="285"/>
      <c r="B1366" s="57"/>
      <c r="C1366" s="57"/>
      <c r="D1366" s="57"/>
      <c r="E1366" s="57"/>
      <c r="F1366" s="57"/>
      <c r="G1366" s="57"/>
      <c r="H1366" s="103"/>
      <c r="I1366" s="133"/>
      <c r="J1366" s="187"/>
      <c r="K1366" s="133"/>
      <c r="L1366" s="91"/>
      <c r="M1366" s="188"/>
      <c r="N1366" s="123"/>
      <c r="O1366" s="124"/>
      <c r="P1366" s="110"/>
      <c r="Q1366" s="106"/>
      <c r="R1366" s="111"/>
      <c r="S1366" s="106"/>
      <c r="T1366" s="84">
        <f t="shared" si="99"/>
        <v>-9.7788870334625244E-9</v>
      </c>
      <c r="U1366" s="85"/>
      <c r="V1366" s="98"/>
      <c r="W1366" s="86"/>
      <c r="X1366" s="71"/>
      <c r="Y1366" s="71"/>
      <c r="Z1366" s="120"/>
      <c r="AA1366" s="120"/>
    </row>
    <row r="1367" spans="1:27" ht="41.1" hidden="1" customHeight="1" x14ac:dyDescent="0.3">
      <c r="A1367" s="285"/>
      <c r="B1367" s="57"/>
      <c r="C1367" s="57"/>
      <c r="D1367" s="57"/>
      <c r="E1367" s="57"/>
      <c r="F1367" s="57"/>
      <c r="G1367" s="57"/>
      <c r="H1367" s="103"/>
      <c r="I1367" s="133"/>
      <c r="J1367" s="187"/>
      <c r="K1367" s="133"/>
      <c r="L1367" s="91"/>
      <c r="M1367" s="188"/>
      <c r="N1367" s="123"/>
      <c r="O1367" s="124"/>
      <c r="P1367" s="110"/>
      <c r="Q1367" s="106"/>
      <c r="R1367" s="111"/>
      <c r="S1367" s="106"/>
      <c r="T1367" s="84">
        <f t="shared" si="99"/>
        <v>-9.7788870334625244E-9</v>
      </c>
      <c r="U1367" s="85"/>
      <c r="V1367" s="98"/>
      <c r="W1367" s="86"/>
      <c r="X1367" s="71"/>
      <c r="Y1367" s="71"/>
      <c r="Z1367" s="120"/>
      <c r="AA1367" s="120"/>
    </row>
    <row r="1368" spans="1:27" ht="41.1" hidden="1" customHeight="1" x14ac:dyDescent="0.3">
      <c r="A1368" s="285"/>
      <c r="B1368" s="57"/>
      <c r="C1368" s="57"/>
      <c r="D1368" s="57"/>
      <c r="E1368" s="57"/>
      <c r="F1368" s="57"/>
      <c r="G1368" s="57"/>
      <c r="H1368" s="103"/>
      <c r="I1368" s="133"/>
      <c r="J1368" s="187"/>
      <c r="K1368" s="133"/>
      <c r="L1368" s="91"/>
      <c r="M1368" s="188"/>
      <c r="N1368" s="123"/>
      <c r="O1368" s="124"/>
      <c r="P1368" s="110"/>
      <c r="Q1368" s="106"/>
      <c r="R1368" s="111"/>
      <c r="S1368" s="106"/>
      <c r="T1368" s="84">
        <f t="shared" si="99"/>
        <v>-9.7788870334625244E-9</v>
      </c>
      <c r="U1368" s="85"/>
      <c r="V1368" s="98"/>
      <c r="W1368" s="86"/>
      <c r="X1368" s="71"/>
      <c r="Y1368" s="71"/>
      <c r="Z1368" s="120"/>
      <c r="AA1368" s="120"/>
    </row>
    <row r="1369" spans="1:27" ht="41.1" hidden="1" customHeight="1" x14ac:dyDescent="0.3">
      <c r="A1369" s="285"/>
      <c r="B1369" s="57"/>
      <c r="C1369" s="57"/>
      <c r="D1369" s="57"/>
      <c r="E1369" s="57"/>
      <c r="F1369" s="57"/>
      <c r="G1369" s="57"/>
      <c r="H1369" s="103"/>
      <c r="I1369" s="133"/>
      <c r="J1369" s="187"/>
      <c r="K1369" s="133"/>
      <c r="L1369" s="91"/>
      <c r="M1369" s="188"/>
      <c r="N1369" s="123"/>
      <c r="O1369" s="124"/>
      <c r="P1369" s="110"/>
      <c r="Q1369" s="106"/>
      <c r="R1369" s="111"/>
      <c r="S1369" s="106"/>
      <c r="T1369" s="84">
        <f t="shared" si="99"/>
        <v>-9.7788870334625244E-9</v>
      </c>
      <c r="U1369" s="85"/>
      <c r="V1369" s="98"/>
      <c r="W1369" s="86"/>
      <c r="X1369" s="71"/>
      <c r="Y1369" s="71"/>
      <c r="Z1369" s="120"/>
      <c r="AA1369" s="120"/>
    </row>
    <row r="1370" spans="1:27" ht="41.1" hidden="1" customHeight="1" x14ac:dyDescent="0.3">
      <c r="A1370" s="285"/>
      <c r="B1370" s="57"/>
      <c r="C1370" s="57"/>
      <c r="D1370" s="57"/>
      <c r="E1370" s="57"/>
      <c r="F1370" s="57"/>
      <c r="G1370" s="57"/>
      <c r="H1370" s="103"/>
      <c r="I1370" s="133"/>
      <c r="J1370" s="187"/>
      <c r="K1370" s="133"/>
      <c r="L1370" s="91"/>
      <c r="M1370" s="188"/>
      <c r="N1370" s="123"/>
      <c r="O1370" s="124"/>
      <c r="P1370" s="110"/>
      <c r="Q1370" s="106"/>
      <c r="R1370" s="111"/>
      <c r="S1370" s="106"/>
      <c r="T1370" s="84">
        <f t="shared" si="99"/>
        <v>-9.7788870334625244E-9</v>
      </c>
      <c r="U1370" s="85"/>
      <c r="V1370" s="98"/>
      <c r="W1370" s="86"/>
      <c r="X1370" s="71"/>
      <c r="Y1370" s="71"/>
      <c r="Z1370" s="120"/>
      <c r="AA1370" s="120"/>
    </row>
    <row r="1371" spans="1:27" ht="41.1" hidden="1" customHeight="1" x14ac:dyDescent="0.3">
      <c r="A1371" s="285"/>
      <c r="B1371" s="57"/>
      <c r="C1371" s="57"/>
      <c r="D1371" s="57"/>
      <c r="E1371" s="57"/>
      <c r="F1371" s="57"/>
      <c r="G1371" s="57"/>
      <c r="H1371" s="103"/>
      <c r="I1371" s="133"/>
      <c r="J1371" s="187"/>
      <c r="K1371" s="133"/>
      <c r="L1371" s="91"/>
      <c r="M1371" s="188"/>
      <c r="N1371" s="123"/>
      <c r="O1371" s="124"/>
      <c r="P1371" s="110"/>
      <c r="Q1371" s="106"/>
      <c r="R1371" s="111"/>
      <c r="S1371" s="106"/>
      <c r="T1371" s="84">
        <f t="shared" si="99"/>
        <v>-9.7788870334625244E-9</v>
      </c>
      <c r="U1371" s="85"/>
      <c r="V1371" s="98"/>
      <c r="W1371" s="86"/>
      <c r="X1371" s="71"/>
      <c r="Y1371" s="71"/>
      <c r="Z1371" s="120"/>
      <c r="AA1371" s="120"/>
    </row>
    <row r="1372" spans="1:27" ht="41.1" hidden="1" customHeight="1" x14ac:dyDescent="0.3">
      <c r="A1372" s="285"/>
      <c r="B1372" s="57"/>
      <c r="C1372" s="57"/>
      <c r="D1372" s="57"/>
      <c r="E1372" s="57"/>
      <c r="F1372" s="57"/>
      <c r="G1372" s="57"/>
      <c r="H1372" s="103"/>
      <c r="I1372" s="133"/>
      <c r="J1372" s="187"/>
      <c r="K1372" s="133"/>
      <c r="L1372" s="91"/>
      <c r="M1372" s="188"/>
      <c r="N1372" s="123"/>
      <c r="O1372" s="124"/>
      <c r="P1372" s="110"/>
      <c r="Q1372" s="106"/>
      <c r="R1372" s="111"/>
      <c r="S1372" s="106"/>
      <c r="T1372" s="84">
        <f t="shared" si="99"/>
        <v>-9.7788870334625244E-9</v>
      </c>
      <c r="U1372" s="85"/>
      <c r="V1372" s="98"/>
      <c r="W1372" s="86"/>
      <c r="X1372" s="71"/>
      <c r="Y1372" s="71"/>
      <c r="Z1372" s="120"/>
      <c r="AA1372" s="120"/>
    </row>
    <row r="1373" spans="1:27" ht="41.1" hidden="1" customHeight="1" x14ac:dyDescent="0.3">
      <c r="A1373" s="285"/>
      <c r="B1373" s="57"/>
      <c r="C1373" s="57"/>
      <c r="D1373" s="57"/>
      <c r="E1373" s="57"/>
      <c r="F1373" s="57"/>
      <c r="G1373" s="57"/>
      <c r="H1373" s="103"/>
      <c r="I1373" s="133"/>
      <c r="J1373" s="187"/>
      <c r="K1373" s="133"/>
      <c r="L1373" s="91"/>
      <c r="M1373" s="188"/>
      <c r="N1373" s="123"/>
      <c r="O1373" s="124"/>
      <c r="P1373" s="110"/>
      <c r="Q1373" s="106"/>
      <c r="R1373" s="111"/>
      <c r="S1373" s="106"/>
      <c r="T1373" s="84">
        <f t="shared" si="99"/>
        <v>-9.7788870334625244E-9</v>
      </c>
      <c r="U1373" s="85"/>
      <c r="V1373" s="98"/>
      <c r="W1373" s="86"/>
      <c r="X1373" s="71"/>
      <c r="Y1373" s="71"/>
      <c r="Z1373" s="120"/>
      <c r="AA1373" s="120"/>
    </row>
    <row r="1374" spans="1:27" ht="41.1" hidden="1" customHeight="1" x14ac:dyDescent="0.3">
      <c r="A1374" s="285"/>
      <c r="B1374" s="57"/>
      <c r="C1374" s="57"/>
      <c r="D1374" s="57"/>
      <c r="E1374" s="57"/>
      <c r="F1374" s="57"/>
      <c r="G1374" s="57"/>
      <c r="H1374" s="103"/>
      <c r="I1374" s="133"/>
      <c r="J1374" s="187"/>
      <c r="K1374" s="133"/>
      <c r="L1374" s="91"/>
      <c r="M1374" s="188"/>
      <c r="N1374" s="123"/>
      <c r="O1374" s="124"/>
      <c r="P1374" s="110"/>
      <c r="Q1374" s="106"/>
      <c r="R1374" s="111"/>
      <c r="S1374" s="106"/>
      <c r="T1374" s="84">
        <f t="shared" si="99"/>
        <v>-9.7788870334625244E-9</v>
      </c>
      <c r="U1374" s="85"/>
      <c r="V1374" s="98"/>
      <c r="W1374" s="86"/>
      <c r="X1374" s="71"/>
      <c r="Y1374" s="71"/>
      <c r="Z1374" s="120"/>
      <c r="AA1374" s="120"/>
    </row>
    <row r="1375" spans="1:27" ht="41.1" hidden="1" customHeight="1" x14ac:dyDescent="0.3">
      <c r="A1375" s="285"/>
      <c r="B1375" s="57"/>
      <c r="C1375" s="57"/>
      <c r="D1375" s="57"/>
      <c r="E1375" s="57"/>
      <c r="F1375" s="57"/>
      <c r="G1375" s="57"/>
      <c r="H1375" s="103"/>
      <c r="I1375" s="133"/>
      <c r="J1375" s="187"/>
      <c r="K1375" s="133"/>
      <c r="L1375" s="91"/>
      <c r="M1375" s="188"/>
      <c r="N1375" s="123"/>
      <c r="O1375" s="124"/>
      <c r="P1375" s="110"/>
      <c r="Q1375" s="106"/>
      <c r="R1375" s="111"/>
      <c r="S1375" s="106"/>
      <c r="T1375" s="84">
        <f t="shared" si="99"/>
        <v>-9.7788870334625244E-9</v>
      </c>
      <c r="U1375" s="85"/>
      <c r="V1375" s="98"/>
      <c r="W1375" s="86"/>
      <c r="X1375" s="71"/>
      <c r="Y1375" s="71"/>
      <c r="Z1375" s="120"/>
      <c r="AA1375" s="120"/>
    </row>
    <row r="1376" spans="1:27" ht="41.1" hidden="1" customHeight="1" x14ac:dyDescent="0.3">
      <c r="A1376" s="285"/>
      <c r="B1376" s="57"/>
      <c r="C1376" s="57"/>
      <c r="D1376" s="57"/>
      <c r="E1376" s="57"/>
      <c r="F1376" s="57"/>
      <c r="G1376" s="57"/>
      <c r="H1376" s="103"/>
      <c r="I1376" s="133"/>
      <c r="J1376" s="187"/>
      <c r="K1376" s="133"/>
      <c r="L1376" s="91"/>
      <c r="M1376" s="188"/>
      <c r="N1376" s="123"/>
      <c r="O1376" s="124"/>
      <c r="P1376" s="110"/>
      <c r="Q1376" s="106"/>
      <c r="R1376" s="111"/>
      <c r="S1376" s="106"/>
      <c r="T1376" s="84">
        <f t="shared" si="99"/>
        <v>-9.7788870334625244E-9</v>
      </c>
      <c r="U1376" s="85"/>
      <c r="V1376" s="98"/>
      <c r="W1376" s="86"/>
      <c r="X1376" s="71"/>
      <c r="Y1376" s="71"/>
      <c r="Z1376" s="120"/>
      <c r="AA1376" s="120"/>
    </row>
    <row r="1377" spans="1:27" ht="41.1" hidden="1" customHeight="1" x14ac:dyDescent="0.3">
      <c r="A1377" s="285"/>
      <c r="B1377" s="57"/>
      <c r="C1377" s="57"/>
      <c r="D1377" s="57"/>
      <c r="E1377" s="57"/>
      <c r="F1377" s="57"/>
      <c r="G1377" s="57"/>
      <c r="H1377" s="103"/>
      <c r="I1377" s="133"/>
      <c r="J1377" s="187"/>
      <c r="K1377" s="133"/>
      <c r="L1377" s="91"/>
      <c r="M1377" s="188"/>
      <c r="N1377" s="123"/>
      <c r="O1377" s="124"/>
      <c r="P1377" s="110"/>
      <c r="Q1377" s="106"/>
      <c r="R1377" s="111"/>
      <c r="S1377" s="106"/>
      <c r="T1377" s="84">
        <f t="shared" si="99"/>
        <v>-9.7788870334625244E-9</v>
      </c>
      <c r="U1377" s="85"/>
      <c r="V1377" s="98"/>
      <c r="W1377" s="86"/>
      <c r="X1377" s="71"/>
      <c r="Y1377" s="71"/>
      <c r="Z1377" s="120"/>
      <c r="AA1377" s="120"/>
    </row>
    <row r="1378" spans="1:27" ht="41.1" hidden="1" customHeight="1" x14ac:dyDescent="0.3">
      <c r="A1378" s="285"/>
      <c r="B1378" s="57"/>
      <c r="C1378" s="57"/>
      <c r="D1378" s="57"/>
      <c r="E1378" s="57"/>
      <c r="F1378" s="57"/>
      <c r="G1378" s="57"/>
      <c r="H1378" s="103"/>
      <c r="I1378" s="133"/>
      <c r="J1378" s="187"/>
      <c r="K1378" s="133"/>
      <c r="L1378" s="91"/>
      <c r="M1378" s="188"/>
      <c r="N1378" s="123"/>
      <c r="O1378" s="124"/>
      <c r="P1378" s="110"/>
      <c r="Q1378" s="106"/>
      <c r="R1378" s="111"/>
      <c r="S1378" s="106"/>
      <c r="T1378" s="84">
        <f t="shared" si="99"/>
        <v>-9.7788870334625244E-9</v>
      </c>
      <c r="U1378" s="85"/>
      <c r="V1378" s="98"/>
      <c r="W1378" s="86"/>
      <c r="X1378" s="71"/>
      <c r="Y1378" s="71"/>
      <c r="Z1378" s="120"/>
      <c r="AA1378" s="120"/>
    </row>
    <row r="1379" spans="1:27" ht="41.1" hidden="1" customHeight="1" x14ac:dyDescent="0.3">
      <c r="A1379" s="285"/>
      <c r="B1379" s="57"/>
      <c r="C1379" s="57"/>
      <c r="D1379" s="57"/>
      <c r="E1379" s="57"/>
      <c r="F1379" s="57"/>
      <c r="G1379" s="57"/>
      <c r="H1379" s="103"/>
      <c r="I1379" s="133"/>
      <c r="J1379" s="187"/>
      <c r="K1379" s="133"/>
      <c r="L1379" s="91"/>
      <c r="M1379" s="188"/>
      <c r="N1379" s="123"/>
      <c r="O1379" s="124"/>
      <c r="P1379" s="110"/>
      <c r="Q1379" s="106"/>
      <c r="R1379" s="111"/>
      <c r="S1379" s="106"/>
      <c r="T1379" s="84">
        <f t="shared" si="99"/>
        <v>-9.7788870334625244E-9</v>
      </c>
      <c r="U1379" s="85"/>
      <c r="V1379" s="98"/>
      <c r="W1379" s="86"/>
      <c r="X1379" s="71"/>
      <c r="Y1379" s="71"/>
      <c r="Z1379" s="120"/>
      <c r="AA1379" s="120"/>
    </row>
    <row r="1380" spans="1:27" ht="41.1" hidden="1" customHeight="1" x14ac:dyDescent="0.3">
      <c r="A1380" s="285"/>
      <c r="B1380" s="57"/>
      <c r="C1380" s="57"/>
      <c r="D1380" s="57"/>
      <c r="E1380" s="57"/>
      <c r="F1380" s="57"/>
      <c r="G1380" s="57"/>
      <c r="H1380" s="103"/>
      <c r="I1380" s="133"/>
      <c r="J1380" s="187"/>
      <c r="K1380" s="133"/>
      <c r="L1380" s="91"/>
      <c r="M1380" s="188"/>
      <c r="N1380" s="123"/>
      <c r="O1380" s="124"/>
      <c r="P1380" s="110"/>
      <c r="Q1380" s="106"/>
      <c r="R1380" s="111"/>
      <c r="S1380" s="106"/>
      <c r="T1380" s="84">
        <f t="shared" si="99"/>
        <v>-9.7788870334625244E-9</v>
      </c>
      <c r="U1380" s="85"/>
      <c r="V1380" s="98"/>
      <c r="W1380" s="86"/>
      <c r="X1380" s="71"/>
      <c r="Y1380" s="71"/>
      <c r="Z1380" s="120"/>
      <c r="AA1380" s="120"/>
    </row>
    <row r="1381" spans="1:27" ht="41.1" hidden="1" customHeight="1" x14ac:dyDescent="0.3">
      <c r="A1381" s="285"/>
      <c r="B1381" s="57"/>
      <c r="C1381" s="57"/>
      <c r="D1381" s="57"/>
      <c r="E1381" s="57"/>
      <c r="F1381" s="57"/>
      <c r="G1381" s="57"/>
      <c r="H1381" s="103"/>
      <c r="I1381" s="133"/>
      <c r="J1381" s="187"/>
      <c r="K1381" s="133"/>
      <c r="L1381" s="91"/>
      <c r="M1381" s="188"/>
      <c r="N1381" s="123"/>
      <c r="O1381" s="124"/>
      <c r="P1381" s="110"/>
      <c r="Q1381" s="106"/>
      <c r="R1381" s="111"/>
      <c r="S1381" s="106"/>
      <c r="T1381" s="84">
        <f t="shared" si="99"/>
        <v>-9.7788870334625244E-9</v>
      </c>
      <c r="U1381" s="85"/>
      <c r="V1381" s="98"/>
      <c r="W1381" s="86"/>
      <c r="X1381" s="71"/>
      <c r="Y1381" s="71"/>
      <c r="Z1381" s="120"/>
      <c r="AA1381" s="120"/>
    </row>
    <row r="1382" spans="1:27" ht="41.1" hidden="1" customHeight="1" x14ac:dyDescent="0.3">
      <c r="A1382" s="285"/>
      <c r="B1382" s="57"/>
      <c r="C1382" s="57"/>
      <c r="D1382" s="57"/>
      <c r="E1382" s="57"/>
      <c r="F1382" s="57"/>
      <c r="G1382" s="57"/>
      <c r="H1382" s="103"/>
      <c r="I1382" s="133"/>
      <c r="J1382" s="187"/>
      <c r="K1382" s="133"/>
      <c r="L1382" s="91"/>
      <c r="M1382" s="188"/>
      <c r="N1382" s="123"/>
      <c r="O1382" s="124"/>
      <c r="P1382" s="110"/>
      <c r="Q1382" s="106"/>
      <c r="R1382" s="111"/>
      <c r="S1382" s="106"/>
      <c r="T1382" s="84">
        <f t="shared" si="99"/>
        <v>-9.7788870334625244E-9</v>
      </c>
      <c r="U1382" s="85"/>
      <c r="V1382" s="98"/>
      <c r="W1382" s="86"/>
      <c r="X1382" s="71"/>
      <c r="Y1382" s="71"/>
      <c r="Z1382" s="120"/>
      <c r="AA1382" s="120"/>
    </row>
    <row r="1383" spans="1:27" ht="41.1" hidden="1" customHeight="1" x14ac:dyDescent="0.3">
      <c r="A1383" s="285"/>
      <c r="B1383" s="57"/>
      <c r="C1383" s="57"/>
      <c r="D1383" s="57"/>
      <c r="E1383" s="57"/>
      <c r="F1383" s="57"/>
      <c r="G1383" s="57"/>
      <c r="H1383" s="103"/>
      <c r="I1383" s="133"/>
      <c r="J1383" s="187"/>
      <c r="K1383" s="133"/>
      <c r="L1383" s="91"/>
      <c r="M1383" s="188"/>
      <c r="N1383" s="123"/>
      <c r="O1383" s="124"/>
      <c r="P1383" s="110"/>
      <c r="Q1383" s="106"/>
      <c r="R1383" s="111"/>
      <c r="S1383" s="106"/>
      <c r="T1383" s="84">
        <f t="shared" si="99"/>
        <v>-9.7788870334625244E-9</v>
      </c>
      <c r="U1383" s="85"/>
      <c r="V1383" s="98"/>
      <c r="W1383" s="86"/>
      <c r="X1383" s="71"/>
      <c r="Y1383" s="71"/>
      <c r="Z1383" s="120"/>
      <c r="AA1383" s="120"/>
    </row>
    <row r="1384" spans="1:27" ht="41.1" hidden="1" customHeight="1" x14ac:dyDescent="0.3">
      <c r="A1384" s="285"/>
      <c r="B1384" s="57"/>
      <c r="C1384" s="57"/>
      <c r="D1384" s="57"/>
      <c r="E1384" s="57"/>
      <c r="F1384" s="57"/>
      <c r="G1384" s="57"/>
      <c r="H1384" s="103"/>
      <c r="I1384" s="133"/>
      <c r="J1384" s="187"/>
      <c r="K1384" s="133"/>
      <c r="L1384" s="91"/>
      <c r="M1384" s="188"/>
      <c r="N1384" s="123"/>
      <c r="O1384" s="124"/>
      <c r="P1384" s="110"/>
      <c r="Q1384" s="106"/>
      <c r="R1384" s="111"/>
      <c r="S1384" s="106"/>
      <c r="T1384" s="84">
        <f t="shared" si="99"/>
        <v>-9.7788870334625244E-9</v>
      </c>
      <c r="U1384" s="85"/>
      <c r="V1384" s="98"/>
      <c r="W1384" s="86"/>
      <c r="X1384" s="71"/>
      <c r="Y1384" s="71"/>
      <c r="Z1384" s="120"/>
      <c r="AA1384" s="120"/>
    </row>
    <row r="1385" spans="1:27" ht="41.1" hidden="1" customHeight="1" x14ac:dyDescent="0.3">
      <c r="A1385" s="285"/>
      <c r="B1385" s="57"/>
      <c r="C1385" s="57"/>
      <c r="D1385" s="57"/>
      <c r="E1385" s="57"/>
      <c r="F1385" s="57"/>
      <c r="G1385" s="57"/>
      <c r="H1385" s="103"/>
      <c r="I1385" s="133"/>
      <c r="J1385" s="187"/>
      <c r="K1385" s="133"/>
      <c r="L1385" s="91"/>
      <c r="M1385" s="188"/>
      <c r="N1385" s="123"/>
      <c r="O1385" s="124"/>
      <c r="P1385" s="110"/>
      <c r="Q1385" s="106"/>
      <c r="R1385" s="111"/>
      <c r="S1385" s="106"/>
      <c r="T1385" s="84">
        <f t="shared" ref="T1385:T1448" si="100">+T1384+Q1385-(R1385+S1385)</f>
        <v>-9.7788870334625244E-9</v>
      </c>
      <c r="U1385" s="85"/>
      <c r="V1385" s="98"/>
      <c r="W1385" s="86"/>
      <c r="X1385" s="71"/>
      <c r="Y1385" s="71"/>
      <c r="Z1385" s="120"/>
      <c r="AA1385" s="120"/>
    </row>
    <row r="1386" spans="1:27" ht="41.1" hidden="1" customHeight="1" x14ac:dyDescent="0.3">
      <c r="A1386" s="285"/>
      <c r="B1386" s="57"/>
      <c r="C1386" s="57"/>
      <c r="D1386" s="57"/>
      <c r="E1386" s="57"/>
      <c r="F1386" s="57"/>
      <c r="G1386" s="57"/>
      <c r="H1386" s="103"/>
      <c r="I1386" s="133"/>
      <c r="J1386" s="187"/>
      <c r="K1386" s="133"/>
      <c r="L1386" s="91"/>
      <c r="M1386" s="188"/>
      <c r="N1386" s="123"/>
      <c r="O1386" s="124"/>
      <c r="P1386" s="110"/>
      <c r="Q1386" s="106"/>
      <c r="R1386" s="111"/>
      <c r="S1386" s="106"/>
      <c r="T1386" s="84">
        <f t="shared" si="100"/>
        <v>-9.7788870334625244E-9</v>
      </c>
      <c r="U1386" s="85"/>
      <c r="V1386" s="98"/>
      <c r="W1386" s="86"/>
      <c r="X1386" s="71"/>
      <c r="Y1386" s="71"/>
      <c r="Z1386" s="120"/>
      <c r="AA1386" s="120"/>
    </row>
    <row r="1387" spans="1:27" ht="41.1" hidden="1" customHeight="1" x14ac:dyDescent="0.3">
      <c r="A1387" s="285"/>
      <c r="B1387" s="57"/>
      <c r="C1387" s="57"/>
      <c r="D1387" s="57"/>
      <c r="E1387" s="57"/>
      <c r="F1387" s="57"/>
      <c r="G1387" s="57"/>
      <c r="H1387" s="103"/>
      <c r="I1387" s="133"/>
      <c r="J1387" s="187"/>
      <c r="K1387" s="133"/>
      <c r="L1387" s="91"/>
      <c r="M1387" s="188"/>
      <c r="N1387" s="123"/>
      <c r="O1387" s="124"/>
      <c r="P1387" s="110"/>
      <c r="Q1387" s="106"/>
      <c r="R1387" s="111"/>
      <c r="S1387" s="106"/>
      <c r="T1387" s="84">
        <f t="shared" si="100"/>
        <v>-9.7788870334625244E-9</v>
      </c>
      <c r="U1387" s="85"/>
      <c r="V1387" s="98"/>
      <c r="W1387" s="86"/>
      <c r="X1387" s="71"/>
      <c r="Y1387" s="71"/>
      <c r="Z1387" s="120"/>
      <c r="AA1387" s="120"/>
    </row>
    <row r="1388" spans="1:27" ht="41.1" hidden="1" customHeight="1" x14ac:dyDescent="0.3">
      <c r="A1388" s="285"/>
      <c r="B1388" s="57"/>
      <c r="C1388" s="57"/>
      <c r="D1388" s="57"/>
      <c r="E1388" s="57"/>
      <c r="F1388" s="57"/>
      <c r="G1388" s="57"/>
      <c r="H1388" s="103"/>
      <c r="I1388" s="133"/>
      <c r="J1388" s="187"/>
      <c r="K1388" s="133"/>
      <c r="L1388" s="91"/>
      <c r="M1388" s="188"/>
      <c r="N1388" s="123"/>
      <c r="O1388" s="124"/>
      <c r="P1388" s="110"/>
      <c r="Q1388" s="106"/>
      <c r="R1388" s="111"/>
      <c r="S1388" s="106"/>
      <c r="T1388" s="84">
        <f t="shared" si="100"/>
        <v>-9.7788870334625244E-9</v>
      </c>
      <c r="U1388" s="85"/>
      <c r="V1388" s="98"/>
      <c r="W1388" s="86"/>
      <c r="X1388" s="71"/>
      <c r="Y1388" s="71"/>
      <c r="Z1388" s="120"/>
      <c r="AA1388" s="120"/>
    </row>
    <row r="1389" spans="1:27" ht="41.1" hidden="1" customHeight="1" x14ac:dyDescent="0.3">
      <c r="A1389" s="285"/>
      <c r="B1389" s="57"/>
      <c r="C1389" s="57"/>
      <c r="D1389" s="57"/>
      <c r="E1389" s="57"/>
      <c r="F1389" s="57"/>
      <c r="G1389" s="57"/>
      <c r="H1389" s="103"/>
      <c r="I1389" s="133"/>
      <c r="J1389" s="187"/>
      <c r="K1389" s="133"/>
      <c r="L1389" s="91"/>
      <c r="M1389" s="188"/>
      <c r="N1389" s="123"/>
      <c r="O1389" s="124"/>
      <c r="P1389" s="110"/>
      <c r="Q1389" s="106"/>
      <c r="R1389" s="111"/>
      <c r="S1389" s="106"/>
      <c r="T1389" s="84">
        <f t="shared" si="100"/>
        <v>-9.7788870334625244E-9</v>
      </c>
      <c r="U1389" s="85"/>
      <c r="V1389" s="98"/>
      <c r="W1389" s="86"/>
      <c r="X1389" s="71"/>
      <c r="Y1389" s="71"/>
      <c r="Z1389" s="120"/>
      <c r="AA1389" s="120"/>
    </row>
    <row r="1390" spans="1:27" ht="41.1" hidden="1" customHeight="1" x14ac:dyDescent="0.3">
      <c r="A1390" s="285"/>
      <c r="B1390" s="57"/>
      <c r="C1390" s="57"/>
      <c r="D1390" s="57"/>
      <c r="E1390" s="57"/>
      <c r="F1390" s="57"/>
      <c r="G1390" s="57"/>
      <c r="H1390" s="103"/>
      <c r="I1390" s="133"/>
      <c r="J1390" s="187"/>
      <c r="K1390" s="133"/>
      <c r="L1390" s="91"/>
      <c r="M1390" s="188"/>
      <c r="N1390" s="123"/>
      <c r="O1390" s="124"/>
      <c r="P1390" s="110"/>
      <c r="Q1390" s="106"/>
      <c r="R1390" s="111"/>
      <c r="S1390" s="106"/>
      <c r="T1390" s="84">
        <f t="shared" si="100"/>
        <v>-9.7788870334625244E-9</v>
      </c>
      <c r="U1390" s="85"/>
      <c r="V1390" s="98"/>
      <c r="W1390" s="86"/>
      <c r="X1390" s="71"/>
      <c r="Y1390" s="71"/>
      <c r="Z1390" s="120"/>
      <c r="AA1390" s="120"/>
    </row>
    <row r="1391" spans="1:27" ht="41.1" hidden="1" customHeight="1" x14ac:dyDescent="0.3">
      <c r="A1391" s="285"/>
      <c r="B1391" s="57"/>
      <c r="C1391" s="57"/>
      <c r="D1391" s="57"/>
      <c r="E1391" s="57"/>
      <c r="F1391" s="57"/>
      <c r="G1391" s="57"/>
      <c r="H1391" s="103"/>
      <c r="I1391" s="133"/>
      <c r="J1391" s="187"/>
      <c r="K1391" s="133"/>
      <c r="L1391" s="91"/>
      <c r="M1391" s="188"/>
      <c r="N1391" s="123"/>
      <c r="O1391" s="124"/>
      <c r="P1391" s="110"/>
      <c r="Q1391" s="106"/>
      <c r="R1391" s="111"/>
      <c r="S1391" s="106"/>
      <c r="T1391" s="84">
        <f t="shared" si="100"/>
        <v>-9.7788870334625244E-9</v>
      </c>
      <c r="U1391" s="85"/>
      <c r="V1391" s="98"/>
      <c r="W1391" s="86"/>
      <c r="X1391" s="71"/>
      <c r="Y1391" s="71"/>
      <c r="Z1391" s="120"/>
      <c r="AA1391" s="120"/>
    </row>
    <row r="1392" spans="1:27" ht="41.1" hidden="1" customHeight="1" x14ac:dyDescent="0.3">
      <c r="A1392" s="285"/>
      <c r="B1392" s="57"/>
      <c r="C1392" s="57"/>
      <c r="D1392" s="57"/>
      <c r="E1392" s="57"/>
      <c r="F1392" s="57"/>
      <c r="G1392" s="57"/>
      <c r="H1392" s="103"/>
      <c r="I1392" s="133"/>
      <c r="J1392" s="187"/>
      <c r="K1392" s="133"/>
      <c r="L1392" s="91"/>
      <c r="M1392" s="188"/>
      <c r="N1392" s="123"/>
      <c r="O1392" s="124"/>
      <c r="P1392" s="110"/>
      <c r="Q1392" s="106"/>
      <c r="R1392" s="111"/>
      <c r="S1392" s="106"/>
      <c r="T1392" s="84">
        <f t="shared" si="100"/>
        <v>-9.7788870334625244E-9</v>
      </c>
      <c r="U1392" s="85"/>
      <c r="V1392" s="98"/>
      <c r="W1392" s="86"/>
      <c r="X1392" s="71"/>
      <c r="Y1392" s="71"/>
      <c r="Z1392" s="120"/>
      <c r="AA1392" s="120"/>
    </row>
    <row r="1393" spans="1:27" ht="41.1" hidden="1" customHeight="1" x14ac:dyDescent="0.3">
      <c r="A1393" s="285"/>
      <c r="B1393" s="57"/>
      <c r="C1393" s="57"/>
      <c r="D1393" s="57"/>
      <c r="E1393" s="57"/>
      <c r="F1393" s="57"/>
      <c r="G1393" s="57"/>
      <c r="H1393" s="103"/>
      <c r="I1393" s="133"/>
      <c r="J1393" s="187"/>
      <c r="K1393" s="133"/>
      <c r="L1393" s="91"/>
      <c r="M1393" s="188"/>
      <c r="N1393" s="123"/>
      <c r="O1393" s="124"/>
      <c r="P1393" s="110"/>
      <c r="Q1393" s="106"/>
      <c r="R1393" s="111"/>
      <c r="S1393" s="106"/>
      <c r="T1393" s="84">
        <f t="shared" si="100"/>
        <v>-9.7788870334625244E-9</v>
      </c>
      <c r="U1393" s="85"/>
      <c r="V1393" s="98"/>
      <c r="W1393" s="86"/>
      <c r="X1393" s="71"/>
      <c r="Y1393" s="71"/>
      <c r="Z1393" s="120"/>
      <c r="AA1393" s="120"/>
    </row>
    <row r="1394" spans="1:27" ht="41.1" hidden="1" customHeight="1" x14ac:dyDescent="0.3">
      <c r="A1394" s="285"/>
      <c r="B1394" s="57"/>
      <c r="C1394" s="57"/>
      <c r="D1394" s="57"/>
      <c r="E1394" s="57"/>
      <c r="F1394" s="57"/>
      <c r="G1394" s="57"/>
      <c r="H1394" s="103"/>
      <c r="I1394" s="133"/>
      <c r="J1394" s="187"/>
      <c r="K1394" s="133"/>
      <c r="L1394" s="91"/>
      <c r="M1394" s="188"/>
      <c r="N1394" s="123"/>
      <c r="O1394" s="124"/>
      <c r="P1394" s="110"/>
      <c r="Q1394" s="106"/>
      <c r="R1394" s="111"/>
      <c r="S1394" s="106"/>
      <c r="T1394" s="84">
        <f t="shared" si="100"/>
        <v>-9.7788870334625244E-9</v>
      </c>
      <c r="U1394" s="85"/>
      <c r="V1394" s="98"/>
      <c r="W1394" s="86"/>
      <c r="X1394" s="71"/>
      <c r="Y1394" s="71"/>
      <c r="Z1394" s="120"/>
      <c r="AA1394" s="120"/>
    </row>
    <row r="1395" spans="1:27" ht="41.1" hidden="1" customHeight="1" x14ac:dyDescent="0.3">
      <c r="A1395" s="285"/>
      <c r="B1395" s="57"/>
      <c r="C1395" s="57"/>
      <c r="D1395" s="57"/>
      <c r="E1395" s="57"/>
      <c r="F1395" s="57"/>
      <c r="G1395" s="57"/>
      <c r="H1395" s="103"/>
      <c r="I1395" s="133"/>
      <c r="J1395" s="187"/>
      <c r="K1395" s="133"/>
      <c r="L1395" s="91"/>
      <c r="M1395" s="188"/>
      <c r="N1395" s="123"/>
      <c r="O1395" s="124"/>
      <c r="P1395" s="110"/>
      <c r="Q1395" s="106"/>
      <c r="R1395" s="111"/>
      <c r="S1395" s="106"/>
      <c r="T1395" s="84">
        <f t="shared" si="100"/>
        <v>-9.7788870334625244E-9</v>
      </c>
      <c r="U1395" s="85"/>
      <c r="V1395" s="98"/>
      <c r="W1395" s="86"/>
      <c r="X1395" s="71"/>
      <c r="Y1395" s="71"/>
      <c r="Z1395" s="120"/>
      <c r="AA1395" s="120"/>
    </row>
    <row r="1396" spans="1:27" ht="41.1" hidden="1" customHeight="1" x14ac:dyDescent="0.3">
      <c r="A1396" s="285"/>
      <c r="B1396" s="57"/>
      <c r="C1396" s="57"/>
      <c r="D1396" s="57"/>
      <c r="E1396" s="57"/>
      <c r="F1396" s="57"/>
      <c r="G1396" s="57"/>
      <c r="H1396" s="103"/>
      <c r="I1396" s="133"/>
      <c r="J1396" s="187"/>
      <c r="K1396" s="133"/>
      <c r="L1396" s="91"/>
      <c r="M1396" s="188"/>
      <c r="N1396" s="123"/>
      <c r="O1396" s="124"/>
      <c r="P1396" s="110"/>
      <c r="Q1396" s="106"/>
      <c r="R1396" s="111"/>
      <c r="S1396" s="106"/>
      <c r="T1396" s="84">
        <f t="shared" si="100"/>
        <v>-9.7788870334625244E-9</v>
      </c>
      <c r="U1396" s="85"/>
      <c r="V1396" s="98"/>
      <c r="W1396" s="86"/>
      <c r="X1396" s="71"/>
      <c r="Y1396" s="71"/>
      <c r="Z1396" s="120"/>
      <c r="AA1396" s="120"/>
    </row>
    <row r="1397" spans="1:27" ht="41.1" hidden="1" customHeight="1" x14ac:dyDescent="0.3">
      <c r="A1397" s="285"/>
      <c r="B1397" s="57"/>
      <c r="C1397" s="57"/>
      <c r="D1397" s="57"/>
      <c r="E1397" s="57"/>
      <c r="F1397" s="57"/>
      <c r="G1397" s="57"/>
      <c r="H1397" s="103"/>
      <c r="I1397" s="133"/>
      <c r="J1397" s="187"/>
      <c r="K1397" s="133"/>
      <c r="L1397" s="91"/>
      <c r="M1397" s="188"/>
      <c r="N1397" s="123"/>
      <c r="O1397" s="124"/>
      <c r="P1397" s="110"/>
      <c r="Q1397" s="106"/>
      <c r="R1397" s="111"/>
      <c r="S1397" s="106"/>
      <c r="T1397" s="84">
        <f t="shared" si="100"/>
        <v>-9.7788870334625244E-9</v>
      </c>
      <c r="U1397" s="85"/>
      <c r="V1397" s="98"/>
      <c r="W1397" s="86"/>
      <c r="X1397" s="71"/>
      <c r="Y1397" s="71"/>
      <c r="Z1397" s="120"/>
      <c r="AA1397" s="120"/>
    </row>
    <row r="1398" spans="1:27" ht="41.1" hidden="1" customHeight="1" x14ac:dyDescent="0.3">
      <c r="A1398" s="285"/>
      <c r="B1398" s="57"/>
      <c r="C1398" s="57"/>
      <c r="D1398" s="57"/>
      <c r="E1398" s="57"/>
      <c r="F1398" s="57"/>
      <c r="G1398" s="57"/>
      <c r="H1398" s="103"/>
      <c r="I1398" s="133"/>
      <c r="J1398" s="187"/>
      <c r="K1398" s="133"/>
      <c r="L1398" s="91"/>
      <c r="M1398" s="188"/>
      <c r="N1398" s="123"/>
      <c r="O1398" s="124"/>
      <c r="P1398" s="110"/>
      <c r="Q1398" s="106"/>
      <c r="R1398" s="111"/>
      <c r="S1398" s="106"/>
      <c r="T1398" s="84">
        <f t="shared" si="100"/>
        <v>-9.7788870334625244E-9</v>
      </c>
      <c r="U1398" s="85"/>
      <c r="V1398" s="98"/>
      <c r="W1398" s="86"/>
      <c r="X1398" s="71"/>
      <c r="Y1398" s="71"/>
      <c r="Z1398" s="120"/>
      <c r="AA1398" s="120"/>
    </row>
    <row r="1399" spans="1:27" ht="41.1" hidden="1" customHeight="1" x14ac:dyDescent="0.3">
      <c r="A1399" s="285"/>
      <c r="B1399" s="57"/>
      <c r="C1399" s="57"/>
      <c r="D1399" s="57"/>
      <c r="E1399" s="57"/>
      <c r="F1399" s="57"/>
      <c r="G1399" s="57"/>
      <c r="H1399" s="103"/>
      <c r="I1399" s="133"/>
      <c r="J1399" s="187"/>
      <c r="K1399" s="133"/>
      <c r="L1399" s="91"/>
      <c r="M1399" s="188"/>
      <c r="N1399" s="123"/>
      <c r="O1399" s="124"/>
      <c r="P1399" s="110"/>
      <c r="Q1399" s="106"/>
      <c r="R1399" s="111"/>
      <c r="S1399" s="106"/>
      <c r="T1399" s="84">
        <f t="shared" si="100"/>
        <v>-9.7788870334625244E-9</v>
      </c>
      <c r="U1399" s="85"/>
      <c r="V1399" s="98"/>
      <c r="W1399" s="86"/>
      <c r="X1399" s="71"/>
      <c r="Y1399" s="71"/>
      <c r="Z1399" s="120"/>
      <c r="AA1399" s="120"/>
    </row>
    <row r="1400" spans="1:27" ht="41.1" hidden="1" customHeight="1" x14ac:dyDescent="0.3">
      <c r="A1400" s="285"/>
      <c r="B1400" s="57"/>
      <c r="C1400" s="57"/>
      <c r="D1400" s="57"/>
      <c r="E1400" s="57"/>
      <c r="F1400" s="57"/>
      <c r="G1400" s="57"/>
      <c r="H1400" s="103"/>
      <c r="I1400" s="133"/>
      <c r="J1400" s="187"/>
      <c r="K1400" s="133"/>
      <c r="L1400" s="91"/>
      <c r="M1400" s="188"/>
      <c r="N1400" s="123"/>
      <c r="O1400" s="124"/>
      <c r="P1400" s="110"/>
      <c r="Q1400" s="106"/>
      <c r="R1400" s="111"/>
      <c r="S1400" s="106"/>
      <c r="T1400" s="84">
        <f t="shared" si="100"/>
        <v>-9.7788870334625244E-9</v>
      </c>
      <c r="U1400" s="85"/>
      <c r="V1400" s="98"/>
      <c r="W1400" s="86"/>
      <c r="X1400" s="71"/>
      <c r="Y1400" s="71"/>
      <c r="Z1400" s="120"/>
      <c r="AA1400" s="120"/>
    </row>
    <row r="1401" spans="1:27" ht="41.1" hidden="1" customHeight="1" x14ac:dyDescent="0.3">
      <c r="A1401" s="285"/>
      <c r="B1401" s="57"/>
      <c r="C1401" s="57"/>
      <c r="D1401" s="57"/>
      <c r="E1401" s="57"/>
      <c r="F1401" s="57"/>
      <c r="G1401" s="57"/>
      <c r="H1401" s="103"/>
      <c r="I1401" s="133"/>
      <c r="J1401" s="187"/>
      <c r="K1401" s="133"/>
      <c r="L1401" s="91"/>
      <c r="M1401" s="188"/>
      <c r="N1401" s="123"/>
      <c r="O1401" s="124"/>
      <c r="P1401" s="110"/>
      <c r="Q1401" s="106"/>
      <c r="R1401" s="111"/>
      <c r="S1401" s="106"/>
      <c r="T1401" s="84">
        <f t="shared" si="100"/>
        <v>-9.7788870334625244E-9</v>
      </c>
      <c r="U1401" s="85"/>
      <c r="V1401" s="98"/>
      <c r="W1401" s="86"/>
      <c r="X1401" s="71"/>
      <c r="Y1401" s="71"/>
      <c r="Z1401" s="120"/>
      <c r="AA1401" s="120"/>
    </row>
    <row r="1402" spans="1:27" ht="41.1" hidden="1" customHeight="1" x14ac:dyDescent="0.3">
      <c r="A1402" s="285"/>
      <c r="B1402" s="57"/>
      <c r="C1402" s="57"/>
      <c r="D1402" s="57"/>
      <c r="E1402" s="57"/>
      <c r="F1402" s="57"/>
      <c r="G1402" s="57"/>
      <c r="H1402" s="103"/>
      <c r="I1402" s="133"/>
      <c r="J1402" s="187"/>
      <c r="K1402" s="133"/>
      <c r="L1402" s="91"/>
      <c r="M1402" s="188"/>
      <c r="N1402" s="123"/>
      <c r="O1402" s="124"/>
      <c r="P1402" s="110"/>
      <c r="Q1402" s="106"/>
      <c r="R1402" s="111"/>
      <c r="S1402" s="106"/>
      <c r="T1402" s="84">
        <f t="shared" si="100"/>
        <v>-9.7788870334625244E-9</v>
      </c>
      <c r="U1402" s="85"/>
      <c r="V1402" s="98"/>
      <c r="W1402" s="86"/>
      <c r="X1402" s="71"/>
      <c r="Y1402" s="71"/>
      <c r="Z1402" s="120"/>
      <c r="AA1402" s="120"/>
    </row>
    <row r="1403" spans="1:27" ht="41.1" hidden="1" customHeight="1" x14ac:dyDescent="0.3">
      <c r="A1403" s="285"/>
      <c r="B1403" s="57"/>
      <c r="C1403" s="57"/>
      <c r="D1403" s="57"/>
      <c r="E1403" s="57"/>
      <c r="F1403" s="57"/>
      <c r="G1403" s="57"/>
      <c r="H1403" s="103"/>
      <c r="I1403" s="133"/>
      <c r="J1403" s="187"/>
      <c r="K1403" s="133"/>
      <c r="L1403" s="91"/>
      <c r="M1403" s="188"/>
      <c r="N1403" s="123"/>
      <c r="O1403" s="124"/>
      <c r="P1403" s="110"/>
      <c r="Q1403" s="106"/>
      <c r="R1403" s="111"/>
      <c r="S1403" s="106"/>
      <c r="T1403" s="84">
        <f t="shared" si="100"/>
        <v>-9.7788870334625244E-9</v>
      </c>
      <c r="U1403" s="85"/>
      <c r="V1403" s="98"/>
      <c r="W1403" s="86"/>
      <c r="X1403" s="71"/>
      <c r="Y1403" s="71"/>
      <c r="Z1403" s="120"/>
      <c r="AA1403" s="120"/>
    </row>
    <row r="1404" spans="1:27" ht="41.1" hidden="1" customHeight="1" x14ac:dyDescent="0.3">
      <c r="A1404" s="285"/>
      <c r="B1404" s="57"/>
      <c r="C1404" s="57"/>
      <c r="D1404" s="57"/>
      <c r="E1404" s="57"/>
      <c r="F1404" s="57"/>
      <c r="G1404" s="57"/>
      <c r="H1404" s="103"/>
      <c r="I1404" s="133"/>
      <c r="J1404" s="187"/>
      <c r="K1404" s="133"/>
      <c r="L1404" s="91"/>
      <c r="M1404" s="188"/>
      <c r="N1404" s="123"/>
      <c r="O1404" s="124"/>
      <c r="P1404" s="110"/>
      <c r="Q1404" s="106"/>
      <c r="R1404" s="111"/>
      <c r="S1404" s="106"/>
      <c r="T1404" s="84">
        <f t="shared" si="100"/>
        <v>-9.7788870334625244E-9</v>
      </c>
      <c r="U1404" s="85"/>
      <c r="V1404" s="98"/>
      <c r="W1404" s="86"/>
      <c r="X1404" s="71"/>
      <c r="Y1404" s="71"/>
      <c r="Z1404" s="120"/>
      <c r="AA1404" s="120"/>
    </row>
    <row r="1405" spans="1:27" ht="41.1" hidden="1" customHeight="1" x14ac:dyDescent="0.3">
      <c r="A1405" s="285"/>
      <c r="B1405" s="57"/>
      <c r="C1405" s="57"/>
      <c r="D1405" s="57"/>
      <c r="E1405" s="57"/>
      <c r="F1405" s="57"/>
      <c r="G1405" s="57"/>
      <c r="H1405" s="103"/>
      <c r="I1405" s="133"/>
      <c r="J1405" s="187"/>
      <c r="K1405" s="133"/>
      <c r="L1405" s="91"/>
      <c r="M1405" s="188"/>
      <c r="N1405" s="123"/>
      <c r="O1405" s="124"/>
      <c r="P1405" s="110"/>
      <c r="Q1405" s="106"/>
      <c r="R1405" s="111"/>
      <c r="S1405" s="106"/>
      <c r="T1405" s="84">
        <f t="shared" si="100"/>
        <v>-9.7788870334625244E-9</v>
      </c>
      <c r="U1405" s="85"/>
      <c r="V1405" s="98"/>
      <c r="W1405" s="86"/>
      <c r="X1405" s="71"/>
      <c r="Y1405" s="71"/>
      <c r="Z1405" s="120"/>
      <c r="AA1405" s="120"/>
    </row>
    <row r="1406" spans="1:27" ht="41.1" hidden="1" customHeight="1" x14ac:dyDescent="0.3">
      <c r="A1406" s="285"/>
      <c r="B1406" s="57"/>
      <c r="C1406" s="57"/>
      <c r="D1406" s="57"/>
      <c r="E1406" s="57"/>
      <c r="F1406" s="57"/>
      <c r="G1406" s="57"/>
      <c r="H1406" s="103"/>
      <c r="I1406" s="133"/>
      <c r="J1406" s="187"/>
      <c r="K1406" s="133"/>
      <c r="L1406" s="91"/>
      <c r="M1406" s="188"/>
      <c r="N1406" s="123"/>
      <c r="O1406" s="124"/>
      <c r="P1406" s="110"/>
      <c r="Q1406" s="106"/>
      <c r="R1406" s="111"/>
      <c r="S1406" s="106"/>
      <c r="T1406" s="84">
        <f t="shared" si="100"/>
        <v>-9.7788870334625244E-9</v>
      </c>
      <c r="U1406" s="85"/>
      <c r="V1406" s="98"/>
      <c r="W1406" s="86"/>
      <c r="X1406" s="71"/>
      <c r="Y1406" s="71"/>
      <c r="Z1406" s="120"/>
      <c r="AA1406" s="120"/>
    </row>
    <row r="1407" spans="1:27" ht="41.1" hidden="1" customHeight="1" x14ac:dyDescent="0.3">
      <c r="A1407" s="285"/>
      <c r="B1407" s="57"/>
      <c r="C1407" s="57"/>
      <c r="D1407" s="57"/>
      <c r="E1407" s="57"/>
      <c r="F1407" s="57"/>
      <c r="G1407" s="57"/>
      <c r="H1407" s="103"/>
      <c r="I1407" s="133"/>
      <c r="J1407" s="187"/>
      <c r="K1407" s="133"/>
      <c r="L1407" s="91"/>
      <c r="M1407" s="188"/>
      <c r="N1407" s="123"/>
      <c r="O1407" s="124"/>
      <c r="P1407" s="110"/>
      <c r="Q1407" s="106"/>
      <c r="R1407" s="111"/>
      <c r="S1407" s="106"/>
      <c r="T1407" s="84">
        <f t="shared" si="100"/>
        <v>-9.7788870334625244E-9</v>
      </c>
      <c r="U1407" s="85"/>
      <c r="V1407" s="98"/>
      <c r="W1407" s="86"/>
      <c r="X1407" s="71"/>
      <c r="Y1407" s="71"/>
      <c r="Z1407" s="120"/>
      <c r="AA1407" s="120"/>
    </row>
    <row r="1408" spans="1:27" ht="41.1" hidden="1" customHeight="1" x14ac:dyDescent="0.3">
      <c r="A1408" s="285"/>
      <c r="B1408" s="57"/>
      <c r="C1408" s="57"/>
      <c r="D1408" s="57"/>
      <c r="E1408" s="57"/>
      <c r="F1408" s="57"/>
      <c r="G1408" s="57"/>
      <c r="H1408" s="103"/>
      <c r="I1408" s="133"/>
      <c r="J1408" s="187"/>
      <c r="K1408" s="133"/>
      <c r="L1408" s="91"/>
      <c r="M1408" s="188"/>
      <c r="N1408" s="123"/>
      <c r="O1408" s="124"/>
      <c r="P1408" s="110"/>
      <c r="Q1408" s="106"/>
      <c r="R1408" s="111"/>
      <c r="S1408" s="106"/>
      <c r="T1408" s="84">
        <f t="shared" si="100"/>
        <v>-9.7788870334625244E-9</v>
      </c>
      <c r="U1408" s="85"/>
      <c r="V1408" s="98"/>
      <c r="W1408" s="86"/>
      <c r="X1408" s="71"/>
      <c r="Y1408" s="71"/>
      <c r="Z1408" s="120"/>
      <c r="AA1408" s="120"/>
    </row>
    <row r="1409" spans="1:27" ht="41.1" hidden="1" customHeight="1" x14ac:dyDescent="0.3">
      <c r="A1409" s="285"/>
      <c r="B1409" s="57"/>
      <c r="C1409" s="57"/>
      <c r="D1409" s="57"/>
      <c r="E1409" s="57"/>
      <c r="F1409" s="57"/>
      <c r="G1409" s="57"/>
      <c r="H1409" s="103"/>
      <c r="I1409" s="133"/>
      <c r="J1409" s="187"/>
      <c r="K1409" s="133"/>
      <c r="L1409" s="91"/>
      <c r="M1409" s="188"/>
      <c r="N1409" s="123"/>
      <c r="O1409" s="124"/>
      <c r="P1409" s="110"/>
      <c r="Q1409" s="106"/>
      <c r="R1409" s="111"/>
      <c r="S1409" s="106"/>
      <c r="T1409" s="84">
        <f t="shared" si="100"/>
        <v>-9.7788870334625244E-9</v>
      </c>
      <c r="U1409" s="85"/>
      <c r="V1409" s="98"/>
      <c r="W1409" s="86"/>
      <c r="X1409" s="71"/>
      <c r="Y1409" s="71"/>
      <c r="Z1409" s="120"/>
      <c r="AA1409" s="120"/>
    </row>
    <row r="1410" spans="1:27" ht="41.1" hidden="1" customHeight="1" x14ac:dyDescent="0.3">
      <c r="A1410" s="285"/>
      <c r="B1410" s="57"/>
      <c r="C1410" s="57"/>
      <c r="D1410" s="57"/>
      <c r="E1410" s="57"/>
      <c r="F1410" s="57"/>
      <c r="G1410" s="57"/>
      <c r="H1410" s="103"/>
      <c r="I1410" s="133"/>
      <c r="J1410" s="187"/>
      <c r="K1410" s="133"/>
      <c r="L1410" s="91"/>
      <c r="M1410" s="188"/>
      <c r="N1410" s="123"/>
      <c r="O1410" s="124"/>
      <c r="P1410" s="110"/>
      <c r="Q1410" s="106"/>
      <c r="R1410" s="111"/>
      <c r="S1410" s="106"/>
      <c r="T1410" s="84">
        <f t="shared" si="100"/>
        <v>-9.7788870334625244E-9</v>
      </c>
      <c r="U1410" s="85"/>
      <c r="V1410" s="98"/>
      <c r="W1410" s="86"/>
      <c r="X1410" s="71"/>
      <c r="Y1410" s="71"/>
      <c r="Z1410" s="120"/>
      <c r="AA1410" s="120"/>
    </row>
    <row r="1411" spans="1:27" ht="41.1" hidden="1" customHeight="1" x14ac:dyDescent="0.3">
      <c r="A1411" s="285"/>
      <c r="B1411" s="57"/>
      <c r="C1411" s="57"/>
      <c r="D1411" s="57"/>
      <c r="E1411" s="57"/>
      <c r="F1411" s="57"/>
      <c r="G1411" s="57"/>
      <c r="H1411" s="103"/>
      <c r="I1411" s="133"/>
      <c r="J1411" s="187"/>
      <c r="K1411" s="133"/>
      <c r="L1411" s="91"/>
      <c r="M1411" s="188"/>
      <c r="N1411" s="123"/>
      <c r="O1411" s="124"/>
      <c r="P1411" s="110"/>
      <c r="Q1411" s="106"/>
      <c r="R1411" s="111"/>
      <c r="S1411" s="106"/>
      <c r="T1411" s="84">
        <f t="shared" si="100"/>
        <v>-9.7788870334625244E-9</v>
      </c>
      <c r="U1411" s="85"/>
      <c r="V1411" s="98"/>
      <c r="W1411" s="86"/>
      <c r="X1411" s="71"/>
      <c r="Y1411" s="71"/>
      <c r="Z1411" s="120"/>
      <c r="AA1411" s="120"/>
    </row>
    <row r="1412" spans="1:27" ht="41.1" hidden="1" customHeight="1" x14ac:dyDescent="0.3">
      <c r="A1412" s="285"/>
      <c r="B1412" s="57"/>
      <c r="C1412" s="57"/>
      <c r="D1412" s="57"/>
      <c r="E1412" s="57"/>
      <c r="F1412" s="57"/>
      <c r="G1412" s="57"/>
      <c r="H1412" s="103"/>
      <c r="I1412" s="133"/>
      <c r="J1412" s="187"/>
      <c r="K1412" s="133"/>
      <c r="L1412" s="91"/>
      <c r="M1412" s="188"/>
      <c r="N1412" s="123"/>
      <c r="O1412" s="124"/>
      <c r="P1412" s="110"/>
      <c r="Q1412" s="106"/>
      <c r="R1412" s="111"/>
      <c r="S1412" s="106"/>
      <c r="T1412" s="84">
        <f t="shared" si="100"/>
        <v>-9.7788870334625244E-9</v>
      </c>
      <c r="U1412" s="85"/>
      <c r="V1412" s="98"/>
      <c r="W1412" s="86"/>
      <c r="X1412" s="71"/>
      <c r="Y1412" s="71"/>
      <c r="Z1412" s="120"/>
      <c r="AA1412" s="120"/>
    </row>
    <row r="1413" spans="1:27" ht="41.1" hidden="1" customHeight="1" x14ac:dyDescent="0.3">
      <c r="A1413" s="285"/>
      <c r="B1413" s="57"/>
      <c r="C1413" s="57"/>
      <c r="D1413" s="57"/>
      <c r="E1413" s="57"/>
      <c r="F1413" s="57"/>
      <c r="G1413" s="57"/>
      <c r="H1413" s="103"/>
      <c r="I1413" s="133"/>
      <c r="J1413" s="187"/>
      <c r="K1413" s="133"/>
      <c r="L1413" s="91"/>
      <c r="M1413" s="188"/>
      <c r="N1413" s="123"/>
      <c r="O1413" s="124"/>
      <c r="P1413" s="110"/>
      <c r="Q1413" s="106"/>
      <c r="R1413" s="111"/>
      <c r="S1413" s="106"/>
      <c r="T1413" s="84">
        <f t="shared" si="100"/>
        <v>-9.7788870334625244E-9</v>
      </c>
      <c r="U1413" s="85"/>
      <c r="V1413" s="98"/>
      <c r="W1413" s="86"/>
      <c r="X1413" s="71"/>
      <c r="Y1413" s="71"/>
      <c r="Z1413" s="120"/>
      <c r="AA1413" s="120"/>
    </row>
    <row r="1414" spans="1:27" ht="41.1" hidden="1" customHeight="1" x14ac:dyDescent="0.3">
      <c r="A1414" s="285"/>
      <c r="B1414" s="57"/>
      <c r="C1414" s="57"/>
      <c r="D1414" s="57"/>
      <c r="E1414" s="57"/>
      <c r="F1414" s="57"/>
      <c r="G1414" s="57"/>
      <c r="H1414" s="103"/>
      <c r="I1414" s="133"/>
      <c r="J1414" s="187"/>
      <c r="K1414" s="133"/>
      <c r="L1414" s="91"/>
      <c r="M1414" s="188"/>
      <c r="N1414" s="123"/>
      <c r="O1414" s="124"/>
      <c r="P1414" s="110"/>
      <c r="Q1414" s="106"/>
      <c r="R1414" s="111"/>
      <c r="S1414" s="106"/>
      <c r="T1414" s="84">
        <f t="shared" si="100"/>
        <v>-9.7788870334625244E-9</v>
      </c>
      <c r="U1414" s="85"/>
      <c r="V1414" s="98"/>
      <c r="W1414" s="86"/>
      <c r="X1414" s="71"/>
      <c r="Y1414" s="71"/>
      <c r="Z1414" s="120"/>
      <c r="AA1414" s="120"/>
    </row>
    <row r="1415" spans="1:27" ht="41.1" hidden="1" customHeight="1" x14ac:dyDescent="0.3">
      <c r="A1415" s="285"/>
      <c r="B1415" s="57"/>
      <c r="C1415" s="57"/>
      <c r="D1415" s="57"/>
      <c r="E1415" s="57"/>
      <c r="F1415" s="57"/>
      <c r="G1415" s="57"/>
      <c r="H1415" s="103"/>
      <c r="I1415" s="133"/>
      <c r="J1415" s="187"/>
      <c r="K1415" s="133"/>
      <c r="L1415" s="91"/>
      <c r="M1415" s="188"/>
      <c r="N1415" s="123"/>
      <c r="O1415" s="124"/>
      <c r="P1415" s="110"/>
      <c r="Q1415" s="106"/>
      <c r="R1415" s="111"/>
      <c r="S1415" s="106"/>
      <c r="T1415" s="84">
        <f t="shared" si="100"/>
        <v>-9.7788870334625244E-9</v>
      </c>
      <c r="U1415" s="85"/>
      <c r="V1415" s="98"/>
      <c r="W1415" s="86"/>
      <c r="X1415" s="71"/>
      <c r="Y1415" s="71"/>
      <c r="Z1415" s="120"/>
      <c r="AA1415" s="120"/>
    </row>
    <row r="1416" spans="1:27" ht="41.1" hidden="1" customHeight="1" x14ac:dyDescent="0.3">
      <c r="A1416" s="285"/>
      <c r="B1416" s="57"/>
      <c r="C1416" s="57"/>
      <c r="D1416" s="57"/>
      <c r="E1416" s="57"/>
      <c r="F1416" s="57"/>
      <c r="G1416" s="57"/>
      <c r="H1416" s="103"/>
      <c r="I1416" s="133"/>
      <c r="J1416" s="187"/>
      <c r="K1416" s="133"/>
      <c r="L1416" s="91"/>
      <c r="M1416" s="188"/>
      <c r="N1416" s="123"/>
      <c r="O1416" s="124"/>
      <c r="P1416" s="110"/>
      <c r="Q1416" s="106"/>
      <c r="R1416" s="111"/>
      <c r="S1416" s="106"/>
      <c r="T1416" s="84">
        <f t="shared" si="100"/>
        <v>-9.7788870334625244E-9</v>
      </c>
      <c r="U1416" s="85"/>
      <c r="V1416" s="98"/>
      <c r="W1416" s="86"/>
      <c r="X1416" s="71"/>
      <c r="Y1416" s="71"/>
      <c r="Z1416" s="120"/>
      <c r="AA1416" s="120"/>
    </row>
    <row r="1417" spans="1:27" ht="41.1" hidden="1" customHeight="1" x14ac:dyDescent="0.3">
      <c r="A1417" s="285"/>
      <c r="B1417" s="57"/>
      <c r="C1417" s="57"/>
      <c r="D1417" s="57"/>
      <c r="E1417" s="57"/>
      <c r="F1417" s="57"/>
      <c r="G1417" s="57"/>
      <c r="H1417" s="103"/>
      <c r="I1417" s="133"/>
      <c r="J1417" s="187"/>
      <c r="K1417" s="133"/>
      <c r="L1417" s="91"/>
      <c r="M1417" s="188"/>
      <c r="N1417" s="123"/>
      <c r="O1417" s="124"/>
      <c r="P1417" s="110"/>
      <c r="Q1417" s="106"/>
      <c r="R1417" s="111"/>
      <c r="S1417" s="106"/>
      <c r="T1417" s="84">
        <f t="shared" si="100"/>
        <v>-9.7788870334625244E-9</v>
      </c>
      <c r="U1417" s="85"/>
      <c r="V1417" s="98"/>
      <c r="W1417" s="86"/>
      <c r="X1417" s="71"/>
      <c r="Y1417" s="71"/>
      <c r="Z1417" s="120"/>
      <c r="AA1417" s="120"/>
    </row>
    <row r="1418" spans="1:27" ht="41.1" hidden="1" customHeight="1" x14ac:dyDescent="0.3">
      <c r="A1418" s="285"/>
      <c r="B1418" s="57"/>
      <c r="C1418" s="57"/>
      <c r="D1418" s="57"/>
      <c r="E1418" s="57"/>
      <c r="F1418" s="57"/>
      <c r="G1418" s="57"/>
      <c r="H1418" s="103"/>
      <c r="I1418" s="133"/>
      <c r="J1418" s="187"/>
      <c r="K1418" s="133"/>
      <c r="L1418" s="91"/>
      <c r="M1418" s="188"/>
      <c r="N1418" s="123"/>
      <c r="O1418" s="124"/>
      <c r="P1418" s="110"/>
      <c r="Q1418" s="106"/>
      <c r="R1418" s="111"/>
      <c r="S1418" s="106"/>
      <c r="T1418" s="84">
        <f t="shared" si="100"/>
        <v>-9.7788870334625244E-9</v>
      </c>
      <c r="U1418" s="85"/>
      <c r="V1418" s="98"/>
      <c r="W1418" s="86"/>
      <c r="X1418" s="71"/>
      <c r="Y1418" s="71"/>
      <c r="Z1418" s="120"/>
      <c r="AA1418" s="120"/>
    </row>
    <row r="1419" spans="1:27" ht="41.1" hidden="1" customHeight="1" x14ac:dyDescent="0.3">
      <c r="A1419" s="285"/>
      <c r="B1419" s="57"/>
      <c r="C1419" s="57"/>
      <c r="D1419" s="57"/>
      <c r="E1419" s="57"/>
      <c r="F1419" s="57"/>
      <c r="G1419" s="57"/>
      <c r="H1419" s="103"/>
      <c r="I1419" s="133"/>
      <c r="J1419" s="187"/>
      <c r="K1419" s="133"/>
      <c r="L1419" s="91"/>
      <c r="M1419" s="188"/>
      <c r="N1419" s="123"/>
      <c r="O1419" s="124"/>
      <c r="P1419" s="110"/>
      <c r="Q1419" s="106"/>
      <c r="R1419" s="111"/>
      <c r="S1419" s="106"/>
      <c r="T1419" s="84">
        <f t="shared" si="100"/>
        <v>-9.7788870334625244E-9</v>
      </c>
      <c r="U1419" s="85"/>
      <c r="V1419" s="98"/>
      <c r="W1419" s="86"/>
      <c r="X1419" s="71"/>
      <c r="Y1419" s="71"/>
      <c r="Z1419" s="120"/>
      <c r="AA1419" s="120"/>
    </row>
    <row r="1420" spans="1:27" ht="41.1" hidden="1" customHeight="1" x14ac:dyDescent="0.3">
      <c r="A1420" s="285"/>
      <c r="B1420" s="57"/>
      <c r="C1420" s="57"/>
      <c r="D1420" s="57"/>
      <c r="E1420" s="57"/>
      <c r="F1420" s="57"/>
      <c r="G1420" s="57"/>
      <c r="H1420" s="103"/>
      <c r="I1420" s="133"/>
      <c r="J1420" s="187"/>
      <c r="K1420" s="133"/>
      <c r="L1420" s="91"/>
      <c r="M1420" s="188"/>
      <c r="N1420" s="123"/>
      <c r="O1420" s="124"/>
      <c r="P1420" s="110"/>
      <c r="Q1420" s="106"/>
      <c r="R1420" s="111"/>
      <c r="S1420" s="106"/>
      <c r="T1420" s="84">
        <f t="shared" si="100"/>
        <v>-9.7788870334625244E-9</v>
      </c>
      <c r="U1420" s="85"/>
      <c r="V1420" s="98"/>
      <c r="W1420" s="86"/>
      <c r="X1420" s="71"/>
      <c r="Y1420" s="71"/>
      <c r="Z1420" s="120"/>
      <c r="AA1420" s="120"/>
    </row>
    <row r="1421" spans="1:27" ht="41.1" hidden="1" customHeight="1" x14ac:dyDescent="0.3">
      <c r="A1421" s="285"/>
      <c r="B1421" s="57"/>
      <c r="C1421" s="57"/>
      <c r="D1421" s="57"/>
      <c r="E1421" s="57"/>
      <c r="F1421" s="57"/>
      <c r="G1421" s="57"/>
      <c r="H1421" s="103"/>
      <c r="I1421" s="133"/>
      <c r="J1421" s="187"/>
      <c r="K1421" s="133"/>
      <c r="L1421" s="91"/>
      <c r="M1421" s="188"/>
      <c r="N1421" s="123"/>
      <c r="O1421" s="124"/>
      <c r="P1421" s="110"/>
      <c r="Q1421" s="106"/>
      <c r="R1421" s="111"/>
      <c r="S1421" s="106"/>
      <c r="T1421" s="84">
        <f t="shared" si="100"/>
        <v>-9.7788870334625244E-9</v>
      </c>
      <c r="U1421" s="85"/>
      <c r="V1421" s="98"/>
      <c r="W1421" s="86"/>
      <c r="X1421" s="71"/>
      <c r="Y1421" s="71"/>
      <c r="Z1421" s="120"/>
      <c r="AA1421" s="120"/>
    </row>
    <row r="1422" spans="1:27" ht="41.1" hidden="1" customHeight="1" x14ac:dyDescent="0.3">
      <c r="A1422" s="285"/>
      <c r="B1422" s="57"/>
      <c r="C1422" s="57"/>
      <c r="D1422" s="57"/>
      <c r="E1422" s="57"/>
      <c r="F1422" s="57"/>
      <c r="G1422" s="57"/>
      <c r="H1422" s="103"/>
      <c r="I1422" s="133"/>
      <c r="J1422" s="187"/>
      <c r="K1422" s="133"/>
      <c r="L1422" s="91"/>
      <c r="M1422" s="188"/>
      <c r="N1422" s="123"/>
      <c r="O1422" s="124"/>
      <c r="P1422" s="110"/>
      <c r="Q1422" s="106"/>
      <c r="R1422" s="111"/>
      <c r="S1422" s="106"/>
      <c r="T1422" s="84">
        <f t="shared" si="100"/>
        <v>-9.7788870334625244E-9</v>
      </c>
      <c r="U1422" s="85"/>
      <c r="V1422" s="98"/>
      <c r="W1422" s="86"/>
      <c r="X1422" s="71"/>
      <c r="Y1422" s="71"/>
      <c r="Z1422" s="120"/>
      <c r="AA1422" s="120"/>
    </row>
    <row r="1423" spans="1:27" ht="41.1" hidden="1" customHeight="1" x14ac:dyDescent="0.3">
      <c r="A1423" s="285"/>
      <c r="B1423" s="57"/>
      <c r="C1423" s="57"/>
      <c r="D1423" s="57"/>
      <c r="E1423" s="57"/>
      <c r="F1423" s="57"/>
      <c r="G1423" s="57"/>
      <c r="H1423" s="103"/>
      <c r="I1423" s="133"/>
      <c r="J1423" s="187"/>
      <c r="K1423" s="133"/>
      <c r="L1423" s="91"/>
      <c r="M1423" s="188"/>
      <c r="N1423" s="123"/>
      <c r="O1423" s="124"/>
      <c r="P1423" s="110"/>
      <c r="Q1423" s="106"/>
      <c r="R1423" s="111"/>
      <c r="S1423" s="106"/>
      <c r="T1423" s="84">
        <f t="shared" si="100"/>
        <v>-9.7788870334625244E-9</v>
      </c>
      <c r="U1423" s="85"/>
      <c r="V1423" s="98"/>
      <c r="W1423" s="86"/>
      <c r="X1423" s="71"/>
      <c r="Y1423" s="71"/>
      <c r="Z1423" s="120"/>
      <c r="AA1423" s="120"/>
    </row>
    <row r="1424" spans="1:27" ht="41.1" hidden="1" customHeight="1" x14ac:dyDescent="0.3">
      <c r="A1424" s="285"/>
      <c r="B1424" s="57"/>
      <c r="C1424" s="57"/>
      <c r="D1424" s="57"/>
      <c r="E1424" s="57"/>
      <c r="F1424" s="57"/>
      <c r="G1424" s="57"/>
      <c r="H1424" s="103"/>
      <c r="I1424" s="133"/>
      <c r="J1424" s="187"/>
      <c r="K1424" s="133"/>
      <c r="L1424" s="91"/>
      <c r="M1424" s="188"/>
      <c r="N1424" s="123"/>
      <c r="O1424" s="124"/>
      <c r="P1424" s="110"/>
      <c r="Q1424" s="106"/>
      <c r="R1424" s="111"/>
      <c r="S1424" s="106"/>
      <c r="T1424" s="84">
        <f t="shared" si="100"/>
        <v>-9.7788870334625244E-9</v>
      </c>
      <c r="U1424" s="85"/>
      <c r="V1424" s="98"/>
      <c r="W1424" s="86"/>
      <c r="X1424" s="71"/>
      <c r="Y1424" s="71"/>
      <c r="Z1424" s="120"/>
      <c r="AA1424" s="120"/>
    </row>
    <row r="1425" spans="1:27" ht="41.1" hidden="1" customHeight="1" x14ac:dyDescent="0.3">
      <c r="A1425" s="285"/>
      <c r="B1425" s="57"/>
      <c r="C1425" s="57"/>
      <c r="D1425" s="57"/>
      <c r="E1425" s="57"/>
      <c r="F1425" s="57"/>
      <c r="G1425" s="57"/>
      <c r="H1425" s="103"/>
      <c r="I1425" s="133"/>
      <c r="J1425" s="187"/>
      <c r="K1425" s="133"/>
      <c r="L1425" s="91"/>
      <c r="M1425" s="188"/>
      <c r="N1425" s="123"/>
      <c r="O1425" s="124"/>
      <c r="P1425" s="110"/>
      <c r="Q1425" s="106"/>
      <c r="R1425" s="111"/>
      <c r="S1425" s="106"/>
      <c r="T1425" s="84">
        <f t="shared" si="100"/>
        <v>-9.7788870334625244E-9</v>
      </c>
      <c r="U1425" s="85"/>
      <c r="V1425" s="98"/>
      <c r="W1425" s="86"/>
      <c r="X1425" s="71"/>
      <c r="Y1425" s="71"/>
      <c r="Z1425" s="120"/>
      <c r="AA1425" s="120"/>
    </row>
    <row r="1426" spans="1:27" ht="41.1" hidden="1" customHeight="1" x14ac:dyDescent="0.3">
      <c r="A1426" s="285"/>
      <c r="B1426" s="57"/>
      <c r="C1426" s="57"/>
      <c r="D1426" s="57"/>
      <c r="E1426" s="57"/>
      <c r="F1426" s="57"/>
      <c r="G1426" s="57"/>
      <c r="H1426" s="103"/>
      <c r="I1426" s="133"/>
      <c r="J1426" s="187"/>
      <c r="K1426" s="133"/>
      <c r="L1426" s="91"/>
      <c r="M1426" s="188"/>
      <c r="N1426" s="123"/>
      <c r="O1426" s="124"/>
      <c r="P1426" s="110"/>
      <c r="Q1426" s="106"/>
      <c r="R1426" s="111"/>
      <c r="S1426" s="106"/>
      <c r="T1426" s="84">
        <f t="shared" si="100"/>
        <v>-9.7788870334625244E-9</v>
      </c>
      <c r="U1426" s="85"/>
      <c r="V1426" s="98"/>
      <c r="W1426" s="86"/>
      <c r="X1426" s="71"/>
      <c r="Y1426" s="71"/>
      <c r="Z1426" s="120"/>
      <c r="AA1426" s="120"/>
    </row>
    <row r="1427" spans="1:27" ht="41.1" hidden="1" customHeight="1" x14ac:dyDescent="0.3">
      <c r="A1427" s="285"/>
      <c r="B1427" s="57"/>
      <c r="C1427" s="57"/>
      <c r="D1427" s="57"/>
      <c r="E1427" s="57"/>
      <c r="F1427" s="57"/>
      <c r="G1427" s="57"/>
      <c r="H1427" s="103"/>
      <c r="I1427" s="133"/>
      <c r="J1427" s="187"/>
      <c r="K1427" s="133"/>
      <c r="L1427" s="91"/>
      <c r="M1427" s="188"/>
      <c r="N1427" s="123"/>
      <c r="O1427" s="124"/>
      <c r="P1427" s="110"/>
      <c r="Q1427" s="106"/>
      <c r="R1427" s="111"/>
      <c r="S1427" s="106"/>
      <c r="T1427" s="84">
        <f t="shared" si="100"/>
        <v>-9.7788870334625244E-9</v>
      </c>
      <c r="U1427" s="85"/>
      <c r="V1427" s="98"/>
      <c r="W1427" s="86"/>
      <c r="X1427" s="71"/>
      <c r="Y1427" s="71"/>
      <c r="Z1427" s="120"/>
      <c r="AA1427" s="120"/>
    </row>
    <row r="1428" spans="1:27" ht="41.1" hidden="1" customHeight="1" x14ac:dyDescent="0.3">
      <c r="A1428" s="285"/>
      <c r="B1428" s="57"/>
      <c r="C1428" s="57"/>
      <c r="D1428" s="57"/>
      <c r="E1428" s="57"/>
      <c r="F1428" s="57"/>
      <c r="G1428" s="57"/>
      <c r="H1428" s="103"/>
      <c r="I1428" s="133"/>
      <c r="J1428" s="187"/>
      <c r="K1428" s="133"/>
      <c r="L1428" s="91"/>
      <c r="M1428" s="188"/>
      <c r="N1428" s="123"/>
      <c r="O1428" s="124"/>
      <c r="P1428" s="110"/>
      <c r="Q1428" s="106"/>
      <c r="R1428" s="111"/>
      <c r="S1428" s="106"/>
      <c r="T1428" s="84">
        <f t="shared" si="100"/>
        <v>-9.7788870334625244E-9</v>
      </c>
      <c r="U1428" s="85"/>
      <c r="V1428" s="98"/>
      <c r="W1428" s="86"/>
      <c r="X1428" s="71"/>
      <c r="Y1428" s="71"/>
      <c r="Z1428" s="120"/>
      <c r="AA1428" s="120"/>
    </row>
    <row r="1429" spans="1:27" ht="41.1" hidden="1" customHeight="1" x14ac:dyDescent="0.3">
      <c r="A1429" s="285"/>
      <c r="B1429" s="57"/>
      <c r="C1429" s="57"/>
      <c r="D1429" s="57"/>
      <c r="E1429" s="57"/>
      <c r="F1429" s="57"/>
      <c r="G1429" s="57"/>
      <c r="H1429" s="103"/>
      <c r="I1429" s="133"/>
      <c r="J1429" s="187"/>
      <c r="K1429" s="133"/>
      <c r="L1429" s="91"/>
      <c r="M1429" s="188"/>
      <c r="N1429" s="123"/>
      <c r="O1429" s="124"/>
      <c r="P1429" s="110"/>
      <c r="Q1429" s="106"/>
      <c r="R1429" s="111"/>
      <c r="S1429" s="106"/>
      <c r="T1429" s="84">
        <f t="shared" si="100"/>
        <v>-9.7788870334625244E-9</v>
      </c>
      <c r="U1429" s="85"/>
      <c r="V1429" s="98"/>
      <c r="W1429" s="86"/>
      <c r="X1429" s="71"/>
      <c r="Y1429" s="71"/>
      <c r="Z1429" s="120"/>
      <c r="AA1429" s="120"/>
    </row>
    <row r="1430" spans="1:27" ht="41.1" hidden="1" customHeight="1" x14ac:dyDescent="0.3">
      <c r="A1430" s="285"/>
      <c r="B1430" s="57"/>
      <c r="C1430" s="57"/>
      <c r="D1430" s="57"/>
      <c r="E1430" s="57"/>
      <c r="F1430" s="57"/>
      <c r="G1430" s="57"/>
      <c r="H1430" s="103"/>
      <c r="I1430" s="133"/>
      <c r="J1430" s="187"/>
      <c r="K1430" s="133"/>
      <c r="L1430" s="91"/>
      <c r="M1430" s="188"/>
      <c r="N1430" s="123"/>
      <c r="O1430" s="124"/>
      <c r="P1430" s="110"/>
      <c r="Q1430" s="106"/>
      <c r="R1430" s="111"/>
      <c r="S1430" s="106"/>
      <c r="T1430" s="84">
        <f t="shared" si="100"/>
        <v>-9.7788870334625244E-9</v>
      </c>
      <c r="U1430" s="85"/>
      <c r="V1430" s="98"/>
      <c r="W1430" s="86"/>
      <c r="X1430" s="71"/>
      <c r="Y1430" s="71"/>
      <c r="Z1430" s="120"/>
      <c r="AA1430" s="120"/>
    </row>
    <row r="1431" spans="1:27" ht="41.1" hidden="1" customHeight="1" x14ac:dyDescent="0.3">
      <c r="A1431" s="285"/>
      <c r="B1431" s="57"/>
      <c r="C1431" s="57"/>
      <c r="D1431" s="57"/>
      <c r="E1431" s="57"/>
      <c r="F1431" s="57"/>
      <c r="G1431" s="57"/>
      <c r="H1431" s="103"/>
      <c r="I1431" s="133"/>
      <c r="J1431" s="187"/>
      <c r="K1431" s="133"/>
      <c r="L1431" s="91"/>
      <c r="M1431" s="188"/>
      <c r="N1431" s="123"/>
      <c r="O1431" s="124"/>
      <c r="P1431" s="110"/>
      <c r="Q1431" s="106"/>
      <c r="R1431" s="111"/>
      <c r="S1431" s="106"/>
      <c r="T1431" s="84">
        <f t="shared" si="100"/>
        <v>-9.7788870334625244E-9</v>
      </c>
      <c r="U1431" s="85"/>
      <c r="V1431" s="98"/>
      <c r="W1431" s="86"/>
      <c r="X1431" s="71"/>
      <c r="Y1431" s="71"/>
      <c r="Z1431" s="120"/>
      <c r="AA1431" s="120"/>
    </row>
    <row r="1432" spans="1:27" ht="41.1" hidden="1" customHeight="1" x14ac:dyDescent="0.3">
      <c r="A1432" s="285"/>
      <c r="B1432" s="57"/>
      <c r="C1432" s="57"/>
      <c r="D1432" s="57"/>
      <c r="E1432" s="57"/>
      <c r="F1432" s="57"/>
      <c r="G1432" s="57"/>
      <c r="H1432" s="103"/>
      <c r="I1432" s="133"/>
      <c r="J1432" s="187"/>
      <c r="K1432" s="133"/>
      <c r="L1432" s="91"/>
      <c r="M1432" s="188"/>
      <c r="N1432" s="123"/>
      <c r="O1432" s="124"/>
      <c r="P1432" s="110"/>
      <c r="Q1432" s="106"/>
      <c r="R1432" s="111"/>
      <c r="S1432" s="106"/>
      <c r="T1432" s="84">
        <f t="shared" si="100"/>
        <v>-9.7788870334625244E-9</v>
      </c>
      <c r="U1432" s="85"/>
      <c r="V1432" s="98"/>
      <c r="W1432" s="86"/>
      <c r="X1432" s="71"/>
      <c r="Y1432" s="71"/>
      <c r="Z1432" s="120"/>
      <c r="AA1432" s="120"/>
    </row>
    <row r="1433" spans="1:27" ht="41.1" hidden="1" customHeight="1" x14ac:dyDescent="0.3">
      <c r="A1433" s="285"/>
      <c r="B1433" s="57"/>
      <c r="C1433" s="57"/>
      <c r="D1433" s="57"/>
      <c r="E1433" s="57"/>
      <c r="F1433" s="57"/>
      <c r="G1433" s="57"/>
      <c r="H1433" s="103"/>
      <c r="I1433" s="133"/>
      <c r="J1433" s="187"/>
      <c r="K1433" s="133"/>
      <c r="L1433" s="91"/>
      <c r="M1433" s="188"/>
      <c r="N1433" s="123"/>
      <c r="O1433" s="124"/>
      <c r="P1433" s="110"/>
      <c r="Q1433" s="106"/>
      <c r="R1433" s="111"/>
      <c r="S1433" s="106"/>
      <c r="T1433" s="84">
        <f t="shared" si="100"/>
        <v>-9.7788870334625244E-9</v>
      </c>
      <c r="U1433" s="85"/>
      <c r="V1433" s="98"/>
      <c r="W1433" s="86"/>
      <c r="X1433" s="71"/>
      <c r="Y1433" s="71"/>
      <c r="Z1433" s="120"/>
      <c r="AA1433" s="120"/>
    </row>
    <row r="1434" spans="1:27" ht="41.1" hidden="1" customHeight="1" x14ac:dyDescent="0.3">
      <c r="A1434" s="285"/>
      <c r="B1434" s="57"/>
      <c r="C1434" s="57"/>
      <c r="D1434" s="57"/>
      <c r="E1434" s="57"/>
      <c r="F1434" s="57"/>
      <c r="G1434" s="57"/>
      <c r="H1434" s="103"/>
      <c r="I1434" s="133"/>
      <c r="J1434" s="187"/>
      <c r="K1434" s="133"/>
      <c r="L1434" s="91"/>
      <c r="M1434" s="188"/>
      <c r="N1434" s="123"/>
      <c r="O1434" s="124"/>
      <c r="P1434" s="110"/>
      <c r="Q1434" s="106"/>
      <c r="R1434" s="111"/>
      <c r="S1434" s="106"/>
      <c r="T1434" s="84">
        <f t="shared" si="100"/>
        <v>-9.7788870334625244E-9</v>
      </c>
      <c r="U1434" s="85"/>
      <c r="V1434" s="98"/>
      <c r="W1434" s="86"/>
      <c r="X1434" s="71"/>
      <c r="Y1434" s="71"/>
      <c r="Z1434" s="120"/>
      <c r="AA1434" s="120"/>
    </row>
    <row r="1435" spans="1:27" ht="41.1" hidden="1" customHeight="1" x14ac:dyDescent="0.3">
      <c r="A1435" s="285"/>
      <c r="B1435" s="57"/>
      <c r="C1435" s="57"/>
      <c r="D1435" s="57"/>
      <c r="E1435" s="57"/>
      <c r="F1435" s="57"/>
      <c r="G1435" s="57"/>
      <c r="H1435" s="103"/>
      <c r="I1435" s="133"/>
      <c r="J1435" s="187"/>
      <c r="K1435" s="133"/>
      <c r="L1435" s="91"/>
      <c r="M1435" s="188"/>
      <c r="N1435" s="123"/>
      <c r="O1435" s="124"/>
      <c r="P1435" s="110"/>
      <c r="Q1435" s="106"/>
      <c r="R1435" s="111"/>
      <c r="S1435" s="106"/>
      <c r="T1435" s="84">
        <f t="shared" si="100"/>
        <v>-9.7788870334625244E-9</v>
      </c>
      <c r="U1435" s="85"/>
      <c r="V1435" s="98"/>
      <c r="W1435" s="86"/>
      <c r="X1435" s="71"/>
      <c r="Y1435" s="71"/>
      <c r="Z1435" s="120"/>
      <c r="AA1435" s="120"/>
    </row>
    <row r="1436" spans="1:27" ht="41.1" hidden="1" customHeight="1" x14ac:dyDescent="0.3">
      <c r="A1436" s="285"/>
      <c r="B1436" s="57"/>
      <c r="C1436" s="57"/>
      <c r="D1436" s="57"/>
      <c r="E1436" s="57"/>
      <c r="F1436" s="57"/>
      <c r="G1436" s="57"/>
      <c r="H1436" s="103"/>
      <c r="I1436" s="133"/>
      <c r="J1436" s="187"/>
      <c r="K1436" s="133"/>
      <c r="L1436" s="91"/>
      <c r="M1436" s="188"/>
      <c r="N1436" s="123"/>
      <c r="O1436" s="124"/>
      <c r="P1436" s="110"/>
      <c r="Q1436" s="106"/>
      <c r="R1436" s="111"/>
      <c r="S1436" s="106"/>
      <c r="T1436" s="84">
        <f t="shared" si="100"/>
        <v>-9.7788870334625244E-9</v>
      </c>
      <c r="U1436" s="85"/>
      <c r="V1436" s="98"/>
      <c r="W1436" s="86"/>
      <c r="X1436" s="71"/>
      <c r="Y1436" s="71"/>
      <c r="Z1436" s="120"/>
      <c r="AA1436" s="120"/>
    </row>
    <row r="1437" spans="1:27" ht="41.1" hidden="1" customHeight="1" x14ac:dyDescent="0.3">
      <c r="A1437" s="285"/>
      <c r="B1437" s="57"/>
      <c r="C1437" s="57"/>
      <c r="D1437" s="57"/>
      <c r="E1437" s="57"/>
      <c r="F1437" s="57"/>
      <c r="G1437" s="57"/>
      <c r="H1437" s="103"/>
      <c r="I1437" s="133"/>
      <c r="J1437" s="187"/>
      <c r="K1437" s="133"/>
      <c r="L1437" s="91"/>
      <c r="M1437" s="188"/>
      <c r="N1437" s="123"/>
      <c r="O1437" s="124"/>
      <c r="P1437" s="110"/>
      <c r="Q1437" s="106"/>
      <c r="R1437" s="111"/>
      <c r="S1437" s="106"/>
      <c r="T1437" s="84">
        <f t="shared" si="100"/>
        <v>-9.7788870334625244E-9</v>
      </c>
      <c r="U1437" s="85"/>
      <c r="V1437" s="98"/>
      <c r="W1437" s="86"/>
      <c r="X1437" s="71"/>
      <c r="Y1437" s="71"/>
      <c r="Z1437" s="120"/>
      <c r="AA1437" s="120"/>
    </row>
    <row r="1438" spans="1:27" ht="41.1" hidden="1" customHeight="1" x14ac:dyDescent="0.3">
      <c r="A1438" s="285"/>
      <c r="B1438" s="57"/>
      <c r="C1438" s="57"/>
      <c r="D1438" s="57"/>
      <c r="E1438" s="57"/>
      <c r="F1438" s="57"/>
      <c r="G1438" s="57"/>
      <c r="H1438" s="103"/>
      <c r="I1438" s="133"/>
      <c r="J1438" s="187"/>
      <c r="K1438" s="133"/>
      <c r="L1438" s="91"/>
      <c r="M1438" s="188"/>
      <c r="N1438" s="123"/>
      <c r="O1438" s="124"/>
      <c r="P1438" s="110"/>
      <c r="Q1438" s="106"/>
      <c r="R1438" s="111"/>
      <c r="S1438" s="106"/>
      <c r="T1438" s="84">
        <f t="shared" si="100"/>
        <v>-9.7788870334625244E-9</v>
      </c>
      <c r="U1438" s="85"/>
      <c r="V1438" s="98"/>
      <c r="W1438" s="86"/>
      <c r="X1438" s="71"/>
      <c r="Y1438" s="71"/>
      <c r="Z1438" s="120"/>
      <c r="AA1438" s="120"/>
    </row>
    <row r="1439" spans="1:27" ht="41.1" hidden="1" customHeight="1" x14ac:dyDescent="0.3">
      <c r="A1439" s="285"/>
      <c r="B1439" s="57"/>
      <c r="C1439" s="57"/>
      <c r="D1439" s="57"/>
      <c r="E1439" s="57"/>
      <c r="F1439" s="57"/>
      <c r="G1439" s="57"/>
      <c r="H1439" s="103"/>
      <c r="I1439" s="133"/>
      <c r="J1439" s="187"/>
      <c r="K1439" s="133"/>
      <c r="L1439" s="91"/>
      <c r="M1439" s="188"/>
      <c r="N1439" s="123"/>
      <c r="O1439" s="124"/>
      <c r="P1439" s="110"/>
      <c r="Q1439" s="106"/>
      <c r="R1439" s="111"/>
      <c r="S1439" s="106"/>
      <c r="T1439" s="84">
        <f t="shared" si="100"/>
        <v>-9.7788870334625244E-9</v>
      </c>
      <c r="U1439" s="85"/>
      <c r="V1439" s="98"/>
      <c r="W1439" s="86"/>
      <c r="X1439" s="71"/>
      <c r="Y1439" s="71"/>
      <c r="Z1439" s="120"/>
      <c r="AA1439" s="120"/>
    </row>
    <row r="1440" spans="1:27" ht="41.1" hidden="1" customHeight="1" x14ac:dyDescent="0.3">
      <c r="A1440" s="285"/>
      <c r="B1440" s="57"/>
      <c r="C1440" s="57"/>
      <c r="D1440" s="57"/>
      <c r="E1440" s="57"/>
      <c r="F1440" s="57"/>
      <c r="G1440" s="57"/>
      <c r="H1440" s="103"/>
      <c r="I1440" s="133"/>
      <c r="J1440" s="187"/>
      <c r="K1440" s="133"/>
      <c r="L1440" s="91"/>
      <c r="M1440" s="188"/>
      <c r="N1440" s="123"/>
      <c r="O1440" s="124"/>
      <c r="P1440" s="110"/>
      <c r="Q1440" s="106"/>
      <c r="R1440" s="111"/>
      <c r="S1440" s="106"/>
      <c r="T1440" s="84">
        <f t="shared" si="100"/>
        <v>-9.7788870334625244E-9</v>
      </c>
      <c r="U1440" s="85"/>
      <c r="V1440" s="98"/>
      <c r="W1440" s="86"/>
      <c r="X1440" s="71"/>
      <c r="Y1440" s="71"/>
      <c r="Z1440" s="120"/>
      <c r="AA1440" s="120"/>
    </row>
    <row r="1441" spans="1:27" ht="41.1" hidden="1" customHeight="1" x14ac:dyDescent="0.3">
      <c r="A1441" s="285"/>
      <c r="B1441" s="57"/>
      <c r="C1441" s="57"/>
      <c r="D1441" s="57"/>
      <c r="E1441" s="57"/>
      <c r="F1441" s="57"/>
      <c r="G1441" s="57"/>
      <c r="H1441" s="103"/>
      <c r="I1441" s="133"/>
      <c r="J1441" s="187"/>
      <c r="K1441" s="133"/>
      <c r="L1441" s="91"/>
      <c r="M1441" s="188"/>
      <c r="N1441" s="123"/>
      <c r="O1441" s="124"/>
      <c r="P1441" s="110"/>
      <c r="Q1441" s="106"/>
      <c r="R1441" s="111"/>
      <c r="S1441" s="106"/>
      <c r="T1441" s="84">
        <f t="shared" si="100"/>
        <v>-9.7788870334625244E-9</v>
      </c>
      <c r="U1441" s="85"/>
      <c r="V1441" s="98"/>
      <c r="W1441" s="86"/>
      <c r="X1441" s="71"/>
      <c r="Y1441" s="71"/>
      <c r="Z1441" s="120"/>
      <c r="AA1441" s="120"/>
    </row>
    <row r="1442" spans="1:27" ht="41.1" hidden="1" customHeight="1" x14ac:dyDescent="0.3">
      <c r="A1442" s="285"/>
      <c r="B1442" s="57"/>
      <c r="C1442" s="57"/>
      <c r="D1442" s="57"/>
      <c r="E1442" s="57"/>
      <c r="F1442" s="57"/>
      <c r="G1442" s="57"/>
      <c r="H1442" s="103"/>
      <c r="I1442" s="133"/>
      <c r="J1442" s="187"/>
      <c r="K1442" s="133"/>
      <c r="L1442" s="91"/>
      <c r="M1442" s="188"/>
      <c r="N1442" s="123"/>
      <c r="O1442" s="124"/>
      <c r="P1442" s="110"/>
      <c r="Q1442" s="106"/>
      <c r="R1442" s="111"/>
      <c r="S1442" s="106"/>
      <c r="T1442" s="84">
        <f t="shared" si="100"/>
        <v>-9.7788870334625244E-9</v>
      </c>
      <c r="U1442" s="85"/>
      <c r="V1442" s="98"/>
      <c r="W1442" s="86"/>
      <c r="X1442" s="71"/>
      <c r="Y1442" s="71"/>
      <c r="Z1442" s="120"/>
      <c r="AA1442" s="120"/>
    </row>
    <row r="1443" spans="1:27" ht="41.1" hidden="1" customHeight="1" x14ac:dyDescent="0.3">
      <c r="A1443" s="285"/>
      <c r="B1443" s="57"/>
      <c r="C1443" s="57"/>
      <c r="D1443" s="57"/>
      <c r="E1443" s="57"/>
      <c r="F1443" s="57"/>
      <c r="G1443" s="57"/>
      <c r="H1443" s="103"/>
      <c r="I1443" s="133"/>
      <c r="J1443" s="187"/>
      <c r="K1443" s="133"/>
      <c r="L1443" s="91"/>
      <c r="M1443" s="188"/>
      <c r="N1443" s="123"/>
      <c r="O1443" s="124"/>
      <c r="P1443" s="110"/>
      <c r="Q1443" s="106"/>
      <c r="R1443" s="111"/>
      <c r="S1443" s="106"/>
      <c r="T1443" s="84">
        <f t="shared" si="100"/>
        <v>-9.7788870334625244E-9</v>
      </c>
      <c r="U1443" s="85"/>
      <c r="V1443" s="98"/>
      <c r="W1443" s="86"/>
      <c r="X1443" s="71"/>
      <c r="Y1443" s="71"/>
      <c r="Z1443" s="120"/>
      <c r="AA1443" s="120"/>
    </row>
    <row r="1444" spans="1:27" ht="41.1" hidden="1" customHeight="1" x14ac:dyDescent="0.3">
      <c r="A1444" s="285"/>
      <c r="B1444" s="57"/>
      <c r="C1444" s="57"/>
      <c r="D1444" s="57"/>
      <c r="E1444" s="57"/>
      <c r="F1444" s="57"/>
      <c r="G1444" s="57"/>
      <c r="H1444" s="103"/>
      <c r="I1444" s="133"/>
      <c r="J1444" s="187"/>
      <c r="K1444" s="133"/>
      <c r="L1444" s="91"/>
      <c r="M1444" s="188"/>
      <c r="N1444" s="123"/>
      <c r="O1444" s="124"/>
      <c r="P1444" s="110"/>
      <c r="Q1444" s="106"/>
      <c r="R1444" s="111"/>
      <c r="S1444" s="106"/>
      <c r="T1444" s="84">
        <f t="shared" si="100"/>
        <v>-9.7788870334625244E-9</v>
      </c>
      <c r="U1444" s="85"/>
      <c r="V1444" s="98"/>
      <c r="W1444" s="86"/>
      <c r="X1444" s="71"/>
      <c r="Y1444" s="71"/>
      <c r="Z1444" s="120"/>
      <c r="AA1444" s="120"/>
    </row>
    <row r="1445" spans="1:27" ht="41.1" hidden="1" customHeight="1" x14ac:dyDescent="0.3">
      <c r="A1445" s="285"/>
      <c r="B1445" s="57"/>
      <c r="C1445" s="57"/>
      <c r="D1445" s="57"/>
      <c r="E1445" s="57"/>
      <c r="F1445" s="57"/>
      <c r="G1445" s="57"/>
      <c r="H1445" s="103"/>
      <c r="I1445" s="133"/>
      <c r="J1445" s="187"/>
      <c r="K1445" s="133"/>
      <c r="L1445" s="91"/>
      <c r="M1445" s="188"/>
      <c r="N1445" s="123"/>
      <c r="O1445" s="124"/>
      <c r="P1445" s="110"/>
      <c r="Q1445" s="106"/>
      <c r="R1445" s="111"/>
      <c r="S1445" s="106"/>
      <c r="T1445" s="84">
        <f t="shared" si="100"/>
        <v>-9.7788870334625244E-9</v>
      </c>
      <c r="U1445" s="85"/>
      <c r="V1445" s="98"/>
      <c r="W1445" s="86"/>
      <c r="X1445" s="71"/>
      <c r="Y1445" s="71"/>
      <c r="Z1445" s="120"/>
      <c r="AA1445" s="120"/>
    </row>
    <row r="1446" spans="1:27" ht="41.1" hidden="1" customHeight="1" x14ac:dyDescent="0.3">
      <c r="A1446" s="285"/>
      <c r="B1446" s="57"/>
      <c r="C1446" s="57"/>
      <c r="D1446" s="57"/>
      <c r="E1446" s="57"/>
      <c r="F1446" s="57"/>
      <c r="G1446" s="57"/>
      <c r="H1446" s="103"/>
      <c r="I1446" s="133"/>
      <c r="J1446" s="187"/>
      <c r="K1446" s="133"/>
      <c r="L1446" s="91"/>
      <c r="M1446" s="188"/>
      <c r="N1446" s="123"/>
      <c r="O1446" s="124"/>
      <c r="P1446" s="110"/>
      <c r="Q1446" s="106"/>
      <c r="R1446" s="111"/>
      <c r="S1446" s="106"/>
      <c r="T1446" s="84">
        <f t="shared" si="100"/>
        <v>-9.7788870334625244E-9</v>
      </c>
      <c r="U1446" s="85"/>
      <c r="V1446" s="98"/>
      <c r="W1446" s="86"/>
      <c r="X1446" s="71"/>
      <c r="Y1446" s="71"/>
      <c r="Z1446" s="120"/>
      <c r="AA1446" s="120"/>
    </row>
    <row r="1447" spans="1:27" ht="41.1" hidden="1" customHeight="1" x14ac:dyDescent="0.3">
      <c r="A1447" s="285"/>
      <c r="B1447" s="57"/>
      <c r="C1447" s="57"/>
      <c r="D1447" s="57"/>
      <c r="E1447" s="57"/>
      <c r="F1447" s="57"/>
      <c r="G1447" s="57"/>
      <c r="H1447" s="103"/>
      <c r="I1447" s="133"/>
      <c r="J1447" s="187"/>
      <c r="K1447" s="133"/>
      <c r="L1447" s="91"/>
      <c r="M1447" s="188"/>
      <c r="N1447" s="123"/>
      <c r="O1447" s="124"/>
      <c r="P1447" s="110"/>
      <c r="Q1447" s="106"/>
      <c r="R1447" s="111"/>
      <c r="S1447" s="106"/>
      <c r="T1447" s="84">
        <f t="shared" si="100"/>
        <v>-9.7788870334625244E-9</v>
      </c>
      <c r="U1447" s="85"/>
      <c r="V1447" s="98"/>
      <c r="W1447" s="86"/>
      <c r="X1447" s="71"/>
      <c r="Y1447" s="71"/>
      <c r="Z1447" s="120"/>
      <c r="AA1447" s="120"/>
    </row>
    <row r="1448" spans="1:27" ht="41.1" hidden="1" customHeight="1" x14ac:dyDescent="0.3">
      <c r="A1448" s="285"/>
      <c r="B1448" s="57"/>
      <c r="C1448" s="57"/>
      <c r="D1448" s="57"/>
      <c r="E1448" s="57"/>
      <c r="F1448" s="57"/>
      <c r="G1448" s="57"/>
      <c r="H1448" s="103"/>
      <c r="I1448" s="133"/>
      <c r="J1448" s="187"/>
      <c r="K1448" s="133"/>
      <c r="L1448" s="91"/>
      <c r="M1448" s="188"/>
      <c r="N1448" s="123"/>
      <c r="O1448" s="124"/>
      <c r="P1448" s="110"/>
      <c r="Q1448" s="106"/>
      <c r="R1448" s="111"/>
      <c r="S1448" s="106"/>
      <c r="T1448" s="84">
        <f t="shared" si="100"/>
        <v>-9.7788870334625244E-9</v>
      </c>
      <c r="U1448" s="85"/>
      <c r="V1448" s="98"/>
      <c r="W1448" s="86"/>
      <c r="X1448" s="71"/>
      <c r="Y1448" s="71"/>
      <c r="Z1448" s="120"/>
      <c r="AA1448" s="120"/>
    </row>
    <row r="1449" spans="1:27" ht="41.1" hidden="1" customHeight="1" x14ac:dyDescent="0.3">
      <c r="A1449" s="285"/>
      <c r="B1449" s="57"/>
      <c r="C1449" s="57"/>
      <c r="D1449" s="57"/>
      <c r="E1449" s="57"/>
      <c r="F1449" s="57"/>
      <c r="G1449" s="57"/>
      <c r="H1449" s="103"/>
      <c r="I1449" s="133"/>
      <c r="J1449" s="187"/>
      <c r="K1449" s="133"/>
      <c r="L1449" s="91"/>
      <c r="M1449" s="188"/>
      <c r="N1449" s="123"/>
      <c r="O1449" s="124"/>
      <c r="P1449" s="110"/>
      <c r="Q1449" s="106"/>
      <c r="R1449" s="111"/>
      <c r="S1449" s="106"/>
      <c r="T1449" s="84">
        <f t="shared" ref="T1449:T1512" si="101">+T1448+Q1449-(R1449+S1449)</f>
        <v>-9.7788870334625244E-9</v>
      </c>
      <c r="U1449" s="85"/>
      <c r="V1449" s="98"/>
      <c r="W1449" s="86"/>
      <c r="X1449" s="71"/>
      <c r="Y1449" s="71"/>
      <c r="Z1449" s="120"/>
      <c r="AA1449" s="120"/>
    </row>
    <row r="1450" spans="1:27" ht="41.1" hidden="1" customHeight="1" x14ac:dyDescent="0.3">
      <c r="A1450" s="285"/>
      <c r="B1450" s="57"/>
      <c r="C1450" s="57"/>
      <c r="D1450" s="57"/>
      <c r="E1450" s="57"/>
      <c r="F1450" s="57"/>
      <c r="G1450" s="57"/>
      <c r="H1450" s="103"/>
      <c r="I1450" s="133"/>
      <c r="J1450" s="187"/>
      <c r="K1450" s="133"/>
      <c r="L1450" s="91"/>
      <c r="M1450" s="188"/>
      <c r="N1450" s="123"/>
      <c r="O1450" s="124"/>
      <c r="P1450" s="110"/>
      <c r="Q1450" s="106"/>
      <c r="R1450" s="111"/>
      <c r="S1450" s="106"/>
      <c r="T1450" s="84">
        <f t="shared" si="101"/>
        <v>-9.7788870334625244E-9</v>
      </c>
      <c r="U1450" s="85"/>
      <c r="V1450" s="98"/>
      <c r="W1450" s="86"/>
      <c r="X1450" s="71"/>
      <c r="Y1450" s="71"/>
      <c r="Z1450" s="120"/>
      <c r="AA1450" s="120"/>
    </row>
    <row r="1451" spans="1:27" ht="41.1" hidden="1" customHeight="1" x14ac:dyDescent="0.3">
      <c r="A1451" s="285"/>
      <c r="B1451" s="57"/>
      <c r="C1451" s="57"/>
      <c r="D1451" s="57"/>
      <c r="E1451" s="57"/>
      <c r="F1451" s="57"/>
      <c r="G1451" s="57"/>
      <c r="H1451" s="103"/>
      <c r="I1451" s="133"/>
      <c r="J1451" s="187"/>
      <c r="K1451" s="133"/>
      <c r="L1451" s="91"/>
      <c r="M1451" s="188"/>
      <c r="N1451" s="123"/>
      <c r="O1451" s="124"/>
      <c r="P1451" s="110"/>
      <c r="Q1451" s="106"/>
      <c r="R1451" s="111"/>
      <c r="S1451" s="106"/>
      <c r="T1451" s="84">
        <f t="shared" si="101"/>
        <v>-9.7788870334625244E-9</v>
      </c>
      <c r="U1451" s="85"/>
      <c r="V1451" s="98"/>
      <c r="W1451" s="86"/>
      <c r="X1451" s="71"/>
      <c r="Y1451" s="71"/>
      <c r="Z1451" s="120"/>
      <c r="AA1451" s="120"/>
    </row>
    <row r="1452" spans="1:27" ht="41.1" hidden="1" customHeight="1" x14ac:dyDescent="0.3">
      <c r="A1452" s="285"/>
      <c r="B1452" s="57"/>
      <c r="C1452" s="57"/>
      <c r="D1452" s="57"/>
      <c r="E1452" s="57"/>
      <c r="F1452" s="57"/>
      <c r="G1452" s="57"/>
      <c r="H1452" s="103"/>
      <c r="I1452" s="133"/>
      <c r="J1452" s="187"/>
      <c r="K1452" s="133"/>
      <c r="L1452" s="91"/>
      <c r="M1452" s="188"/>
      <c r="N1452" s="123"/>
      <c r="O1452" s="124"/>
      <c r="P1452" s="110"/>
      <c r="Q1452" s="106"/>
      <c r="R1452" s="111"/>
      <c r="S1452" s="106"/>
      <c r="T1452" s="84">
        <f t="shared" si="101"/>
        <v>-9.7788870334625244E-9</v>
      </c>
      <c r="U1452" s="85"/>
      <c r="V1452" s="98"/>
      <c r="W1452" s="86"/>
      <c r="X1452" s="71"/>
      <c r="Y1452" s="71"/>
      <c r="Z1452" s="120"/>
      <c r="AA1452" s="120"/>
    </row>
    <row r="1453" spans="1:27" ht="41.1" hidden="1" customHeight="1" x14ac:dyDescent="0.3">
      <c r="A1453" s="285"/>
      <c r="B1453" s="57"/>
      <c r="C1453" s="57"/>
      <c r="D1453" s="57"/>
      <c r="E1453" s="57"/>
      <c r="F1453" s="57"/>
      <c r="G1453" s="57"/>
      <c r="H1453" s="103"/>
      <c r="I1453" s="133"/>
      <c r="J1453" s="187"/>
      <c r="K1453" s="133"/>
      <c r="L1453" s="91"/>
      <c r="M1453" s="188"/>
      <c r="N1453" s="123"/>
      <c r="O1453" s="124"/>
      <c r="P1453" s="110"/>
      <c r="Q1453" s="106"/>
      <c r="R1453" s="111"/>
      <c r="S1453" s="106"/>
      <c r="T1453" s="84">
        <f t="shared" si="101"/>
        <v>-9.7788870334625244E-9</v>
      </c>
      <c r="U1453" s="85"/>
      <c r="V1453" s="98"/>
      <c r="W1453" s="86"/>
      <c r="X1453" s="71"/>
      <c r="Y1453" s="71"/>
      <c r="Z1453" s="120"/>
      <c r="AA1453" s="120"/>
    </row>
    <row r="1454" spans="1:27" ht="41.1" hidden="1" customHeight="1" x14ac:dyDescent="0.3">
      <c r="A1454" s="285"/>
      <c r="B1454" s="57"/>
      <c r="C1454" s="57"/>
      <c r="D1454" s="57"/>
      <c r="E1454" s="57"/>
      <c r="F1454" s="57"/>
      <c r="G1454" s="57"/>
      <c r="H1454" s="103"/>
      <c r="I1454" s="133"/>
      <c r="J1454" s="187"/>
      <c r="K1454" s="133"/>
      <c r="L1454" s="91"/>
      <c r="M1454" s="188"/>
      <c r="N1454" s="123"/>
      <c r="O1454" s="124"/>
      <c r="P1454" s="110"/>
      <c r="Q1454" s="106"/>
      <c r="R1454" s="111"/>
      <c r="S1454" s="106"/>
      <c r="T1454" s="84">
        <f t="shared" si="101"/>
        <v>-9.7788870334625244E-9</v>
      </c>
      <c r="U1454" s="85"/>
      <c r="V1454" s="98"/>
      <c r="W1454" s="86"/>
      <c r="X1454" s="71"/>
      <c r="Y1454" s="71"/>
      <c r="Z1454" s="120"/>
      <c r="AA1454" s="120"/>
    </row>
    <row r="1455" spans="1:27" ht="41.1" hidden="1" customHeight="1" x14ac:dyDescent="0.3">
      <c r="A1455" s="285"/>
      <c r="B1455" s="57"/>
      <c r="C1455" s="57"/>
      <c r="D1455" s="57"/>
      <c r="E1455" s="57"/>
      <c r="F1455" s="57"/>
      <c r="G1455" s="57"/>
      <c r="H1455" s="103"/>
      <c r="I1455" s="133"/>
      <c r="J1455" s="187"/>
      <c r="K1455" s="133"/>
      <c r="L1455" s="91"/>
      <c r="M1455" s="188"/>
      <c r="N1455" s="123"/>
      <c r="O1455" s="124"/>
      <c r="P1455" s="110"/>
      <c r="Q1455" s="106"/>
      <c r="R1455" s="111"/>
      <c r="S1455" s="106"/>
      <c r="T1455" s="84">
        <f t="shared" si="101"/>
        <v>-9.7788870334625244E-9</v>
      </c>
      <c r="U1455" s="85"/>
      <c r="V1455" s="98"/>
      <c r="W1455" s="86"/>
      <c r="X1455" s="71"/>
      <c r="Y1455" s="71"/>
      <c r="Z1455" s="120"/>
      <c r="AA1455" s="120"/>
    </row>
    <row r="1456" spans="1:27" ht="41.1" hidden="1" customHeight="1" x14ac:dyDescent="0.3">
      <c r="A1456" s="285"/>
      <c r="B1456" s="57"/>
      <c r="C1456" s="57"/>
      <c r="D1456" s="57"/>
      <c r="E1456" s="57"/>
      <c r="F1456" s="57"/>
      <c r="G1456" s="57"/>
      <c r="H1456" s="103"/>
      <c r="I1456" s="133"/>
      <c r="J1456" s="187"/>
      <c r="K1456" s="133"/>
      <c r="L1456" s="91"/>
      <c r="M1456" s="188"/>
      <c r="N1456" s="123"/>
      <c r="O1456" s="124"/>
      <c r="P1456" s="110"/>
      <c r="Q1456" s="106"/>
      <c r="R1456" s="111"/>
      <c r="S1456" s="106"/>
      <c r="T1456" s="84">
        <f t="shared" si="101"/>
        <v>-9.7788870334625244E-9</v>
      </c>
      <c r="U1456" s="85"/>
      <c r="V1456" s="98"/>
      <c r="W1456" s="86"/>
      <c r="X1456" s="71"/>
      <c r="Y1456" s="71"/>
      <c r="Z1456" s="120"/>
      <c r="AA1456" s="120"/>
    </row>
    <row r="1457" spans="1:27" ht="41.1" hidden="1" customHeight="1" x14ac:dyDescent="0.3">
      <c r="A1457" s="285"/>
      <c r="B1457" s="57"/>
      <c r="C1457" s="57"/>
      <c r="D1457" s="57"/>
      <c r="E1457" s="57"/>
      <c r="F1457" s="57"/>
      <c r="G1457" s="57"/>
      <c r="H1457" s="103"/>
      <c r="I1457" s="133"/>
      <c r="J1457" s="187"/>
      <c r="K1457" s="133"/>
      <c r="L1457" s="91"/>
      <c r="M1457" s="188"/>
      <c r="N1457" s="123"/>
      <c r="O1457" s="124"/>
      <c r="P1457" s="110"/>
      <c r="Q1457" s="106"/>
      <c r="R1457" s="111"/>
      <c r="S1457" s="106"/>
      <c r="T1457" s="84">
        <f t="shared" si="101"/>
        <v>-9.7788870334625244E-9</v>
      </c>
      <c r="U1457" s="85"/>
      <c r="V1457" s="98"/>
      <c r="W1457" s="86"/>
      <c r="X1457" s="71"/>
      <c r="Y1457" s="71"/>
      <c r="Z1457" s="120"/>
      <c r="AA1457" s="120"/>
    </row>
    <row r="1458" spans="1:27" ht="41.1" hidden="1" customHeight="1" x14ac:dyDescent="0.3">
      <c r="A1458" s="285"/>
      <c r="B1458" s="57"/>
      <c r="C1458" s="57"/>
      <c r="D1458" s="57"/>
      <c r="E1458" s="57"/>
      <c r="F1458" s="57"/>
      <c r="G1458" s="57"/>
      <c r="H1458" s="103"/>
      <c r="I1458" s="133"/>
      <c r="J1458" s="187"/>
      <c r="K1458" s="133"/>
      <c r="L1458" s="91"/>
      <c r="M1458" s="188"/>
      <c r="N1458" s="123"/>
      <c r="O1458" s="124"/>
      <c r="P1458" s="110"/>
      <c r="Q1458" s="106"/>
      <c r="R1458" s="111"/>
      <c r="S1458" s="106"/>
      <c r="T1458" s="84">
        <f t="shared" si="101"/>
        <v>-9.7788870334625244E-9</v>
      </c>
      <c r="U1458" s="85"/>
      <c r="V1458" s="98"/>
      <c r="W1458" s="86"/>
      <c r="X1458" s="71"/>
      <c r="Y1458" s="71"/>
      <c r="Z1458" s="120"/>
      <c r="AA1458" s="120"/>
    </row>
    <row r="1459" spans="1:27" ht="41.1" hidden="1" customHeight="1" x14ac:dyDescent="0.3">
      <c r="A1459" s="285"/>
      <c r="B1459" s="57"/>
      <c r="C1459" s="57"/>
      <c r="D1459" s="57"/>
      <c r="E1459" s="57"/>
      <c r="F1459" s="57"/>
      <c r="G1459" s="57"/>
      <c r="H1459" s="103"/>
      <c r="I1459" s="133"/>
      <c r="J1459" s="187"/>
      <c r="K1459" s="133"/>
      <c r="L1459" s="91"/>
      <c r="M1459" s="188"/>
      <c r="N1459" s="123"/>
      <c r="O1459" s="124"/>
      <c r="P1459" s="110"/>
      <c r="Q1459" s="106"/>
      <c r="R1459" s="111"/>
      <c r="S1459" s="106"/>
      <c r="T1459" s="84">
        <f t="shared" si="101"/>
        <v>-9.7788870334625244E-9</v>
      </c>
      <c r="U1459" s="85"/>
      <c r="V1459" s="98"/>
      <c r="W1459" s="86"/>
      <c r="X1459" s="71"/>
      <c r="Y1459" s="71"/>
      <c r="Z1459" s="120"/>
      <c r="AA1459" s="120"/>
    </row>
    <row r="1460" spans="1:27" ht="41.1" hidden="1" customHeight="1" x14ac:dyDescent="0.3">
      <c r="A1460" s="285"/>
      <c r="B1460" s="57"/>
      <c r="C1460" s="57"/>
      <c r="D1460" s="57"/>
      <c r="E1460" s="57"/>
      <c r="F1460" s="57"/>
      <c r="G1460" s="57"/>
      <c r="H1460" s="103"/>
      <c r="I1460" s="133"/>
      <c r="J1460" s="187"/>
      <c r="K1460" s="133"/>
      <c r="L1460" s="91"/>
      <c r="M1460" s="188"/>
      <c r="N1460" s="123"/>
      <c r="O1460" s="124"/>
      <c r="P1460" s="110"/>
      <c r="Q1460" s="106"/>
      <c r="R1460" s="111"/>
      <c r="S1460" s="106"/>
      <c r="T1460" s="84">
        <f t="shared" si="101"/>
        <v>-9.7788870334625244E-9</v>
      </c>
      <c r="U1460" s="85"/>
      <c r="V1460" s="98"/>
      <c r="W1460" s="86"/>
      <c r="X1460" s="71"/>
      <c r="Y1460" s="71"/>
      <c r="Z1460" s="120"/>
      <c r="AA1460" s="120"/>
    </row>
    <row r="1461" spans="1:27" ht="41.1" hidden="1" customHeight="1" x14ac:dyDescent="0.3">
      <c r="A1461" s="285"/>
      <c r="B1461" s="57"/>
      <c r="C1461" s="57"/>
      <c r="D1461" s="57"/>
      <c r="E1461" s="57"/>
      <c r="F1461" s="57"/>
      <c r="G1461" s="57"/>
      <c r="H1461" s="103"/>
      <c r="I1461" s="133"/>
      <c r="J1461" s="187"/>
      <c r="K1461" s="133"/>
      <c r="L1461" s="91"/>
      <c r="M1461" s="188"/>
      <c r="N1461" s="123"/>
      <c r="O1461" s="124"/>
      <c r="P1461" s="110"/>
      <c r="Q1461" s="106"/>
      <c r="R1461" s="111"/>
      <c r="S1461" s="106"/>
      <c r="T1461" s="84">
        <f t="shared" si="101"/>
        <v>-9.7788870334625244E-9</v>
      </c>
      <c r="U1461" s="85"/>
      <c r="V1461" s="98"/>
      <c r="W1461" s="86"/>
      <c r="X1461" s="71"/>
      <c r="Y1461" s="71"/>
      <c r="Z1461" s="120"/>
      <c r="AA1461" s="120"/>
    </row>
    <row r="1462" spans="1:27" ht="41.1" hidden="1" customHeight="1" x14ac:dyDescent="0.3">
      <c r="A1462" s="285"/>
      <c r="B1462" s="57"/>
      <c r="C1462" s="57"/>
      <c r="D1462" s="57"/>
      <c r="E1462" s="57"/>
      <c r="F1462" s="57"/>
      <c r="G1462" s="57"/>
      <c r="H1462" s="103"/>
      <c r="I1462" s="133"/>
      <c r="J1462" s="187"/>
      <c r="K1462" s="133"/>
      <c r="L1462" s="91"/>
      <c r="M1462" s="188"/>
      <c r="N1462" s="123"/>
      <c r="O1462" s="124"/>
      <c r="P1462" s="110"/>
      <c r="Q1462" s="106"/>
      <c r="R1462" s="111"/>
      <c r="S1462" s="106"/>
      <c r="T1462" s="84">
        <f t="shared" si="101"/>
        <v>-9.7788870334625244E-9</v>
      </c>
      <c r="U1462" s="85"/>
      <c r="V1462" s="98"/>
      <c r="W1462" s="86"/>
      <c r="X1462" s="71"/>
      <c r="Y1462" s="71"/>
      <c r="Z1462" s="120"/>
      <c r="AA1462" s="120"/>
    </row>
    <row r="1463" spans="1:27" ht="41.1" hidden="1" customHeight="1" x14ac:dyDescent="0.3">
      <c r="A1463" s="285"/>
      <c r="B1463" s="57"/>
      <c r="C1463" s="57"/>
      <c r="D1463" s="57"/>
      <c r="E1463" s="57"/>
      <c r="F1463" s="57"/>
      <c r="G1463" s="57"/>
      <c r="H1463" s="103"/>
      <c r="I1463" s="133"/>
      <c r="J1463" s="187"/>
      <c r="K1463" s="133"/>
      <c r="L1463" s="91"/>
      <c r="M1463" s="188"/>
      <c r="N1463" s="123"/>
      <c r="O1463" s="124"/>
      <c r="P1463" s="110"/>
      <c r="Q1463" s="106"/>
      <c r="R1463" s="111"/>
      <c r="S1463" s="106"/>
      <c r="T1463" s="84">
        <f t="shared" si="101"/>
        <v>-9.7788870334625244E-9</v>
      </c>
      <c r="U1463" s="85"/>
      <c r="V1463" s="98"/>
      <c r="W1463" s="86"/>
      <c r="X1463" s="71"/>
      <c r="Y1463" s="71"/>
      <c r="Z1463" s="120"/>
      <c r="AA1463" s="120"/>
    </row>
    <row r="1464" spans="1:27" ht="41.1" hidden="1" customHeight="1" x14ac:dyDescent="0.3">
      <c r="A1464" s="285"/>
      <c r="B1464" s="57"/>
      <c r="C1464" s="57"/>
      <c r="D1464" s="57"/>
      <c r="E1464" s="57"/>
      <c r="F1464" s="57"/>
      <c r="G1464" s="57"/>
      <c r="H1464" s="103"/>
      <c r="I1464" s="133"/>
      <c r="J1464" s="187"/>
      <c r="K1464" s="133"/>
      <c r="L1464" s="91"/>
      <c r="M1464" s="188"/>
      <c r="N1464" s="123"/>
      <c r="O1464" s="124"/>
      <c r="P1464" s="110"/>
      <c r="Q1464" s="106"/>
      <c r="R1464" s="111"/>
      <c r="S1464" s="106"/>
      <c r="T1464" s="84">
        <f t="shared" si="101"/>
        <v>-9.7788870334625244E-9</v>
      </c>
      <c r="U1464" s="85"/>
      <c r="V1464" s="98"/>
      <c r="W1464" s="86"/>
      <c r="X1464" s="71"/>
      <c r="Y1464" s="71"/>
      <c r="Z1464" s="120"/>
      <c r="AA1464" s="120"/>
    </row>
    <row r="1465" spans="1:27" ht="41.1" hidden="1" customHeight="1" x14ac:dyDescent="0.3">
      <c r="A1465" s="285"/>
      <c r="B1465" s="57"/>
      <c r="C1465" s="57"/>
      <c r="D1465" s="57"/>
      <c r="E1465" s="57"/>
      <c r="F1465" s="57"/>
      <c r="G1465" s="57"/>
      <c r="H1465" s="103"/>
      <c r="I1465" s="133"/>
      <c r="J1465" s="187"/>
      <c r="K1465" s="133"/>
      <c r="L1465" s="91"/>
      <c r="M1465" s="188"/>
      <c r="N1465" s="123"/>
      <c r="O1465" s="124"/>
      <c r="P1465" s="110"/>
      <c r="Q1465" s="106"/>
      <c r="R1465" s="111"/>
      <c r="S1465" s="106"/>
      <c r="T1465" s="84">
        <f t="shared" si="101"/>
        <v>-9.7788870334625244E-9</v>
      </c>
      <c r="U1465" s="85"/>
      <c r="V1465" s="98"/>
      <c r="W1465" s="86"/>
      <c r="X1465" s="71"/>
      <c r="Y1465" s="71"/>
      <c r="Z1465" s="120"/>
      <c r="AA1465" s="120"/>
    </row>
    <row r="1466" spans="1:27" ht="41.1" hidden="1" customHeight="1" x14ac:dyDescent="0.3">
      <c r="A1466" s="285"/>
      <c r="B1466" s="57"/>
      <c r="C1466" s="57"/>
      <c r="D1466" s="57"/>
      <c r="E1466" s="57"/>
      <c r="F1466" s="57"/>
      <c r="G1466" s="57"/>
      <c r="H1466" s="103"/>
      <c r="I1466" s="133"/>
      <c r="J1466" s="187"/>
      <c r="K1466" s="133"/>
      <c r="L1466" s="91"/>
      <c r="M1466" s="188"/>
      <c r="N1466" s="123"/>
      <c r="O1466" s="124"/>
      <c r="P1466" s="110"/>
      <c r="Q1466" s="106"/>
      <c r="R1466" s="111"/>
      <c r="S1466" s="106"/>
      <c r="T1466" s="84">
        <f t="shared" si="101"/>
        <v>-9.7788870334625244E-9</v>
      </c>
      <c r="U1466" s="85"/>
      <c r="V1466" s="98"/>
      <c r="W1466" s="86"/>
      <c r="X1466" s="71"/>
      <c r="Y1466" s="71"/>
      <c r="Z1466" s="120"/>
      <c r="AA1466" s="120"/>
    </row>
    <row r="1467" spans="1:27" ht="41.1" hidden="1" customHeight="1" x14ac:dyDescent="0.3">
      <c r="A1467" s="285"/>
      <c r="B1467" s="57"/>
      <c r="C1467" s="57"/>
      <c r="D1467" s="57"/>
      <c r="E1467" s="57"/>
      <c r="F1467" s="57"/>
      <c r="G1467" s="57"/>
      <c r="H1467" s="103"/>
      <c r="I1467" s="133"/>
      <c r="J1467" s="187"/>
      <c r="K1467" s="133"/>
      <c r="L1467" s="91"/>
      <c r="M1467" s="188"/>
      <c r="N1467" s="123"/>
      <c r="O1467" s="124"/>
      <c r="P1467" s="110"/>
      <c r="Q1467" s="106"/>
      <c r="R1467" s="111"/>
      <c r="S1467" s="106"/>
      <c r="T1467" s="84">
        <f t="shared" si="101"/>
        <v>-9.7788870334625244E-9</v>
      </c>
      <c r="U1467" s="85"/>
      <c r="V1467" s="98"/>
      <c r="W1467" s="86"/>
      <c r="X1467" s="71"/>
      <c r="Y1467" s="71"/>
      <c r="Z1467" s="120"/>
      <c r="AA1467" s="120"/>
    </row>
    <row r="1468" spans="1:27" ht="41.1" hidden="1" customHeight="1" x14ac:dyDescent="0.3">
      <c r="A1468" s="285"/>
      <c r="B1468" s="57"/>
      <c r="C1468" s="57"/>
      <c r="D1468" s="57"/>
      <c r="E1468" s="57"/>
      <c r="F1468" s="57"/>
      <c r="G1468" s="57"/>
      <c r="H1468" s="103"/>
      <c r="I1468" s="133"/>
      <c r="J1468" s="187"/>
      <c r="K1468" s="133"/>
      <c r="L1468" s="91"/>
      <c r="M1468" s="188"/>
      <c r="N1468" s="123"/>
      <c r="O1468" s="124"/>
      <c r="P1468" s="110"/>
      <c r="Q1468" s="106"/>
      <c r="R1468" s="111"/>
      <c r="S1468" s="106"/>
      <c r="T1468" s="84">
        <f t="shared" si="101"/>
        <v>-9.7788870334625244E-9</v>
      </c>
      <c r="U1468" s="85"/>
      <c r="V1468" s="98"/>
      <c r="W1468" s="86"/>
      <c r="X1468" s="71"/>
      <c r="Y1468" s="71"/>
      <c r="Z1468" s="120"/>
      <c r="AA1468" s="120"/>
    </row>
    <row r="1469" spans="1:27" ht="41.1" hidden="1" customHeight="1" x14ac:dyDescent="0.3">
      <c r="A1469" s="285"/>
      <c r="B1469" s="57"/>
      <c r="C1469" s="57"/>
      <c r="D1469" s="57"/>
      <c r="E1469" s="57"/>
      <c r="F1469" s="57"/>
      <c r="G1469" s="57"/>
      <c r="H1469" s="103"/>
      <c r="I1469" s="133"/>
      <c r="J1469" s="187"/>
      <c r="K1469" s="133"/>
      <c r="L1469" s="91"/>
      <c r="M1469" s="188"/>
      <c r="N1469" s="123"/>
      <c r="O1469" s="124"/>
      <c r="P1469" s="110"/>
      <c r="Q1469" s="106"/>
      <c r="R1469" s="111"/>
      <c r="S1469" s="106"/>
      <c r="T1469" s="84">
        <f t="shared" si="101"/>
        <v>-9.7788870334625244E-9</v>
      </c>
      <c r="U1469" s="85"/>
      <c r="V1469" s="98"/>
      <c r="W1469" s="86"/>
      <c r="X1469" s="71"/>
      <c r="Y1469" s="71"/>
      <c r="Z1469" s="120"/>
      <c r="AA1469" s="120"/>
    </row>
    <row r="1470" spans="1:27" ht="41.1" hidden="1" customHeight="1" x14ac:dyDescent="0.3">
      <c r="A1470" s="285"/>
      <c r="B1470" s="57"/>
      <c r="C1470" s="57"/>
      <c r="D1470" s="57"/>
      <c r="E1470" s="57"/>
      <c r="F1470" s="57"/>
      <c r="G1470" s="57"/>
      <c r="H1470" s="103"/>
      <c r="I1470" s="133"/>
      <c r="J1470" s="187"/>
      <c r="K1470" s="133"/>
      <c r="L1470" s="91"/>
      <c r="M1470" s="188"/>
      <c r="N1470" s="123"/>
      <c r="O1470" s="124"/>
      <c r="P1470" s="110"/>
      <c r="Q1470" s="106"/>
      <c r="R1470" s="111"/>
      <c r="S1470" s="106"/>
      <c r="T1470" s="84">
        <f t="shared" si="101"/>
        <v>-9.7788870334625244E-9</v>
      </c>
      <c r="U1470" s="85"/>
      <c r="V1470" s="98"/>
      <c r="W1470" s="86"/>
      <c r="X1470" s="71"/>
      <c r="Y1470" s="71"/>
      <c r="Z1470" s="120"/>
      <c r="AA1470" s="120"/>
    </row>
    <row r="1471" spans="1:27" ht="41.1" hidden="1" customHeight="1" x14ac:dyDescent="0.3">
      <c r="A1471" s="285"/>
      <c r="B1471" s="57"/>
      <c r="C1471" s="57"/>
      <c r="D1471" s="57"/>
      <c r="E1471" s="57"/>
      <c r="F1471" s="57"/>
      <c r="G1471" s="57"/>
      <c r="H1471" s="103"/>
      <c r="I1471" s="133"/>
      <c r="J1471" s="187"/>
      <c r="K1471" s="133"/>
      <c r="L1471" s="91"/>
      <c r="M1471" s="188"/>
      <c r="N1471" s="123"/>
      <c r="O1471" s="124"/>
      <c r="P1471" s="110"/>
      <c r="Q1471" s="106"/>
      <c r="R1471" s="111"/>
      <c r="S1471" s="106"/>
      <c r="T1471" s="84">
        <f t="shared" si="101"/>
        <v>-9.7788870334625244E-9</v>
      </c>
      <c r="U1471" s="85"/>
      <c r="V1471" s="98"/>
      <c r="W1471" s="86"/>
      <c r="X1471" s="71"/>
      <c r="Y1471" s="71"/>
      <c r="Z1471" s="120"/>
      <c r="AA1471" s="120"/>
    </row>
    <row r="1472" spans="1:27" ht="41.1" hidden="1" customHeight="1" x14ac:dyDescent="0.3">
      <c r="A1472" s="285"/>
      <c r="B1472" s="57"/>
      <c r="C1472" s="57"/>
      <c r="D1472" s="57"/>
      <c r="E1472" s="57"/>
      <c r="F1472" s="57"/>
      <c r="G1472" s="57"/>
      <c r="H1472" s="103"/>
      <c r="I1472" s="133"/>
      <c r="J1472" s="187"/>
      <c r="K1472" s="133"/>
      <c r="L1472" s="91"/>
      <c r="M1472" s="188"/>
      <c r="N1472" s="123"/>
      <c r="O1472" s="124"/>
      <c r="P1472" s="110"/>
      <c r="Q1472" s="106"/>
      <c r="R1472" s="111"/>
      <c r="S1472" s="106"/>
      <c r="T1472" s="84">
        <f t="shared" si="101"/>
        <v>-9.7788870334625244E-9</v>
      </c>
      <c r="U1472" s="85"/>
      <c r="V1472" s="98"/>
      <c r="W1472" s="86"/>
      <c r="X1472" s="71"/>
      <c r="Y1472" s="71"/>
      <c r="Z1472" s="120"/>
      <c r="AA1472" s="120"/>
    </row>
    <row r="1473" spans="1:27" ht="41.1" hidden="1" customHeight="1" x14ac:dyDescent="0.3">
      <c r="A1473" s="285"/>
      <c r="B1473" s="57"/>
      <c r="C1473" s="57"/>
      <c r="D1473" s="57"/>
      <c r="E1473" s="57"/>
      <c r="F1473" s="57"/>
      <c r="G1473" s="57"/>
      <c r="H1473" s="103"/>
      <c r="I1473" s="133"/>
      <c r="J1473" s="187"/>
      <c r="K1473" s="133"/>
      <c r="L1473" s="91"/>
      <c r="M1473" s="188"/>
      <c r="N1473" s="123"/>
      <c r="O1473" s="124"/>
      <c r="P1473" s="110"/>
      <c r="Q1473" s="106"/>
      <c r="R1473" s="111"/>
      <c r="S1473" s="106"/>
      <c r="T1473" s="84">
        <f t="shared" si="101"/>
        <v>-9.7788870334625244E-9</v>
      </c>
      <c r="U1473" s="85"/>
      <c r="V1473" s="98"/>
      <c r="W1473" s="86"/>
      <c r="X1473" s="71"/>
      <c r="Y1473" s="71"/>
      <c r="Z1473" s="120"/>
      <c r="AA1473" s="120"/>
    </row>
    <row r="1474" spans="1:27" ht="41.1" hidden="1" customHeight="1" x14ac:dyDescent="0.3">
      <c r="A1474" s="285"/>
      <c r="B1474" s="57"/>
      <c r="C1474" s="57"/>
      <c r="D1474" s="57"/>
      <c r="E1474" s="57"/>
      <c r="F1474" s="57"/>
      <c r="G1474" s="57"/>
      <c r="H1474" s="103"/>
      <c r="I1474" s="133"/>
      <c r="J1474" s="187"/>
      <c r="K1474" s="133"/>
      <c r="L1474" s="91"/>
      <c r="M1474" s="188"/>
      <c r="N1474" s="123"/>
      <c r="O1474" s="124"/>
      <c r="P1474" s="110"/>
      <c r="Q1474" s="106"/>
      <c r="R1474" s="111"/>
      <c r="S1474" s="106"/>
      <c r="T1474" s="84">
        <f t="shared" si="101"/>
        <v>-9.7788870334625244E-9</v>
      </c>
      <c r="U1474" s="85"/>
      <c r="V1474" s="98"/>
      <c r="W1474" s="86"/>
      <c r="X1474" s="71"/>
      <c r="Y1474" s="71"/>
      <c r="Z1474" s="120"/>
      <c r="AA1474" s="120"/>
    </row>
    <row r="1475" spans="1:27" ht="41.1" hidden="1" customHeight="1" x14ac:dyDescent="0.3">
      <c r="A1475" s="285"/>
      <c r="B1475" s="57"/>
      <c r="C1475" s="57"/>
      <c r="D1475" s="57"/>
      <c r="E1475" s="57"/>
      <c r="F1475" s="57"/>
      <c r="G1475" s="57"/>
      <c r="H1475" s="103"/>
      <c r="I1475" s="133"/>
      <c r="J1475" s="187"/>
      <c r="K1475" s="133"/>
      <c r="L1475" s="91"/>
      <c r="M1475" s="188"/>
      <c r="N1475" s="123"/>
      <c r="O1475" s="124"/>
      <c r="P1475" s="110"/>
      <c r="Q1475" s="106"/>
      <c r="R1475" s="111"/>
      <c r="S1475" s="106"/>
      <c r="T1475" s="84">
        <f t="shared" si="101"/>
        <v>-9.7788870334625244E-9</v>
      </c>
      <c r="U1475" s="85"/>
      <c r="V1475" s="98"/>
      <c r="W1475" s="86"/>
      <c r="X1475" s="71"/>
      <c r="Y1475" s="71"/>
      <c r="Z1475" s="120"/>
      <c r="AA1475" s="120"/>
    </row>
    <row r="1476" spans="1:27" ht="41.1" hidden="1" customHeight="1" x14ac:dyDescent="0.3">
      <c r="A1476" s="285"/>
      <c r="B1476" s="57"/>
      <c r="C1476" s="57"/>
      <c r="D1476" s="57"/>
      <c r="E1476" s="57"/>
      <c r="F1476" s="57"/>
      <c r="G1476" s="57"/>
      <c r="H1476" s="103"/>
      <c r="I1476" s="133"/>
      <c r="J1476" s="187"/>
      <c r="K1476" s="133"/>
      <c r="L1476" s="91"/>
      <c r="M1476" s="188"/>
      <c r="N1476" s="123"/>
      <c r="O1476" s="124"/>
      <c r="P1476" s="110"/>
      <c r="Q1476" s="106"/>
      <c r="R1476" s="111"/>
      <c r="S1476" s="106"/>
      <c r="T1476" s="84">
        <f t="shared" si="101"/>
        <v>-9.7788870334625244E-9</v>
      </c>
      <c r="U1476" s="85"/>
      <c r="V1476" s="98"/>
      <c r="W1476" s="86"/>
      <c r="X1476" s="71"/>
      <c r="Y1476" s="71"/>
      <c r="Z1476" s="120"/>
      <c r="AA1476" s="120"/>
    </row>
    <row r="1477" spans="1:27" ht="41.1" hidden="1" customHeight="1" x14ac:dyDescent="0.3">
      <c r="A1477" s="285"/>
      <c r="B1477" s="57"/>
      <c r="C1477" s="57"/>
      <c r="D1477" s="57"/>
      <c r="E1477" s="57"/>
      <c r="F1477" s="57"/>
      <c r="G1477" s="57"/>
      <c r="H1477" s="103"/>
      <c r="I1477" s="133"/>
      <c r="J1477" s="187"/>
      <c r="K1477" s="133"/>
      <c r="L1477" s="91"/>
      <c r="M1477" s="188"/>
      <c r="N1477" s="123"/>
      <c r="O1477" s="124"/>
      <c r="P1477" s="110"/>
      <c r="Q1477" s="106"/>
      <c r="R1477" s="111"/>
      <c r="S1477" s="106"/>
      <c r="T1477" s="84">
        <f t="shared" si="101"/>
        <v>-9.7788870334625244E-9</v>
      </c>
      <c r="U1477" s="85"/>
      <c r="V1477" s="98"/>
      <c r="W1477" s="86"/>
      <c r="X1477" s="71"/>
      <c r="Y1477" s="71"/>
      <c r="Z1477" s="120"/>
      <c r="AA1477" s="120"/>
    </row>
    <row r="1478" spans="1:27" ht="41.1" hidden="1" customHeight="1" x14ac:dyDescent="0.3">
      <c r="A1478" s="285"/>
      <c r="B1478" s="57"/>
      <c r="C1478" s="57"/>
      <c r="D1478" s="57"/>
      <c r="E1478" s="57"/>
      <c r="F1478" s="57"/>
      <c r="G1478" s="57"/>
      <c r="H1478" s="103"/>
      <c r="I1478" s="133"/>
      <c r="J1478" s="187"/>
      <c r="K1478" s="133"/>
      <c r="L1478" s="91"/>
      <c r="M1478" s="188"/>
      <c r="N1478" s="123"/>
      <c r="O1478" s="124"/>
      <c r="P1478" s="110"/>
      <c r="Q1478" s="106"/>
      <c r="R1478" s="111"/>
      <c r="S1478" s="106"/>
      <c r="T1478" s="84">
        <f t="shared" si="101"/>
        <v>-9.7788870334625244E-9</v>
      </c>
      <c r="U1478" s="85"/>
      <c r="V1478" s="98"/>
      <c r="W1478" s="86"/>
      <c r="X1478" s="71"/>
      <c r="Y1478" s="71"/>
      <c r="Z1478" s="120"/>
      <c r="AA1478" s="120"/>
    </row>
    <row r="1479" spans="1:27" ht="41.1" hidden="1" customHeight="1" x14ac:dyDescent="0.3">
      <c r="A1479" s="285"/>
      <c r="B1479" s="57"/>
      <c r="C1479" s="57"/>
      <c r="D1479" s="57"/>
      <c r="E1479" s="57"/>
      <c r="F1479" s="57"/>
      <c r="G1479" s="57"/>
      <c r="H1479" s="103"/>
      <c r="I1479" s="133"/>
      <c r="J1479" s="187"/>
      <c r="K1479" s="133"/>
      <c r="L1479" s="91"/>
      <c r="M1479" s="188"/>
      <c r="N1479" s="123"/>
      <c r="O1479" s="124"/>
      <c r="P1479" s="110"/>
      <c r="Q1479" s="106"/>
      <c r="R1479" s="111"/>
      <c r="S1479" s="106"/>
      <c r="T1479" s="84">
        <f t="shared" si="101"/>
        <v>-9.7788870334625244E-9</v>
      </c>
      <c r="U1479" s="85"/>
      <c r="V1479" s="98"/>
      <c r="W1479" s="86"/>
      <c r="X1479" s="71"/>
      <c r="Y1479" s="71"/>
      <c r="Z1479" s="120"/>
      <c r="AA1479" s="120"/>
    </row>
    <row r="1480" spans="1:27" ht="41.1" hidden="1" customHeight="1" x14ac:dyDescent="0.3">
      <c r="A1480" s="285"/>
      <c r="B1480" s="57"/>
      <c r="C1480" s="57"/>
      <c r="D1480" s="57"/>
      <c r="E1480" s="57"/>
      <c r="F1480" s="57"/>
      <c r="G1480" s="57"/>
      <c r="H1480" s="103"/>
      <c r="I1480" s="133"/>
      <c r="J1480" s="187"/>
      <c r="K1480" s="133"/>
      <c r="L1480" s="91"/>
      <c r="M1480" s="188"/>
      <c r="N1480" s="123"/>
      <c r="O1480" s="124"/>
      <c r="P1480" s="110"/>
      <c r="Q1480" s="106"/>
      <c r="R1480" s="111"/>
      <c r="S1480" s="106"/>
      <c r="T1480" s="84">
        <f t="shared" si="101"/>
        <v>-9.7788870334625244E-9</v>
      </c>
      <c r="U1480" s="85"/>
      <c r="V1480" s="98"/>
      <c r="W1480" s="86"/>
      <c r="X1480" s="71"/>
      <c r="Y1480" s="71"/>
      <c r="Z1480" s="120"/>
      <c r="AA1480" s="120"/>
    </row>
    <row r="1481" spans="1:27" ht="41.1" hidden="1" customHeight="1" x14ac:dyDescent="0.3">
      <c r="A1481" s="285"/>
      <c r="B1481" s="57"/>
      <c r="C1481" s="57"/>
      <c r="D1481" s="57"/>
      <c r="E1481" s="57"/>
      <c r="F1481" s="57"/>
      <c r="G1481" s="57"/>
      <c r="H1481" s="103"/>
      <c r="I1481" s="133"/>
      <c r="J1481" s="187"/>
      <c r="K1481" s="133"/>
      <c r="L1481" s="91"/>
      <c r="M1481" s="188"/>
      <c r="N1481" s="123"/>
      <c r="O1481" s="124"/>
      <c r="P1481" s="110"/>
      <c r="Q1481" s="106"/>
      <c r="R1481" s="111"/>
      <c r="S1481" s="106"/>
      <c r="T1481" s="84">
        <f t="shared" si="101"/>
        <v>-9.7788870334625244E-9</v>
      </c>
      <c r="U1481" s="85"/>
      <c r="V1481" s="98"/>
      <c r="W1481" s="86"/>
      <c r="X1481" s="71"/>
      <c r="Y1481" s="71"/>
      <c r="Z1481" s="120"/>
      <c r="AA1481" s="120"/>
    </row>
    <row r="1482" spans="1:27" ht="41.1" hidden="1" customHeight="1" x14ac:dyDescent="0.3">
      <c r="A1482" s="285"/>
      <c r="B1482" s="57"/>
      <c r="C1482" s="57"/>
      <c r="D1482" s="57"/>
      <c r="E1482" s="57"/>
      <c r="F1482" s="57"/>
      <c r="G1482" s="57"/>
      <c r="H1482" s="103"/>
      <c r="I1482" s="133"/>
      <c r="J1482" s="187"/>
      <c r="K1482" s="133"/>
      <c r="L1482" s="91"/>
      <c r="M1482" s="188"/>
      <c r="N1482" s="123"/>
      <c r="O1482" s="124"/>
      <c r="P1482" s="110"/>
      <c r="Q1482" s="106"/>
      <c r="R1482" s="111"/>
      <c r="S1482" s="106"/>
      <c r="T1482" s="84">
        <f t="shared" si="101"/>
        <v>-9.7788870334625244E-9</v>
      </c>
      <c r="U1482" s="85"/>
      <c r="V1482" s="98"/>
      <c r="W1482" s="86"/>
      <c r="X1482" s="71"/>
      <c r="Y1482" s="71"/>
      <c r="Z1482" s="120"/>
      <c r="AA1482" s="120"/>
    </row>
    <row r="1483" spans="1:27" ht="41.1" hidden="1" customHeight="1" x14ac:dyDescent="0.3">
      <c r="A1483" s="285"/>
      <c r="B1483" s="57"/>
      <c r="C1483" s="57"/>
      <c r="D1483" s="57"/>
      <c r="E1483" s="57"/>
      <c r="F1483" s="57"/>
      <c r="G1483" s="57"/>
      <c r="H1483" s="103"/>
      <c r="I1483" s="133"/>
      <c r="J1483" s="187"/>
      <c r="K1483" s="133"/>
      <c r="L1483" s="91"/>
      <c r="M1483" s="188"/>
      <c r="N1483" s="123"/>
      <c r="O1483" s="124"/>
      <c r="P1483" s="110"/>
      <c r="Q1483" s="106"/>
      <c r="R1483" s="111"/>
      <c r="S1483" s="106"/>
      <c r="T1483" s="84">
        <f t="shared" si="101"/>
        <v>-9.7788870334625244E-9</v>
      </c>
      <c r="U1483" s="85"/>
      <c r="V1483" s="98"/>
      <c r="W1483" s="86"/>
      <c r="X1483" s="71"/>
      <c r="Y1483" s="71"/>
      <c r="Z1483" s="120"/>
      <c r="AA1483" s="120"/>
    </row>
    <row r="1484" spans="1:27" ht="41.1" hidden="1" customHeight="1" x14ac:dyDescent="0.3">
      <c r="A1484" s="285"/>
      <c r="B1484" s="57"/>
      <c r="C1484" s="57"/>
      <c r="D1484" s="57"/>
      <c r="E1484" s="57"/>
      <c r="F1484" s="57"/>
      <c r="G1484" s="57"/>
      <c r="H1484" s="103"/>
      <c r="I1484" s="133"/>
      <c r="J1484" s="187"/>
      <c r="K1484" s="133"/>
      <c r="L1484" s="91"/>
      <c r="M1484" s="188"/>
      <c r="N1484" s="123"/>
      <c r="O1484" s="124"/>
      <c r="P1484" s="110"/>
      <c r="Q1484" s="106"/>
      <c r="R1484" s="111"/>
      <c r="S1484" s="106"/>
      <c r="T1484" s="84">
        <f t="shared" si="101"/>
        <v>-9.7788870334625244E-9</v>
      </c>
      <c r="U1484" s="85"/>
      <c r="V1484" s="98"/>
      <c r="W1484" s="86"/>
      <c r="X1484" s="71"/>
      <c r="Y1484" s="71"/>
      <c r="Z1484" s="120"/>
      <c r="AA1484" s="120"/>
    </row>
    <row r="1485" spans="1:27" ht="41.1" hidden="1" customHeight="1" x14ac:dyDescent="0.3">
      <c r="A1485" s="285"/>
      <c r="B1485" s="57"/>
      <c r="C1485" s="57"/>
      <c r="D1485" s="57"/>
      <c r="E1485" s="57"/>
      <c r="F1485" s="57"/>
      <c r="G1485" s="57"/>
      <c r="H1485" s="103"/>
      <c r="I1485" s="133"/>
      <c r="J1485" s="187"/>
      <c r="K1485" s="133"/>
      <c r="L1485" s="91"/>
      <c r="M1485" s="188"/>
      <c r="N1485" s="123"/>
      <c r="O1485" s="124"/>
      <c r="P1485" s="110"/>
      <c r="Q1485" s="106"/>
      <c r="R1485" s="111"/>
      <c r="S1485" s="106"/>
      <c r="T1485" s="84">
        <f t="shared" si="101"/>
        <v>-9.7788870334625244E-9</v>
      </c>
      <c r="U1485" s="85"/>
      <c r="V1485" s="98"/>
      <c r="W1485" s="86"/>
      <c r="X1485" s="71"/>
      <c r="Y1485" s="71"/>
      <c r="Z1485" s="120"/>
      <c r="AA1485" s="120"/>
    </row>
    <row r="1486" spans="1:27" ht="41.1" hidden="1" customHeight="1" x14ac:dyDescent="0.3">
      <c r="A1486" s="285"/>
      <c r="B1486" s="57"/>
      <c r="C1486" s="57"/>
      <c r="D1486" s="57"/>
      <c r="E1486" s="57"/>
      <c r="F1486" s="57"/>
      <c r="G1486" s="57"/>
      <c r="H1486" s="103"/>
      <c r="I1486" s="133"/>
      <c r="J1486" s="187"/>
      <c r="K1486" s="133"/>
      <c r="L1486" s="91"/>
      <c r="M1486" s="188"/>
      <c r="N1486" s="123"/>
      <c r="O1486" s="124"/>
      <c r="P1486" s="110"/>
      <c r="Q1486" s="106"/>
      <c r="R1486" s="111"/>
      <c r="S1486" s="106"/>
      <c r="T1486" s="84">
        <f t="shared" si="101"/>
        <v>-9.7788870334625244E-9</v>
      </c>
      <c r="U1486" s="85"/>
      <c r="V1486" s="98"/>
      <c r="W1486" s="86"/>
      <c r="X1486" s="71"/>
      <c r="Y1486" s="71"/>
      <c r="Z1486" s="120"/>
      <c r="AA1486" s="120"/>
    </row>
    <row r="1487" spans="1:27" ht="41.1" hidden="1" customHeight="1" x14ac:dyDescent="0.3">
      <c r="A1487" s="285"/>
      <c r="B1487" s="57"/>
      <c r="C1487" s="57"/>
      <c r="D1487" s="57"/>
      <c r="E1487" s="57"/>
      <c r="F1487" s="57"/>
      <c r="G1487" s="57"/>
      <c r="H1487" s="103"/>
      <c r="I1487" s="133"/>
      <c r="J1487" s="187"/>
      <c r="K1487" s="133"/>
      <c r="L1487" s="91"/>
      <c r="M1487" s="188"/>
      <c r="N1487" s="123"/>
      <c r="O1487" s="124"/>
      <c r="P1487" s="110"/>
      <c r="Q1487" s="106"/>
      <c r="R1487" s="111"/>
      <c r="S1487" s="106"/>
      <c r="T1487" s="84">
        <f t="shared" si="101"/>
        <v>-9.7788870334625244E-9</v>
      </c>
      <c r="U1487" s="85"/>
      <c r="V1487" s="98"/>
      <c r="W1487" s="86"/>
      <c r="X1487" s="71"/>
      <c r="Y1487" s="71"/>
      <c r="Z1487" s="120"/>
      <c r="AA1487" s="120"/>
    </row>
    <row r="1488" spans="1:27" ht="41.1" hidden="1" customHeight="1" x14ac:dyDescent="0.3">
      <c r="A1488" s="285"/>
      <c r="B1488" s="57"/>
      <c r="C1488" s="57"/>
      <c r="D1488" s="57"/>
      <c r="E1488" s="57"/>
      <c r="F1488" s="57"/>
      <c r="G1488" s="57"/>
      <c r="H1488" s="103"/>
      <c r="I1488" s="133"/>
      <c r="J1488" s="187"/>
      <c r="K1488" s="133"/>
      <c r="L1488" s="91"/>
      <c r="M1488" s="188"/>
      <c r="N1488" s="123"/>
      <c r="O1488" s="124"/>
      <c r="P1488" s="110"/>
      <c r="Q1488" s="106"/>
      <c r="R1488" s="111"/>
      <c r="S1488" s="106"/>
      <c r="T1488" s="84">
        <f t="shared" si="101"/>
        <v>-9.7788870334625244E-9</v>
      </c>
      <c r="U1488" s="85"/>
      <c r="V1488" s="98"/>
      <c r="W1488" s="86"/>
      <c r="X1488" s="71"/>
      <c r="Y1488" s="71"/>
      <c r="Z1488" s="120"/>
      <c r="AA1488" s="120"/>
    </row>
    <row r="1489" spans="1:27" ht="41.1" hidden="1" customHeight="1" x14ac:dyDescent="0.3">
      <c r="A1489" s="285"/>
      <c r="B1489" s="57"/>
      <c r="C1489" s="57"/>
      <c r="D1489" s="57"/>
      <c r="E1489" s="57"/>
      <c r="F1489" s="57"/>
      <c r="G1489" s="57"/>
      <c r="H1489" s="103"/>
      <c r="I1489" s="133"/>
      <c r="J1489" s="187"/>
      <c r="K1489" s="133"/>
      <c r="L1489" s="91"/>
      <c r="M1489" s="188"/>
      <c r="N1489" s="123"/>
      <c r="O1489" s="124"/>
      <c r="P1489" s="110"/>
      <c r="Q1489" s="106"/>
      <c r="R1489" s="111"/>
      <c r="S1489" s="106"/>
      <c r="T1489" s="84">
        <f t="shared" si="101"/>
        <v>-9.7788870334625244E-9</v>
      </c>
      <c r="U1489" s="85"/>
      <c r="V1489" s="98"/>
      <c r="W1489" s="86"/>
      <c r="X1489" s="71"/>
      <c r="Y1489" s="71"/>
      <c r="Z1489" s="120"/>
      <c r="AA1489" s="120"/>
    </row>
    <row r="1490" spans="1:27" ht="41.1" hidden="1" customHeight="1" x14ac:dyDescent="0.3">
      <c r="A1490" s="285"/>
      <c r="B1490" s="57"/>
      <c r="C1490" s="57"/>
      <c r="D1490" s="57"/>
      <c r="E1490" s="57"/>
      <c r="F1490" s="57"/>
      <c r="G1490" s="57"/>
      <c r="H1490" s="103"/>
      <c r="I1490" s="133"/>
      <c r="J1490" s="187"/>
      <c r="K1490" s="133"/>
      <c r="L1490" s="91"/>
      <c r="M1490" s="188"/>
      <c r="N1490" s="123"/>
      <c r="O1490" s="124"/>
      <c r="P1490" s="110"/>
      <c r="Q1490" s="106"/>
      <c r="R1490" s="111"/>
      <c r="S1490" s="106"/>
      <c r="T1490" s="84">
        <f t="shared" si="101"/>
        <v>-9.7788870334625244E-9</v>
      </c>
      <c r="U1490" s="85"/>
      <c r="V1490" s="98"/>
      <c r="W1490" s="86"/>
      <c r="X1490" s="71"/>
      <c r="Y1490" s="71"/>
      <c r="Z1490" s="120"/>
      <c r="AA1490" s="120"/>
    </row>
    <row r="1491" spans="1:27" ht="41.1" hidden="1" customHeight="1" x14ac:dyDescent="0.3">
      <c r="A1491" s="285"/>
      <c r="B1491" s="57"/>
      <c r="C1491" s="57"/>
      <c r="D1491" s="57"/>
      <c r="E1491" s="57"/>
      <c r="F1491" s="57"/>
      <c r="G1491" s="57"/>
      <c r="H1491" s="103"/>
      <c r="I1491" s="133"/>
      <c r="J1491" s="187"/>
      <c r="K1491" s="133"/>
      <c r="L1491" s="91"/>
      <c r="M1491" s="188"/>
      <c r="N1491" s="123"/>
      <c r="O1491" s="124"/>
      <c r="P1491" s="110"/>
      <c r="Q1491" s="106"/>
      <c r="R1491" s="111"/>
      <c r="S1491" s="106"/>
      <c r="T1491" s="84">
        <f t="shared" si="101"/>
        <v>-9.7788870334625244E-9</v>
      </c>
      <c r="U1491" s="85"/>
      <c r="V1491" s="98"/>
      <c r="W1491" s="86"/>
      <c r="X1491" s="71"/>
      <c r="Y1491" s="71"/>
      <c r="Z1491" s="120"/>
      <c r="AA1491" s="120"/>
    </row>
    <row r="1492" spans="1:27" ht="41.1" hidden="1" customHeight="1" x14ac:dyDescent="0.3">
      <c r="A1492" s="285"/>
      <c r="B1492" s="57"/>
      <c r="C1492" s="57"/>
      <c r="D1492" s="57"/>
      <c r="E1492" s="57"/>
      <c r="F1492" s="57"/>
      <c r="G1492" s="57"/>
      <c r="H1492" s="103"/>
      <c r="I1492" s="133"/>
      <c r="J1492" s="187"/>
      <c r="K1492" s="133"/>
      <c r="L1492" s="91"/>
      <c r="M1492" s="188"/>
      <c r="N1492" s="123"/>
      <c r="O1492" s="124"/>
      <c r="P1492" s="110"/>
      <c r="Q1492" s="106"/>
      <c r="R1492" s="111"/>
      <c r="S1492" s="106"/>
      <c r="T1492" s="84">
        <f t="shared" si="101"/>
        <v>-9.7788870334625244E-9</v>
      </c>
      <c r="U1492" s="85"/>
      <c r="V1492" s="98"/>
      <c r="W1492" s="86"/>
      <c r="X1492" s="71"/>
      <c r="Y1492" s="71"/>
      <c r="Z1492" s="120"/>
      <c r="AA1492" s="120"/>
    </row>
    <row r="1493" spans="1:27" ht="41.1" hidden="1" customHeight="1" x14ac:dyDescent="0.3">
      <c r="A1493" s="285"/>
      <c r="B1493" s="57"/>
      <c r="C1493" s="57"/>
      <c r="D1493" s="57"/>
      <c r="E1493" s="57"/>
      <c r="F1493" s="57"/>
      <c r="G1493" s="57"/>
      <c r="H1493" s="103"/>
      <c r="I1493" s="133"/>
      <c r="J1493" s="187"/>
      <c r="K1493" s="133"/>
      <c r="L1493" s="91"/>
      <c r="M1493" s="188"/>
      <c r="N1493" s="123"/>
      <c r="O1493" s="124"/>
      <c r="P1493" s="110"/>
      <c r="Q1493" s="106"/>
      <c r="R1493" s="111"/>
      <c r="S1493" s="106"/>
      <c r="T1493" s="84">
        <f t="shared" si="101"/>
        <v>-9.7788870334625244E-9</v>
      </c>
      <c r="U1493" s="85"/>
      <c r="V1493" s="98"/>
      <c r="W1493" s="86"/>
      <c r="X1493" s="71"/>
      <c r="Y1493" s="71"/>
      <c r="Z1493" s="120"/>
      <c r="AA1493" s="120"/>
    </row>
    <row r="1494" spans="1:27" ht="41.1" hidden="1" customHeight="1" x14ac:dyDescent="0.3">
      <c r="A1494" s="285"/>
      <c r="B1494" s="57"/>
      <c r="C1494" s="57"/>
      <c r="D1494" s="57"/>
      <c r="E1494" s="57"/>
      <c r="F1494" s="57"/>
      <c r="G1494" s="57"/>
      <c r="H1494" s="103"/>
      <c r="I1494" s="133"/>
      <c r="J1494" s="187"/>
      <c r="K1494" s="133"/>
      <c r="L1494" s="91"/>
      <c r="M1494" s="188"/>
      <c r="N1494" s="123"/>
      <c r="O1494" s="124"/>
      <c r="P1494" s="110"/>
      <c r="Q1494" s="106"/>
      <c r="R1494" s="111"/>
      <c r="S1494" s="106"/>
      <c r="T1494" s="84">
        <f t="shared" si="101"/>
        <v>-9.7788870334625244E-9</v>
      </c>
      <c r="U1494" s="85"/>
      <c r="V1494" s="98"/>
      <c r="W1494" s="86"/>
      <c r="X1494" s="71"/>
      <c r="Y1494" s="71"/>
      <c r="Z1494" s="120"/>
      <c r="AA1494" s="120"/>
    </row>
    <row r="1495" spans="1:27" ht="41.1" hidden="1" customHeight="1" x14ac:dyDescent="0.3">
      <c r="A1495" s="285"/>
      <c r="B1495" s="57"/>
      <c r="C1495" s="57"/>
      <c r="D1495" s="57"/>
      <c r="E1495" s="57"/>
      <c r="F1495" s="57"/>
      <c r="G1495" s="57"/>
      <c r="H1495" s="103"/>
      <c r="I1495" s="133"/>
      <c r="J1495" s="187"/>
      <c r="K1495" s="133"/>
      <c r="L1495" s="91"/>
      <c r="M1495" s="188"/>
      <c r="N1495" s="123"/>
      <c r="O1495" s="124"/>
      <c r="P1495" s="110"/>
      <c r="Q1495" s="106"/>
      <c r="R1495" s="111"/>
      <c r="S1495" s="106"/>
      <c r="T1495" s="84">
        <f t="shared" si="101"/>
        <v>-9.7788870334625244E-9</v>
      </c>
      <c r="U1495" s="85"/>
      <c r="V1495" s="98"/>
      <c r="W1495" s="86"/>
      <c r="X1495" s="71"/>
      <c r="Y1495" s="71"/>
      <c r="Z1495" s="120"/>
      <c r="AA1495" s="120"/>
    </row>
    <row r="1496" spans="1:27" ht="41.1" hidden="1" customHeight="1" x14ac:dyDescent="0.3">
      <c r="A1496" s="285"/>
      <c r="B1496" s="57"/>
      <c r="C1496" s="57"/>
      <c r="D1496" s="57"/>
      <c r="E1496" s="57"/>
      <c r="F1496" s="57"/>
      <c r="G1496" s="57"/>
      <c r="H1496" s="103"/>
      <c r="I1496" s="133"/>
      <c r="J1496" s="187"/>
      <c r="K1496" s="133"/>
      <c r="L1496" s="91"/>
      <c r="M1496" s="188"/>
      <c r="N1496" s="123"/>
      <c r="O1496" s="124"/>
      <c r="P1496" s="110"/>
      <c r="Q1496" s="106"/>
      <c r="R1496" s="111"/>
      <c r="S1496" s="106"/>
      <c r="T1496" s="84">
        <f t="shared" si="101"/>
        <v>-9.7788870334625244E-9</v>
      </c>
      <c r="U1496" s="85"/>
      <c r="V1496" s="98"/>
      <c r="W1496" s="86"/>
      <c r="X1496" s="71"/>
      <c r="Y1496" s="71"/>
      <c r="Z1496" s="120"/>
      <c r="AA1496" s="120"/>
    </row>
    <row r="1497" spans="1:27" ht="41.1" hidden="1" customHeight="1" x14ac:dyDescent="0.3">
      <c r="A1497" s="285"/>
      <c r="B1497" s="57"/>
      <c r="C1497" s="57"/>
      <c r="D1497" s="57"/>
      <c r="E1497" s="57"/>
      <c r="F1497" s="57"/>
      <c r="G1497" s="57"/>
      <c r="H1497" s="103"/>
      <c r="I1497" s="133"/>
      <c r="J1497" s="187"/>
      <c r="K1497" s="133"/>
      <c r="L1497" s="91"/>
      <c r="M1497" s="188"/>
      <c r="N1497" s="123"/>
      <c r="O1497" s="124"/>
      <c r="P1497" s="110"/>
      <c r="Q1497" s="106"/>
      <c r="R1497" s="111"/>
      <c r="S1497" s="106"/>
      <c r="T1497" s="84">
        <f t="shared" si="101"/>
        <v>-9.7788870334625244E-9</v>
      </c>
      <c r="U1497" s="85"/>
      <c r="V1497" s="98"/>
      <c r="W1497" s="86"/>
      <c r="X1497" s="71"/>
      <c r="Y1497" s="71"/>
      <c r="Z1497" s="120"/>
      <c r="AA1497" s="120"/>
    </row>
    <row r="1498" spans="1:27" ht="41.1" hidden="1" customHeight="1" x14ac:dyDescent="0.3">
      <c r="A1498" s="285"/>
      <c r="B1498" s="57"/>
      <c r="C1498" s="57"/>
      <c r="D1498" s="57"/>
      <c r="E1498" s="57"/>
      <c r="F1498" s="57"/>
      <c r="G1498" s="57"/>
      <c r="H1498" s="103"/>
      <c r="I1498" s="133"/>
      <c r="J1498" s="187"/>
      <c r="K1498" s="133"/>
      <c r="L1498" s="91"/>
      <c r="M1498" s="188"/>
      <c r="N1498" s="123"/>
      <c r="O1498" s="124"/>
      <c r="P1498" s="110"/>
      <c r="Q1498" s="106"/>
      <c r="R1498" s="111"/>
      <c r="S1498" s="106"/>
      <c r="T1498" s="84">
        <f t="shared" si="101"/>
        <v>-9.7788870334625244E-9</v>
      </c>
      <c r="U1498" s="85"/>
      <c r="V1498" s="98"/>
      <c r="W1498" s="86"/>
      <c r="X1498" s="71"/>
      <c r="Y1498" s="71"/>
      <c r="Z1498" s="120"/>
      <c r="AA1498" s="120"/>
    </row>
    <row r="1499" spans="1:27" ht="41.1" hidden="1" customHeight="1" x14ac:dyDescent="0.3">
      <c r="A1499" s="285"/>
      <c r="B1499" s="57"/>
      <c r="C1499" s="57"/>
      <c r="D1499" s="57"/>
      <c r="E1499" s="57"/>
      <c r="F1499" s="57"/>
      <c r="G1499" s="57"/>
      <c r="H1499" s="103"/>
      <c r="I1499" s="133"/>
      <c r="J1499" s="187"/>
      <c r="K1499" s="133"/>
      <c r="L1499" s="91"/>
      <c r="M1499" s="188"/>
      <c r="N1499" s="123"/>
      <c r="O1499" s="124"/>
      <c r="P1499" s="110"/>
      <c r="Q1499" s="106"/>
      <c r="R1499" s="111"/>
      <c r="S1499" s="106"/>
      <c r="T1499" s="84">
        <f t="shared" si="101"/>
        <v>-9.7788870334625244E-9</v>
      </c>
      <c r="U1499" s="85"/>
      <c r="V1499" s="98"/>
      <c r="W1499" s="86"/>
      <c r="X1499" s="71"/>
      <c r="Y1499" s="71"/>
      <c r="Z1499" s="120"/>
      <c r="AA1499" s="120"/>
    </row>
    <row r="1500" spans="1:27" ht="41.1" hidden="1" customHeight="1" x14ac:dyDescent="0.3">
      <c r="A1500" s="285"/>
      <c r="B1500" s="57"/>
      <c r="C1500" s="57"/>
      <c r="D1500" s="57"/>
      <c r="E1500" s="57"/>
      <c r="F1500" s="57"/>
      <c r="G1500" s="57"/>
      <c r="H1500" s="103"/>
      <c r="I1500" s="133"/>
      <c r="J1500" s="187"/>
      <c r="K1500" s="133"/>
      <c r="L1500" s="91"/>
      <c r="M1500" s="188"/>
      <c r="N1500" s="123"/>
      <c r="O1500" s="124"/>
      <c r="P1500" s="110"/>
      <c r="Q1500" s="106"/>
      <c r="R1500" s="111"/>
      <c r="S1500" s="106"/>
      <c r="T1500" s="84">
        <f t="shared" si="101"/>
        <v>-9.7788870334625244E-9</v>
      </c>
      <c r="U1500" s="85"/>
      <c r="V1500" s="98"/>
      <c r="W1500" s="86"/>
      <c r="X1500" s="71"/>
      <c r="Y1500" s="71"/>
      <c r="Z1500" s="120"/>
      <c r="AA1500" s="120"/>
    </row>
    <row r="1501" spans="1:27" ht="41.1" hidden="1" customHeight="1" x14ac:dyDescent="0.3">
      <c r="A1501" s="285"/>
      <c r="B1501" s="57"/>
      <c r="C1501" s="57"/>
      <c r="D1501" s="57"/>
      <c r="E1501" s="57"/>
      <c r="F1501" s="57"/>
      <c r="G1501" s="57"/>
      <c r="H1501" s="103"/>
      <c r="I1501" s="133"/>
      <c r="J1501" s="187"/>
      <c r="K1501" s="133"/>
      <c r="L1501" s="91"/>
      <c r="M1501" s="188"/>
      <c r="N1501" s="123"/>
      <c r="O1501" s="124"/>
      <c r="P1501" s="110"/>
      <c r="Q1501" s="106"/>
      <c r="R1501" s="111"/>
      <c r="S1501" s="106"/>
      <c r="T1501" s="84">
        <f t="shared" si="101"/>
        <v>-9.7788870334625244E-9</v>
      </c>
      <c r="U1501" s="85"/>
      <c r="V1501" s="98"/>
      <c r="W1501" s="86"/>
      <c r="X1501" s="71"/>
      <c r="Y1501" s="71"/>
      <c r="Z1501" s="120"/>
      <c r="AA1501" s="120"/>
    </row>
    <row r="1502" spans="1:27" ht="41.1" hidden="1" customHeight="1" x14ac:dyDescent="0.3">
      <c r="A1502" s="285"/>
      <c r="B1502" s="57"/>
      <c r="C1502" s="57"/>
      <c r="D1502" s="57"/>
      <c r="E1502" s="57"/>
      <c r="F1502" s="57"/>
      <c r="G1502" s="57"/>
      <c r="H1502" s="103"/>
      <c r="I1502" s="133"/>
      <c r="J1502" s="187"/>
      <c r="K1502" s="133"/>
      <c r="L1502" s="91"/>
      <c r="M1502" s="188"/>
      <c r="N1502" s="123"/>
      <c r="O1502" s="124"/>
      <c r="P1502" s="110"/>
      <c r="Q1502" s="106"/>
      <c r="R1502" s="111"/>
      <c r="S1502" s="106"/>
      <c r="T1502" s="84">
        <f t="shared" si="101"/>
        <v>-9.7788870334625244E-9</v>
      </c>
      <c r="U1502" s="85"/>
      <c r="V1502" s="98"/>
      <c r="W1502" s="86"/>
      <c r="X1502" s="71"/>
      <c r="Y1502" s="71"/>
      <c r="Z1502" s="120"/>
      <c r="AA1502" s="120"/>
    </row>
    <row r="1503" spans="1:27" ht="41.1" hidden="1" customHeight="1" x14ac:dyDescent="0.3">
      <c r="A1503" s="285"/>
      <c r="B1503" s="57"/>
      <c r="C1503" s="57"/>
      <c r="D1503" s="57"/>
      <c r="E1503" s="57"/>
      <c r="F1503" s="57"/>
      <c r="G1503" s="57"/>
      <c r="H1503" s="103"/>
      <c r="I1503" s="133"/>
      <c r="J1503" s="187"/>
      <c r="K1503" s="133"/>
      <c r="L1503" s="91"/>
      <c r="M1503" s="188"/>
      <c r="N1503" s="123"/>
      <c r="O1503" s="124"/>
      <c r="P1503" s="110"/>
      <c r="Q1503" s="106"/>
      <c r="R1503" s="111"/>
      <c r="S1503" s="106"/>
      <c r="T1503" s="84">
        <f t="shared" si="101"/>
        <v>-9.7788870334625244E-9</v>
      </c>
      <c r="U1503" s="85"/>
      <c r="V1503" s="98"/>
      <c r="W1503" s="86"/>
      <c r="X1503" s="71"/>
      <c r="Y1503" s="71"/>
      <c r="Z1503" s="120"/>
      <c r="AA1503" s="120"/>
    </row>
    <row r="1504" spans="1:27" ht="41.1" hidden="1" customHeight="1" x14ac:dyDescent="0.3">
      <c r="A1504" s="285"/>
      <c r="B1504" s="57"/>
      <c r="C1504" s="57"/>
      <c r="D1504" s="57"/>
      <c r="E1504" s="57"/>
      <c r="F1504" s="57"/>
      <c r="G1504" s="57"/>
      <c r="H1504" s="103"/>
      <c r="I1504" s="133"/>
      <c r="J1504" s="187"/>
      <c r="K1504" s="133"/>
      <c r="L1504" s="91"/>
      <c r="M1504" s="188"/>
      <c r="N1504" s="123"/>
      <c r="O1504" s="124"/>
      <c r="P1504" s="110"/>
      <c r="Q1504" s="106"/>
      <c r="R1504" s="111"/>
      <c r="S1504" s="106"/>
      <c r="T1504" s="84">
        <f t="shared" si="101"/>
        <v>-9.7788870334625244E-9</v>
      </c>
      <c r="U1504" s="85"/>
      <c r="V1504" s="98"/>
      <c r="W1504" s="86"/>
      <c r="X1504" s="71"/>
      <c r="Y1504" s="71"/>
      <c r="Z1504" s="120"/>
      <c r="AA1504" s="120"/>
    </row>
    <row r="1505" spans="1:27" ht="41.1" hidden="1" customHeight="1" x14ac:dyDescent="0.3">
      <c r="A1505" s="285"/>
      <c r="B1505" s="57"/>
      <c r="C1505" s="57"/>
      <c r="D1505" s="57"/>
      <c r="E1505" s="57"/>
      <c r="F1505" s="57"/>
      <c r="G1505" s="57"/>
      <c r="H1505" s="103"/>
      <c r="I1505" s="133"/>
      <c r="J1505" s="187"/>
      <c r="K1505" s="133"/>
      <c r="L1505" s="91"/>
      <c r="M1505" s="188"/>
      <c r="N1505" s="123"/>
      <c r="O1505" s="124"/>
      <c r="P1505" s="110"/>
      <c r="Q1505" s="106"/>
      <c r="R1505" s="111"/>
      <c r="S1505" s="106"/>
      <c r="T1505" s="84">
        <f t="shared" si="101"/>
        <v>-9.7788870334625244E-9</v>
      </c>
      <c r="U1505" s="85"/>
      <c r="V1505" s="98"/>
      <c r="W1505" s="86"/>
      <c r="X1505" s="71"/>
      <c r="Y1505" s="71"/>
      <c r="Z1505" s="120"/>
      <c r="AA1505" s="120"/>
    </row>
    <row r="1506" spans="1:27" ht="41.1" hidden="1" customHeight="1" x14ac:dyDescent="0.3">
      <c r="A1506" s="285"/>
      <c r="B1506" s="57"/>
      <c r="C1506" s="57"/>
      <c r="D1506" s="57"/>
      <c r="E1506" s="57"/>
      <c r="F1506" s="57"/>
      <c r="G1506" s="57"/>
      <c r="H1506" s="103"/>
      <c r="I1506" s="133"/>
      <c r="J1506" s="187"/>
      <c r="K1506" s="133"/>
      <c r="L1506" s="91"/>
      <c r="M1506" s="188"/>
      <c r="N1506" s="123"/>
      <c r="O1506" s="124"/>
      <c r="P1506" s="110"/>
      <c r="Q1506" s="106"/>
      <c r="R1506" s="111"/>
      <c r="S1506" s="106"/>
      <c r="T1506" s="84">
        <f t="shared" si="101"/>
        <v>-9.7788870334625244E-9</v>
      </c>
      <c r="U1506" s="85"/>
      <c r="V1506" s="98"/>
      <c r="W1506" s="86"/>
      <c r="X1506" s="71"/>
      <c r="Y1506" s="71"/>
      <c r="Z1506" s="120"/>
      <c r="AA1506" s="120"/>
    </row>
    <row r="1507" spans="1:27" ht="41.1" hidden="1" customHeight="1" x14ac:dyDescent="0.3">
      <c r="A1507" s="285"/>
      <c r="B1507" s="57"/>
      <c r="C1507" s="57"/>
      <c r="D1507" s="57"/>
      <c r="E1507" s="57"/>
      <c r="F1507" s="57"/>
      <c r="G1507" s="57"/>
      <c r="H1507" s="103"/>
      <c r="I1507" s="133"/>
      <c r="J1507" s="187"/>
      <c r="K1507" s="133"/>
      <c r="L1507" s="91"/>
      <c r="M1507" s="188"/>
      <c r="N1507" s="123"/>
      <c r="O1507" s="124"/>
      <c r="P1507" s="110"/>
      <c r="Q1507" s="106"/>
      <c r="R1507" s="111"/>
      <c r="S1507" s="106"/>
      <c r="T1507" s="84">
        <f t="shared" si="101"/>
        <v>-9.7788870334625244E-9</v>
      </c>
      <c r="U1507" s="85"/>
      <c r="V1507" s="98"/>
      <c r="W1507" s="86"/>
      <c r="X1507" s="71"/>
      <c r="Y1507" s="71"/>
      <c r="Z1507" s="120"/>
      <c r="AA1507" s="120"/>
    </row>
    <row r="1508" spans="1:27" ht="41.1" hidden="1" customHeight="1" x14ac:dyDescent="0.3">
      <c r="A1508" s="285"/>
      <c r="B1508" s="57"/>
      <c r="C1508" s="57"/>
      <c r="D1508" s="57"/>
      <c r="E1508" s="57"/>
      <c r="F1508" s="57"/>
      <c r="G1508" s="57"/>
      <c r="H1508" s="103"/>
      <c r="I1508" s="133"/>
      <c r="J1508" s="187"/>
      <c r="K1508" s="133"/>
      <c r="L1508" s="91"/>
      <c r="M1508" s="188"/>
      <c r="N1508" s="123"/>
      <c r="O1508" s="124"/>
      <c r="P1508" s="110"/>
      <c r="Q1508" s="106"/>
      <c r="R1508" s="111"/>
      <c r="S1508" s="106"/>
      <c r="T1508" s="84">
        <f t="shared" si="101"/>
        <v>-9.7788870334625244E-9</v>
      </c>
      <c r="U1508" s="85"/>
      <c r="V1508" s="98"/>
      <c r="W1508" s="86"/>
      <c r="X1508" s="71"/>
      <c r="Y1508" s="71"/>
      <c r="Z1508" s="120"/>
      <c r="AA1508" s="120"/>
    </row>
    <row r="1509" spans="1:27" ht="41.1" hidden="1" customHeight="1" x14ac:dyDescent="0.3">
      <c r="A1509" s="285"/>
      <c r="B1509" s="57"/>
      <c r="C1509" s="57"/>
      <c r="D1509" s="57"/>
      <c r="E1509" s="57"/>
      <c r="F1509" s="57"/>
      <c r="G1509" s="57"/>
      <c r="H1509" s="103"/>
      <c r="I1509" s="133"/>
      <c r="J1509" s="187"/>
      <c r="K1509" s="133"/>
      <c r="L1509" s="91"/>
      <c r="M1509" s="188"/>
      <c r="N1509" s="123"/>
      <c r="O1509" s="124"/>
      <c r="P1509" s="110"/>
      <c r="Q1509" s="106"/>
      <c r="R1509" s="111"/>
      <c r="S1509" s="106"/>
      <c r="T1509" s="84">
        <f t="shared" si="101"/>
        <v>-9.7788870334625244E-9</v>
      </c>
      <c r="U1509" s="85"/>
      <c r="V1509" s="98"/>
      <c r="W1509" s="86"/>
      <c r="X1509" s="71"/>
      <c r="Y1509" s="71"/>
      <c r="Z1509" s="120"/>
      <c r="AA1509" s="120"/>
    </row>
    <row r="1510" spans="1:27" ht="41.1" hidden="1" customHeight="1" x14ac:dyDescent="0.3">
      <c r="A1510" s="285"/>
      <c r="B1510" s="57"/>
      <c r="C1510" s="57"/>
      <c r="D1510" s="57"/>
      <c r="E1510" s="57"/>
      <c r="F1510" s="57"/>
      <c r="G1510" s="57"/>
      <c r="H1510" s="103"/>
      <c r="I1510" s="133"/>
      <c r="J1510" s="187"/>
      <c r="K1510" s="133"/>
      <c r="L1510" s="91"/>
      <c r="M1510" s="188"/>
      <c r="N1510" s="123"/>
      <c r="O1510" s="124"/>
      <c r="P1510" s="110"/>
      <c r="Q1510" s="106"/>
      <c r="R1510" s="111"/>
      <c r="S1510" s="106"/>
      <c r="T1510" s="84">
        <f t="shared" si="101"/>
        <v>-9.7788870334625244E-9</v>
      </c>
      <c r="U1510" s="85"/>
      <c r="V1510" s="98"/>
      <c r="W1510" s="86"/>
      <c r="X1510" s="71"/>
      <c r="Y1510" s="71"/>
      <c r="Z1510" s="120"/>
      <c r="AA1510" s="120"/>
    </row>
    <row r="1511" spans="1:27" ht="41.1" hidden="1" customHeight="1" x14ac:dyDescent="0.3">
      <c r="A1511" s="285"/>
      <c r="B1511" s="57"/>
      <c r="C1511" s="57"/>
      <c r="D1511" s="57"/>
      <c r="E1511" s="57"/>
      <c r="F1511" s="57"/>
      <c r="G1511" s="57"/>
      <c r="H1511" s="103"/>
      <c r="I1511" s="133"/>
      <c r="J1511" s="187"/>
      <c r="K1511" s="133"/>
      <c r="L1511" s="91"/>
      <c r="M1511" s="188"/>
      <c r="N1511" s="123"/>
      <c r="O1511" s="124"/>
      <c r="P1511" s="110"/>
      <c r="Q1511" s="106"/>
      <c r="R1511" s="111"/>
      <c r="S1511" s="106"/>
      <c r="T1511" s="84">
        <f t="shared" si="101"/>
        <v>-9.7788870334625244E-9</v>
      </c>
      <c r="U1511" s="85"/>
      <c r="V1511" s="98"/>
      <c r="W1511" s="86"/>
      <c r="X1511" s="71"/>
      <c r="Y1511" s="71"/>
      <c r="Z1511" s="120"/>
      <c r="AA1511" s="120"/>
    </row>
    <row r="1512" spans="1:27" ht="41.1" hidden="1" customHeight="1" x14ac:dyDescent="0.3">
      <c r="A1512" s="285"/>
      <c r="B1512" s="57"/>
      <c r="C1512" s="57"/>
      <c r="D1512" s="57"/>
      <c r="E1512" s="57"/>
      <c r="F1512" s="57"/>
      <c r="G1512" s="57"/>
      <c r="H1512" s="103"/>
      <c r="I1512" s="133"/>
      <c r="J1512" s="187"/>
      <c r="K1512" s="133"/>
      <c r="L1512" s="91"/>
      <c r="M1512" s="188"/>
      <c r="N1512" s="123"/>
      <c r="O1512" s="124"/>
      <c r="P1512" s="110"/>
      <c r="Q1512" s="106"/>
      <c r="R1512" s="111"/>
      <c r="S1512" s="106"/>
      <c r="T1512" s="84">
        <f t="shared" si="101"/>
        <v>-9.7788870334625244E-9</v>
      </c>
      <c r="U1512" s="85"/>
      <c r="V1512" s="98"/>
      <c r="W1512" s="86"/>
      <c r="X1512" s="71"/>
      <c r="Y1512" s="71"/>
      <c r="Z1512" s="120"/>
      <c r="AA1512" s="120"/>
    </row>
    <row r="1513" spans="1:27" ht="41.1" hidden="1" customHeight="1" x14ac:dyDescent="0.3">
      <c r="A1513" s="285"/>
      <c r="B1513" s="57"/>
      <c r="C1513" s="57"/>
      <c r="D1513" s="57"/>
      <c r="E1513" s="57"/>
      <c r="F1513" s="57"/>
      <c r="G1513" s="57"/>
      <c r="H1513" s="103"/>
      <c r="I1513" s="133"/>
      <c r="J1513" s="187"/>
      <c r="K1513" s="133"/>
      <c r="L1513" s="91"/>
      <c r="M1513" s="188"/>
      <c r="N1513" s="123"/>
      <c r="O1513" s="124"/>
      <c r="P1513" s="110"/>
      <c r="Q1513" s="106"/>
      <c r="R1513" s="111"/>
      <c r="S1513" s="106"/>
      <c r="T1513" s="84">
        <f t="shared" ref="T1513:T1576" si="102">+T1512+Q1513-(R1513+S1513)</f>
        <v>-9.7788870334625244E-9</v>
      </c>
      <c r="U1513" s="85"/>
      <c r="V1513" s="98"/>
      <c r="W1513" s="86"/>
      <c r="X1513" s="71"/>
      <c r="Y1513" s="71"/>
      <c r="Z1513" s="120"/>
      <c r="AA1513" s="120"/>
    </row>
    <row r="1514" spans="1:27" ht="41.1" hidden="1" customHeight="1" x14ac:dyDescent="0.3">
      <c r="A1514" s="285"/>
      <c r="B1514" s="57"/>
      <c r="C1514" s="57"/>
      <c r="D1514" s="57"/>
      <c r="E1514" s="57"/>
      <c r="F1514" s="57"/>
      <c r="G1514" s="57"/>
      <c r="H1514" s="103"/>
      <c r="I1514" s="133"/>
      <c r="J1514" s="187"/>
      <c r="K1514" s="133"/>
      <c r="L1514" s="91"/>
      <c r="M1514" s="188"/>
      <c r="N1514" s="123"/>
      <c r="O1514" s="124"/>
      <c r="P1514" s="110"/>
      <c r="Q1514" s="106"/>
      <c r="R1514" s="111"/>
      <c r="S1514" s="106"/>
      <c r="T1514" s="84">
        <f t="shared" si="102"/>
        <v>-9.7788870334625244E-9</v>
      </c>
      <c r="U1514" s="85"/>
      <c r="V1514" s="98"/>
      <c r="W1514" s="86"/>
      <c r="X1514" s="71"/>
      <c r="Y1514" s="71"/>
      <c r="Z1514" s="120"/>
      <c r="AA1514" s="120"/>
    </row>
    <row r="1515" spans="1:27" ht="41.1" hidden="1" customHeight="1" x14ac:dyDescent="0.3">
      <c r="A1515" s="285"/>
      <c r="B1515" s="57"/>
      <c r="C1515" s="57"/>
      <c r="D1515" s="57"/>
      <c r="E1515" s="57"/>
      <c r="F1515" s="57"/>
      <c r="G1515" s="57"/>
      <c r="H1515" s="103"/>
      <c r="I1515" s="133"/>
      <c r="J1515" s="187"/>
      <c r="K1515" s="133"/>
      <c r="L1515" s="91"/>
      <c r="M1515" s="188"/>
      <c r="N1515" s="123"/>
      <c r="O1515" s="124"/>
      <c r="P1515" s="110"/>
      <c r="Q1515" s="106"/>
      <c r="R1515" s="111"/>
      <c r="S1515" s="106"/>
      <c r="T1515" s="84">
        <f t="shared" si="102"/>
        <v>-9.7788870334625244E-9</v>
      </c>
      <c r="U1515" s="85"/>
      <c r="V1515" s="98"/>
      <c r="W1515" s="86"/>
      <c r="X1515" s="71"/>
      <c r="Y1515" s="71"/>
      <c r="Z1515" s="120"/>
      <c r="AA1515" s="120"/>
    </row>
    <row r="1516" spans="1:27" ht="41.1" hidden="1" customHeight="1" x14ac:dyDescent="0.3">
      <c r="A1516" s="285"/>
      <c r="B1516" s="57"/>
      <c r="C1516" s="57"/>
      <c r="D1516" s="57"/>
      <c r="E1516" s="57"/>
      <c r="F1516" s="57"/>
      <c r="G1516" s="57"/>
      <c r="H1516" s="103"/>
      <c r="I1516" s="133"/>
      <c r="J1516" s="187"/>
      <c r="K1516" s="133"/>
      <c r="L1516" s="91"/>
      <c r="M1516" s="188"/>
      <c r="N1516" s="123"/>
      <c r="O1516" s="124"/>
      <c r="P1516" s="110"/>
      <c r="Q1516" s="106"/>
      <c r="R1516" s="111"/>
      <c r="S1516" s="106"/>
      <c r="T1516" s="84">
        <f t="shared" si="102"/>
        <v>-9.7788870334625244E-9</v>
      </c>
      <c r="U1516" s="85"/>
      <c r="V1516" s="98"/>
      <c r="W1516" s="86"/>
      <c r="X1516" s="71"/>
      <c r="Y1516" s="71"/>
      <c r="Z1516" s="120"/>
      <c r="AA1516" s="120"/>
    </row>
    <row r="1517" spans="1:27" ht="41.1" hidden="1" customHeight="1" x14ac:dyDescent="0.3">
      <c r="A1517" s="285"/>
      <c r="B1517" s="57"/>
      <c r="C1517" s="57"/>
      <c r="D1517" s="57"/>
      <c r="E1517" s="57"/>
      <c r="F1517" s="57"/>
      <c r="G1517" s="57"/>
      <c r="H1517" s="103"/>
      <c r="I1517" s="133"/>
      <c r="J1517" s="187"/>
      <c r="K1517" s="133"/>
      <c r="L1517" s="91"/>
      <c r="M1517" s="188"/>
      <c r="N1517" s="123"/>
      <c r="O1517" s="124"/>
      <c r="P1517" s="110"/>
      <c r="Q1517" s="106"/>
      <c r="R1517" s="111"/>
      <c r="S1517" s="106"/>
      <c r="T1517" s="84">
        <f t="shared" si="102"/>
        <v>-9.7788870334625244E-9</v>
      </c>
      <c r="U1517" s="85"/>
      <c r="V1517" s="98"/>
      <c r="W1517" s="86"/>
      <c r="X1517" s="71"/>
      <c r="Y1517" s="71"/>
      <c r="Z1517" s="120"/>
      <c r="AA1517" s="120"/>
    </row>
    <row r="1518" spans="1:27" ht="41.1" hidden="1" customHeight="1" x14ac:dyDescent="0.3">
      <c r="A1518" s="285"/>
      <c r="B1518" s="57"/>
      <c r="C1518" s="57"/>
      <c r="D1518" s="57"/>
      <c r="E1518" s="57"/>
      <c r="F1518" s="57"/>
      <c r="G1518" s="57"/>
      <c r="H1518" s="103"/>
      <c r="I1518" s="133"/>
      <c r="J1518" s="187"/>
      <c r="K1518" s="133"/>
      <c r="L1518" s="91"/>
      <c r="M1518" s="188"/>
      <c r="N1518" s="123"/>
      <c r="O1518" s="124"/>
      <c r="P1518" s="110"/>
      <c r="Q1518" s="106"/>
      <c r="R1518" s="111"/>
      <c r="S1518" s="106"/>
      <c r="T1518" s="84">
        <f t="shared" si="102"/>
        <v>-9.7788870334625244E-9</v>
      </c>
      <c r="U1518" s="85"/>
      <c r="V1518" s="98"/>
      <c r="W1518" s="86"/>
      <c r="X1518" s="71"/>
      <c r="Y1518" s="71"/>
      <c r="Z1518" s="120"/>
      <c r="AA1518" s="120"/>
    </row>
    <row r="1519" spans="1:27" ht="41.1" hidden="1" customHeight="1" x14ac:dyDescent="0.3">
      <c r="A1519" s="285"/>
      <c r="B1519" s="57"/>
      <c r="C1519" s="57"/>
      <c r="D1519" s="57"/>
      <c r="E1519" s="57"/>
      <c r="F1519" s="57"/>
      <c r="G1519" s="57"/>
      <c r="H1519" s="103"/>
      <c r="I1519" s="133"/>
      <c r="J1519" s="187"/>
      <c r="K1519" s="133"/>
      <c r="L1519" s="91"/>
      <c r="M1519" s="188"/>
      <c r="N1519" s="123"/>
      <c r="O1519" s="124"/>
      <c r="P1519" s="110"/>
      <c r="Q1519" s="106"/>
      <c r="R1519" s="111"/>
      <c r="S1519" s="106"/>
      <c r="T1519" s="84">
        <f t="shared" si="102"/>
        <v>-9.7788870334625244E-9</v>
      </c>
      <c r="U1519" s="85"/>
      <c r="V1519" s="98"/>
      <c r="W1519" s="86"/>
      <c r="X1519" s="71"/>
      <c r="Y1519" s="71"/>
      <c r="Z1519" s="120"/>
      <c r="AA1519" s="120"/>
    </row>
    <row r="1520" spans="1:27" ht="41.1" hidden="1" customHeight="1" x14ac:dyDescent="0.3">
      <c r="A1520" s="285"/>
      <c r="B1520" s="57"/>
      <c r="C1520" s="57"/>
      <c r="D1520" s="57"/>
      <c r="E1520" s="57"/>
      <c r="F1520" s="57"/>
      <c r="G1520" s="57"/>
      <c r="H1520" s="103"/>
      <c r="I1520" s="133"/>
      <c r="J1520" s="187"/>
      <c r="K1520" s="133"/>
      <c r="L1520" s="91"/>
      <c r="M1520" s="188"/>
      <c r="N1520" s="123"/>
      <c r="O1520" s="124"/>
      <c r="P1520" s="110"/>
      <c r="Q1520" s="106"/>
      <c r="R1520" s="111"/>
      <c r="S1520" s="106"/>
      <c r="T1520" s="84">
        <f t="shared" si="102"/>
        <v>-9.7788870334625244E-9</v>
      </c>
      <c r="U1520" s="85"/>
      <c r="V1520" s="98"/>
      <c r="W1520" s="86"/>
      <c r="X1520" s="71"/>
      <c r="Y1520" s="71"/>
      <c r="Z1520" s="120"/>
      <c r="AA1520" s="120"/>
    </row>
    <row r="1521" spans="1:27" ht="41.1" hidden="1" customHeight="1" x14ac:dyDescent="0.3">
      <c r="A1521" s="285"/>
      <c r="B1521" s="57"/>
      <c r="C1521" s="57"/>
      <c r="D1521" s="57"/>
      <c r="E1521" s="57"/>
      <c r="F1521" s="57"/>
      <c r="G1521" s="57"/>
      <c r="H1521" s="103"/>
      <c r="I1521" s="133"/>
      <c r="J1521" s="187"/>
      <c r="K1521" s="133"/>
      <c r="L1521" s="91"/>
      <c r="M1521" s="188"/>
      <c r="N1521" s="123"/>
      <c r="O1521" s="124"/>
      <c r="P1521" s="110"/>
      <c r="Q1521" s="106"/>
      <c r="R1521" s="111"/>
      <c r="S1521" s="106"/>
      <c r="T1521" s="84">
        <f t="shared" si="102"/>
        <v>-9.7788870334625244E-9</v>
      </c>
      <c r="U1521" s="85"/>
      <c r="V1521" s="98"/>
      <c r="W1521" s="86"/>
      <c r="X1521" s="71"/>
      <c r="Y1521" s="71"/>
      <c r="Z1521" s="120"/>
      <c r="AA1521" s="120"/>
    </row>
    <row r="1522" spans="1:27" ht="41.1" hidden="1" customHeight="1" x14ac:dyDescent="0.3">
      <c r="A1522" s="285"/>
      <c r="B1522" s="57"/>
      <c r="C1522" s="57"/>
      <c r="D1522" s="57"/>
      <c r="E1522" s="57"/>
      <c r="F1522" s="57"/>
      <c r="G1522" s="57"/>
      <c r="H1522" s="103"/>
      <c r="I1522" s="133"/>
      <c r="J1522" s="187"/>
      <c r="K1522" s="133"/>
      <c r="L1522" s="91"/>
      <c r="M1522" s="188"/>
      <c r="N1522" s="123"/>
      <c r="O1522" s="124"/>
      <c r="P1522" s="110"/>
      <c r="Q1522" s="106"/>
      <c r="R1522" s="111"/>
      <c r="S1522" s="106"/>
      <c r="T1522" s="84">
        <f t="shared" si="102"/>
        <v>-9.7788870334625244E-9</v>
      </c>
      <c r="U1522" s="85"/>
      <c r="V1522" s="98"/>
      <c r="W1522" s="86"/>
      <c r="X1522" s="71"/>
      <c r="Y1522" s="71"/>
      <c r="Z1522" s="120"/>
      <c r="AA1522" s="120"/>
    </row>
    <row r="1523" spans="1:27" ht="41.1" hidden="1" customHeight="1" x14ac:dyDescent="0.3">
      <c r="A1523" s="285"/>
      <c r="B1523" s="57"/>
      <c r="C1523" s="57"/>
      <c r="D1523" s="57"/>
      <c r="E1523" s="57"/>
      <c r="F1523" s="57"/>
      <c r="G1523" s="57"/>
      <c r="H1523" s="103"/>
      <c r="I1523" s="133"/>
      <c r="J1523" s="187"/>
      <c r="K1523" s="133"/>
      <c r="L1523" s="91"/>
      <c r="M1523" s="188"/>
      <c r="N1523" s="123"/>
      <c r="O1523" s="124"/>
      <c r="P1523" s="110"/>
      <c r="Q1523" s="106"/>
      <c r="R1523" s="111"/>
      <c r="S1523" s="106"/>
      <c r="T1523" s="84">
        <f t="shared" si="102"/>
        <v>-9.7788870334625244E-9</v>
      </c>
      <c r="U1523" s="85"/>
      <c r="V1523" s="98"/>
      <c r="W1523" s="86"/>
      <c r="X1523" s="71"/>
      <c r="Y1523" s="71"/>
      <c r="Z1523" s="120"/>
      <c r="AA1523" s="120"/>
    </row>
    <row r="1524" spans="1:27" ht="41.1" hidden="1" customHeight="1" x14ac:dyDescent="0.3">
      <c r="A1524" s="285"/>
      <c r="B1524" s="57"/>
      <c r="C1524" s="57"/>
      <c r="D1524" s="57"/>
      <c r="E1524" s="57"/>
      <c r="F1524" s="57"/>
      <c r="G1524" s="57"/>
      <c r="H1524" s="103"/>
      <c r="I1524" s="133"/>
      <c r="J1524" s="187"/>
      <c r="K1524" s="133"/>
      <c r="L1524" s="91"/>
      <c r="M1524" s="188"/>
      <c r="N1524" s="123"/>
      <c r="O1524" s="124"/>
      <c r="P1524" s="110"/>
      <c r="Q1524" s="106"/>
      <c r="R1524" s="111"/>
      <c r="S1524" s="106"/>
      <c r="T1524" s="84">
        <f t="shared" si="102"/>
        <v>-9.7788870334625244E-9</v>
      </c>
      <c r="U1524" s="85"/>
      <c r="V1524" s="98"/>
      <c r="W1524" s="86"/>
      <c r="X1524" s="71"/>
      <c r="Y1524" s="71"/>
      <c r="Z1524" s="120"/>
      <c r="AA1524" s="120"/>
    </row>
    <row r="1525" spans="1:27" ht="41.1" hidden="1" customHeight="1" x14ac:dyDescent="0.3">
      <c r="A1525" s="285"/>
      <c r="B1525" s="57"/>
      <c r="C1525" s="57"/>
      <c r="D1525" s="57"/>
      <c r="E1525" s="57"/>
      <c r="F1525" s="57"/>
      <c r="G1525" s="57"/>
      <c r="H1525" s="103"/>
      <c r="I1525" s="133"/>
      <c r="J1525" s="187"/>
      <c r="K1525" s="133"/>
      <c r="L1525" s="91"/>
      <c r="M1525" s="188"/>
      <c r="N1525" s="123"/>
      <c r="O1525" s="124"/>
      <c r="P1525" s="110"/>
      <c r="Q1525" s="106"/>
      <c r="R1525" s="111"/>
      <c r="S1525" s="106"/>
      <c r="T1525" s="84">
        <f t="shared" si="102"/>
        <v>-9.7788870334625244E-9</v>
      </c>
      <c r="U1525" s="85"/>
      <c r="V1525" s="98"/>
      <c r="W1525" s="86"/>
      <c r="X1525" s="71"/>
      <c r="Y1525" s="71"/>
      <c r="Z1525" s="120"/>
      <c r="AA1525" s="120"/>
    </row>
    <row r="1526" spans="1:27" ht="41.1" hidden="1" customHeight="1" x14ac:dyDescent="0.3">
      <c r="A1526" s="285"/>
      <c r="B1526" s="57"/>
      <c r="C1526" s="57"/>
      <c r="D1526" s="57"/>
      <c r="E1526" s="57"/>
      <c r="F1526" s="57"/>
      <c r="G1526" s="57"/>
      <c r="H1526" s="103"/>
      <c r="I1526" s="133"/>
      <c r="J1526" s="187"/>
      <c r="K1526" s="133"/>
      <c r="L1526" s="91"/>
      <c r="M1526" s="188"/>
      <c r="N1526" s="123"/>
      <c r="O1526" s="124"/>
      <c r="P1526" s="110"/>
      <c r="Q1526" s="106"/>
      <c r="R1526" s="111"/>
      <c r="S1526" s="106"/>
      <c r="T1526" s="84">
        <f t="shared" si="102"/>
        <v>-9.7788870334625244E-9</v>
      </c>
      <c r="U1526" s="85"/>
      <c r="V1526" s="98"/>
      <c r="W1526" s="86"/>
      <c r="X1526" s="71"/>
      <c r="Y1526" s="71"/>
      <c r="Z1526" s="120"/>
      <c r="AA1526" s="120"/>
    </row>
    <row r="1527" spans="1:27" ht="41.1" hidden="1" customHeight="1" x14ac:dyDescent="0.3">
      <c r="A1527" s="285"/>
      <c r="B1527" s="57"/>
      <c r="C1527" s="57"/>
      <c r="D1527" s="57"/>
      <c r="E1527" s="57"/>
      <c r="F1527" s="57"/>
      <c r="G1527" s="57"/>
      <c r="H1527" s="103"/>
      <c r="I1527" s="133"/>
      <c r="J1527" s="187"/>
      <c r="K1527" s="133"/>
      <c r="L1527" s="91"/>
      <c r="M1527" s="188"/>
      <c r="N1527" s="123"/>
      <c r="O1527" s="124"/>
      <c r="P1527" s="110"/>
      <c r="Q1527" s="106"/>
      <c r="R1527" s="111"/>
      <c r="S1527" s="106"/>
      <c r="T1527" s="84">
        <f t="shared" si="102"/>
        <v>-9.7788870334625244E-9</v>
      </c>
      <c r="U1527" s="85"/>
      <c r="V1527" s="98"/>
      <c r="W1527" s="86"/>
      <c r="X1527" s="71"/>
      <c r="Y1527" s="71"/>
      <c r="Z1527" s="120"/>
      <c r="AA1527" s="120"/>
    </row>
    <row r="1528" spans="1:27" ht="41.1" hidden="1" customHeight="1" x14ac:dyDescent="0.3">
      <c r="A1528" s="285"/>
      <c r="B1528" s="57"/>
      <c r="C1528" s="57"/>
      <c r="D1528" s="57"/>
      <c r="E1528" s="57"/>
      <c r="F1528" s="57"/>
      <c r="G1528" s="57"/>
      <c r="H1528" s="103"/>
      <c r="I1528" s="133"/>
      <c r="J1528" s="187"/>
      <c r="K1528" s="133"/>
      <c r="L1528" s="91"/>
      <c r="M1528" s="188"/>
      <c r="N1528" s="123"/>
      <c r="O1528" s="124"/>
      <c r="P1528" s="110"/>
      <c r="Q1528" s="106"/>
      <c r="R1528" s="111"/>
      <c r="S1528" s="106"/>
      <c r="T1528" s="84">
        <f t="shared" si="102"/>
        <v>-9.7788870334625244E-9</v>
      </c>
      <c r="U1528" s="85"/>
      <c r="V1528" s="98"/>
      <c r="W1528" s="86"/>
      <c r="X1528" s="71"/>
      <c r="Y1528" s="71"/>
      <c r="Z1528" s="120"/>
      <c r="AA1528" s="120"/>
    </row>
    <row r="1529" spans="1:27" ht="41.1" hidden="1" customHeight="1" x14ac:dyDescent="0.3">
      <c r="A1529" s="285"/>
      <c r="B1529" s="57"/>
      <c r="C1529" s="57"/>
      <c r="D1529" s="57"/>
      <c r="E1529" s="57"/>
      <c r="F1529" s="57"/>
      <c r="G1529" s="57"/>
      <c r="H1529" s="103"/>
      <c r="I1529" s="133"/>
      <c r="J1529" s="187"/>
      <c r="K1529" s="133"/>
      <c r="L1529" s="91"/>
      <c r="M1529" s="188"/>
      <c r="N1529" s="123"/>
      <c r="O1529" s="124"/>
      <c r="P1529" s="110"/>
      <c r="Q1529" s="106"/>
      <c r="R1529" s="111"/>
      <c r="S1529" s="106"/>
      <c r="T1529" s="84">
        <f t="shared" si="102"/>
        <v>-9.7788870334625244E-9</v>
      </c>
      <c r="U1529" s="85"/>
      <c r="V1529" s="98"/>
      <c r="W1529" s="86"/>
      <c r="X1529" s="71"/>
      <c r="Y1529" s="71"/>
      <c r="Z1529" s="120"/>
      <c r="AA1529" s="120"/>
    </row>
    <row r="1530" spans="1:27" ht="41.1" hidden="1" customHeight="1" x14ac:dyDescent="0.3">
      <c r="A1530" s="285"/>
      <c r="B1530" s="57"/>
      <c r="C1530" s="57"/>
      <c r="D1530" s="57"/>
      <c r="E1530" s="57"/>
      <c r="F1530" s="57"/>
      <c r="G1530" s="57"/>
      <c r="H1530" s="103"/>
      <c r="I1530" s="133"/>
      <c r="J1530" s="187"/>
      <c r="K1530" s="133"/>
      <c r="L1530" s="91"/>
      <c r="M1530" s="188"/>
      <c r="N1530" s="123"/>
      <c r="O1530" s="124"/>
      <c r="P1530" s="110"/>
      <c r="Q1530" s="106"/>
      <c r="R1530" s="111"/>
      <c r="S1530" s="106"/>
      <c r="T1530" s="84">
        <f t="shared" si="102"/>
        <v>-9.7788870334625244E-9</v>
      </c>
      <c r="U1530" s="85"/>
      <c r="V1530" s="98"/>
      <c r="W1530" s="86"/>
      <c r="X1530" s="71"/>
      <c r="Y1530" s="71"/>
      <c r="Z1530" s="120"/>
      <c r="AA1530" s="120"/>
    </row>
    <row r="1531" spans="1:27" ht="41.1" hidden="1" customHeight="1" x14ac:dyDescent="0.3">
      <c r="A1531" s="285"/>
      <c r="B1531" s="57"/>
      <c r="C1531" s="57"/>
      <c r="D1531" s="57"/>
      <c r="E1531" s="57"/>
      <c r="F1531" s="57"/>
      <c r="G1531" s="57"/>
      <c r="H1531" s="103"/>
      <c r="I1531" s="133"/>
      <c r="J1531" s="187"/>
      <c r="K1531" s="133"/>
      <c r="L1531" s="91"/>
      <c r="M1531" s="188"/>
      <c r="N1531" s="123"/>
      <c r="O1531" s="124"/>
      <c r="P1531" s="110"/>
      <c r="Q1531" s="106"/>
      <c r="R1531" s="111"/>
      <c r="S1531" s="106"/>
      <c r="T1531" s="84">
        <f t="shared" si="102"/>
        <v>-9.7788870334625244E-9</v>
      </c>
      <c r="U1531" s="85"/>
      <c r="V1531" s="98"/>
      <c r="W1531" s="86"/>
      <c r="X1531" s="71"/>
      <c r="Y1531" s="71"/>
      <c r="Z1531" s="120"/>
      <c r="AA1531" s="120"/>
    </row>
    <row r="1532" spans="1:27" ht="41.1" hidden="1" customHeight="1" x14ac:dyDescent="0.3">
      <c r="A1532" s="285"/>
      <c r="B1532" s="57"/>
      <c r="C1532" s="57"/>
      <c r="D1532" s="57"/>
      <c r="E1532" s="57"/>
      <c r="F1532" s="57"/>
      <c r="G1532" s="57"/>
      <c r="H1532" s="103"/>
      <c r="I1532" s="133"/>
      <c r="J1532" s="187"/>
      <c r="K1532" s="133"/>
      <c r="L1532" s="91"/>
      <c r="M1532" s="188"/>
      <c r="N1532" s="123"/>
      <c r="O1532" s="124"/>
      <c r="P1532" s="110"/>
      <c r="Q1532" s="106"/>
      <c r="R1532" s="111"/>
      <c r="S1532" s="106"/>
      <c r="T1532" s="84">
        <f t="shared" si="102"/>
        <v>-9.7788870334625244E-9</v>
      </c>
      <c r="U1532" s="85"/>
      <c r="V1532" s="98"/>
      <c r="W1532" s="86"/>
      <c r="X1532" s="71"/>
      <c r="Y1532" s="71"/>
      <c r="Z1532" s="120"/>
      <c r="AA1532" s="120"/>
    </row>
    <row r="1533" spans="1:27" ht="41.1" hidden="1" customHeight="1" x14ac:dyDescent="0.3">
      <c r="A1533" s="285"/>
      <c r="B1533" s="57"/>
      <c r="C1533" s="57"/>
      <c r="D1533" s="57"/>
      <c r="E1533" s="57"/>
      <c r="F1533" s="57"/>
      <c r="G1533" s="57"/>
      <c r="H1533" s="103"/>
      <c r="I1533" s="133"/>
      <c r="J1533" s="187"/>
      <c r="K1533" s="133"/>
      <c r="L1533" s="91"/>
      <c r="M1533" s="188"/>
      <c r="N1533" s="123"/>
      <c r="O1533" s="124"/>
      <c r="P1533" s="110"/>
      <c r="Q1533" s="106"/>
      <c r="R1533" s="111"/>
      <c r="S1533" s="106"/>
      <c r="T1533" s="84">
        <f t="shared" si="102"/>
        <v>-9.7788870334625244E-9</v>
      </c>
      <c r="U1533" s="85"/>
      <c r="V1533" s="98"/>
      <c r="W1533" s="86"/>
      <c r="X1533" s="71"/>
      <c r="Y1533" s="71"/>
      <c r="Z1533" s="120"/>
      <c r="AA1533" s="120"/>
    </row>
    <row r="1534" spans="1:27" ht="41.1" hidden="1" customHeight="1" x14ac:dyDescent="0.3">
      <c r="A1534" s="285"/>
      <c r="B1534" s="57"/>
      <c r="C1534" s="57"/>
      <c r="D1534" s="57"/>
      <c r="E1534" s="57"/>
      <c r="F1534" s="57"/>
      <c r="G1534" s="57"/>
      <c r="H1534" s="103"/>
      <c r="I1534" s="133"/>
      <c r="J1534" s="187"/>
      <c r="K1534" s="133"/>
      <c r="L1534" s="91"/>
      <c r="M1534" s="188"/>
      <c r="N1534" s="123"/>
      <c r="O1534" s="124"/>
      <c r="P1534" s="110"/>
      <c r="Q1534" s="106"/>
      <c r="R1534" s="111"/>
      <c r="S1534" s="106"/>
      <c r="T1534" s="84">
        <f t="shared" si="102"/>
        <v>-9.7788870334625244E-9</v>
      </c>
      <c r="U1534" s="85"/>
      <c r="V1534" s="98"/>
      <c r="W1534" s="86"/>
      <c r="X1534" s="71"/>
      <c r="Y1534" s="71"/>
      <c r="Z1534" s="120"/>
      <c r="AA1534" s="120"/>
    </row>
    <row r="1535" spans="1:27" ht="41.1" hidden="1" customHeight="1" x14ac:dyDescent="0.3">
      <c r="A1535" s="285"/>
      <c r="B1535" s="57"/>
      <c r="C1535" s="57"/>
      <c r="D1535" s="57"/>
      <c r="E1535" s="57"/>
      <c r="F1535" s="57"/>
      <c r="G1535" s="57"/>
      <c r="H1535" s="103"/>
      <c r="I1535" s="133"/>
      <c r="J1535" s="187"/>
      <c r="K1535" s="133"/>
      <c r="L1535" s="91"/>
      <c r="M1535" s="188"/>
      <c r="N1535" s="123"/>
      <c r="O1535" s="124"/>
      <c r="P1535" s="110"/>
      <c r="Q1535" s="106"/>
      <c r="R1535" s="111"/>
      <c r="S1535" s="106"/>
      <c r="T1535" s="84">
        <f t="shared" si="102"/>
        <v>-9.7788870334625244E-9</v>
      </c>
      <c r="U1535" s="85"/>
      <c r="V1535" s="98"/>
      <c r="W1535" s="86"/>
      <c r="X1535" s="71"/>
      <c r="Y1535" s="71"/>
      <c r="Z1535" s="120"/>
      <c r="AA1535" s="120"/>
    </row>
    <row r="1536" spans="1:27" ht="41.1" hidden="1" customHeight="1" x14ac:dyDescent="0.3">
      <c r="A1536" s="285"/>
      <c r="B1536" s="57"/>
      <c r="C1536" s="57"/>
      <c r="D1536" s="57"/>
      <c r="E1536" s="57"/>
      <c r="F1536" s="57"/>
      <c r="G1536" s="57"/>
      <c r="H1536" s="103"/>
      <c r="I1536" s="133"/>
      <c r="J1536" s="187"/>
      <c r="K1536" s="133"/>
      <c r="L1536" s="91"/>
      <c r="M1536" s="188"/>
      <c r="N1536" s="123"/>
      <c r="O1536" s="124"/>
      <c r="P1536" s="110"/>
      <c r="Q1536" s="106"/>
      <c r="R1536" s="111"/>
      <c r="S1536" s="106"/>
      <c r="T1536" s="84">
        <f t="shared" si="102"/>
        <v>-9.7788870334625244E-9</v>
      </c>
      <c r="U1536" s="85"/>
      <c r="V1536" s="98"/>
      <c r="W1536" s="86"/>
      <c r="X1536" s="71"/>
      <c r="Y1536" s="71"/>
      <c r="Z1536" s="120"/>
      <c r="AA1536" s="120"/>
    </row>
    <row r="1537" spans="1:27" ht="41.1" hidden="1" customHeight="1" x14ac:dyDescent="0.3">
      <c r="A1537" s="285"/>
      <c r="B1537" s="57"/>
      <c r="C1537" s="57"/>
      <c r="D1537" s="57"/>
      <c r="E1537" s="57"/>
      <c r="F1537" s="57"/>
      <c r="G1537" s="57"/>
      <c r="H1537" s="103"/>
      <c r="I1537" s="133"/>
      <c r="J1537" s="187"/>
      <c r="K1537" s="133"/>
      <c r="L1537" s="91"/>
      <c r="M1537" s="188"/>
      <c r="N1537" s="123"/>
      <c r="O1537" s="124"/>
      <c r="P1537" s="110"/>
      <c r="Q1537" s="106"/>
      <c r="R1537" s="111"/>
      <c r="S1537" s="106"/>
      <c r="T1537" s="84">
        <f t="shared" si="102"/>
        <v>-9.7788870334625244E-9</v>
      </c>
      <c r="U1537" s="85"/>
      <c r="V1537" s="98"/>
      <c r="W1537" s="86"/>
      <c r="X1537" s="71"/>
      <c r="Y1537" s="71"/>
      <c r="Z1537" s="120"/>
      <c r="AA1537" s="120"/>
    </row>
    <row r="1538" spans="1:27" ht="41.1" hidden="1" customHeight="1" x14ac:dyDescent="0.3">
      <c r="A1538" s="285"/>
      <c r="B1538" s="57"/>
      <c r="C1538" s="57"/>
      <c r="D1538" s="57"/>
      <c r="E1538" s="57"/>
      <c r="F1538" s="57"/>
      <c r="G1538" s="57"/>
      <c r="H1538" s="103"/>
      <c r="I1538" s="133"/>
      <c r="J1538" s="187"/>
      <c r="K1538" s="133"/>
      <c r="L1538" s="91"/>
      <c r="M1538" s="188"/>
      <c r="N1538" s="123"/>
      <c r="O1538" s="124"/>
      <c r="P1538" s="110"/>
      <c r="Q1538" s="106"/>
      <c r="R1538" s="111"/>
      <c r="S1538" s="106"/>
      <c r="T1538" s="84">
        <f t="shared" si="102"/>
        <v>-9.7788870334625244E-9</v>
      </c>
      <c r="U1538" s="85"/>
      <c r="V1538" s="98"/>
      <c r="W1538" s="86"/>
      <c r="X1538" s="71"/>
      <c r="Y1538" s="71"/>
      <c r="Z1538" s="120"/>
      <c r="AA1538" s="120"/>
    </row>
    <row r="1539" spans="1:27" ht="41.1" hidden="1" customHeight="1" x14ac:dyDescent="0.3">
      <c r="A1539" s="285"/>
      <c r="B1539" s="57"/>
      <c r="C1539" s="57"/>
      <c r="D1539" s="57"/>
      <c r="E1539" s="57"/>
      <c r="F1539" s="57"/>
      <c r="G1539" s="57"/>
      <c r="H1539" s="103"/>
      <c r="I1539" s="133"/>
      <c r="J1539" s="187"/>
      <c r="K1539" s="133"/>
      <c r="L1539" s="91"/>
      <c r="M1539" s="188"/>
      <c r="N1539" s="123"/>
      <c r="O1539" s="124"/>
      <c r="P1539" s="110"/>
      <c r="Q1539" s="106"/>
      <c r="R1539" s="111"/>
      <c r="S1539" s="106"/>
      <c r="T1539" s="84">
        <f t="shared" si="102"/>
        <v>-9.7788870334625244E-9</v>
      </c>
      <c r="U1539" s="85"/>
      <c r="V1539" s="98"/>
      <c r="W1539" s="86"/>
      <c r="X1539" s="71"/>
      <c r="Y1539" s="71"/>
      <c r="Z1539" s="120"/>
      <c r="AA1539" s="120"/>
    </row>
    <row r="1540" spans="1:27" ht="41.1" hidden="1" customHeight="1" x14ac:dyDescent="0.3">
      <c r="A1540" s="285"/>
      <c r="B1540" s="57"/>
      <c r="C1540" s="57"/>
      <c r="D1540" s="57"/>
      <c r="E1540" s="57"/>
      <c r="F1540" s="57"/>
      <c r="G1540" s="57"/>
      <c r="H1540" s="103"/>
      <c r="I1540" s="133"/>
      <c r="J1540" s="187"/>
      <c r="K1540" s="133"/>
      <c r="L1540" s="91"/>
      <c r="M1540" s="188"/>
      <c r="N1540" s="123"/>
      <c r="O1540" s="124"/>
      <c r="P1540" s="110"/>
      <c r="Q1540" s="106"/>
      <c r="R1540" s="111"/>
      <c r="S1540" s="106"/>
      <c r="T1540" s="84">
        <f t="shared" si="102"/>
        <v>-9.7788870334625244E-9</v>
      </c>
      <c r="U1540" s="85"/>
      <c r="V1540" s="98"/>
      <c r="W1540" s="86"/>
      <c r="X1540" s="71"/>
      <c r="Y1540" s="71"/>
      <c r="Z1540" s="120"/>
      <c r="AA1540" s="120"/>
    </row>
    <row r="1541" spans="1:27" ht="41.1" hidden="1" customHeight="1" x14ac:dyDescent="0.3">
      <c r="A1541" s="285"/>
      <c r="B1541" s="57"/>
      <c r="C1541" s="57"/>
      <c r="D1541" s="57"/>
      <c r="E1541" s="57"/>
      <c r="F1541" s="57"/>
      <c r="G1541" s="57"/>
      <c r="H1541" s="103"/>
      <c r="I1541" s="133"/>
      <c r="J1541" s="187"/>
      <c r="K1541" s="133"/>
      <c r="L1541" s="91"/>
      <c r="M1541" s="188"/>
      <c r="N1541" s="123"/>
      <c r="O1541" s="124"/>
      <c r="P1541" s="110"/>
      <c r="Q1541" s="106"/>
      <c r="R1541" s="111"/>
      <c r="S1541" s="106"/>
      <c r="T1541" s="84">
        <f t="shared" si="102"/>
        <v>-9.7788870334625244E-9</v>
      </c>
      <c r="U1541" s="85"/>
      <c r="V1541" s="98"/>
      <c r="W1541" s="86"/>
      <c r="X1541" s="71"/>
      <c r="Y1541" s="71"/>
      <c r="Z1541" s="120"/>
      <c r="AA1541" s="120"/>
    </row>
    <row r="1542" spans="1:27" ht="41.1" hidden="1" customHeight="1" x14ac:dyDescent="0.3">
      <c r="A1542" s="285"/>
      <c r="B1542" s="57"/>
      <c r="C1542" s="57"/>
      <c r="D1542" s="57"/>
      <c r="E1542" s="57"/>
      <c r="F1542" s="57"/>
      <c r="G1542" s="57"/>
      <c r="H1542" s="103"/>
      <c r="I1542" s="133"/>
      <c r="J1542" s="187"/>
      <c r="K1542" s="133"/>
      <c r="L1542" s="91"/>
      <c r="M1542" s="188"/>
      <c r="N1542" s="123"/>
      <c r="O1542" s="124"/>
      <c r="P1542" s="110"/>
      <c r="Q1542" s="106"/>
      <c r="R1542" s="111"/>
      <c r="S1542" s="106"/>
      <c r="T1542" s="84">
        <f t="shared" si="102"/>
        <v>-9.7788870334625244E-9</v>
      </c>
      <c r="U1542" s="85"/>
      <c r="V1542" s="98"/>
      <c r="W1542" s="86"/>
      <c r="X1542" s="71"/>
      <c r="Y1542" s="71"/>
      <c r="Z1542" s="120"/>
      <c r="AA1542" s="120"/>
    </row>
    <row r="1543" spans="1:27" ht="41.1" hidden="1" customHeight="1" x14ac:dyDescent="0.3">
      <c r="A1543" s="285"/>
      <c r="B1543" s="57"/>
      <c r="C1543" s="57"/>
      <c r="D1543" s="57"/>
      <c r="E1543" s="57"/>
      <c r="F1543" s="57"/>
      <c r="G1543" s="57"/>
      <c r="H1543" s="103"/>
      <c r="I1543" s="133"/>
      <c r="J1543" s="187"/>
      <c r="K1543" s="133"/>
      <c r="L1543" s="91"/>
      <c r="M1543" s="188"/>
      <c r="N1543" s="123"/>
      <c r="O1543" s="124"/>
      <c r="P1543" s="110"/>
      <c r="Q1543" s="106"/>
      <c r="R1543" s="111"/>
      <c r="S1543" s="106"/>
      <c r="T1543" s="84">
        <f t="shared" si="102"/>
        <v>-9.7788870334625244E-9</v>
      </c>
      <c r="U1543" s="85"/>
      <c r="V1543" s="98"/>
      <c r="W1543" s="86"/>
      <c r="X1543" s="71"/>
      <c r="Y1543" s="71"/>
      <c r="Z1543" s="120"/>
      <c r="AA1543" s="120"/>
    </row>
    <row r="1544" spans="1:27" ht="41.1" hidden="1" customHeight="1" x14ac:dyDescent="0.3">
      <c r="A1544" s="285"/>
      <c r="B1544" s="57"/>
      <c r="C1544" s="57"/>
      <c r="D1544" s="57"/>
      <c r="E1544" s="57"/>
      <c r="F1544" s="57"/>
      <c r="G1544" s="57"/>
      <c r="H1544" s="103"/>
      <c r="I1544" s="133"/>
      <c r="J1544" s="187"/>
      <c r="K1544" s="133"/>
      <c r="L1544" s="91"/>
      <c r="M1544" s="188"/>
      <c r="N1544" s="123"/>
      <c r="O1544" s="124"/>
      <c r="P1544" s="110"/>
      <c r="Q1544" s="106"/>
      <c r="R1544" s="111"/>
      <c r="S1544" s="106"/>
      <c r="T1544" s="84">
        <f t="shared" si="102"/>
        <v>-9.7788870334625244E-9</v>
      </c>
      <c r="U1544" s="85"/>
      <c r="V1544" s="98"/>
      <c r="W1544" s="86"/>
      <c r="X1544" s="71"/>
      <c r="Y1544" s="71"/>
      <c r="Z1544" s="120"/>
      <c r="AA1544" s="120"/>
    </row>
    <row r="1545" spans="1:27" ht="41.1" hidden="1" customHeight="1" x14ac:dyDescent="0.3">
      <c r="A1545" s="285"/>
      <c r="B1545" s="57"/>
      <c r="C1545" s="57"/>
      <c r="D1545" s="57"/>
      <c r="E1545" s="57"/>
      <c r="F1545" s="57"/>
      <c r="G1545" s="57"/>
      <c r="H1545" s="103"/>
      <c r="I1545" s="133"/>
      <c r="J1545" s="187"/>
      <c r="K1545" s="133"/>
      <c r="L1545" s="91"/>
      <c r="M1545" s="188"/>
      <c r="N1545" s="123"/>
      <c r="O1545" s="124"/>
      <c r="P1545" s="110"/>
      <c r="Q1545" s="106"/>
      <c r="R1545" s="111"/>
      <c r="S1545" s="106"/>
      <c r="T1545" s="84">
        <f t="shared" si="102"/>
        <v>-9.7788870334625244E-9</v>
      </c>
      <c r="U1545" s="85"/>
      <c r="V1545" s="98"/>
      <c r="W1545" s="86"/>
      <c r="X1545" s="71"/>
      <c r="Y1545" s="71"/>
      <c r="Z1545" s="120"/>
      <c r="AA1545" s="120"/>
    </row>
    <row r="1546" spans="1:27" ht="41.1" hidden="1" customHeight="1" x14ac:dyDescent="0.3">
      <c r="A1546" s="285"/>
      <c r="B1546" s="57"/>
      <c r="C1546" s="57"/>
      <c r="D1546" s="57"/>
      <c r="E1546" s="57"/>
      <c r="F1546" s="57"/>
      <c r="G1546" s="57"/>
      <c r="H1546" s="103"/>
      <c r="I1546" s="133"/>
      <c r="J1546" s="187"/>
      <c r="K1546" s="133"/>
      <c r="L1546" s="91"/>
      <c r="M1546" s="188"/>
      <c r="N1546" s="123"/>
      <c r="O1546" s="124"/>
      <c r="P1546" s="110"/>
      <c r="Q1546" s="106"/>
      <c r="R1546" s="111"/>
      <c r="S1546" s="106"/>
      <c r="T1546" s="84">
        <f t="shared" si="102"/>
        <v>-9.7788870334625244E-9</v>
      </c>
      <c r="U1546" s="85"/>
      <c r="V1546" s="98"/>
      <c r="W1546" s="86"/>
      <c r="X1546" s="71"/>
      <c r="Y1546" s="71"/>
      <c r="Z1546" s="120"/>
      <c r="AA1546" s="120"/>
    </row>
    <row r="1547" spans="1:27" ht="41.1" hidden="1" customHeight="1" x14ac:dyDescent="0.3">
      <c r="A1547" s="285"/>
      <c r="B1547" s="57"/>
      <c r="C1547" s="57"/>
      <c r="D1547" s="57"/>
      <c r="E1547" s="57"/>
      <c r="F1547" s="57"/>
      <c r="G1547" s="57"/>
      <c r="H1547" s="103"/>
      <c r="I1547" s="133"/>
      <c r="J1547" s="187"/>
      <c r="K1547" s="133"/>
      <c r="L1547" s="91"/>
      <c r="M1547" s="188"/>
      <c r="N1547" s="123"/>
      <c r="O1547" s="124"/>
      <c r="P1547" s="110"/>
      <c r="Q1547" s="106"/>
      <c r="R1547" s="111"/>
      <c r="S1547" s="106"/>
      <c r="T1547" s="84">
        <f t="shared" si="102"/>
        <v>-9.7788870334625244E-9</v>
      </c>
      <c r="U1547" s="85"/>
      <c r="V1547" s="98"/>
      <c r="W1547" s="86"/>
      <c r="X1547" s="71"/>
      <c r="Y1547" s="71"/>
      <c r="Z1547" s="120"/>
      <c r="AA1547" s="120"/>
    </row>
    <row r="1548" spans="1:27" ht="41.1" hidden="1" customHeight="1" x14ac:dyDescent="0.3">
      <c r="A1548" s="285"/>
      <c r="B1548" s="57"/>
      <c r="C1548" s="57"/>
      <c r="D1548" s="57"/>
      <c r="E1548" s="57"/>
      <c r="F1548" s="57"/>
      <c r="G1548" s="57"/>
      <c r="H1548" s="103"/>
      <c r="I1548" s="133"/>
      <c r="J1548" s="187"/>
      <c r="K1548" s="133"/>
      <c r="L1548" s="91"/>
      <c r="M1548" s="188"/>
      <c r="N1548" s="123"/>
      <c r="O1548" s="124"/>
      <c r="P1548" s="110"/>
      <c r="Q1548" s="106"/>
      <c r="R1548" s="111"/>
      <c r="S1548" s="106"/>
      <c r="T1548" s="84">
        <f t="shared" si="102"/>
        <v>-9.7788870334625244E-9</v>
      </c>
      <c r="U1548" s="85"/>
      <c r="V1548" s="98"/>
      <c r="W1548" s="86"/>
      <c r="X1548" s="71"/>
      <c r="Y1548" s="71"/>
      <c r="Z1548" s="120"/>
      <c r="AA1548" s="120"/>
    </row>
    <row r="1549" spans="1:27" ht="41.1" hidden="1" customHeight="1" x14ac:dyDescent="0.3">
      <c r="A1549" s="285"/>
      <c r="B1549" s="57"/>
      <c r="C1549" s="57"/>
      <c r="D1549" s="57"/>
      <c r="E1549" s="57"/>
      <c r="F1549" s="57"/>
      <c r="G1549" s="57"/>
      <c r="H1549" s="103"/>
      <c r="I1549" s="133"/>
      <c r="J1549" s="187"/>
      <c r="K1549" s="133"/>
      <c r="L1549" s="91"/>
      <c r="M1549" s="188"/>
      <c r="N1549" s="123"/>
      <c r="O1549" s="124"/>
      <c r="P1549" s="110"/>
      <c r="Q1549" s="106"/>
      <c r="R1549" s="111"/>
      <c r="S1549" s="106"/>
      <c r="T1549" s="84">
        <f t="shared" si="102"/>
        <v>-9.7788870334625244E-9</v>
      </c>
      <c r="U1549" s="85"/>
      <c r="V1549" s="98"/>
      <c r="W1549" s="86"/>
      <c r="X1549" s="71"/>
      <c r="Y1549" s="71"/>
      <c r="Z1549" s="120"/>
      <c r="AA1549" s="120"/>
    </row>
    <row r="1550" spans="1:27" ht="41.1" hidden="1" customHeight="1" x14ac:dyDescent="0.3">
      <c r="A1550" s="285"/>
      <c r="B1550" s="57"/>
      <c r="C1550" s="57"/>
      <c r="D1550" s="57"/>
      <c r="E1550" s="57"/>
      <c r="F1550" s="57"/>
      <c r="G1550" s="57"/>
      <c r="H1550" s="103"/>
      <c r="I1550" s="133"/>
      <c r="J1550" s="187"/>
      <c r="K1550" s="133"/>
      <c r="L1550" s="91"/>
      <c r="M1550" s="188"/>
      <c r="N1550" s="123"/>
      <c r="O1550" s="124"/>
      <c r="P1550" s="110"/>
      <c r="Q1550" s="106"/>
      <c r="R1550" s="111"/>
      <c r="S1550" s="106"/>
      <c r="T1550" s="84">
        <f t="shared" si="102"/>
        <v>-9.7788870334625244E-9</v>
      </c>
      <c r="U1550" s="85"/>
      <c r="V1550" s="98"/>
      <c r="W1550" s="86"/>
      <c r="X1550" s="71"/>
      <c r="Y1550" s="71"/>
      <c r="Z1550" s="120"/>
      <c r="AA1550" s="120"/>
    </row>
    <row r="1551" spans="1:27" ht="41.1" hidden="1" customHeight="1" x14ac:dyDescent="0.3">
      <c r="A1551" s="285"/>
      <c r="B1551" s="57"/>
      <c r="C1551" s="57"/>
      <c r="D1551" s="57"/>
      <c r="E1551" s="57"/>
      <c r="F1551" s="57"/>
      <c r="G1551" s="57"/>
      <c r="H1551" s="103"/>
      <c r="I1551" s="133"/>
      <c r="J1551" s="187"/>
      <c r="K1551" s="133"/>
      <c r="L1551" s="91"/>
      <c r="M1551" s="188"/>
      <c r="N1551" s="123"/>
      <c r="O1551" s="124"/>
      <c r="P1551" s="110"/>
      <c r="Q1551" s="106"/>
      <c r="R1551" s="111"/>
      <c r="S1551" s="106"/>
      <c r="T1551" s="84">
        <f t="shared" si="102"/>
        <v>-9.7788870334625244E-9</v>
      </c>
      <c r="U1551" s="85"/>
      <c r="V1551" s="98"/>
      <c r="W1551" s="86"/>
      <c r="X1551" s="71"/>
      <c r="Y1551" s="71"/>
      <c r="Z1551" s="120"/>
      <c r="AA1551" s="120"/>
    </row>
    <row r="1552" spans="1:27" ht="41.1" hidden="1" customHeight="1" x14ac:dyDescent="0.3">
      <c r="A1552" s="285"/>
      <c r="B1552" s="57"/>
      <c r="C1552" s="57"/>
      <c r="D1552" s="57"/>
      <c r="E1552" s="57"/>
      <c r="F1552" s="57"/>
      <c r="G1552" s="57"/>
      <c r="H1552" s="103"/>
      <c r="I1552" s="133"/>
      <c r="J1552" s="187"/>
      <c r="K1552" s="133"/>
      <c r="L1552" s="91"/>
      <c r="M1552" s="188"/>
      <c r="N1552" s="123"/>
      <c r="O1552" s="124"/>
      <c r="P1552" s="110"/>
      <c r="Q1552" s="106"/>
      <c r="R1552" s="111"/>
      <c r="S1552" s="106"/>
      <c r="T1552" s="84">
        <f t="shared" si="102"/>
        <v>-9.7788870334625244E-9</v>
      </c>
      <c r="U1552" s="85"/>
      <c r="V1552" s="98"/>
      <c r="W1552" s="86"/>
      <c r="X1552" s="71"/>
      <c r="Y1552" s="71"/>
      <c r="Z1552" s="120"/>
      <c r="AA1552" s="120"/>
    </row>
    <row r="1553" spans="1:27" ht="41.1" hidden="1" customHeight="1" x14ac:dyDescent="0.3">
      <c r="A1553" s="285"/>
      <c r="B1553" s="57"/>
      <c r="C1553" s="57"/>
      <c r="D1553" s="57"/>
      <c r="E1553" s="57"/>
      <c r="F1553" s="57"/>
      <c r="G1553" s="57"/>
      <c r="H1553" s="103"/>
      <c r="I1553" s="133"/>
      <c r="J1553" s="187"/>
      <c r="K1553" s="133"/>
      <c r="L1553" s="91"/>
      <c r="M1553" s="188"/>
      <c r="N1553" s="123"/>
      <c r="O1553" s="124"/>
      <c r="P1553" s="110"/>
      <c r="Q1553" s="106"/>
      <c r="R1553" s="111"/>
      <c r="S1553" s="106"/>
      <c r="T1553" s="84">
        <f t="shared" si="102"/>
        <v>-9.7788870334625244E-9</v>
      </c>
      <c r="U1553" s="85"/>
      <c r="V1553" s="98"/>
      <c r="W1553" s="86"/>
      <c r="X1553" s="71"/>
      <c r="Y1553" s="71"/>
      <c r="Z1553" s="120"/>
      <c r="AA1553" s="120"/>
    </row>
    <row r="1554" spans="1:27" ht="41.1" hidden="1" customHeight="1" x14ac:dyDescent="0.3">
      <c r="A1554" s="285"/>
      <c r="B1554" s="57"/>
      <c r="C1554" s="57"/>
      <c r="D1554" s="57"/>
      <c r="E1554" s="57"/>
      <c r="F1554" s="57"/>
      <c r="G1554" s="57"/>
      <c r="H1554" s="103"/>
      <c r="I1554" s="133"/>
      <c r="J1554" s="187"/>
      <c r="K1554" s="133"/>
      <c r="L1554" s="91"/>
      <c r="M1554" s="188"/>
      <c r="N1554" s="123"/>
      <c r="O1554" s="124"/>
      <c r="P1554" s="110"/>
      <c r="Q1554" s="106"/>
      <c r="R1554" s="111"/>
      <c r="S1554" s="106"/>
      <c r="T1554" s="84">
        <f t="shared" si="102"/>
        <v>-9.7788870334625244E-9</v>
      </c>
      <c r="U1554" s="85"/>
      <c r="V1554" s="98"/>
      <c r="W1554" s="86"/>
      <c r="X1554" s="71"/>
      <c r="Y1554" s="71"/>
      <c r="Z1554" s="120"/>
      <c r="AA1554" s="120"/>
    </row>
    <row r="1555" spans="1:27" ht="41.1" hidden="1" customHeight="1" x14ac:dyDescent="0.3">
      <c r="A1555" s="285"/>
      <c r="B1555" s="57"/>
      <c r="C1555" s="57"/>
      <c r="D1555" s="57"/>
      <c r="E1555" s="57"/>
      <c r="F1555" s="57"/>
      <c r="G1555" s="57"/>
      <c r="H1555" s="103"/>
      <c r="I1555" s="133"/>
      <c r="J1555" s="187"/>
      <c r="K1555" s="133"/>
      <c r="L1555" s="91"/>
      <c r="M1555" s="188"/>
      <c r="N1555" s="123"/>
      <c r="O1555" s="124"/>
      <c r="P1555" s="110"/>
      <c r="Q1555" s="106"/>
      <c r="R1555" s="111"/>
      <c r="S1555" s="106"/>
      <c r="T1555" s="84">
        <f t="shared" si="102"/>
        <v>-9.7788870334625244E-9</v>
      </c>
      <c r="U1555" s="85"/>
      <c r="V1555" s="98"/>
      <c r="W1555" s="86"/>
      <c r="X1555" s="71"/>
      <c r="Y1555" s="71"/>
      <c r="Z1555" s="120"/>
      <c r="AA1555" s="120"/>
    </row>
    <row r="1556" spans="1:27" ht="41.1" hidden="1" customHeight="1" x14ac:dyDescent="0.3">
      <c r="A1556" s="285"/>
      <c r="B1556" s="57"/>
      <c r="C1556" s="57"/>
      <c r="D1556" s="57"/>
      <c r="E1556" s="57"/>
      <c r="F1556" s="57"/>
      <c r="G1556" s="57"/>
      <c r="H1556" s="103"/>
      <c r="I1556" s="133"/>
      <c r="J1556" s="187"/>
      <c r="K1556" s="133"/>
      <c r="L1556" s="91"/>
      <c r="M1556" s="188"/>
      <c r="N1556" s="123"/>
      <c r="O1556" s="124"/>
      <c r="P1556" s="110"/>
      <c r="Q1556" s="106"/>
      <c r="R1556" s="111"/>
      <c r="S1556" s="106"/>
      <c r="T1556" s="84">
        <f t="shared" si="102"/>
        <v>-9.7788870334625244E-9</v>
      </c>
      <c r="U1556" s="85"/>
      <c r="V1556" s="98"/>
      <c r="W1556" s="86"/>
      <c r="X1556" s="71"/>
      <c r="Y1556" s="71"/>
      <c r="Z1556" s="120"/>
      <c r="AA1556" s="120"/>
    </row>
    <row r="1557" spans="1:27" ht="41.1" hidden="1" customHeight="1" x14ac:dyDescent="0.3">
      <c r="A1557" s="285"/>
      <c r="B1557" s="57"/>
      <c r="C1557" s="57"/>
      <c r="D1557" s="57"/>
      <c r="E1557" s="57"/>
      <c r="F1557" s="57"/>
      <c r="G1557" s="57"/>
      <c r="H1557" s="103"/>
      <c r="I1557" s="133"/>
      <c r="J1557" s="187"/>
      <c r="K1557" s="133"/>
      <c r="L1557" s="91"/>
      <c r="M1557" s="188"/>
      <c r="N1557" s="123"/>
      <c r="O1557" s="124"/>
      <c r="P1557" s="110"/>
      <c r="Q1557" s="106"/>
      <c r="R1557" s="111"/>
      <c r="S1557" s="106"/>
      <c r="T1557" s="84">
        <f t="shared" si="102"/>
        <v>-9.7788870334625244E-9</v>
      </c>
      <c r="U1557" s="85"/>
      <c r="V1557" s="98"/>
      <c r="W1557" s="86"/>
      <c r="X1557" s="71"/>
      <c r="Y1557" s="71"/>
      <c r="Z1557" s="120"/>
      <c r="AA1557" s="120"/>
    </row>
    <row r="1558" spans="1:27" ht="41.1" hidden="1" customHeight="1" x14ac:dyDescent="0.3">
      <c r="A1558" s="285"/>
      <c r="B1558" s="57"/>
      <c r="C1558" s="57"/>
      <c r="D1558" s="57"/>
      <c r="E1558" s="57"/>
      <c r="F1558" s="57"/>
      <c r="G1558" s="57"/>
      <c r="H1558" s="103"/>
      <c r="I1558" s="133"/>
      <c r="J1558" s="187"/>
      <c r="K1558" s="133"/>
      <c r="L1558" s="91"/>
      <c r="M1558" s="188"/>
      <c r="N1558" s="123"/>
      <c r="O1558" s="124"/>
      <c r="P1558" s="110"/>
      <c r="Q1558" s="106"/>
      <c r="R1558" s="111"/>
      <c r="S1558" s="106"/>
      <c r="T1558" s="84">
        <f t="shared" si="102"/>
        <v>-9.7788870334625244E-9</v>
      </c>
      <c r="U1558" s="85"/>
      <c r="V1558" s="98"/>
      <c r="W1558" s="86"/>
      <c r="X1558" s="71"/>
      <c r="Y1558" s="71"/>
      <c r="Z1558" s="120"/>
      <c r="AA1558" s="120"/>
    </row>
    <row r="1559" spans="1:27" ht="41.1" hidden="1" customHeight="1" x14ac:dyDescent="0.3">
      <c r="A1559" s="285"/>
      <c r="B1559" s="57"/>
      <c r="C1559" s="57"/>
      <c r="D1559" s="57"/>
      <c r="E1559" s="57"/>
      <c r="F1559" s="57"/>
      <c r="G1559" s="57"/>
      <c r="H1559" s="103"/>
      <c r="I1559" s="133"/>
      <c r="J1559" s="187"/>
      <c r="K1559" s="133"/>
      <c r="L1559" s="91"/>
      <c r="M1559" s="188"/>
      <c r="N1559" s="123"/>
      <c r="O1559" s="124"/>
      <c r="P1559" s="110"/>
      <c r="Q1559" s="106"/>
      <c r="R1559" s="111"/>
      <c r="S1559" s="106"/>
      <c r="T1559" s="84">
        <f t="shared" si="102"/>
        <v>-9.7788870334625244E-9</v>
      </c>
      <c r="U1559" s="85"/>
      <c r="V1559" s="98"/>
      <c r="W1559" s="86"/>
      <c r="X1559" s="71"/>
      <c r="Y1559" s="71"/>
      <c r="Z1559" s="120"/>
      <c r="AA1559" s="120"/>
    </row>
    <row r="1560" spans="1:27" ht="41.1" hidden="1" customHeight="1" x14ac:dyDescent="0.3">
      <c r="A1560" s="285"/>
      <c r="B1560" s="57"/>
      <c r="C1560" s="57"/>
      <c r="D1560" s="57"/>
      <c r="E1560" s="57"/>
      <c r="F1560" s="57"/>
      <c r="G1560" s="57"/>
      <c r="H1560" s="103"/>
      <c r="I1560" s="133"/>
      <c r="J1560" s="187"/>
      <c r="K1560" s="133"/>
      <c r="L1560" s="91"/>
      <c r="M1560" s="188"/>
      <c r="N1560" s="123"/>
      <c r="O1560" s="124"/>
      <c r="P1560" s="110"/>
      <c r="Q1560" s="106"/>
      <c r="R1560" s="111"/>
      <c r="S1560" s="106"/>
      <c r="T1560" s="84">
        <f t="shared" si="102"/>
        <v>-9.7788870334625244E-9</v>
      </c>
      <c r="U1560" s="85"/>
      <c r="V1560" s="98"/>
      <c r="W1560" s="86"/>
      <c r="X1560" s="71"/>
      <c r="Y1560" s="71"/>
      <c r="Z1560" s="120"/>
      <c r="AA1560" s="120"/>
    </row>
    <row r="1561" spans="1:27" ht="41.1" hidden="1" customHeight="1" x14ac:dyDescent="0.3">
      <c r="A1561" s="285"/>
      <c r="B1561" s="57"/>
      <c r="C1561" s="57"/>
      <c r="D1561" s="57"/>
      <c r="E1561" s="57"/>
      <c r="F1561" s="57"/>
      <c r="G1561" s="57"/>
      <c r="H1561" s="103"/>
      <c r="I1561" s="133"/>
      <c r="J1561" s="187"/>
      <c r="K1561" s="133"/>
      <c r="L1561" s="91"/>
      <c r="M1561" s="188"/>
      <c r="N1561" s="123"/>
      <c r="O1561" s="124"/>
      <c r="P1561" s="110"/>
      <c r="Q1561" s="106"/>
      <c r="R1561" s="111"/>
      <c r="S1561" s="106"/>
      <c r="T1561" s="84">
        <f t="shared" si="102"/>
        <v>-9.7788870334625244E-9</v>
      </c>
      <c r="U1561" s="85"/>
      <c r="V1561" s="98"/>
      <c r="W1561" s="86"/>
      <c r="X1561" s="71"/>
      <c r="Y1561" s="71"/>
      <c r="Z1561" s="120"/>
      <c r="AA1561" s="120"/>
    </row>
    <row r="1562" spans="1:27" ht="41.1" hidden="1" customHeight="1" x14ac:dyDescent="0.3">
      <c r="A1562" s="285"/>
      <c r="B1562" s="57"/>
      <c r="C1562" s="57"/>
      <c r="D1562" s="57"/>
      <c r="E1562" s="57"/>
      <c r="F1562" s="57"/>
      <c r="G1562" s="57"/>
      <c r="H1562" s="103"/>
      <c r="I1562" s="133"/>
      <c r="J1562" s="187"/>
      <c r="K1562" s="133"/>
      <c r="L1562" s="91"/>
      <c r="M1562" s="188"/>
      <c r="N1562" s="123"/>
      <c r="O1562" s="124"/>
      <c r="P1562" s="110"/>
      <c r="Q1562" s="106"/>
      <c r="R1562" s="111"/>
      <c r="S1562" s="106"/>
      <c r="T1562" s="84">
        <f t="shared" si="102"/>
        <v>-9.7788870334625244E-9</v>
      </c>
      <c r="U1562" s="85"/>
      <c r="V1562" s="98"/>
      <c r="W1562" s="86"/>
      <c r="X1562" s="71"/>
      <c r="Y1562" s="71"/>
      <c r="Z1562" s="120"/>
      <c r="AA1562" s="120"/>
    </row>
    <row r="1563" spans="1:27" ht="41.1" hidden="1" customHeight="1" x14ac:dyDescent="0.3">
      <c r="A1563" s="285"/>
      <c r="B1563" s="57"/>
      <c r="C1563" s="57"/>
      <c r="D1563" s="57"/>
      <c r="E1563" s="57"/>
      <c r="F1563" s="57"/>
      <c r="G1563" s="57"/>
      <c r="H1563" s="103"/>
      <c r="I1563" s="133"/>
      <c r="J1563" s="187"/>
      <c r="K1563" s="133"/>
      <c r="L1563" s="91"/>
      <c r="M1563" s="188"/>
      <c r="N1563" s="123"/>
      <c r="O1563" s="124"/>
      <c r="P1563" s="110"/>
      <c r="Q1563" s="106"/>
      <c r="R1563" s="111"/>
      <c r="S1563" s="106"/>
      <c r="T1563" s="84">
        <f t="shared" si="102"/>
        <v>-9.7788870334625244E-9</v>
      </c>
      <c r="U1563" s="85"/>
      <c r="V1563" s="98"/>
      <c r="W1563" s="86"/>
      <c r="X1563" s="71"/>
      <c r="Y1563" s="71"/>
      <c r="Z1563" s="120"/>
      <c r="AA1563" s="120"/>
    </row>
    <row r="1564" spans="1:27" ht="41.1" hidden="1" customHeight="1" x14ac:dyDescent="0.3">
      <c r="A1564" s="285"/>
      <c r="B1564" s="57"/>
      <c r="C1564" s="57"/>
      <c r="D1564" s="57"/>
      <c r="E1564" s="57"/>
      <c r="F1564" s="57"/>
      <c r="G1564" s="57"/>
      <c r="H1564" s="103"/>
      <c r="I1564" s="133"/>
      <c r="J1564" s="187"/>
      <c r="K1564" s="133"/>
      <c r="L1564" s="91"/>
      <c r="M1564" s="188"/>
      <c r="N1564" s="123"/>
      <c r="O1564" s="124"/>
      <c r="P1564" s="110"/>
      <c r="Q1564" s="106"/>
      <c r="R1564" s="111"/>
      <c r="S1564" s="106"/>
      <c r="T1564" s="84">
        <f t="shared" si="102"/>
        <v>-9.7788870334625244E-9</v>
      </c>
      <c r="U1564" s="85"/>
      <c r="V1564" s="98"/>
      <c r="W1564" s="86"/>
      <c r="X1564" s="71"/>
      <c r="Y1564" s="71"/>
      <c r="Z1564" s="120"/>
      <c r="AA1564" s="120"/>
    </row>
    <row r="1565" spans="1:27" ht="41.1" hidden="1" customHeight="1" x14ac:dyDescent="0.3">
      <c r="A1565" s="285"/>
      <c r="B1565" s="57"/>
      <c r="C1565" s="57"/>
      <c r="D1565" s="57"/>
      <c r="E1565" s="57"/>
      <c r="F1565" s="57"/>
      <c r="G1565" s="57"/>
      <c r="H1565" s="103"/>
      <c r="I1565" s="133"/>
      <c r="J1565" s="187"/>
      <c r="K1565" s="133"/>
      <c r="L1565" s="91"/>
      <c r="M1565" s="188"/>
      <c r="N1565" s="123"/>
      <c r="O1565" s="124"/>
      <c r="P1565" s="110"/>
      <c r="Q1565" s="106"/>
      <c r="R1565" s="111"/>
      <c r="S1565" s="106"/>
      <c r="T1565" s="84">
        <f t="shared" si="102"/>
        <v>-9.7788870334625244E-9</v>
      </c>
      <c r="U1565" s="85"/>
      <c r="V1565" s="98"/>
      <c r="W1565" s="86"/>
      <c r="X1565" s="71"/>
      <c r="Y1565" s="71"/>
      <c r="Z1565" s="120"/>
      <c r="AA1565" s="120"/>
    </row>
    <row r="1566" spans="1:27" ht="41.1" hidden="1" customHeight="1" x14ac:dyDescent="0.3">
      <c r="A1566" s="285"/>
      <c r="B1566" s="57"/>
      <c r="C1566" s="57"/>
      <c r="D1566" s="57"/>
      <c r="E1566" s="57"/>
      <c r="F1566" s="57"/>
      <c r="G1566" s="57"/>
      <c r="H1566" s="103"/>
      <c r="I1566" s="133"/>
      <c r="J1566" s="187"/>
      <c r="K1566" s="133"/>
      <c r="L1566" s="91"/>
      <c r="M1566" s="188"/>
      <c r="N1566" s="123"/>
      <c r="O1566" s="124"/>
      <c r="P1566" s="110"/>
      <c r="Q1566" s="106"/>
      <c r="R1566" s="111"/>
      <c r="S1566" s="106"/>
      <c r="T1566" s="84">
        <f t="shared" si="102"/>
        <v>-9.7788870334625244E-9</v>
      </c>
      <c r="U1566" s="85"/>
      <c r="V1566" s="98"/>
      <c r="W1566" s="86"/>
      <c r="X1566" s="71"/>
      <c r="Y1566" s="71"/>
      <c r="Z1566" s="120"/>
      <c r="AA1566" s="120"/>
    </row>
    <row r="1567" spans="1:27" ht="41.1" hidden="1" customHeight="1" x14ac:dyDescent="0.3">
      <c r="A1567" s="285"/>
      <c r="B1567" s="57"/>
      <c r="C1567" s="57"/>
      <c r="D1567" s="57"/>
      <c r="E1567" s="57"/>
      <c r="F1567" s="57"/>
      <c r="G1567" s="57"/>
      <c r="H1567" s="103"/>
      <c r="I1567" s="133"/>
      <c r="J1567" s="187"/>
      <c r="K1567" s="133"/>
      <c r="L1567" s="91"/>
      <c r="M1567" s="188"/>
      <c r="N1567" s="123"/>
      <c r="O1567" s="124"/>
      <c r="P1567" s="110"/>
      <c r="Q1567" s="106"/>
      <c r="R1567" s="111"/>
      <c r="S1567" s="106"/>
      <c r="T1567" s="84">
        <f t="shared" si="102"/>
        <v>-9.7788870334625244E-9</v>
      </c>
      <c r="U1567" s="85"/>
      <c r="V1567" s="98"/>
      <c r="W1567" s="86"/>
      <c r="X1567" s="71"/>
      <c r="Y1567" s="71"/>
      <c r="Z1567" s="120"/>
      <c r="AA1567" s="120"/>
    </row>
    <row r="1568" spans="1:27" ht="41.1" hidden="1" customHeight="1" x14ac:dyDescent="0.3">
      <c r="A1568" s="285"/>
      <c r="B1568" s="57"/>
      <c r="C1568" s="57"/>
      <c r="D1568" s="57"/>
      <c r="E1568" s="57"/>
      <c r="F1568" s="57"/>
      <c r="G1568" s="57"/>
      <c r="H1568" s="103"/>
      <c r="I1568" s="133"/>
      <c r="J1568" s="187"/>
      <c r="K1568" s="133"/>
      <c r="L1568" s="91"/>
      <c r="M1568" s="188"/>
      <c r="N1568" s="123"/>
      <c r="O1568" s="124"/>
      <c r="P1568" s="110"/>
      <c r="Q1568" s="106"/>
      <c r="R1568" s="111"/>
      <c r="S1568" s="106"/>
      <c r="T1568" s="84">
        <f t="shared" si="102"/>
        <v>-9.7788870334625244E-9</v>
      </c>
      <c r="U1568" s="85"/>
      <c r="V1568" s="98"/>
      <c r="W1568" s="86"/>
      <c r="X1568" s="71"/>
      <c r="Y1568" s="71"/>
      <c r="Z1568" s="120"/>
      <c r="AA1568" s="120"/>
    </row>
    <row r="1569" spans="1:27" ht="41.1" hidden="1" customHeight="1" x14ac:dyDescent="0.3">
      <c r="A1569" s="285"/>
      <c r="B1569" s="57"/>
      <c r="C1569" s="57"/>
      <c r="D1569" s="57"/>
      <c r="E1569" s="57"/>
      <c r="F1569" s="57"/>
      <c r="G1569" s="57"/>
      <c r="H1569" s="103"/>
      <c r="I1569" s="133"/>
      <c r="J1569" s="187"/>
      <c r="K1569" s="133"/>
      <c r="L1569" s="91"/>
      <c r="M1569" s="188"/>
      <c r="N1569" s="123"/>
      <c r="O1569" s="124"/>
      <c r="P1569" s="110"/>
      <c r="Q1569" s="106"/>
      <c r="R1569" s="111"/>
      <c r="S1569" s="106"/>
      <c r="T1569" s="84">
        <f t="shared" si="102"/>
        <v>-9.7788870334625244E-9</v>
      </c>
      <c r="U1569" s="85"/>
      <c r="V1569" s="98"/>
      <c r="W1569" s="86"/>
      <c r="X1569" s="71"/>
      <c r="Y1569" s="71"/>
      <c r="Z1569" s="120"/>
      <c r="AA1569" s="120"/>
    </row>
    <row r="1570" spans="1:27" ht="41.1" hidden="1" customHeight="1" x14ac:dyDescent="0.3">
      <c r="A1570" s="285"/>
      <c r="B1570" s="57"/>
      <c r="C1570" s="57"/>
      <c r="D1570" s="57"/>
      <c r="E1570" s="57"/>
      <c r="F1570" s="57"/>
      <c r="G1570" s="57"/>
      <c r="H1570" s="103"/>
      <c r="I1570" s="133"/>
      <c r="J1570" s="187"/>
      <c r="K1570" s="133"/>
      <c r="L1570" s="91"/>
      <c r="M1570" s="188"/>
      <c r="N1570" s="123"/>
      <c r="O1570" s="124"/>
      <c r="P1570" s="110"/>
      <c r="Q1570" s="106"/>
      <c r="R1570" s="111"/>
      <c r="S1570" s="106"/>
      <c r="T1570" s="84">
        <f t="shared" si="102"/>
        <v>-9.7788870334625244E-9</v>
      </c>
      <c r="U1570" s="85"/>
      <c r="V1570" s="98"/>
      <c r="W1570" s="86"/>
      <c r="X1570" s="71"/>
      <c r="Y1570" s="71"/>
      <c r="Z1570" s="120"/>
      <c r="AA1570" s="120"/>
    </row>
    <row r="1571" spans="1:27" ht="41.1" hidden="1" customHeight="1" x14ac:dyDescent="0.3">
      <c r="A1571" s="285"/>
      <c r="B1571" s="57"/>
      <c r="C1571" s="57"/>
      <c r="D1571" s="57"/>
      <c r="E1571" s="57"/>
      <c r="F1571" s="57"/>
      <c r="G1571" s="57"/>
      <c r="H1571" s="103"/>
      <c r="I1571" s="133"/>
      <c r="J1571" s="187"/>
      <c r="K1571" s="133"/>
      <c r="L1571" s="91"/>
      <c r="M1571" s="188"/>
      <c r="N1571" s="123"/>
      <c r="O1571" s="124"/>
      <c r="P1571" s="110"/>
      <c r="Q1571" s="106"/>
      <c r="R1571" s="111"/>
      <c r="S1571" s="106"/>
      <c r="T1571" s="84">
        <f t="shared" si="102"/>
        <v>-9.7788870334625244E-9</v>
      </c>
      <c r="U1571" s="85"/>
      <c r="V1571" s="98"/>
      <c r="W1571" s="86"/>
      <c r="X1571" s="71"/>
      <c r="Y1571" s="71"/>
      <c r="Z1571" s="120"/>
      <c r="AA1571" s="120"/>
    </row>
    <row r="1572" spans="1:27" ht="41.1" hidden="1" customHeight="1" x14ac:dyDescent="0.3">
      <c r="A1572" s="285"/>
      <c r="B1572" s="57"/>
      <c r="C1572" s="57"/>
      <c r="D1572" s="57"/>
      <c r="E1572" s="57"/>
      <c r="F1572" s="57"/>
      <c r="G1572" s="57"/>
      <c r="H1572" s="103"/>
      <c r="I1572" s="133"/>
      <c r="J1572" s="187"/>
      <c r="K1572" s="133"/>
      <c r="L1572" s="91"/>
      <c r="M1572" s="188"/>
      <c r="N1572" s="123"/>
      <c r="O1572" s="124"/>
      <c r="P1572" s="110"/>
      <c r="Q1572" s="106"/>
      <c r="R1572" s="111"/>
      <c r="S1572" s="106"/>
      <c r="T1572" s="84">
        <f t="shared" si="102"/>
        <v>-9.7788870334625244E-9</v>
      </c>
      <c r="U1572" s="85"/>
      <c r="V1572" s="98"/>
      <c r="W1572" s="86"/>
      <c r="X1572" s="71"/>
      <c r="Y1572" s="71"/>
      <c r="Z1572" s="120"/>
      <c r="AA1572" s="120"/>
    </row>
    <row r="1573" spans="1:27" ht="41.1" hidden="1" customHeight="1" x14ac:dyDescent="0.3">
      <c r="A1573" s="285"/>
      <c r="B1573" s="57"/>
      <c r="C1573" s="57"/>
      <c r="D1573" s="57"/>
      <c r="E1573" s="57"/>
      <c r="F1573" s="57"/>
      <c r="G1573" s="57"/>
      <c r="H1573" s="103"/>
      <c r="I1573" s="133"/>
      <c r="J1573" s="187"/>
      <c r="K1573" s="133"/>
      <c r="L1573" s="91"/>
      <c r="M1573" s="188"/>
      <c r="N1573" s="123"/>
      <c r="O1573" s="124"/>
      <c r="P1573" s="110"/>
      <c r="Q1573" s="106"/>
      <c r="R1573" s="111"/>
      <c r="S1573" s="106"/>
      <c r="T1573" s="84">
        <f t="shared" si="102"/>
        <v>-9.7788870334625244E-9</v>
      </c>
      <c r="U1573" s="85"/>
      <c r="V1573" s="98"/>
      <c r="W1573" s="86"/>
      <c r="X1573" s="71"/>
      <c r="Y1573" s="71"/>
      <c r="Z1573" s="120"/>
      <c r="AA1573" s="120"/>
    </row>
    <row r="1574" spans="1:27" ht="41.1" hidden="1" customHeight="1" x14ac:dyDescent="0.3">
      <c r="A1574" s="285"/>
      <c r="B1574" s="57"/>
      <c r="C1574" s="57"/>
      <c r="D1574" s="57"/>
      <c r="E1574" s="57"/>
      <c r="F1574" s="57"/>
      <c r="G1574" s="57"/>
      <c r="H1574" s="103"/>
      <c r="I1574" s="133"/>
      <c r="J1574" s="187"/>
      <c r="K1574" s="133"/>
      <c r="L1574" s="91"/>
      <c r="M1574" s="188"/>
      <c r="N1574" s="123"/>
      <c r="O1574" s="124"/>
      <c r="P1574" s="110"/>
      <c r="Q1574" s="106"/>
      <c r="R1574" s="111"/>
      <c r="S1574" s="106"/>
      <c r="T1574" s="84">
        <f t="shared" si="102"/>
        <v>-9.7788870334625244E-9</v>
      </c>
      <c r="U1574" s="85"/>
      <c r="V1574" s="98"/>
      <c r="W1574" s="86"/>
      <c r="X1574" s="71"/>
      <c r="Y1574" s="71"/>
      <c r="Z1574" s="120"/>
      <c r="AA1574" s="120"/>
    </row>
    <row r="1575" spans="1:27" ht="41.1" hidden="1" customHeight="1" x14ac:dyDescent="0.3">
      <c r="A1575" s="285"/>
      <c r="B1575" s="57"/>
      <c r="C1575" s="57"/>
      <c r="D1575" s="57"/>
      <c r="E1575" s="57"/>
      <c r="F1575" s="57"/>
      <c r="G1575" s="57"/>
      <c r="H1575" s="103"/>
      <c r="I1575" s="133"/>
      <c r="J1575" s="187"/>
      <c r="K1575" s="133"/>
      <c r="L1575" s="91"/>
      <c r="M1575" s="188"/>
      <c r="N1575" s="123"/>
      <c r="O1575" s="124"/>
      <c r="P1575" s="110"/>
      <c r="Q1575" s="106"/>
      <c r="R1575" s="111"/>
      <c r="S1575" s="106"/>
      <c r="T1575" s="84">
        <f t="shared" si="102"/>
        <v>-9.7788870334625244E-9</v>
      </c>
      <c r="U1575" s="85"/>
      <c r="V1575" s="98"/>
      <c r="W1575" s="86"/>
      <c r="X1575" s="71"/>
      <c r="Y1575" s="71"/>
      <c r="Z1575" s="120"/>
      <c r="AA1575" s="120"/>
    </row>
    <row r="1576" spans="1:27" ht="41.1" hidden="1" customHeight="1" x14ac:dyDescent="0.3">
      <c r="A1576" s="285"/>
      <c r="B1576" s="57"/>
      <c r="C1576" s="57"/>
      <c r="D1576" s="57"/>
      <c r="E1576" s="57"/>
      <c r="F1576" s="57"/>
      <c r="G1576" s="57"/>
      <c r="H1576" s="103"/>
      <c r="I1576" s="133"/>
      <c r="J1576" s="187"/>
      <c r="K1576" s="133"/>
      <c r="L1576" s="91"/>
      <c r="M1576" s="188"/>
      <c r="N1576" s="123"/>
      <c r="O1576" s="124"/>
      <c r="P1576" s="110"/>
      <c r="Q1576" s="106"/>
      <c r="R1576" s="111"/>
      <c r="S1576" s="106"/>
      <c r="T1576" s="84">
        <f t="shared" si="102"/>
        <v>-9.7788870334625244E-9</v>
      </c>
      <c r="U1576" s="85"/>
      <c r="V1576" s="98"/>
      <c r="W1576" s="86"/>
      <c r="X1576" s="71"/>
      <c r="Y1576" s="71"/>
      <c r="Z1576" s="120"/>
      <c r="AA1576" s="120"/>
    </row>
    <row r="1577" spans="1:27" ht="41.1" hidden="1" customHeight="1" x14ac:dyDescent="0.3">
      <c r="A1577" s="285"/>
      <c r="B1577" s="57"/>
      <c r="C1577" s="57"/>
      <c r="D1577" s="57"/>
      <c r="E1577" s="57"/>
      <c r="F1577" s="57"/>
      <c r="G1577" s="57"/>
      <c r="H1577" s="103"/>
      <c r="I1577" s="133"/>
      <c r="J1577" s="187"/>
      <c r="K1577" s="133"/>
      <c r="L1577" s="91"/>
      <c r="M1577" s="188"/>
      <c r="N1577" s="123"/>
      <c r="O1577" s="124"/>
      <c r="P1577" s="110"/>
      <c r="Q1577" s="106"/>
      <c r="R1577" s="111"/>
      <c r="S1577" s="106"/>
      <c r="T1577" s="84">
        <f t="shared" ref="T1577:T1640" si="103">+T1576+Q1577-(R1577+S1577)</f>
        <v>-9.7788870334625244E-9</v>
      </c>
      <c r="U1577" s="85"/>
      <c r="V1577" s="98"/>
      <c r="W1577" s="86"/>
      <c r="X1577" s="71"/>
      <c r="Y1577" s="71"/>
      <c r="Z1577" s="120"/>
      <c r="AA1577" s="120"/>
    </row>
    <row r="1578" spans="1:27" ht="41.1" hidden="1" customHeight="1" x14ac:dyDescent="0.3">
      <c r="A1578" s="285"/>
      <c r="B1578" s="57"/>
      <c r="C1578" s="57"/>
      <c r="D1578" s="57"/>
      <c r="E1578" s="57"/>
      <c r="F1578" s="57"/>
      <c r="G1578" s="57"/>
      <c r="H1578" s="103"/>
      <c r="I1578" s="133"/>
      <c r="J1578" s="187"/>
      <c r="K1578" s="133"/>
      <c r="L1578" s="91"/>
      <c r="M1578" s="188"/>
      <c r="N1578" s="123"/>
      <c r="O1578" s="124"/>
      <c r="P1578" s="110"/>
      <c r="Q1578" s="106"/>
      <c r="R1578" s="111"/>
      <c r="S1578" s="106"/>
      <c r="T1578" s="84">
        <f t="shared" si="103"/>
        <v>-9.7788870334625244E-9</v>
      </c>
      <c r="U1578" s="85"/>
      <c r="V1578" s="98"/>
      <c r="W1578" s="86"/>
      <c r="X1578" s="71"/>
      <c r="Y1578" s="71"/>
      <c r="Z1578" s="120"/>
      <c r="AA1578" s="120"/>
    </row>
    <row r="1579" spans="1:27" ht="41.1" hidden="1" customHeight="1" x14ac:dyDescent="0.3">
      <c r="A1579" s="285"/>
      <c r="B1579" s="57"/>
      <c r="C1579" s="57"/>
      <c r="D1579" s="57"/>
      <c r="E1579" s="57"/>
      <c r="F1579" s="57"/>
      <c r="G1579" s="57"/>
      <c r="H1579" s="103"/>
      <c r="I1579" s="133"/>
      <c r="J1579" s="187"/>
      <c r="K1579" s="133"/>
      <c r="L1579" s="91"/>
      <c r="M1579" s="188"/>
      <c r="N1579" s="123"/>
      <c r="O1579" s="124"/>
      <c r="P1579" s="110"/>
      <c r="Q1579" s="106"/>
      <c r="R1579" s="111"/>
      <c r="S1579" s="106"/>
      <c r="T1579" s="84">
        <f t="shared" si="103"/>
        <v>-9.7788870334625244E-9</v>
      </c>
      <c r="U1579" s="85"/>
      <c r="V1579" s="98"/>
      <c r="W1579" s="86"/>
      <c r="X1579" s="71"/>
      <c r="Y1579" s="71"/>
      <c r="Z1579" s="120"/>
      <c r="AA1579" s="120"/>
    </row>
    <row r="1580" spans="1:27" ht="41.1" hidden="1" customHeight="1" x14ac:dyDescent="0.3">
      <c r="A1580" s="285"/>
      <c r="B1580" s="57"/>
      <c r="C1580" s="57"/>
      <c r="D1580" s="57"/>
      <c r="E1580" s="57"/>
      <c r="F1580" s="57"/>
      <c r="G1580" s="57"/>
      <c r="H1580" s="103"/>
      <c r="I1580" s="133"/>
      <c r="J1580" s="187"/>
      <c r="K1580" s="133"/>
      <c r="L1580" s="91"/>
      <c r="M1580" s="188"/>
      <c r="N1580" s="123"/>
      <c r="O1580" s="124"/>
      <c r="P1580" s="110"/>
      <c r="Q1580" s="106"/>
      <c r="R1580" s="111"/>
      <c r="S1580" s="106"/>
      <c r="T1580" s="84">
        <f t="shared" si="103"/>
        <v>-9.7788870334625244E-9</v>
      </c>
      <c r="U1580" s="85"/>
      <c r="V1580" s="98"/>
      <c r="W1580" s="86"/>
      <c r="X1580" s="71"/>
      <c r="Y1580" s="71"/>
      <c r="Z1580" s="120"/>
      <c r="AA1580" s="120"/>
    </row>
    <row r="1581" spans="1:27" ht="41.1" hidden="1" customHeight="1" x14ac:dyDescent="0.3">
      <c r="A1581" s="285"/>
      <c r="B1581" s="57"/>
      <c r="C1581" s="57"/>
      <c r="D1581" s="57"/>
      <c r="E1581" s="57"/>
      <c r="F1581" s="57"/>
      <c r="G1581" s="57"/>
      <c r="H1581" s="103"/>
      <c r="I1581" s="133"/>
      <c r="J1581" s="187"/>
      <c r="K1581" s="133"/>
      <c r="L1581" s="91"/>
      <c r="M1581" s="188"/>
      <c r="N1581" s="123"/>
      <c r="O1581" s="124"/>
      <c r="P1581" s="110"/>
      <c r="Q1581" s="106"/>
      <c r="R1581" s="111"/>
      <c r="S1581" s="106"/>
      <c r="T1581" s="84">
        <f t="shared" si="103"/>
        <v>-9.7788870334625244E-9</v>
      </c>
      <c r="U1581" s="85"/>
      <c r="V1581" s="98"/>
      <c r="W1581" s="86"/>
      <c r="X1581" s="71"/>
      <c r="Y1581" s="71"/>
      <c r="Z1581" s="120"/>
      <c r="AA1581" s="120"/>
    </row>
    <row r="1582" spans="1:27" ht="41.1" hidden="1" customHeight="1" x14ac:dyDescent="0.3">
      <c r="A1582" s="285"/>
      <c r="B1582" s="57"/>
      <c r="C1582" s="57"/>
      <c r="D1582" s="57"/>
      <c r="E1582" s="57"/>
      <c r="F1582" s="57"/>
      <c r="G1582" s="57"/>
      <c r="H1582" s="103"/>
      <c r="I1582" s="133"/>
      <c r="J1582" s="187"/>
      <c r="K1582" s="133"/>
      <c r="L1582" s="91"/>
      <c r="M1582" s="188"/>
      <c r="N1582" s="123"/>
      <c r="O1582" s="124"/>
      <c r="P1582" s="110"/>
      <c r="Q1582" s="106"/>
      <c r="R1582" s="111"/>
      <c r="S1582" s="106"/>
      <c r="T1582" s="84">
        <f t="shared" si="103"/>
        <v>-9.7788870334625244E-9</v>
      </c>
      <c r="U1582" s="85"/>
      <c r="V1582" s="98"/>
      <c r="W1582" s="86"/>
      <c r="X1582" s="71"/>
      <c r="Y1582" s="71"/>
      <c r="Z1582" s="120"/>
      <c r="AA1582" s="120"/>
    </row>
    <row r="1583" spans="1:27" ht="41.1" hidden="1" customHeight="1" x14ac:dyDescent="0.3">
      <c r="A1583" s="285"/>
      <c r="B1583" s="57"/>
      <c r="C1583" s="57"/>
      <c r="D1583" s="57"/>
      <c r="E1583" s="57"/>
      <c r="F1583" s="57"/>
      <c r="G1583" s="57"/>
      <c r="H1583" s="103"/>
      <c r="I1583" s="133"/>
      <c r="J1583" s="187"/>
      <c r="K1583" s="133"/>
      <c r="L1583" s="91"/>
      <c r="M1583" s="188"/>
      <c r="N1583" s="123"/>
      <c r="O1583" s="124"/>
      <c r="P1583" s="110"/>
      <c r="Q1583" s="106"/>
      <c r="R1583" s="111"/>
      <c r="S1583" s="106"/>
      <c r="T1583" s="84">
        <f t="shared" si="103"/>
        <v>-9.7788870334625244E-9</v>
      </c>
      <c r="U1583" s="85"/>
      <c r="V1583" s="98"/>
      <c r="W1583" s="86"/>
      <c r="X1583" s="71"/>
      <c r="Y1583" s="71"/>
      <c r="Z1583" s="120"/>
      <c r="AA1583" s="120"/>
    </row>
    <row r="1584" spans="1:27" ht="41.1" hidden="1" customHeight="1" x14ac:dyDescent="0.3">
      <c r="A1584" s="285"/>
      <c r="B1584" s="57"/>
      <c r="C1584" s="57"/>
      <c r="D1584" s="57"/>
      <c r="E1584" s="57"/>
      <c r="F1584" s="57"/>
      <c r="G1584" s="57"/>
      <c r="H1584" s="103"/>
      <c r="I1584" s="133"/>
      <c r="J1584" s="187"/>
      <c r="K1584" s="133"/>
      <c r="L1584" s="91"/>
      <c r="M1584" s="188"/>
      <c r="N1584" s="123"/>
      <c r="O1584" s="124"/>
      <c r="P1584" s="110"/>
      <c r="Q1584" s="106"/>
      <c r="R1584" s="111"/>
      <c r="S1584" s="106"/>
      <c r="T1584" s="84">
        <f t="shared" si="103"/>
        <v>-9.7788870334625244E-9</v>
      </c>
      <c r="U1584" s="85"/>
      <c r="V1584" s="98"/>
      <c r="W1584" s="86"/>
      <c r="X1584" s="71"/>
      <c r="Y1584" s="71"/>
      <c r="Z1584" s="120"/>
      <c r="AA1584" s="120"/>
    </row>
    <row r="1585" spans="1:27" ht="41.1" hidden="1" customHeight="1" x14ac:dyDescent="0.3">
      <c r="A1585" s="285"/>
      <c r="B1585" s="57"/>
      <c r="C1585" s="57"/>
      <c r="D1585" s="57"/>
      <c r="E1585" s="57"/>
      <c r="F1585" s="57"/>
      <c r="G1585" s="57"/>
      <c r="H1585" s="103"/>
      <c r="I1585" s="133"/>
      <c r="J1585" s="187"/>
      <c r="K1585" s="133"/>
      <c r="L1585" s="91"/>
      <c r="M1585" s="188"/>
      <c r="N1585" s="123"/>
      <c r="O1585" s="124"/>
      <c r="P1585" s="110"/>
      <c r="Q1585" s="106"/>
      <c r="R1585" s="111"/>
      <c r="S1585" s="106"/>
      <c r="T1585" s="84">
        <f t="shared" si="103"/>
        <v>-9.7788870334625244E-9</v>
      </c>
      <c r="U1585" s="85"/>
      <c r="V1585" s="98"/>
      <c r="W1585" s="86"/>
      <c r="X1585" s="71"/>
      <c r="Y1585" s="71"/>
      <c r="Z1585" s="120"/>
      <c r="AA1585" s="120"/>
    </row>
    <row r="1586" spans="1:27" ht="41.1" hidden="1" customHeight="1" x14ac:dyDescent="0.3">
      <c r="A1586" s="285"/>
      <c r="B1586" s="57"/>
      <c r="C1586" s="57"/>
      <c r="D1586" s="57"/>
      <c r="E1586" s="57"/>
      <c r="F1586" s="57"/>
      <c r="G1586" s="57"/>
      <c r="H1586" s="103"/>
      <c r="I1586" s="133"/>
      <c r="J1586" s="187"/>
      <c r="K1586" s="133"/>
      <c r="L1586" s="91"/>
      <c r="M1586" s="188"/>
      <c r="N1586" s="123"/>
      <c r="O1586" s="124"/>
      <c r="P1586" s="110"/>
      <c r="Q1586" s="106"/>
      <c r="R1586" s="111"/>
      <c r="S1586" s="106"/>
      <c r="T1586" s="84">
        <f t="shared" si="103"/>
        <v>-9.7788870334625244E-9</v>
      </c>
      <c r="U1586" s="85"/>
      <c r="V1586" s="98"/>
      <c r="W1586" s="86"/>
      <c r="X1586" s="71"/>
      <c r="Y1586" s="71"/>
      <c r="Z1586" s="120"/>
      <c r="AA1586" s="120"/>
    </row>
    <row r="1587" spans="1:27" ht="41.1" hidden="1" customHeight="1" x14ac:dyDescent="0.3">
      <c r="A1587" s="285"/>
      <c r="B1587" s="57"/>
      <c r="C1587" s="57"/>
      <c r="D1587" s="57"/>
      <c r="E1587" s="57"/>
      <c r="F1587" s="57"/>
      <c r="G1587" s="57"/>
      <c r="H1587" s="103"/>
      <c r="I1587" s="133"/>
      <c r="J1587" s="187"/>
      <c r="K1587" s="133"/>
      <c r="L1587" s="91"/>
      <c r="M1587" s="188"/>
      <c r="N1587" s="123"/>
      <c r="O1587" s="124"/>
      <c r="P1587" s="110"/>
      <c r="Q1587" s="106"/>
      <c r="R1587" s="111"/>
      <c r="S1587" s="106"/>
      <c r="T1587" s="84">
        <f t="shared" si="103"/>
        <v>-9.7788870334625244E-9</v>
      </c>
      <c r="U1587" s="85"/>
      <c r="V1587" s="98"/>
      <c r="W1587" s="86"/>
      <c r="X1587" s="71"/>
      <c r="Y1587" s="71"/>
      <c r="Z1587" s="120"/>
      <c r="AA1587" s="120"/>
    </row>
    <row r="1588" spans="1:27" ht="41.1" hidden="1" customHeight="1" x14ac:dyDescent="0.3">
      <c r="A1588" s="285"/>
      <c r="B1588" s="57"/>
      <c r="C1588" s="57"/>
      <c r="D1588" s="57"/>
      <c r="E1588" s="57"/>
      <c r="F1588" s="57"/>
      <c r="G1588" s="57"/>
      <c r="H1588" s="103"/>
      <c r="I1588" s="133"/>
      <c r="J1588" s="187"/>
      <c r="K1588" s="133"/>
      <c r="L1588" s="91"/>
      <c r="M1588" s="188"/>
      <c r="N1588" s="123"/>
      <c r="O1588" s="124"/>
      <c r="P1588" s="110"/>
      <c r="Q1588" s="106"/>
      <c r="R1588" s="111"/>
      <c r="S1588" s="106"/>
      <c r="T1588" s="84">
        <f t="shared" si="103"/>
        <v>-9.7788870334625244E-9</v>
      </c>
      <c r="U1588" s="85"/>
      <c r="V1588" s="98"/>
      <c r="W1588" s="86"/>
      <c r="X1588" s="71"/>
      <c r="Y1588" s="71"/>
      <c r="Z1588" s="120"/>
      <c r="AA1588" s="120"/>
    </row>
    <row r="1589" spans="1:27" ht="41.1" hidden="1" customHeight="1" x14ac:dyDescent="0.3">
      <c r="A1589" s="285"/>
      <c r="B1589" s="57"/>
      <c r="C1589" s="57"/>
      <c r="D1589" s="57"/>
      <c r="E1589" s="57"/>
      <c r="F1589" s="57"/>
      <c r="G1589" s="57"/>
      <c r="H1589" s="103"/>
      <c r="I1589" s="133"/>
      <c r="J1589" s="187"/>
      <c r="K1589" s="133"/>
      <c r="L1589" s="91"/>
      <c r="M1589" s="188"/>
      <c r="N1589" s="123"/>
      <c r="O1589" s="124"/>
      <c r="P1589" s="110"/>
      <c r="Q1589" s="106"/>
      <c r="R1589" s="111"/>
      <c r="S1589" s="106"/>
      <c r="T1589" s="84">
        <f t="shared" si="103"/>
        <v>-9.7788870334625244E-9</v>
      </c>
      <c r="U1589" s="85"/>
      <c r="V1589" s="98"/>
      <c r="W1589" s="86"/>
      <c r="X1589" s="71"/>
      <c r="Y1589" s="71"/>
      <c r="Z1589" s="120"/>
      <c r="AA1589" s="120"/>
    </row>
    <row r="1590" spans="1:27" ht="41.1" hidden="1" customHeight="1" x14ac:dyDescent="0.3">
      <c r="A1590" s="285"/>
      <c r="B1590" s="57"/>
      <c r="C1590" s="57"/>
      <c r="D1590" s="57"/>
      <c r="E1590" s="57"/>
      <c r="F1590" s="57"/>
      <c r="G1590" s="57"/>
      <c r="H1590" s="103"/>
      <c r="I1590" s="133"/>
      <c r="J1590" s="187"/>
      <c r="K1590" s="133"/>
      <c r="L1590" s="91"/>
      <c r="M1590" s="188"/>
      <c r="N1590" s="123"/>
      <c r="O1590" s="124"/>
      <c r="P1590" s="110"/>
      <c r="Q1590" s="106"/>
      <c r="R1590" s="111"/>
      <c r="S1590" s="106"/>
      <c r="T1590" s="84">
        <f t="shared" si="103"/>
        <v>-9.7788870334625244E-9</v>
      </c>
      <c r="U1590" s="85"/>
      <c r="V1590" s="98"/>
      <c r="W1590" s="86"/>
      <c r="X1590" s="71"/>
      <c r="Y1590" s="71"/>
      <c r="Z1590" s="120"/>
      <c r="AA1590" s="120"/>
    </row>
    <row r="1591" spans="1:27" ht="41.1" hidden="1" customHeight="1" x14ac:dyDescent="0.3">
      <c r="A1591" s="285"/>
      <c r="B1591" s="57"/>
      <c r="C1591" s="57"/>
      <c r="D1591" s="57"/>
      <c r="E1591" s="57"/>
      <c r="F1591" s="57"/>
      <c r="G1591" s="57"/>
      <c r="H1591" s="103"/>
      <c r="I1591" s="133"/>
      <c r="J1591" s="187"/>
      <c r="K1591" s="133"/>
      <c r="L1591" s="91"/>
      <c r="M1591" s="188"/>
      <c r="N1591" s="123"/>
      <c r="O1591" s="124"/>
      <c r="P1591" s="110"/>
      <c r="Q1591" s="106"/>
      <c r="R1591" s="111"/>
      <c r="S1591" s="106"/>
      <c r="T1591" s="84">
        <f t="shared" si="103"/>
        <v>-9.7788870334625244E-9</v>
      </c>
      <c r="U1591" s="85"/>
      <c r="V1591" s="98"/>
      <c r="W1591" s="86"/>
      <c r="X1591" s="71"/>
      <c r="Y1591" s="71"/>
      <c r="Z1591" s="120"/>
      <c r="AA1591" s="120"/>
    </row>
    <row r="1592" spans="1:27" ht="41.1" hidden="1" customHeight="1" x14ac:dyDescent="0.3">
      <c r="A1592" s="285"/>
      <c r="B1592" s="57"/>
      <c r="C1592" s="57"/>
      <c r="D1592" s="57"/>
      <c r="E1592" s="57"/>
      <c r="F1592" s="57"/>
      <c r="G1592" s="57"/>
      <c r="H1592" s="103"/>
      <c r="I1592" s="133"/>
      <c r="J1592" s="187"/>
      <c r="K1592" s="133"/>
      <c r="L1592" s="91"/>
      <c r="M1592" s="188"/>
      <c r="N1592" s="123"/>
      <c r="O1592" s="124"/>
      <c r="P1592" s="110"/>
      <c r="Q1592" s="106"/>
      <c r="R1592" s="111"/>
      <c r="S1592" s="106"/>
      <c r="T1592" s="84">
        <f t="shared" si="103"/>
        <v>-9.7788870334625244E-9</v>
      </c>
      <c r="U1592" s="85"/>
      <c r="V1592" s="98"/>
      <c r="W1592" s="86"/>
      <c r="X1592" s="71"/>
      <c r="Y1592" s="71"/>
      <c r="Z1592" s="120"/>
      <c r="AA1592" s="120"/>
    </row>
    <row r="1593" spans="1:27" ht="41.1" hidden="1" customHeight="1" x14ac:dyDescent="0.3">
      <c r="A1593" s="285"/>
      <c r="B1593" s="57"/>
      <c r="C1593" s="57"/>
      <c r="D1593" s="57"/>
      <c r="E1593" s="57"/>
      <c r="F1593" s="57"/>
      <c r="G1593" s="57"/>
      <c r="H1593" s="103"/>
      <c r="I1593" s="133"/>
      <c r="J1593" s="187"/>
      <c r="K1593" s="133"/>
      <c r="L1593" s="91"/>
      <c r="M1593" s="188"/>
      <c r="N1593" s="123"/>
      <c r="O1593" s="124"/>
      <c r="P1593" s="110"/>
      <c r="Q1593" s="106"/>
      <c r="R1593" s="111"/>
      <c r="S1593" s="106"/>
      <c r="T1593" s="84">
        <f t="shared" si="103"/>
        <v>-9.7788870334625244E-9</v>
      </c>
      <c r="U1593" s="85"/>
      <c r="V1593" s="98"/>
      <c r="W1593" s="86"/>
      <c r="X1593" s="71"/>
      <c r="Y1593" s="71"/>
      <c r="Z1593" s="120"/>
      <c r="AA1593" s="120"/>
    </row>
    <row r="1594" spans="1:27" ht="41.1" hidden="1" customHeight="1" x14ac:dyDescent="0.3">
      <c r="A1594" s="285"/>
      <c r="B1594" s="57"/>
      <c r="C1594" s="57"/>
      <c r="D1594" s="57"/>
      <c r="E1594" s="57"/>
      <c r="F1594" s="57"/>
      <c r="G1594" s="57"/>
      <c r="H1594" s="103"/>
      <c r="I1594" s="133"/>
      <c r="J1594" s="187"/>
      <c r="K1594" s="133"/>
      <c r="L1594" s="91"/>
      <c r="M1594" s="188"/>
      <c r="N1594" s="123"/>
      <c r="O1594" s="124"/>
      <c r="P1594" s="110"/>
      <c r="Q1594" s="106"/>
      <c r="R1594" s="111"/>
      <c r="S1594" s="106"/>
      <c r="T1594" s="84">
        <f t="shared" si="103"/>
        <v>-9.7788870334625244E-9</v>
      </c>
      <c r="U1594" s="85"/>
      <c r="V1594" s="98"/>
      <c r="W1594" s="86"/>
      <c r="X1594" s="71"/>
      <c r="Y1594" s="71"/>
      <c r="Z1594" s="120"/>
      <c r="AA1594" s="120"/>
    </row>
    <row r="1595" spans="1:27" ht="41.1" hidden="1" customHeight="1" x14ac:dyDescent="0.3">
      <c r="A1595" s="285"/>
      <c r="B1595" s="57"/>
      <c r="C1595" s="57"/>
      <c r="D1595" s="57"/>
      <c r="E1595" s="57"/>
      <c r="F1595" s="57"/>
      <c r="G1595" s="57"/>
      <c r="H1595" s="103"/>
      <c r="I1595" s="133"/>
      <c r="J1595" s="187"/>
      <c r="K1595" s="133"/>
      <c r="L1595" s="91"/>
      <c r="M1595" s="188"/>
      <c r="N1595" s="123"/>
      <c r="O1595" s="124"/>
      <c r="P1595" s="110"/>
      <c r="Q1595" s="106"/>
      <c r="R1595" s="111"/>
      <c r="S1595" s="106"/>
      <c r="T1595" s="84">
        <f t="shared" si="103"/>
        <v>-9.7788870334625244E-9</v>
      </c>
      <c r="U1595" s="85"/>
      <c r="V1595" s="98"/>
      <c r="W1595" s="86"/>
      <c r="X1595" s="71"/>
      <c r="Y1595" s="71"/>
      <c r="Z1595" s="120"/>
      <c r="AA1595" s="120"/>
    </row>
    <row r="1596" spans="1:27" ht="41.1" hidden="1" customHeight="1" x14ac:dyDescent="0.3">
      <c r="A1596" s="285"/>
      <c r="B1596" s="57"/>
      <c r="C1596" s="57"/>
      <c r="D1596" s="57"/>
      <c r="E1596" s="57"/>
      <c r="F1596" s="57"/>
      <c r="G1596" s="57"/>
      <c r="H1596" s="103"/>
      <c r="I1596" s="133"/>
      <c r="J1596" s="187"/>
      <c r="K1596" s="133"/>
      <c r="L1596" s="91"/>
      <c r="M1596" s="188"/>
      <c r="N1596" s="123"/>
      <c r="O1596" s="124"/>
      <c r="P1596" s="110"/>
      <c r="Q1596" s="106"/>
      <c r="R1596" s="111"/>
      <c r="S1596" s="106"/>
      <c r="T1596" s="84">
        <f t="shared" si="103"/>
        <v>-9.7788870334625244E-9</v>
      </c>
      <c r="U1596" s="85"/>
      <c r="V1596" s="98"/>
      <c r="W1596" s="86"/>
      <c r="X1596" s="71"/>
      <c r="Y1596" s="71"/>
      <c r="Z1596" s="120"/>
      <c r="AA1596" s="120"/>
    </row>
    <row r="1597" spans="1:27" ht="41.1" hidden="1" customHeight="1" x14ac:dyDescent="0.3">
      <c r="A1597" s="285"/>
      <c r="B1597" s="57"/>
      <c r="C1597" s="57"/>
      <c r="D1597" s="57"/>
      <c r="E1597" s="57"/>
      <c r="F1597" s="57"/>
      <c r="G1597" s="57"/>
      <c r="H1597" s="103"/>
      <c r="I1597" s="133"/>
      <c r="J1597" s="187"/>
      <c r="K1597" s="133"/>
      <c r="L1597" s="91"/>
      <c r="M1597" s="188"/>
      <c r="N1597" s="123"/>
      <c r="O1597" s="124"/>
      <c r="P1597" s="110"/>
      <c r="Q1597" s="106"/>
      <c r="R1597" s="111"/>
      <c r="S1597" s="106"/>
      <c r="T1597" s="84">
        <f t="shared" si="103"/>
        <v>-9.7788870334625244E-9</v>
      </c>
      <c r="U1597" s="85"/>
      <c r="V1597" s="98"/>
      <c r="W1597" s="86"/>
      <c r="X1597" s="71"/>
      <c r="Y1597" s="71"/>
      <c r="Z1597" s="120"/>
      <c r="AA1597" s="120"/>
    </row>
    <row r="1598" spans="1:27" ht="41.1" hidden="1" customHeight="1" x14ac:dyDescent="0.3">
      <c r="A1598" s="285"/>
      <c r="B1598" s="57"/>
      <c r="C1598" s="57"/>
      <c r="D1598" s="57"/>
      <c r="E1598" s="57"/>
      <c r="F1598" s="57"/>
      <c r="G1598" s="57"/>
      <c r="H1598" s="103"/>
      <c r="I1598" s="133"/>
      <c r="J1598" s="187"/>
      <c r="K1598" s="133"/>
      <c r="L1598" s="91"/>
      <c r="M1598" s="188"/>
      <c r="N1598" s="123"/>
      <c r="O1598" s="124"/>
      <c r="P1598" s="110"/>
      <c r="Q1598" s="106"/>
      <c r="R1598" s="111"/>
      <c r="S1598" s="106"/>
      <c r="T1598" s="84">
        <f t="shared" si="103"/>
        <v>-9.7788870334625244E-9</v>
      </c>
      <c r="U1598" s="85"/>
      <c r="V1598" s="98"/>
      <c r="W1598" s="86"/>
      <c r="X1598" s="71"/>
      <c r="Y1598" s="71"/>
      <c r="Z1598" s="120"/>
      <c r="AA1598" s="120"/>
    </row>
    <row r="1599" spans="1:27" ht="41.1" hidden="1" customHeight="1" x14ac:dyDescent="0.3">
      <c r="A1599" s="285"/>
      <c r="B1599" s="57"/>
      <c r="C1599" s="57"/>
      <c r="D1599" s="57"/>
      <c r="E1599" s="57"/>
      <c r="F1599" s="57"/>
      <c r="G1599" s="57"/>
      <c r="H1599" s="103"/>
      <c r="I1599" s="133"/>
      <c r="J1599" s="187"/>
      <c r="K1599" s="133"/>
      <c r="L1599" s="91"/>
      <c r="M1599" s="188"/>
      <c r="N1599" s="123"/>
      <c r="O1599" s="124"/>
      <c r="P1599" s="110"/>
      <c r="Q1599" s="106"/>
      <c r="R1599" s="111"/>
      <c r="S1599" s="106"/>
      <c r="T1599" s="84">
        <f t="shared" si="103"/>
        <v>-9.7788870334625244E-9</v>
      </c>
      <c r="U1599" s="85"/>
      <c r="V1599" s="98"/>
      <c r="W1599" s="86"/>
      <c r="X1599" s="71"/>
      <c r="Y1599" s="71"/>
      <c r="Z1599" s="120"/>
      <c r="AA1599" s="120"/>
    </row>
    <row r="1600" spans="1:27" ht="41.1" hidden="1" customHeight="1" x14ac:dyDescent="0.3">
      <c r="A1600" s="285"/>
      <c r="B1600" s="57"/>
      <c r="C1600" s="57"/>
      <c r="D1600" s="57"/>
      <c r="E1600" s="57"/>
      <c r="F1600" s="57"/>
      <c r="G1600" s="57"/>
      <c r="H1600" s="103"/>
      <c r="I1600" s="133"/>
      <c r="J1600" s="187"/>
      <c r="K1600" s="133"/>
      <c r="L1600" s="91"/>
      <c r="M1600" s="188"/>
      <c r="N1600" s="123"/>
      <c r="O1600" s="124"/>
      <c r="P1600" s="110"/>
      <c r="Q1600" s="106"/>
      <c r="R1600" s="111"/>
      <c r="S1600" s="106"/>
      <c r="T1600" s="84">
        <f t="shared" si="103"/>
        <v>-9.7788870334625244E-9</v>
      </c>
      <c r="U1600" s="85"/>
      <c r="V1600" s="98"/>
      <c r="W1600" s="86"/>
      <c r="X1600" s="71"/>
      <c r="Y1600" s="71"/>
      <c r="Z1600" s="120"/>
      <c r="AA1600" s="120"/>
    </row>
    <row r="1601" spans="1:27" ht="41.1" hidden="1" customHeight="1" x14ac:dyDescent="0.3">
      <c r="A1601" s="285"/>
      <c r="B1601" s="57"/>
      <c r="C1601" s="57"/>
      <c r="D1601" s="57"/>
      <c r="E1601" s="57"/>
      <c r="F1601" s="57"/>
      <c r="G1601" s="57"/>
      <c r="H1601" s="103"/>
      <c r="I1601" s="133"/>
      <c r="J1601" s="187"/>
      <c r="K1601" s="133"/>
      <c r="L1601" s="91"/>
      <c r="M1601" s="188"/>
      <c r="N1601" s="123"/>
      <c r="O1601" s="124"/>
      <c r="P1601" s="110"/>
      <c r="Q1601" s="106"/>
      <c r="R1601" s="111"/>
      <c r="S1601" s="106"/>
      <c r="T1601" s="84">
        <f t="shared" si="103"/>
        <v>-9.7788870334625244E-9</v>
      </c>
      <c r="U1601" s="85"/>
      <c r="V1601" s="98"/>
      <c r="W1601" s="86"/>
      <c r="X1601" s="71"/>
      <c r="Y1601" s="71"/>
      <c r="Z1601" s="120"/>
      <c r="AA1601" s="120"/>
    </row>
    <row r="1602" spans="1:27" ht="41.1" hidden="1" customHeight="1" x14ac:dyDescent="0.3">
      <c r="A1602" s="285"/>
      <c r="B1602" s="57"/>
      <c r="C1602" s="57"/>
      <c r="D1602" s="57"/>
      <c r="E1602" s="57"/>
      <c r="F1602" s="57"/>
      <c r="G1602" s="57"/>
      <c r="H1602" s="103"/>
      <c r="I1602" s="133"/>
      <c r="J1602" s="187"/>
      <c r="K1602" s="133"/>
      <c r="L1602" s="91"/>
      <c r="M1602" s="188"/>
      <c r="N1602" s="123"/>
      <c r="O1602" s="124"/>
      <c r="P1602" s="110"/>
      <c r="Q1602" s="106"/>
      <c r="R1602" s="111"/>
      <c r="S1602" s="106"/>
      <c r="T1602" s="84">
        <f t="shared" si="103"/>
        <v>-9.7788870334625244E-9</v>
      </c>
      <c r="U1602" s="85"/>
      <c r="V1602" s="98"/>
      <c r="W1602" s="86"/>
      <c r="X1602" s="71"/>
      <c r="Y1602" s="71"/>
      <c r="Z1602" s="120"/>
      <c r="AA1602" s="120"/>
    </row>
    <row r="1603" spans="1:27" ht="41.1" hidden="1" customHeight="1" x14ac:dyDescent="0.3">
      <c r="A1603" s="285"/>
      <c r="B1603" s="57"/>
      <c r="C1603" s="57"/>
      <c r="D1603" s="57"/>
      <c r="E1603" s="57"/>
      <c r="F1603" s="57"/>
      <c r="G1603" s="57"/>
      <c r="H1603" s="103"/>
      <c r="I1603" s="133"/>
      <c r="J1603" s="187"/>
      <c r="K1603" s="133"/>
      <c r="L1603" s="91"/>
      <c r="M1603" s="188"/>
      <c r="N1603" s="123"/>
      <c r="O1603" s="124"/>
      <c r="P1603" s="110"/>
      <c r="Q1603" s="106"/>
      <c r="R1603" s="111"/>
      <c r="S1603" s="106"/>
      <c r="T1603" s="84">
        <f t="shared" si="103"/>
        <v>-9.7788870334625244E-9</v>
      </c>
      <c r="U1603" s="85"/>
      <c r="V1603" s="98"/>
      <c r="W1603" s="86"/>
      <c r="X1603" s="71"/>
      <c r="Y1603" s="71"/>
      <c r="Z1603" s="120"/>
      <c r="AA1603" s="120"/>
    </row>
    <row r="1604" spans="1:27" ht="41.1" hidden="1" customHeight="1" x14ac:dyDescent="0.3">
      <c r="A1604" s="285"/>
      <c r="B1604" s="57"/>
      <c r="C1604" s="57"/>
      <c r="D1604" s="57"/>
      <c r="E1604" s="57"/>
      <c r="F1604" s="57"/>
      <c r="G1604" s="57"/>
      <c r="H1604" s="103"/>
      <c r="I1604" s="133"/>
      <c r="J1604" s="187"/>
      <c r="K1604" s="133"/>
      <c r="L1604" s="91"/>
      <c r="M1604" s="188"/>
      <c r="N1604" s="123"/>
      <c r="O1604" s="124"/>
      <c r="P1604" s="110"/>
      <c r="Q1604" s="106"/>
      <c r="R1604" s="111"/>
      <c r="S1604" s="106"/>
      <c r="T1604" s="84">
        <f t="shared" si="103"/>
        <v>-9.7788870334625244E-9</v>
      </c>
      <c r="U1604" s="85"/>
      <c r="V1604" s="98"/>
      <c r="W1604" s="86"/>
      <c r="X1604" s="71"/>
      <c r="Y1604" s="71"/>
      <c r="Z1604" s="120"/>
      <c r="AA1604" s="120"/>
    </row>
    <row r="1605" spans="1:27" ht="41.1" hidden="1" customHeight="1" x14ac:dyDescent="0.3">
      <c r="A1605" s="285"/>
      <c r="B1605" s="57"/>
      <c r="C1605" s="57"/>
      <c r="D1605" s="57"/>
      <c r="E1605" s="57"/>
      <c r="F1605" s="57"/>
      <c r="G1605" s="57"/>
      <c r="H1605" s="103"/>
      <c r="I1605" s="133"/>
      <c r="J1605" s="187"/>
      <c r="K1605" s="133"/>
      <c r="L1605" s="91"/>
      <c r="M1605" s="188"/>
      <c r="N1605" s="123"/>
      <c r="O1605" s="124"/>
      <c r="P1605" s="110"/>
      <c r="Q1605" s="106"/>
      <c r="R1605" s="111"/>
      <c r="S1605" s="106"/>
      <c r="T1605" s="84">
        <f t="shared" si="103"/>
        <v>-9.7788870334625244E-9</v>
      </c>
      <c r="U1605" s="85"/>
      <c r="V1605" s="98"/>
      <c r="W1605" s="86"/>
      <c r="X1605" s="71"/>
      <c r="Y1605" s="71"/>
      <c r="Z1605" s="120"/>
      <c r="AA1605" s="120"/>
    </row>
    <row r="1606" spans="1:27" ht="41.1" hidden="1" customHeight="1" x14ac:dyDescent="0.3">
      <c r="A1606" s="285"/>
      <c r="B1606" s="57"/>
      <c r="C1606" s="57"/>
      <c r="D1606" s="57"/>
      <c r="E1606" s="57"/>
      <c r="F1606" s="57"/>
      <c r="G1606" s="57"/>
      <c r="H1606" s="103"/>
      <c r="I1606" s="133"/>
      <c r="J1606" s="187"/>
      <c r="K1606" s="133"/>
      <c r="L1606" s="91"/>
      <c r="M1606" s="188"/>
      <c r="N1606" s="123"/>
      <c r="O1606" s="124"/>
      <c r="P1606" s="110"/>
      <c r="Q1606" s="106"/>
      <c r="R1606" s="111"/>
      <c r="S1606" s="106"/>
      <c r="T1606" s="84">
        <f t="shared" si="103"/>
        <v>-9.7788870334625244E-9</v>
      </c>
      <c r="U1606" s="85"/>
      <c r="V1606" s="98"/>
      <c r="W1606" s="86"/>
      <c r="X1606" s="71"/>
      <c r="Y1606" s="71"/>
      <c r="Z1606" s="120"/>
      <c r="AA1606" s="120"/>
    </row>
    <row r="1607" spans="1:27" ht="41.1" hidden="1" customHeight="1" x14ac:dyDescent="0.3">
      <c r="A1607" s="285"/>
      <c r="B1607" s="57"/>
      <c r="C1607" s="57"/>
      <c r="D1607" s="57"/>
      <c r="E1607" s="57"/>
      <c r="F1607" s="57"/>
      <c r="G1607" s="57"/>
      <c r="H1607" s="103"/>
      <c r="I1607" s="133"/>
      <c r="J1607" s="187"/>
      <c r="K1607" s="133"/>
      <c r="L1607" s="91"/>
      <c r="M1607" s="188"/>
      <c r="N1607" s="123"/>
      <c r="O1607" s="124"/>
      <c r="P1607" s="110"/>
      <c r="Q1607" s="106"/>
      <c r="R1607" s="111"/>
      <c r="S1607" s="106"/>
      <c r="T1607" s="84">
        <f t="shared" si="103"/>
        <v>-9.7788870334625244E-9</v>
      </c>
      <c r="U1607" s="85"/>
      <c r="V1607" s="98"/>
      <c r="W1607" s="86"/>
      <c r="X1607" s="71"/>
      <c r="Y1607" s="71"/>
      <c r="Z1607" s="120"/>
      <c r="AA1607" s="120"/>
    </row>
    <row r="1608" spans="1:27" ht="41.1" hidden="1" customHeight="1" x14ac:dyDescent="0.3">
      <c r="A1608" s="285"/>
      <c r="B1608" s="57"/>
      <c r="C1608" s="57"/>
      <c r="D1608" s="57"/>
      <c r="E1608" s="57"/>
      <c r="F1608" s="57"/>
      <c r="G1608" s="57"/>
      <c r="H1608" s="103"/>
      <c r="I1608" s="133"/>
      <c r="J1608" s="187"/>
      <c r="K1608" s="133"/>
      <c r="L1608" s="91"/>
      <c r="M1608" s="188"/>
      <c r="N1608" s="123"/>
      <c r="O1608" s="124"/>
      <c r="P1608" s="110"/>
      <c r="Q1608" s="106"/>
      <c r="R1608" s="111"/>
      <c r="S1608" s="106"/>
      <c r="T1608" s="84">
        <f t="shared" si="103"/>
        <v>-9.7788870334625244E-9</v>
      </c>
      <c r="U1608" s="85"/>
      <c r="V1608" s="98"/>
      <c r="W1608" s="86"/>
      <c r="X1608" s="71"/>
      <c r="Y1608" s="71"/>
      <c r="Z1608" s="120"/>
      <c r="AA1608" s="120"/>
    </row>
    <row r="1609" spans="1:27" ht="41.1" hidden="1" customHeight="1" x14ac:dyDescent="0.3">
      <c r="A1609" s="285"/>
      <c r="B1609" s="57"/>
      <c r="C1609" s="57"/>
      <c r="D1609" s="57"/>
      <c r="E1609" s="57"/>
      <c r="F1609" s="57"/>
      <c r="G1609" s="57"/>
      <c r="H1609" s="103"/>
      <c r="I1609" s="133"/>
      <c r="J1609" s="187"/>
      <c r="K1609" s="133"/>
      <c r="L1609" s="91"/>
      <c r="M1609" s="188"/>
      <c r="N1609" s="123"/>
      <c r="O1609" s="124"/>
      <c r="P1609" s="110"/>
      <c r="Q1609" s="106"/>
      <c r="R1609" s="111"/>
      <c r="S1609" s="106"/>
      <c r="T1609" s="84">
        <f t="shared" si="103"/>
        <v>-9.7788870334625244E-9</v>
      </c>
      <c r="U1609" s="85"/>
      <c r="V1609" s="98"/>
      <c r="W1609" s="86"/>
      <c r="X1609" s="71"/>
      <c r="Y1609" s="71"/>
      <c r="Z1609" s="120"/>
      <c r="AA1609" s="120"/>
    </row>
    <row r="1610" spans="1:27" ht="41.1" hidden="1" customHeight="1" x14ac:dyDescent="0.3">
      <c r="A1610" s="285"/>
      <c r="B1610" s="57"/>
      <c r="C1610" s="57"/>
      <c r="D1610" s="57"/>
      <c r="E1610" s="57"/>
      <c r="F1610" s="57"/>
      <c r="G1610" s="57"/>
      <c r="H1610" s="103"/>
      <c r="I1610" s="133"/>
      <c r="J1610" s="187"/>
      <c r="K1610" s="133"/>
      <c r="L1610" s="91"/>
      <c r="M1610" s="188"/>
      <c r="N1610" s="123"/>
      <c r="O1610" s="124"/>
      <c r="P1610" s="110"/>
      <c r="Q1610" s="106"/>
      <c r="R1610" s="111"/>
      <c r="S1610" s="106"/>
      <c r="T1610" s="84">
        <f t="shared" si="103"/>
        <v>-9.7788870334625244E-9</v>
      </c>
      <c r="U1610" s="85"/>
      <c r="V1610" s="98"/>
      <c r="W1610" s="86"/>
      <c r="X1610" s="71"/>
      <c r="Y1610" s="71"/>
      <c r="Z1610" s="120"/>
      <c r="AA1610" s="120"/>
    </row>
    <row r="1611" spans="1:27" ht="41.1" hidden="1" customHeight="1" x14ac:dyDescent="0.3">
      <c r="A1611" s="285"/>
      <c r="B1611" s="57"/>
      <c r="C1611" s="57"/>
      <c r="D1611" s="57"/>
      <c r="E1611" s="57"/>
      <c r="F1611" s="57"/>
      <c r="G1611" s="57"/>
      <c r="H1611" s="103"/>
      <c r="I1611" s="133"/>
      <c r="J1611" s="187"/>
      <c r="K1611" s="133"/>
      <c r="L1611" s="91"/>
      <c r="M1611" s="188"/>
      <c r="N1611" s="123"/>
      <c r="O1611" s="124"/>
      <c r="P1611" s="110"/>
      <c r="Q1611" s="106"/>
      <c r="R1611" s="111"/>
      <c r="S1611" s="106"/>
      <c r="T1611" s="84">
        <f t="shared" si="103"/>
        <v>-9.7788870334625244E-9</v>
      </c>
      <c r="U1611" s="85"/>
      <c r="V1611" s="98"/>
      <c r="W1611" s="86"/>
      <c r="X1611" s="71"/>
      <c r="Y1611" s="71"/>
      <c r="Z1611" s="120"/>
      <c r="AA1611" s="120"/>
    </row>
    <row r="1612" spans="1:27" ht="41.1" hidden="1" customHeight="1" x14ac:dyDescent="0.3">
      <c r="A1612" s="285"/>
      <c r="B1612" s="57"/>
      <c r="C1612" s="57"/>
      <c r="D1612" s="57"/>
      <c r="E1612" s="57"/>
      <c r="F1612" s="57"/>
      <c r="G1612" s="57"/>
      <c r="H1612" s="103"/>
      <c r="I1612" s="133"/>
      <c r="J1612" s="187"/>
      <c r="K1612" s="133"/>
      <c r="L1612" s="91"/>
      <c r="M1612" s="188"/>
      <c r="N1612" s="123"/>
      <c r="O1612" s="124"/>
      <c r="P1612" s="110"/>
      <c r="Q1612" s="106"/>
      <c r="R1612" s="111"/>
      <c r="S1612" s="106"/>
      <c r="T1612" s="84">
        <f t="shared" si="103"/>
        <v>-9.7788870334625244E-9</v>
      </c>
      <c r="U1612" s="85"/>
      <c r="V1612" s="98"/>
      <c r="W1612" s="86"/>
      <c r="X1612" s="71"/>
      <c r="Y1612" s="71"/>
      <c r="Z1612" s="120"/>
      <c r="AA1612" s="120"/>
    </row>
    <row r="1613" spans="1:27" ht="41.1" hidden="1" customHeight="1" x14ac:dyDescent="0.3">
      <c r="A1613" s="285"/>
      <c r="B1613" s="57"/>
      <c r="C1613" s="57"/>
      <c r="D1613" s="57"/>
      <c r="E1613" s="57"/>
      <c r="F1613" s="57"/>
      <c r="G1613" s="57"/>
      <c r="H1613" s="103"/>
      <c r="I1613" s="133"/>
      <c r="J1613" s="187"/>
      <c r="K1613" s="133"/>
      <c r="L1613" s="91"/>
      <c r="M1613" s="188"/>
      <c r="N1613" s="123"/>
      <c r="O1613" s="124"/>
      <c r="P1613" s="110"/>
      <c r="Q1613" s="106"/>
      <c r="R1613" s="111"/>
      <c r="S1613" s="106"/>
      <c r="T1613" s="84">
        <f t="shared" si="103"/>
        <v>-9.7788870334625244E-9</v>
      </c>
      <c r="U1613" s="85"/>
      <c r="V1613" s="98"/>
      <c r="W1613" s="86"/>
      <c r="X1613" s="71"/>
      <c r="Y1613" s="71"/>
      <c r="Z1613" s="120"/>
      <c r="AA1613" s="120"/>
    </row>
    <row r="1614" spans="1:27" ht="41.1" hidden="1" customHeight="1" x14ac:dyDescent="0.3">
      <c r="A1614" s="285"/>
      <c r="B1614" s="57"/>
      <c r="C1614" s="57"/>
      <c r="D1614" s="57"/>
      <c r="E1614" s="57"/>
      <c r="F1614" s="57"/>
      <c r="G1614" s="57"/>
      <c r="H1614" s="103"/>
      <c r="I1614" s="133"/>
      <c r="J1614" s="187"/>
      <c r="K1614" s="133"/>
      <c r="L1614" s="91"/>
      <c r="M1614" s="188"/>
      <c r="N1614" s="123"/>
      <c r="O1614" s="124"/>
      <c r="P1614" s="110"/>
      <c r="Q1614" s="106"/>
      <c r="R1614" s="111"/>
      <c r="S1614" s="106"/>
      <c r="T1614" s="84">
        <f t="shared" si="103"/>
        <v>-9.7788870334625244E-9</v>
      </c>
      <c r="U1614" s="85"/>
      <c r="V1614" s="98"/>
      <c r="W1614" s="86"/>
      <c r="X1614" s="71"/>
      <c r="Y1614" s="71"/>
      <c r="Z1614" s="120"/>
      <c r="AA1614" s="120"/>
    </row>
    <row r="1615" spans="1:27" ht="41.1" hidden="1" customHeight="1" x14ac:dyDescent="0.3">
      <c r="A1615" s="285"/>
      <c r="B1615" s="57"/>
      <c r="C1615" s="57"/>
      <c r="D1615" s="57"/>
      <c r="E1615" s="57"/>
      <c r="F1615" s="57"/>
      <c r="G1615" s="57"/>
      <c r="H1615" s="103"/>
      <c r="I1615" s="133"/>
      <c r="J1615" s="187"/>
      <c r="K1615" s="133"/>
      <c r="L1615" s="91"/>
      <c r="M1615" s="188"/>
      <c r="N1615" s="123"/>
      <c r="O1615" s="124"/>
      <c r="P1615" s="110"/>
      <c r="Q1615" s="106"/>
      <c r="R1615" s="111"/>
      <c r="S1615" s="106"/>
      <c r="T1615" s="84">
        <f t="shared" si="103"/>
        <v>-9.7788870334625244E-9</v>
      </c>
      <c r="U1615" s="85"/>
      <c r="V1615" s="98"/>
      <c r="W1615" s="86"/>
      <c r="X1615" s="71"/>
      <c r="Y1615" s="71"/>
      <c r="Z1615" s="120"/>
      <c r="AA1615" s="120"/>
    </row>
    <row r="1616" spans="1:27" ht="41.1" hidden="1" customHeight="1" x14ac:dyDescent="0.3">
      <c r="A1616" s="285"/>
      <c r="B1616" s="57"/>
      <c r="C1616" s="57"/>
      <c r="D1616" s="57"/>
      <c r="E1616" s="57"/>
      <c r="F1616" s="57"/>
      <c r="G1616" s="57"/>
      <c r="H1616" s="103"/>
      <c r="I1616" s="133"/>
      <c r="J1616" s="187"/>
      <c r="K1616" s="133"/>
      <c r="L1616" s="91"/>
      <c r="M1616" s="188"/>
      <c r="N1616" s="123"/>
      <c r="O1616" s="124"/>
      <c r="P1616" s="110"/>
      <c r="Q1616" s="106"/>
      <c r="R1616" s="111"/>
      <c r="S1616" s="106"/>
      <c r="T1616" s="84">
        <f t="shared" si="103"/>
        <v>-9.7788870334625244E-9</v>
      </c>
      <c r="U1616" s="85"/>
      <c r="V1616" s="98"/>
      <c r="W1616" s="86"/>
      <c r="X1616" s="71"/>
      <c r="Y1616" s="71"/>
      <c r="Z1616" s="120"/>
      <c r="AA1616" s="120"/>
    </row>
    <row r="1617" spans="1:27" ht="41.1" hidden="1" customHeight="1" x14ac:dyDescent="0.3">
      <c r="A1617" s="285"/>
      <c r="B1617" s="57"/>
      <c r="C1617" s="57"/>
      <c r="D1617" s="57"/>
      <c r="E1617" s="57"/>
      <c r="F1617" s="57"/>
      <c r="G1617" s="57"/>
      <c r="H1617" s="103"/>
      <c r="I1617" s="133"/>
      <c r="J1617" s="187"/>
      <c r="K1617" s="133"/>
      <c r="L1617" s="91"/>
      <c r="M1617" s="188"/>
      <c r="N1617" s="123"/>
      <c r="O1617" s="124"/>
      <c r="P1617" s="110"/>
      <c r="Q1617" s="106"/>
      <c r="R1617" s="111"/>
      <c r="S1617" s="106"/>
      <c r="T1617" s="84">
        <f t="shared" si="103"/>
        <v>-9.7788870334625244E-9</v>
      </c>
      <c r="U1617" s="85"/>
      <c r="V1617" s="98"/>
      <c r="W1617" s="86"/>
      <c r="X1617" s="71"/>
      <c r="Y1617" s="71"/>
      <c r="Z1617" s="120"/>
      <c r="AA1617" s="120"/>
    </row>
    <row r="1618" spans="1:27" ht="41.1" hidden="1" customHeight="1" x14ac:dyDescent="0.3">
      <c r="A1618" s="285"/>
      <c r="B1618" s="57"/>
      <c r="C1618" s="57"/>
      <c r="D1618" s="57"/>
      <c r="E1618" s="57"/>
      <c r="F1618" s="57"/>
      <c r="G1618" s="57"/>
      <c r="H1618" s="103"/>
      <c r="I1618" s="133"/>
      <c r="J1618" s="187"/>
      <c r="K1618" s="133"/>
      <c r="L1618" s="91"/>
      <c r="M1618" s="188"/>
      <c r="N1618" s="123"/>
      <c r="O1618" s="124"/>
      <c r="P1618" s="110"/>
      <c r="Q1618" s="106"/>
      <c r="R1618" s="111"/>
      <c r="S1618" s="106"/>
      <c r="T1618" s="84">
        <f t="shared" si="103"/>
        <v>-9.7788870334625244E-9</v>
      </c>
      <c r="U1618" s="85"/>
      <c r="V1618" s="98"/>
      <c r="W1618" s="86"/>
      <c r="X1618" s="71"/>
      <c r="Y1618" s="71"/>
      <c r="Z1618" s="120"/>
      <c r="AA1618" s="120"/>
    </row>
    <row r="1619" spans="1:27" ht="41.1" hidden="1" customHeight="1" x14ac:dyDescent="0.3">
      <c r="A1619" s="285"/>
      <c r="B1619" s="57"/>
      <c r="C1619" s="57"/>
      <c r="D1619" s="57"/>
      <c r="E1619" s="57"/>
      <c r="F1619" s="57"/>
      <c r="G1619" s="57"/>
      <c r="H1619" s="103"/>
      <c r="I1619" s="133"/>
      <c r="J1619" s="187"/>
      <c r="K1619" s="133"/>
      <c r="L1619" s="91"/>
      <c r="M1619" s="188"/>
      <c r="N1619" s="123"/>
      <c r="O1619" s="124"/>
      <c r="P1619" s="110"/>
      <c r="Q1619" s="106"/>
      <c r="R1619" s="111"/>
      <c r="S1619" s="106"/>
      <c r="T1619" s="84">
        <f t="shared" si="103"/>
        <v>-9.7788870334625244E-9</v>
      </c>
      <c r="U1619" s="85"/>
      <c r="V1619" s="98"/>
      <c r="W1619" s="86"/>
      <c r="X1619" s="71"/>
      <c r="Y1619" s="71"/>
      <c r="Z1619" s="120"/>
      <c r="AA1619" s="120"/>
    </row>
    <row r="1620" spans="1:27" ht="41.1" hidden="1" customHeight="1" x14ac:dyDescent="0.3">
      <c r="A1620" s="285"/>
      <c r="B1620" s="57"/>
      <c r="C1620" s="57"/>
      <c r="D1620" s="57"/>
      <c r="E1620" s="57"/>
      <c r="F1620" s="57"/>
      <c r="G1620" s="57"/>
      <c r="H1620" s="103"/>
      <c r="I1620" s="133"/>
      <c r="J1620" s="187"/>
      <c r="K1620" s="133"/>
      <c r="L1620" s="91"/>
      <c r="M1620" s="188"/>
      <c r="N1620" s="123"/>
      <c r="O1620" s="124"/>
      <c r="P1620" s="110"/>
      <c r="Q1620" s="106"/>
      <c r="R1620" s="111"/>
      <c r="S1620" s="106"/>
      <c r="T1620" s="84">
        <f t="shared" si="103"/>
        <v>-9.7788870334625244E-9</v>
      </c>
      <c r="U1620" s="85"/>
      <c r="V1620" s="98"/>
      <c r="W1620" s="86"/>
      <c r="X1620" s="71"/>
      <c r="Y1620" s="71"/>
      <c r="Z1620" s="120"/>
      <c r="AA1620" s="120"/>
    </row>
    <row r="1621" spans="1:27" ht="41.1" hidden="1" customHeight="1" x14ac:dyDescent="0.3">
      <c r="A1621" s="285"/>
      <c r="B1621" s="57"/>
      <c r="C1621" s="57"/>
      <c r="D1621" s="57"/>
      <c r="E1621" s="57"/>
      <c r="F1621" s="57"/>
      <c r="G1621" s="57"/>
      <c r="H1621" s="103"/>
      <c r="I1621" s="133"/>
      <c r="J1621" s="187"/>
      <c r="K1621" s="133"/>
      <c r="L1621" s="91"/>
      <c r="M1621" s="188"/>
      <c r="N1621" s="123"/>
      <c r="O1621" s="124"/>
      <c r="P1621" s="110"/>
      <c r="Q1621" s="106"/>
      <c r="R1621" s="111"/>
      <c r="S1621" s="106"/>
      <c r="T1621" s="84">
        <f t="shared" si="103"/>
        <v>-9.7788870334625244E-9</v>
      </c>
      <c r="U1621" s="85"/>
      <c r="V1621" s="98"/>
      <c r="W1621" s="86"/>
      <c r="X1621" s="71"/>
      <c r="Y1621" s="71"/>
      <c r="Z1621" s="120"/>
      <c r="AA1621" s="120"/>
    </row>
    <row r="1622" spans="1:27" ht="41.1" hidden="1" customHeight="1" x14ac:dyDescent="0.3">
      <c r="A1622" s="285"/>
      <c r="B1622" s="57"/>
      <c r="C1622" s="57"/>
      <c r="D1622" s="57"/>
      <c r="E1622" s="57"/>
      <c r="F1622" s="57"/>
      <c r="G1622" s="57"/>
      <c r="H1622" s="103"/>
      <c r="I1622" s="133"/>
      <c r="J1622" s="187"/>
      <c r="K1622" s="133"/>
      <c r="L1622" s="91"/>
      <c r="M1622" s="188"/>
      <c r="N1622" s="123"/>
      <c r="O1622" s="124"/>
      <c r="P1622" s="110"/>
      <c r="Q1622" s="106"/>
      <c r="R1622" s="111"/>
      <c r="S1622" s="106"/>
      <c r="T1622" s="84">
        <f t="shared" si="103"/>
        <v>-9.7788870334625244E-9</v>
      </c>
      <c r="U1622" s="85"/>
      <c r="V1622" s="98"/>
      <c r="W1622" s="86"/>
      <c r="X1622" s="71"/>
      <c r="Y1622" s="71"/>
      <c r="Z1622" s="120"/>
      <c r="AA1622" s="120"/>
    </row>
    <row r="1623" spans="1:27" ht="41.1" hidden="1" customHeight="1" x14ac:dyDescent="0.3">
      <c r="A1623" s="285"/>
      <c r="B1623" s="57"/>
      <c r="C1623" s="57"/>
      <c r="D1623" s="57"/>
      <c r="E1623" s="57"/>
      <c r="F1623" s="57"/>
      <c r="G1623" s="57"/>
      <c r="H1623" s="103"/>
      <c r="I1623" s="133"/>
      <c r="J1623" s="187"/>
      <c r="K1623" s="133"/>
      <c r="L1623" s="91"/>
      <c r="M1623" s="188"/>
      <c r="N1623" s="123"/>
      <c r="O1623" s="124"/>
      <c r="P1623" s="110"/>
      <c r="Q1623" s="106"/>
      <c r="R1623" s="111"/>
      <c r="S1623" s="106"/>
      <c r="T1623" s="84">
        <f t="shared" si="103"/>
        <v>-9.7788870334625244E-9</v>
      </c>
      <c r="U1623" s="85"/>
      <c r="V1623" s="98"/>
      <c r="W1623" s="86"/>
      <c r="X1623" s="71"/>
      <c r="Y1623" s="71"/>
      <c r="Z1623" s="120"/>
      <c r="AA1623" s="120"/>
    </row>
    <row r="1624" spans="1:27" ht="41.1" hidden="1" customHeight="1" x14ac:dyDescent="0.3">
      <c r="A1624" s="285"/>
      <c r="B1624" s="57"/>
      <c r="C1624" s="57"/>
      <c r="D1624" s="57"/>
      <c r="E1624" s="57"/>
      <c r="F1624" s="57"/>
      <c r="G1624" s="57"/>
      <c r="H1624" s="103"/>
      <c r="I1624" s="133"/>
      <c r="J1624" s="187"/>
      <c r="K1624" s="133"/>
      <c r="L1624" s="91"/>
      <c r="M1624" s="188"/>
      <c r="N1624" s="123"/>
      <c r="O1624" s="124"/>
      <c r="P1624" s="110"/>
      <c r="Q1624" s="106"/>
      <c r="R1624" s="111"/>
      <c r="S1624" s="106"/>
      <c r="T1624" s="84">
        <f t="shared" si="103"/>
        <v>-9.7788870334625244E-9</v>
      </c>
      <c r="U1624" s="85"/>
      <c r="V1624" s="98"/>
      <c r="W1624" s="86"/>
      <c r="X1624" s="71"/>
      <c r="Y1624" s="71"/>
      <c r="Z1624" s="120"/>
      <c r="AA1624" s="120"/>
    </row>
    <row r="1625" spans="1:27" ht="41.1" hidden="1" customHeight="1" x14ac:dyDescent="0.3">
      <c r="A1625" s="285"/>
      <c r="B1625" s="57"/>
      <c r="C1625" s="57"/>
      <c r="D1625" s="57"/>
      <c r="E1625" s="57"/>
      <c r="F1625" s="57"/>
      <c r="G1625" s="57"/>
      <c r="H1625" s="103"/>
      <c r="I1625" s="133"/>
      <c r="J1625" s="187"/>
      <c r="K1625" s="133"/>
      <c r="L1625" s="91"/>
      <c r="M1625" s="188"/>
      <c r="N1625" s="123"/>
      <c r="O1625" s="124"/>
      <c r="P1625" s="110"/>
      <c r="Q1625" s="106"/>
      <c r="R1625" s="111"/>
      <c r="S1625" s="106"/>
      <c r="T1625" s="84">
        <f t="shared" si="103"/>
        <v>-9.7788870334625244E-9</v>
      </c>
      <c r="U1625" s="85"/>
      <c r="V1625" s="98"/>
      <c r="W1625" s="86"/>
      <c r="X1625" s="71"/>
      <c r="Y1625" s="71"/>
      <c r="Z1625" s="120"/>
      <c r="AA1625" s="120"/>
    </row>
    <row r="1626" spans="1:27" ht="41.1" hidden="1" customHeight="1" x14ac:dyDescent="0.3">
      <c r="A1626" s="285"/>
      <c r="B1626" s="57"/>
      <c r="C1626" s="57"/>
      <c r="D1626" s="57"/>
      <c r="E1626" s="57"/>
      <c r="F1626" s="57"/>
      <c r="G1626" s="57"/>
      <c r="H1626" s="103"/>
      <c r="I1626" s="133"/>
      <c r="J1626" s="187"/>
      <c r="K1626" s="133"/>
      <c r="L1626" s="91"/>
      <c r="M1626" s="188"/>
      <c r="N1626" s="123"/>
      <c r="O1626" s="124"/>
      <c r="P1626" s="110"/>
      <c r="Q1626" s="106"/>
      <c r="R1626" s="111"/>
      <c r="S1626" s="106"/>
      <c r="T1626" s="84">
        <f t="shared" si="103"/>
        <v>-9.7788870334625244E-9</v>
      </c>
      <c r="U1626" s="85"/>
      <c r="V1626" s="98"/>
      <c r="W1626" s="86"/>
      <c r="X1626" s="71"/>
      <c r="Y1626" s="71"/>
      <c r="Z1626" s="120"/>
      <c r="AA1626" s="120"/>
    </row>
    <row r="1627" spans="1:27" ht="41.1" hidden="1" customHeight="1" x14ac:dyDescent="0.3">
      <c r="A1627" s="285"/>
      <c r="B1627" s="57"/>
      <c r="C1627" s="57"/>
      <c r="D1627" s="57"/>
      <c r="E1627" s="57"/>
      <c r="F1627" s="57"/>
      <c r="G1627" s="57"/>
      <c r="H1627" s="103"/>
      <c r="I1627" s="133"/>
      <c r="J1627" s="187"/>
      <c r="K1627" s="133"/>
      <c r="L1627" s="91"/>
      <c r="M1627" s="188"/>
      <c r="N1627" s="123"/>
      <c r="O1627" s="124"/>
      <c r="P1627" s="110"/>
      <c r="Q1627" s="106"/>
      <c r="R1627" s="111"/>
      <c r="S1627" s="106"/>
      <c r="T1627" s="84">
        <f t="shared" si="103"/>
        <v>-9.7788870334625244E-9</v>
      </c>
      <c r="U1627" s="85"/>
      <c r="V1627" s="98"/>
      <c r="W1627" s="86"/>
      <c r="X1627" s="71"/>
      <c r="Y1627" s="71"/>
      <c r="Z1627" s="120"/>
      <c r="AA1627" s="120"/>
    </row>
    <row r="1628" spans="1:27" ht="41.1" hidden="1" customHeight="1" x14ac:dyDescent="0.3">
      <c r="A1628" s="285"/>
      <c r="B1628" s="57"/>
      <c r="C1628" s="57"/>
      <c r="D1628" s="57"/>
      <c r="E1628" s="57"/>
      <c r="F1628" s="57"/>
      <c r="G1628" s="57"/>
      <c r="H1628" s="103"/>
      <c r="I1628" s="133"/>
      <c r="J1628" s="187"/>
      <c r="K1628" s="133"/>
      <c r="L1628" s="91"/>
      <c r="M1628" s="188"/>
      <c r="N1628" s="123"/>
      <c r="O1628" s="124"/>
      <c r="P1628" s="110"/>
      <c r="Q1628" s="106"/>
      <c r="R1628" s="111"/>
      <c r="S1628" s="106"/>
      <c r="T1628" s="84">
        <f t="shared" si="103"/>
        <v>-9.7788870334625244E-9</v>
      </c>
      <c r="U1628" s="85"/>
      <c r="V1628" s="98"/>
      <c r="W1628" s="86"/>
      <c r="X1628" s="71"/>
      <c r="Y1628" s="71"/>
      <c r="Z1628" s="120"/>
      <c r="AA1628" s="120"/>
    </row>
    <row r="1629" spans="1:27" ht="41.1" hidden="1" customHeight="1" x14ac:dyDescent="0.3">
      <c r="A1629" s="285"/>
      <c r="B1629" s="57"/>
      <c r="C1629" s="57"/>
      <c r="D1629" s="57"/>
      <c r="E1629" s="57"/>
      <c r="F1629" s="57"/>
      <c r="G1629" s="57"/>
      <c r="H1629" s="103"/>
      <c r="I1629" s="133"/>
      <c r="J1629" s="187"/>
      <c r="K1629" s="133"/>
      <c r="L1629" s="91"/>
      <c r="M1629" s="188"/>
      <c r="N1629" s="123"/>
      <c r="O1629" s="124"/>
      <c r="P1629" s="110"/>
      <c r="Q1629" s="106"/>
      <c r="R1629" s="111"/>
      <c r="S1629" s="106"/>
      <c r="T1629" s="84">
        <f t="shared" si="103"/>
        <v>-9.7788870334625244E-9</v>
      </c>
      <c r="U1629" s="85"/>
      <c r="V1629" s="98"/>
      <c r="W1629" s="86"/>
      <c r="X1629" s="71"/>
      <c r="Y1629" s="71"/>
      <c r="Z1629" s="120"/>
      <c r="AA1629" s="120"/>
    </row>
    <row r="1630" spans="1:27" ht="41.1" hidden="1" customHeight="1" x14ac:dyDescent="0.3">
      <c r="A1630" s="285"/>
      <c r="B1630" s="57"/>
      <c r="C1630" s="57"/>
      <c r="D1630" s="57"/>
      <c r="E1630" s="57"/>
      <c r="F1630" s="57"/>
      <c r="G1630" s="57"/>
      <c r="H1630" s="103"/>
      <c r="I1630" s="133"/>
      <c r="J1630" s="187"/>
      <c r="K1630" s="133"/>
      <c r="L1630" s="91"/>
      <c r="M1630" s="188"/>
      <c r="N1630" s="123"/>
      <c r="O1630" s="124"/>
      <c r="P1630" s="110"/>
      <c r="Q1630" s="106"/>
      <c r="R1630" s="111"/>
      <c r="S1630" s="106"/>
      <c r="T1630" s="84">
        <f t="shared" si="103"/>
        <v>-9.7788870334625244E-9</v>
      </c>
      <c r="U1630" s="85"/>
      <c r="V1630" s="98"/>
      <c r="W1630" s="86"/>
      <c r="X1630" s="71"/>
      <c r="Y1630" s="71"/>
      <c r="Z1630" s="120"/>
      <c r="AA1630" s="120"/>
    </row>
    <row r="1631" spans="1:27" ht="41.1" hidden="1" customHeight="1" x14ac:dyDescent="0.3">
      <c r="A1631" s="285"/>
      <c r="B1631" s="57"/>
      <c r="C1631" s="57"/>
      <c r="D1631" s="57"/>
      <c r="E1631" s="57"/>
      <c r="F1631" s="57"/>
      <c r="G1631" s="57"/>
      <c r="H1631" s="103"/>
      <c r="I1631" s="133"/>
      <c r="J1631" s="187"/>
      <c r="K1631" s="133"/>
      <c r="L1631" s="91"/>
      <c r="M1631" s="188"/>
      <c r="N1631" s="123"/>
      <c r="O1631" s="124"/>
      <c r="P1631" s="110"/>
      <c r="Q1631" s="106"/>
      <c r="R1631" s="111"/>
      <c r="S1631" s="106"/>
      <c r="T1631" s="84">
        <f t="shared" si="103"/>
        <v>-9.7788870334625244E-9</v>
      </c>
      <c r="U1631" s="85"/>
      <c r="V1631" s="98"/>
      <c r="W1631" s="86"/>
      <c r="X1631" s="71"/>
      <c r="Y1631" s="71"/>
      <c r="Z1631" s="120"/>
      <c r="AA1631" s="120"/>
    </row>
    <row r="1632" spans="1:27" ht="41.1" hidden="1" customHeight="1" x14ac:dyDescent="0.3">
      <c r="A1632" s="285"/>
      <c r="B1632" s="57"/>
      <c r="C1632" s="57"/>
      <c r="D1632" s="57"/>
      <c r="E1632" s="57"/>
      <c r="F1632" s="57"/>
      <c r="G1632" s="57"/>
      <c r="H1632" s="103"/>
      <c r="I1632" s="133"/>
      <c r="J1632" s="187"/>
      <c r="K1632" s="133"/>
      <c r="L1632" s="91"/>
      <c r="M1632" s="188"/>
      <c r="N1632" s="123"/>
      <c r="O1632" s="124"/>
      <c r="P1632" s="110"/>
      <c r="Q1632" s="106"/>
      <c r="R1632" s="111"/>
      <c r="S1632" s="106"/>
      <c r="T1632" s="84">
        <f t="shared" si="103"/>
        <v>-9.7788870334625244E-9</v>
      </c>
      <c r="U1632" s="85"/>
      <c r="V1632" s="98"/>
      <c r="W1632" s="86"/>
      <c r="X1632" s="71"/>
      <c r="Y1632" s="71"/>
      <c r="Z1632" s="120"/>
      <c r="AA1632" s="120"/>
    </row>
    <row r="1633" spans="1:27" ht="41.1" hidden="1" customHeight="1" x14ac:dyDescent="0.3">
      <c r="A1633" s="285"/>
      <c r="B1633" s="57"/>
      <c r="C1633" s="57"/>
      <c r="D1633" s="57"/>
      <c r="E1633" s="57"/>
      <c r="F1633" s="57"/>
      <c r="G1633" s="57"/>
      <c r="H1633" s="103"/>
      <c r="I1633" s="133"/>
      <c r="J1633" s="187"/>
      <c r="K1633" s="133"/>
      <c r="L1633" s="91"/>
      <c r="M1633" s="188"/>
      <c r="N1633" s="123"/>
      <c r="O1633" s="124"/>
      <c r="P1633" s="110"/>
      <c r="Q1633" s="106"/>
      <c r="R1633" s="111"/>
      <c r="S1633" s="106"/>
      <c r="T1633" s="84">
        <f t="shared" si="103"/>
        <v>-9.7788870334625244E-9</v>
      </c>
      <c r="U1633" s="85"/>
      <c r="V1633" s="98"/>
      <c r="W1633" s="86"/>
      <c r="X1633" s="71"/>
      <c r="Y1633" s="71"/>
      <c r="Z1633" s="120"/>
      <c r="AA1633" s="120"/>
    </row>
    <row r="1634" spans="1:27" ht="41.1" hidden="1" customHeight="1" x14ac:dyDescent="0.3">
      <c r="A1634" s="285"/>
      <c r="B1634" s="57"/>
      <c r="C1634" s="57"/>
      <c r="D1634" s="57"/>
      <c r="E1634" s="57"/>
      <c r="F1634" s="57"/>
      <c r="G1634" s="57"/>
      <c r="H1634" s="103"/>
      <c r="I1634" s="133"/>
      <c r="J1634" s="187"/>
      <c r="K1634" s="133"/>
      <c r="L1634" s="91"/>
      <c r="M1634" s="188"/>
      <c r="N1634" s="123"/>
      <c r="O1634" s="124"/>
      <c r="P1634" s="110"/>
      <c r="Q1634" s="106"/>
      <c r="R1634" s="111"/>
      <c r="S1634" s="106"/>
      <c r="T1634" s="84">
        <f t="shared" si="103"/>
        <v>-9.7788870334625244E-9</v>
      </c>
      <c r="U1634" s="85"/>
      <c r="V1634" s="98"/>
      <c r="W1634" s="86"/>
      <c r="X1634" s="71"/>
      <c r="Y1634" s="71"/>
      <c r="Z1634" s="120"/>
      <c r="AA1634" s="120"/>
    </row>
    <row r="1635" spans="1:27" ht="41.1" hidden="1" customHeight="1" x14ac:dyDescent="0.3">
      <c r="A1635" s="285"/>
      <c r="B1635" s="57"/>
      <c r="C1635" s="57"/>
      <c r="D1635" s="57"/>
      <c r="E1635" s="57"/>
      <c r="F1635" s="57"/>
      <c r="G1635" s="57"/>
      <c r="H1635" s="103"/>
      <c r="I1635" s="133"/>
      <c r="J1635" s="187"/>
      <c r="K1635" s="133"/>
      <c r="L1635" s="91"/>
      <c r="M1635" s="188"/>
      <c r="N1635" s="123"/>
      <c r="O1635" s="124"/>
      <c r="P1635" s="110"/>
      <c r="Q1635" s="106"/>
      <c r="R1635" s="111"/>
      <c r="S1635" s="106"/>
      <c r="T1635" s="84">
        <f t="shared" si="103"/>
        <v>-9.7788870334625244E-9</v>
      </c>
      <c r="U1635" s="85"/>
      <c r="V1635" s="98"/>
      <c r="W1635" s="86"/>
      <c r="X1635" s="71"/>
      <c r="Y1635" s="71"/>
      <c r="Z1635" s="120"/>
      <c r="AA1635" s="120"/>
    </row>
    <row r="1636" spans="1:27" ht="41.1" hidden="1" customHeight="1" x14ac:dyDescent="0.3">
      <c r="A1636" s="285"/>
      <c r="B1636" s="57"/>
      <c r="C1636" s="57"/>
      <c r="D1636" s="57"/>
      <c r="E1636" s="57"/>
      <c r="F1636" s="57"/>
      <c r="G1636" s="57"/>
      <c r="H1636" s="103"/>
      <c r="I1636" s="133"/>
      <c r="J1636" s="187"/>
      <c r="K1636" s="133"/>
      <c r="L1636" s="91"/>
      <c r="M1636" s="188"/>
      <c r="N1636" s="123"/>
      <c r="O1636" s="124"/>
      <c r="P1636" s="110"/>
      <c r="Q1636" s="106"/>
      <c r="R1636" s="111"/>
      <c r="S1636" s="106"/>
      <c r="T1636" s="84">
        <f t="shared" si="103"/>
        <v>-9.7788870334625244E-9</v>
      </c>
      <c r="U1636" s="85"/>
      <c r="V1636" s="98"/>
      <c r="W1636" s="86"/>
      <c r="X1636" s="71"/>
      <c r="Y1636" s="71"/>
      <c r="Z1636" s="120"/>
      <c r="AA1636" s="120"/>
    </row>
    <row r="1637" spans="1:27" ht="41.1" hidden="1" customHeight="1" x14ac:dyDescent="0.3">
      <c r="A1637" s="285"/>
      <c r="B1637" s="57"/>
      <c r="C1637" s="57"/>
      <c r="D1637" s="57"/>
      <c r="E1637" s="57"/>
      <c r="F1637" s="57"/>
      <c r="G1637" s="57"/>
      <c r="H1637" s="103"/>
      <c r="I1637" s="133"/>
      <c r="J1637" s="187"/>
      <c r="K1637" s="133"/>
      <c r="L1637" s="91"/>
      <c r="M1637" s="188"/>
      <c r="N1637" s="123"/>
      <c r="O1637" s="124"/>
      <c r="P1637" s="110"/>
      <c r="Q1637" s="106"/>
      <c r="R1637" s="111"/>
      <c r="S1637" s="106"/>
      <c r="T1637" s="84">
        <f t="shared" si="103"/>
        <v>-9.7788870334625244E-9</v>
      </c>
      <c r="U1637" s="85"/>
      <c r="V1637" s="98"/>
      <c r="W1637" s="86"/>
      <c r="X1637" s="71"/>
      <c r="Y1637" s="71"/>
      <c r="Z1637" s="120"/>
      <c r="AA1637" s="120"/>
    </row>
    <row r="1638" spans="1:27" ht="41.1" hidden="1" customHeight="1" x14ac:dyDescent="0.3">
      <c r="A1638" s="285"/>
      <c r="B1638" s="57"/>
      <c r="C1638" s="57"/>
      <c r="D1638" s="57"/>
      <c r="E1638" s="57"/>
      <c r="F1638" s="57"/>
      <c r="G1638" s="57"/>
      <c r="H1638" s="103"/>
      <c r="I1638" s="133"/>
      <c r="J1638" s="187"/>
      <c r="K1638" s="133"/>
      <c r="L1638" s="91"/>
      <c r="M1638" s="188"/>
      <c r="N1638" s="123"/>
      <c r="O1638" s="124"/>
      <c r="P1638" s="110"/>
      <c r="Q1638" s="106"/>
      <c r="R1638" s="111"/>
      <c r="S1638" s="106"/>
      <c r="T1638" s="84">
        <f t="shared" si="103"/>
        <v>-9.7788870334625244E-9</v>
      </c>
      <c r="U1638" s="85"/>
      <c r="V1638" s="98"/>
      <c r="W1638" s="86"/>
      <c r="X1638" s="71"/>
      <c r="Y1638" s="71"/>
      <c r="Z1638" s="120"/>
      <c r="AA1638" s="120"/>
    </row>
    <row r="1639" spans="1:27" ht="41.1" hidden="1" customHeight="1" x14ac:dyDescent="0.3">
      <c r="A1639" s="285"/>
      <c r="B1639" s="57"/>
      <c r="C1639" s="57"/>
      <c r="D1639" s="57"/>
      <c r="E1639" s="57"/>
      <c r="F1639" s="57"/>
      <c r="G1639" s="57"/>
      <c r="H1639" s="103"/>
      <c r="I1639" s="133"/>
      <c r="J1639" s="187"/>
      <c r="K1639" s="133"/>
      <c r="L1639" s="91"/>
      <c r="M1639" s="188"/>
      <c r="N1639" s="123"/>
      <c r="O1639" s="124"/>
      <c r="P1639" s="110"/>
      <c r="Q1639" s="106"/>
      <c r="R1639" s="111"/>
      <c r="S1639" s="106"/>
      <c r="T1639" s="84">
        <f t="shared" si="103"/>
        <v>-9.7788870334625244E-9</v>
      </c>
      <c r="U1639" s="85"/>
      <c r="V1639" s="98"/>
      <c r="W1639" s="86"/>
      <c r="X1639" s="71"/>
      <c r="Y1639" s="71"/>
      <c r="Z1639" s="120"/>
      <c r="AA1639" s="120"/>
    </row>
    <row r="1640" spans="1:27" ht="41.1" hidden="1" customHeight="1" x14ac:dyDescent="0.3">
      <c r="A1640" s="285"/>
      <c r="B1640" s="57"/>
      <c r="C1640" s="57"/>
      <c r="D1640" s="57"/>
      <c r="E1640" s="57"/>
      <c r="F1640" s="57"/>
      <c r="G1640" s="57"/>
      <c r="H1640" s="103"/>
      <c r="I1640" s="133"/>
      <c r="J1640" s="187"/>
      <c r="K1640" s="133"/>
      <c r="L1640" s="91"/>
      <c r="M1640" s="188"/>
      <c r="N1640" s="123"/>
      <c r="O1640" s="124"/>
      <c r="P1640" s="110"/>
      <c r="Q1640" s="106"/>
      <c r="R1640" s="111"/>
      <c r="S1640" s="106"/>
      <c r="T1640" s="84">
        <f t="shared" si="103"/>
        <v>-9.7788870334625244E-9</v>
      </c>
      <c r="U1640" s="85"/>
      <c r="V1640" s="98"/>
      <c r="W1640" s="86"/>
      <c r="X1640" s="71"/>
      <c r="Y1640" s="71"/>
      <c r="Z1640" s="120"/>
      <c r="AA1640" s="120"/>
    </row>
    <row r="1641" spans="1:27" ht="41.1" hidden="1" customHeight="1" x14ac:dyDescent="0.3">
      <c r="A1641" s="285"/>
      <c r="B1641" s="57"/>
      <c r="C1641" s="57"/>
      <c r="D1641" s="57"/>
      <c r="E1641" s="57"/>
      <c r="F1641" s="57"/>
      <c r="G1641" s="57"/>
      <c r="H1641" s="103"/>
      <c r="I1641" s="133"/>
      <c r="J1641" s="187"/>
      <c r="K1641" s="133"/>
      <c r="L1641" s="91"/>
      <c r="M1641" s="188"/>
      <c r="N1641" s="123"/>
      <c r="O1641" s="124"/>
      <c r="P1641" s="110"/>
      <c r="Q1641" s="106"/>
      <c r="R1641" s="111"/>
      <c r="S1641" s="106"/>
      <c r="T1641" s="84">
        <f t="shared" ref="T1641:T1704" si="104">+T1640+Q1641-(R1641+S1641)</f>
        <v>-9.7788870334625244E-9</v>
      </c>
      <c r="U1641" s="85"/>
      <c r="V1641" s="98"/>
      <c r="W1641" s="86"/>
      <c r="X1641" s="71"/>
      <c r="Y1641" s="71"/>
      <c r="Z1641" s="120"/>
      <c r="AA1641" s="120"/>
    </row>
    <row r="1642" spans="1:27" ht="41.1" hidden="1" customHeight="1" x14ac:dyDescent="0.3">
      <c r="A1642" s="285"/>
      <c r="B1642" s="57"/>
      <c r="C1642" s="57"/>
      <c r="D1642" s="57"/>
      <c r="E1642" s="57"/>
      <c r="F1642" s="57"/>
      <c r="G1642" s="57"/>
      <c r="H1642" s="103"/>
      <c r="I1642" s="133"/>
      <c r="J1642" s="187"/>
      <c r="K1642" s="133"/>
      <c r="L1642" s="91"/>
      <c r="M1642" s="188"/>
      <c r="N1642" s="123"/>
      <c r="O1642" s="124"/>
      <c r="P1642" s="110"/>
      <c r="Q1642" s="106"/>
      <c r="R1642" s="111"/>
      <c r="S1642" s="106"/>
      <c r="T1642" s="84">
        <f t="shared" si="104"/>
        <v>-9.7788870334625244E-9</v>
      </c>
      <c r="U1642" s="85"/>
      <c r="V1642" s="98"/>
      <c r="W1642" s="86"/>
      <c r="X1642" s="71"/>
      <c r="Y1642" s="71"/>
      <c r="Z1642" s="120"/>
      <c r="AA1642" s="120"/>
    </row>
    <row r="1643" spans="1:27" ht="41.1" hidden="1" customHeight="1" x14ac:dyDescent="0.3">
      <c r="A1643" s="285"/>
      <c r="B1643" s="57"/>
      <c r="C1643" s="57"/>
      <c r="D1643" s="57"/>
      <c r="E1643" s="57"/>
      <c r="F1643" s="57"/>
      <c r="G1643" s="57"/>
      <c r="H1643" s="103"/>
      <c r="I1643" s="133"/>
      <c r="J1643" s="187"/>
      <c r="K1643" s="133"/>
      <c r="L1643" s="91"/>
      <c r="M1643" s="188"/>
      <c r="N1643" s="123"/>
      <c r="O1643" s="124"/>
      <c r="P1643" s="110"/>
      <c r="Q1643" s="106"/>
      <c r="R1643" s="111"/>
      <c r="S1643" s="106"/>
      <c r="T1643" s="84">
        <f t="shared" si="104"/>
        <v>-9.7788870334625244E-9</v>
      </c>
      <c r="U1643" s="85"/>
      <c r="V1643" s="98"/>
      <c r="W1643" s="86"/>
      <c r="X1643" s="71"/>
      <c r="Y1643" s="71"/>
      <c r="Z1643" s="120"/>
      <c r="AA1643" s="120"/>
    </row>
    <row r="1644" spans="1:27" ht="41.1" hidden="1" customHeight="1" x14ac:dyDescent="0.3">
      <c r="A1644" s="285"/>
      <c r="B1644" s="57"/>
      <c r="C1644" s="57"/>
      <c r="D1644" s="57"/>
      <c r="E1644" s="57"/>
      <c r="F1644" s="57"/>
      <c r="G1644" s="57"/>
      <c r="H1644" s="103"/>
      <c r="I1644" s="133"/>
      <c r="J1644" s="187"/>
      <c r="K1644" s="133"/>
      <c r="L1644" s="91"/>
      <c r="M1644" s="188"/>
      <c r="N1644" s="123"/>
      <c r="O1644" s="124"/>
      <c r="P1644" s="110"/>
      <c r="Q1644" s="106"/>
      <c r="R1644" s="111"/>
      <c r="S1644" s="106"/>
      <c r="T1644" s="84">
        <f t="shared" si="104"/>
        <v>-9.7788870334625244E-9</v>
      </c>
      <c r="U1644" s="85"/>
      <c r="V1644" s="98"/>
      <c r="W1644" s="86"/>
      <c r="X1644" s="71"/>
      <c r="Y1644" s="71"/>
      <c r="Z1644" s="120"/>
      <c r="AA1644" s="120"/>
    </row>
    <row r="1645" spans="1:27" ht="41.1" hidden="1" customHeight="1" x14ac:dyDescent="0.3">
      <c r="A1645" s="285"/>
      <c r="B1645" s="57"/>
      <c r="C1645" s="57"/>
      <c r="D1645" s="57"/>
      <c r="E1645" s="57"/>
      <c r="F1645" s="57"/>
      <c r="G1645" s="57"/>
      <c r="H1645" s="103"/>
      <c r="I1645" s="133"/>
      <c r="J1645" s="187"/>
      <c r="K1645" s="133"/>
      <c r="L1645" s="91"/>
      <c r="M1645" s="188"/>
      <c r="N1645" s="123"/>
      <c r="O1645" s="124"/>
      <c r="P1645" s="110"/>
      <c r="Q1645" s="106"/>
      <c r="R1645" s="111"/>
      <c r="S1645" s="106"/>
      <c r="T1645" s="84">
        <f t="shared" si="104"/>
        <v>-9.7788870334625244E-9</v>
      </c>
      <c r="U1645" s="85"/>
      <c r="V1645" s="98"/>
      <c r="W1645" s="86"/>
      <c r="X1645" s="71"/>
      <c r="Y1645" s="71"/>
      <c r="Z1645" s="120"/>
      <c r="AA1645" s="120"/>
    </row>
    <row r="1646" spans="1:27" ht="41.1" hidden="1" customHeight="1" x14ac:dyDescent="0.3">
      <c r="A1646" s="285"/>
      <c r="B1646" s="57"/>
      <c r="C1646" s="57"/>
      <c r="D1646" s="57"/>
      <c r="E1646" s="57"/>
      <c r="F1646" s="57"/>
      <c r="G1646" s="57"/>
      <c r="H1646" s="103"/>
      <c r="I1646" s="133"/>
      <c r="J1646" s="187"/>
      <c r="K1646" s="133"/>
      <c r="L1646" s="91"/>
      <c r="M1646" s="188"/>
      <c r="N1646" s="123"/>
      <c r="O1646" s="124"/>
      <c r="P1646" s="110"/>
      <c r="Q1646" s="106"/>
      <c r="R1646" s="111"/>
      <c r="S1646" s="106"/>
      <c r="T1646" s="84">
        <f t="shared" si="104"/>
        <v>-9.7788870334625244E-9</v>
      </c>
      <c r="U1646" s="85"/>
      <c r="V1646" s="98"/>
      <c r="W1646" s="86"/>
      <c r="X1646" s="71"/>
      <c r="Y1646" s="71"/>
      <c r="Z1646" s="120"/>
      <c r="AA1646" s="120"/>
    </row>
    <row r="1647" spans="1:27" ht="41.1" hidden="1" customHeight="1" x14ac:dyDescent="0.3">
      <c r="A1647" s="285"/>
      <c r="B1647" s="57"/>
      <c r="C1647" s="57"/>
      <c r="D1647" s="57"/>
      <c r="E1647" s="57"/>
      <c r="F1647" s="57"/>
      <c r="G1647" s="57"/>
      <c r="H1647" s="103"/>
      <c r="I1647" s="133"/>
      <c r="J1647" s="187"/>
      <c r="K1647" s="133"/>
      <c r="L1647" s="91"/>
      <c r="M1647" s="188"/>
      <c r="N1647" s="123"/>
      <c r="O1647" s="124"/>
      <c r="P1647" s="110"/>
      <c r="Q1647" s="106"/>
      <c r="R1647" s="111"/>
      <c r="S1647" s="106"/>
      <c r="T1647" s="84">
        <f t="shared" si="104"/>
        <v>-9.7788870334625244E-9</v>
      </c>
      <c r="U1647" s="85"/>
      <c r="V1647" s="98"/>
      <c r="W1647" s="86"/>
      <c r="X1647" s="71"/>
      <c r="Y1647" s="71"/>
      <c r="Z1647" s="120"/>
      <c r="AA1647" s="120"/>
    </row>
    <row r="1648" spans="1:27" ht="41.1" hidden="1" customHeight="1" x14ac:dyDescent="0.3">
      <c r="A1648" s="285"/>
      <c r="B1648" s="57"/>
      <c r="C1648" s="57"/>
      <c r="D1648" s="57"/>
      <c r="E1648" s="57"/>
      <c r="F1648" s="57"/>
      <c r="G1648" s="57"/>
      <c r="H1648" s="103"/>
      <c r="I1648" s="133"/>
      <c r="J1648" s="187"/>
      <c r="K1648" s="133"/>
      <c r="L1648" s="91"/>
      <c r="M1648" s="188"/>
      <c r="N1648" s="123"/>
      <c r="O1648" s="124"/>
      <c r="P1648" s="110"/>
      <c r="Q1648" s="106"/>
      <c r="R1648" s="111"/>
      <c r="S1648" s="106"/>
      <c r="T1648" s="84">
        <f t="shared" si="104"/>
        <v>-9.7788870334625244E-9</v>
      </c>
      <c r="U1648" s="85"/>
      <c r="V1648" s="98"/>
      <c r="W1648" s="86"/>
      <c r="X1648" s="71"/>
      <c r="Y1648" s="71"/>
      <c r="Z1648" s="120"/>
      <c r="AA1648" s="120"/>
    </row>
    <row r="1649" spans="1:27" ht="41.1" hidden="1" customHeight="1" x14ac:dyDescent="0.3">
      <c r="A1649" s="285"/>
      <c r="B1649" s="57"/>
      <c r="C1649" s="57"/>
      <c r="D1649" s="57"/>
      <c r="E1649" s="57"/>
      <c r="F1649" s="57"/>
      <c r="G1649" s="57"/>
      <c r="H1649" s="103"/>
      <c r="I1649" s="133"/>
      <c r="J1649" s="187"/>
      <c r="K1649" s="133"/>
      <c r="L1649" s="91"/>
      <c r="M1649" s="188"/>
      <c r="N1649" s="123"/>
      <c r="O1649" s="124"/>
      <c r="P1649" s="110"/>
      <c r="Q1649" s="106"/>
      <c r="R1649" s="111"/>
      <c r="S1649" s="106"/>
      <c r="T1649" s="84">
        <f t="shared" si="104"/>
        <v>-9.7788870334625244E-9</v>
      </c>
      <c r="U1649" s="85"/>
      <c r="V1649" s="98"/>
      <c r="W1649" s="86"/>
      <c r="X1649" s="71"/>
      <c r="Y1649" s="71"/>
      <c r="Z1649" s="120"/>
      <c r="AA1649" s="120"/>
    </row>
    <row r="1650" spans="1:27" ht="41.1" hidden="1" customHeight="1" x14ac:dyDescent="0.3">
      <c r="A1650" s="285"/>
      <c r="B1650" s="57"/>
      <c r="C1650" s="57"/>
      <c r="D1650" s="57"/>
      <c r="E1650" s="57"/>
      <c r="F1650" s="57"/>
      <c r="G1650" s="57"/>
      <c r="H1650" s="103"/>
      <c r="I1650" s="133"/>
      <c r="J1650" s="187"/>
      <c r="K1650" s="133"/>
      <c r="L1650" s="91"/>
      <c r="M1650" s="188"/>
      <c r="N1650" s="123"/>
      <c r="O1650" s="124"/>
      <c r="P1650" s="110"/>
      <c r="Q1650" s="106"/>
      <c r="R1650" s="111"/>
      <c r="S1650" s="106"/>
      <c r="T1650" s="84">
        <f t="shared" si="104"/>
        <v>-9.7788870334625244E-9</v>
      </c>
      <c r="U1650" s="85"/>
      <c r="V1650" s="98"/>
      <c r="W1650" s="86"/>
      <c r="X1650" s="71"/>
      <c r="Y1650" s="71"/>
      <c r="Z1650" s="120"/>
      <c r="AA1650" s="120"/>
    </row>
    <row r="1651" spans="1:27" ht="41.1" hidden="1" customHeight="1" x14ac:dyDescent="0.3">
      <c r="A1651" s="285"/>
      <c r="B1651" s="57"/>
      <c r="C1651" s="57"/>
      <c r="D1651" s="57"/>
      <c r="E1651" s="57"/>
      <c r="F1651" s="57"/>
      <c r="G1651" s="57"/>
      <c r="H1651" s="103"/>
      <c r="I1651" s="133"/>
      <c r="J1651" s="187"/>
      <c r="K1651" s="133"/>
      <c r="L1651" s="91"/>
      <c r="M1651" s="188"/>
      <c r="N1651" s="123"/>
      <c r="O1651" s="124"/>
      <c r="P1651" s="110"/>
      <c r="Q1651" s="106"/>
      <c r="R1651" s="111"/>
      <c r="S1651" s="106"/>
      <c r="T1651" s="84">
        <f t="shared" si="104"/>
        <v>-9.7788870334625244E-9</v>
      </c>
      <c r="U1651" s="85"/>
      <c r="V1651" s="98"/>
      <c r="W1651" s="86"/>
      <c r="X1651" s="71"/>
      <c r="Y1651" s="71"/>
      <c r="Z1651" s="120"/>
      <c r="AA1651" s="120"/>
    </row>
    <row r="1652" spans="1:27" ht="41.1" hidden="1" customHeight="1" x14ac:dyDescent="0.3">
      <c r="A1652" s="285"/>
      <c r="B1652" s="57"/>
      <c r="C1652" s="57"/>
      <c r="D1652" s="57"/>
      <c r="E1652" s="57"/>
      <c r="F1652" s="57"/>
      <c r="G1652" s="57"/>
      <c r="H1652" s="103"/>
      <c r="I1652" s="133"/>
      <c r="J1652" s="187"/>
      <c r="K1652" s="133"/>
      <c r="L1652" s="91"/>
      <c r="M1652" s="188"/>
      <c r="N1652" s="123"/>
      <c r="O1652" s="124"/>
      <c r="P1652" s="110"/>
      <c r="Q1652" s="106"/>
      <c r="R1652" s="111"/>
      <c r="S1652" s="106"/>
      <c r="T1652" s="84">
        <f t="shared" si="104"/>
        <v>-9.7788870334625244E-9</v>
      </c>
      <c r="U1652" s="85"/>
      <c r="V1652" s="98"/>
      <c r="W1652" s="86"/>
      <c r="X1652" s="71"/>
      <c r="Y1652" s="71"/>
      <c r="Z1652" s="120"/>
      <c r="AA1652" s="120"/>
    </row>
    <row r="1653" spans="1:27" ht="41.1" hidden="1" customHeight="1" x14ac:dyDescent="0.3">
      <c r="A1653" s="285"/>
      <c r="B1653" s="57"/>
      <c r="C1653" s="57"/>
      <c r="D1653" s="57"/>
      <c r="E1653" s="57"/>
      <c r="F1653" s="57"/>
      <c r="G1653" s="57"/>
      <c r="H1653" s="103"/>
      <c r="I1653" s="133"/>
      <c r="J1653" s="187"/>
      <c r="K1653" s="133"/>
      <c r="L1653" s="91"/>
      <c r="M1653" s="188"/>
      <c r="N1653" s="123"/>
      <c r="O1653" s="124"/>
      <c r="P1653" s="110"/>
      <c r="Q1653" s="106"/>
      <c r="R1653" s="111"/>
      <c r="S1653" s="106"/>
      <c r="T1653" s="84">
        <f t="shared" si="104"/>
        <v>-9.7788870334625244E-9</v>
      </c>
      <c r="U1653" s="85"/>
      <c r="V1653" s="98"/>
      <c r="W1653" s="86"/>
      <c r="X1653" s="71"/>
      <c r="Y1653" s="71"/>
      <c r="Z1653" s="120"/>
      <c r="AA1653" s="120"/>
    </row>
    <row r="1654" spans="1:27" ht="41.1" hidden="1" customHeight="1" x14ac:dyDescent="0.3">
      <c r="A1654" s="285"/>
      <c r="B1654" s="57"/>
      <c r="C1654" s="57"/>
      <c r="D1654" s="57"/>
      <c r="E1654" s="57"/>
      <c r="F1654" s="57"/>
      <c r="G1654" s="57"/>
      <c r="H1654" s="103"/>
      <c r="I1654" s="133"/>
      <c r="J1654" s="187"/>
      <c r="K1654" s="133"/>
      <c r="L1654" s="91"/>
      <c r="M1654" s="188"/>
      <c r="N1654" s="123"/>
      <c r="O1654" s="124"/>
      <c r="P1654" s="110"/>
      <c r="Q1654" s="106"/>
      <c r="R1654" s="111"/>
      <c r="S1654" s="106"/>
      <c r="T1654" s="84">
        <f t="shared" si="104"/>
        <v>-9.7788870334625244E-9</v>
      </c>
      <c r="U1654" s="85"/>
      <c r="V1654" s="98"/>
      <c r="W1654" s="86"/>
      <c r="X1654" s="71"/>
      <c r="Y1654" s="71"/>
      <c r="Z1654" s="120"/>
      <c r="AA1654" s="120"/>
    </row>
    <row r="1655" spans="1:27" ht="41.1" hidden="1" customHeight="1" x14ac:dyDescent="0.3">
      <c r="A1655" s="285"/>
      <c r="B1655" s="57"/>
      <c r="C1655" s="57"/>
      <c r="D1655" s="57"/>
      <c r="E1655" s="57"/>
      <c r="F1655" s="57"/>
      <c r="G1655" s="57"/>
      <c r="H1655" s="103"/>
      <c r="I1655" s="133"/>
      <c r="J1655" s="187"/>
      <c r="K1655" s="133"/>
      <c r="L1655" s="91"/>
      <c r="M1655" s="188"/>
      <c r="N1655" s="123"/>
      <c r="O1655" s="124"/>
      <c r="P1655" s="110"/>
      <c r="Q1655" s="106"/>
      <c r="R1655" s="111"/>
      <c r="S1655" s="106"/>
      <c r="T1655" s="84">
        <f t="shared" si="104"/>
        <v>-9.7788870334625244E-9</v>
      </c>
      <c r="U1655" s="85"/>
      <c r="V1655" s="98"/>
      <c r="W1655" s="86"/>
      <c r="X1655" s="71"/>
      <c r="Y1655" s="71"/>
      <c r="Z1655" s="120"/>
      <c r="AA1655" s="120"/>
    </row>
    <row r="1656" spans="1:27" ht="41.1" hidden="1" customHeight="1" x14ac:dyDescent="0.3">
      <c r="A1656" s="285"/>
      <c r="B1656" s="57"/>
      <c r="C1656" s="57"/>
      <c r="D1656" s="57"/>
      <c r="E1656" s="57"/>
      <c r="F1656" s="57"/>
      <c r="G1656" s="57"/>
      <c r="H1656" s="103"/>
      <c r="I1656" s="133"/>
      <c r="J1656" s="187"/>
      <c r="K1656" s="133"/>
      <c r="L1656" s="91"/>
      <c r="M1656" s="188"/>
      <c r="N1656" s="123"/>
      <c r="O1656" s="124"/>
      <c r="P1656" s="110"/>
      <c r="Q1656" s="106"/>
      <c r="R1656" s="111"/>
      <c r="S1656" s="106"/>
      <c r="T1656" s="84">
        <f t="shared" si="104"/>
        <v>-9.7788870334625244E-9</v>
      </c>
      <c r="U1656" s="85"/>
      <c r="V1656" s="98"/>
      <c r="W1656" s="86"/>
      <c r="X1656" s="71"/>
      <c r="Y1656" s="71"/>
      <c r="Z1656" s="120"/>
      <c r="AA1656" s="120"/>
    </row>
    <row r="1657" spans="1:27" ht="41.1" hidden="1" customHeight="1" x14ac:dyDescent="0.3">
      <c r="A1657" s="285"/>
      <c r="B1657" s="57"/>
      <c r="C1657" s="57"/>
      <c r="D1657" s="57"/>
      <c r="E1657" s="57"/>
      <c r="F1657" s="57"/>
      <c r="G1657" s="57"/>
      <c r="H1657" s="103"/>
      <c r="I1657" s="133"/>
      <c r="J1657" s="187"/>
      <c r="K1657" s="133"/>
      <c r="L1657" s="91"/>
      <c r="M1657" s="188"/>
      <c r="N1657" s="123"/>
      <c r="O1657" s="124"/>
      <c r="P1657" s="110"/>
      <c r="Q1657" s="106"/>
      <c r="R1657" s="111"/>
      <c r="S1657" s="106"/>
      <c r="T1657" s="84">
        <f t="shared" si="104"/>
        <v>-9.7788870334625244E-9</v>
      </c>
      <c r="U1657" s="85"/>
      <c r="V1657" s="98"/>
      <c r="W1657" s="86"/>
      <c r="X1657" s="71"/>
      <c r="Y1657" s="71"/>
      <c r="Z1657" s="120"/>
      <c r="AA1657" s="120"/>
    </row>
    <row r="1658" spans="1:27" ht="41.1" hidden="1" customHeight="1" x14ac:dyDescent="0.3">
      <c r="A1658" s="285"/>
      <c r="B1658" s="57"/>
      <c r="C1658" s="57"/>
      <c r="D1658" s="57"/>
      <c r="E1658" s="57"/>
      <c r="F1658" s="57"/>
      <c r="G1658" s="57"/>
      <c r="H1658" s="103"/>
      <c r="I1658" s="133"/>
      <c r="J1658" s="187"/>
      <c r="K1658" s="133"/>
      <c r="L1658" s="91"/>
      <c r="M1658" s="188"/>
      <c r="N1658" s="123"/>
      <c r="O1658" s="124"/>
      <c r="P1658" s="110"/>
      <c r="Q1658" s="106"/>
      <c r="R1658" s="111"/>
      <c r="S1658" s="106"/>
      <c r="T1658" s="84">
        <f t="shared" si="104"/>
        <v>-9.7788870334625244E-9</v>
      </c>
      <c r="U1658" s="85"/>
      <c r="V1658" s="98"/>
      <c r="W1658" s="86"/>
      <c r="X1658" s="71"/>
      <c r="Y1658" s="71"/>
      <c r="Z1658" s="120"/>
      <c r="AA1658" s="120"/>
    </row>
    <row r="1659" spans="1:27" ht="41.1" hidden="1" customHeight="1" x14ac:dyDescent="0.3">
      <c r="A1659" s="285"/>
      <c r="B1659" s="57"/>
      <c r="C1659" s="57"/>
      <c r="D1659" s="57"/>
      <c r="E1659" s="57"/>
      <c r="F1659" s="57"/>
      <c r="G1659" s="57"/>
      <c r="H1659" s="103"/>
      <c r="I1659" s="133"/>
      <c r="J1659" s="187"/>
      <c r="K1659" s="133"/>
      <c r="L1659" s="91"/>
      <c r="M1659" s="188"/>
      <c r="N1659" s="123"/>
      <c r="O1659" s="124"/>
      <c r="P1659" s="110"/>
      <c r="Q1659" s="106"/>
      <c r="R1659" s="111"/>
      <c r="S1659" s="106"/>
      <c r="T1659" s="84">
        <f t="shared" si="104"/>
        <v>-9.7788870334625244E-9</v>
      </c>
      <c r="U1659" s="85"/>
      <c r="V1659" s="98"/>
      <c r="W1659" s="86"/>
      <c r="X1659" s="71"/>
      <c r="Y1659" s="71"/>
      <c r="Z1659" s="120"/>
      <c r="AA1659" s="120"/>
    </row>
    <row r="1660" spans="1:27" ht="41.1" hidden="1" customHeight="1" x14ac:dyDescent="0.3">
      <c r="A1660" s="285"/>
      <c r="B1660" s="57"/>
      <c r="C1660" s="57"/>
      <c r="D1660" s="57"/>
      <c r="E1660" s="57"/>
      <c r="F1660" s="57"/>
      <c r="G1660" s="57"/>
      <c r="H1660" s="103"/>
      <c r="I1660" s="133"/>
      <c r="J1660" s="187"/>
      <c r="K1660" s="133"/>
      <c r="L1660" s="91"/>
      <c r="M1660" s="188"/>
      <c r="N1660" s="123"/>
      <c r="O1660" s="124"/>
      <c r="P1660" s="110"/>
      <c r="Q1660" s="106"/>
      <c r="R1660" s="111"/>
      <c r="S1660" s="106"/>
      <c r="T1660" s="84">
        <f t="shared" si="104"/>
        <v>-9.7788870334625244E-9</v>
      </c>
      <c r="U1660" s="85"/>
      <c r="V1660" s="98"/>
      <c r="W1660" s="86"/>
      <c r="X1660" s="71"/>
      <c r="Y1660" s="71"/>
      <c r="Z1660" s="120"/>
      <c r="AA1660" s="120"/>
    </row>
    <row r="1661" spans="1:27" ht="41.1" hidden="1" customHeight="1" x14ac:dyDescent="0.3">
      <c r="A1661" s="285"/>
      <c r="B1661" s="57"/>
      <c r="C1661" s="57"/>
      <c r="D1661" s="57"/>
      <c r="E1661" s="57"/>
      <c r="F1661" s="57"/>
      <c r="G1661" s="57"/>
      <c r="H1661" s="103"/>
      <c r="I1661" s="133"/>
      <c r="J1661" s="187"/>
      <c r="K1661" s="133"/>
      <c r="L1661" s="91"/>
      <c r="M1661" s="188"/>
      <c r="N1661" s="123"/>
      <c r="O1661" s="124"/>
      <c r="P1661" s="110"/>
      <c r="Q1661" s="106"/>
      <c r="R1661" s="111"/>
      <c r="S1661" s="106"/>
      <c r="T1661" s="84">
        <f t="shared" si="104"/>
        <v>-9.7788870334625244E-9</v>
      </c>
      <c r="U1661" s="85"/>
      <c r="V1661" s="98"/>
      <c r="W1661" s="86"/>
      <c r="X1661" s="71"/>
      <c r="Y1661" s="71"/>
      <c r="Z1661" s="120"/>
      <c r="AA1661" s="120"/>
    </row>
    <row r="1662" spans="1:27" ht="41.1" hidden="1" customHeight="1" x14ac:dyDescent="0.3">
      <c r="A1662" s="285"/>
      <c r="B1662" s="57"/>
      <c r="C1662" s="57"/>
      <c r="D1662" s="57"/>
      <c r="E1662" s="57"/>
      <c r="F1662" s="57"/>
      <c r="G1662" s="57"/>
      <c r="H1662" s="103"/>
      <c r="I1662" s="133"/>
      <c r="J1662" s="187"/>
      <c r="K1662" s="133"/>
      <c r="L1662" s="91"/>
      <c r="M1662" s="188"/>
      <c r="N1662" s="123"/>
      <c r="O1662" s="124"/>
      <c r="P1662" s="110"/>
      <c r="Q1662" s="106"/>
      <c r="R1662" s="111"/>
      <c r="S1662" s="106"/>
      <c r="T1662" s="84">
        <f t="shared" si="104"/>
        <v>-9.7788870334625244E-9</v>
      </c>
      <c r="U1662" s="85"/>
      <c r="V1662" s="98"/>
      <c r="W1662" s="86"/>
      <c r="X1662" s="71"/>
      <c r="Y1662" s="71"/>
      <c r="Z1662" s="120"/>
      <c r="AA1662" s="120"/>
    </row>
    <row r="1663" spans="1:27" ht="41.1" hidden="1" customHeight="1" x14ac:dyDescent="0.3">
      <c r="A1663" s="285"/>
      <c r="B1663" s="57"/>
      <c r="C1663" s="57"/>
      <c r="D1663" s="57"/>
      <c r="E1663" s="57"/>
      <c r="F1663" s="57"/>
      <c r="G1663" s="57"/>
      <c r="H1663" s="103"/>
      <c r="I1663" s="133"/>
      <c r="J1663" s="187"/>
      <c r="K1663" s="133"/>
      <c r="L1663" s="91"/>
      <c r="M1663" s="188"/>
      <c r="N1663" s="123"/>
      <c r="O1663" s="124"/>
      <c r="P1663" s="110"/>
      <c r="Q1663" s="106"/>
      <c r="R1663" s="111"/>
      <c r="S1663" s="106"/>
      <c r="T1663" s="84">
        <f t="shared" si="104"/>
        <v>-9.7788870334625244E-9</v>
      </c>
      <c r="U1663" s="85"/>
      <c r="V1663" s="98"/>
      <c r="W1663" s="86"/>
      <c r="X1663" s="71"/>
      <c r="Y1663" s="71"/>
      <c r="Z1663" s="120"/>
      <c r="AA1663" s="120"/>
    </row>
    <row r="1664" spans="1:27" ht="41.1" hidden="1" customHeight="1" x14ac:dyDescent="0.3">
      <c r="A1664" s="285"/>
      <c r="B1664" s="57"/>
      <c r="C1664" s="57"/>
      <c r="D1664" s="57"/>
      <c r="E1664" s="57"/>
      <c r="F1664" s="57"/>
      <c r="G1664" s="57"/>
      <c r="H1664" s="103"/>
      <c r="I1664" s="133"/>
      <c r="J1664" s="187"/>
      <c r="K1664" s="133"/>
      <c r="L1664" s="91"/>
      <c r="M1664" s="188"/>
      <c r="N1664" s="123"/>
      <c r="O1664" s="124"/>
      <c r="P1664" s="110"/>
      <c r="Q1664" s="106"/>
      <c r="R1664" s="111"/>
      <c r="S1664" s="106"/>
      <c r="T1664" s="84">
        <f t="shared" si="104"/>
        <v>-9.7788870334625244E-9</v>
      </c>
      <c r="U1664" s="85"/>
      <c r="V1664" s="98"/>
      <c r="W1664" s="86"/>
      <c r="X1664" s="71"/>
      <c r="Y1664" s="71"/>
      <c r="Z1664" s="120"/>
      <c r="AA1664" s="120"/>
    </row>
    <row r="1665" spans="1:27" ht="41.1" hidden="1" customHeight="1" x14ac:dyDescent="0.3">
      <c r="A1665" s="285"/>
      <c r="B1665" s="57"/>
      <c r="C1665" s="57"/>
      <c r="D1665" s="57"/>
      <c r="E1665" s="57"/>
      <c r="F1665" s="57"/>
      <c r="G1665" s="57"/>
      <c r="H1665" s="103"/>
      <c r="I1665" s="133"/>
      <c r="J1665" s="187"/>
      <c r="K1665" s="133"/>
      <c r="L1665" s="91"/>
      <c r="M1665" s="188"/>
      <c r="N1665" s="123"/>
      <c r="O1665" s="124"/>
      <c r="P1665" s="110"/>
      <c r="Q1665" s="106"/>
      <c r="R1665" s="111"/>
      <c r="S1665" s="106"/>
      <c r="T1665" s="84">
        <f t="shared" si="104"/>
        <v>-9.7788870334625244E-9</v>
      </c>
      <c r="U1665" s="85"/>
      <c r="V1665" s="98"/>
      <c r="W1665" s="86"/>
      <c r="X1665" s="71"/>
      <c r="Y1665" s="71"/>
      <c r="Z1665" s="120"/>
      <c r="AA1665" s="120"/>
    </row>
    <row r="1666" spans="1:27" ht="41.1" hidden="1" customHeight="1" x14ac:dyDescent="0.3">
      <c r="A1666" s="285"/>
      <c r="B1666" s="57"/>
      <c r="C1666" s="57"/>
      <c r="D1666" s="57"/>
      <c r="E1666" s="57"/>
      <c r="F1666" s="57"/>
      <c r="G1666" s="57"/>
      <c r="H1666" s="103"/>
      <c r="I1666" s="133"/>
      <c r="J1666" s="187"/>
      <c r="K1666" s="133"/>
      <c r="L1666" s="91"/>
      <c r="M1666" s="188"/>
      <c r="N1666" s="123"/>
      <c r="O1666" s="124"/>
      <c r="P1666" s="110"/>
      <c r="Q1666" s="106"/>
      <c r="R1666" s="111"/>
      <c r="S1666" s="106"/>
      <c r="T1666" s="84">
        <f t="shared" si="104"/>
        <v>-9.7788870334625244E-9</v>
      </c>
      <c r="U1666" s="85"/>
      <c r="V1666" s="98"/>
      <c r="W1666" s="86"/>
      <c r="X1666" s="71"/>
      <c r="Y1666" s="71"/>
      <c r="Z1666" s="120"/>
      <c r="AA1666" s="120"/>
    </row>
    <row r="1667" spans="1:27" ht="41.1" hidden="1" customHeight="1" x14ac:dyDescent="0.3">
      <c r="A1667" s="285"/>
      <c r="B1667" s="57"/>
      <c r="C1667" s="57"/>
      <c r="D1667" s="57"/>
      <c r="E1667" s="57"/>
      <c r="F1667" s="57"/>
      <c r="G1667" s="57"/>
      <c r="H1667" s="103"/>
      <c r="I1667" s="133"/>
      <c r="J1667" s="187"/>
      <c r="K1667" s="133"/>
      <c r="L1667" s="91"/>
      <c r="M1667" s="188"/>
      <c r="N1667" s="123"/>
      <c r="O1667" s="124"/>
      <c r="P1667" s="110"/>
      <c r="Q1667" s="106"/>
      <c r="R1667" s="111"/>
      <c r="S1667" s="106"/>
      <c r="T1667" s="84">
        <f t="shared" si="104"/>
        <v>-9.7788870334625244E-9</v>
      </c>
      <c r="U1667" s="85"/>
      <c r="V1667" s="98"/>
      <c r="W1667" s="86"/>
      <c r="X1667" s="71"/>
      <c r="Y1667" s="71"/>
      <c r="Z1667" s="120"/>
      <c r="AA1667" s="120"/>
    </row>
    <row r="1668" spans="1:27" ht="41.1" hidden="1" customHeight="1" x14ac:dyDescent="0.3">
      <c r="A1668" s="285"/>
      <c r="B1668" s="57"/>
      <c r="C1668" s="57"/>
      <c r="D1668" s="57"/>
      <c r="E1668" s="57"/>
      <c r="F1668" s="57"/>
      <c r="G1668" s="57"/>
      <c r="H1668" s="103"/>
      <c r="I1668" s="133"/>
      <c r="J1668" s="187"/>
      <c r="K1668" s="133"/>
      <c r="L1668" s="91"/>
      <c r="M1668" s="188"/>
      <c r="N1668" s="123"/>
      <c r="O1668" s="124"/>
      <c r="P1668" s="110"/>
      <c r="Q1668" s="106"/>
      <c r="R1668" s="111"/>
      <c r="S1668" s="106"/>
      <c r="T1668" s="84">
        <f t="shared" si="104"/>
        <v>-9.7788870334625244E-9</v>
      </c>
      <c r="U1668" s="85"/>
      <c r="V1668" s="98"/>
      <c r="W1668" s="86"/>
      <c r="X1668" s="71"/>
      <c r="Y1668" s="71"/>
      <c r="Z1668" s="120"/>
      <c r="AA1668" s="120"/>
    </row>
    <row r="1669" spans="1:27" ht="41.1" hidden="1" customHeight="1" x14ac:dyDescent="0.3">
      <c r="A1669" s="285"/>
      <c r="B1669" s="57"/>
      <c r="C1669" s="57"/>
      <c r="D1669" s="57"/>
      <c r="E1669" s="57"/>
      <c r="F1669" s="57"/>
      <c r="G1669" s="57"/>
      <c r="H1669" s="103"/>
      <c r="I1669" s="133"/>
      <c r="J1669" s="187"/>
      <c r="K1669" s="133"/>
      <c r="L1669" s="91"/>
      <c r="M1669" s="188"/>
      <c r="N1669" s="123"/>
      <c r="O1669" s="124"/>
      <c r="P1669" s="110"/>
      <c r="Q1669" s="106"/>
      <c r="R1669" s="111"/>
      <c r="S1669" s="106"/>
      <c r="T1669" s="84">
        <f t="shared" si="104"/>
        <v>-9.7788870334625244E-9</v>
      </c>
      <c r="U1669" s="85"/>
      <c r="V1669" s="98"/>
      <c r="W1669" s="86"/>
      <c r="X1669" s="71"/>
      <c r="Y1669" s="71"/>
      <c r="Z1669" s="120"/>
      <c r="AA1669" s="120"/>
    </row>
    <row r="1670" spans="1:27" ht="41.1" hidden="1" customHeight="1" x14ac:dyDescent="0.3">
      <c r="A1670" s="285"/>
      <c r="B1670" s="57"/>
      <c r="C1670" s="57"/>
      <c r="D1670" s="57"/>
      <c r="E1670" s="57"/>
      <c r="F1670" s="57"/>
      <c r="G1670" s="57"/>
      <c r="H1670" s="103"/>
      <c r="I1670" s="133"/>
      <c r="J1670" s="187"/>
      <c r="K1670" s="133"/>
      <c r="L1670" s="91"/>
      <c r="M1670" s="188"/>
      <c r="N1670" s="123"/>
      <c r="O1670" s="124"/>
      <c r="P1670" s="110"/>
      <c r="Q1670" s="106"/>
      <c r="R1670" s="111"/>
      <c r="S1670" s="106"/>
      <c r="T1670" s="84">
        <f t="shared" si="104"/>
        <v>-9.7788870334625244E-9</v>
      </c>
      <c r="U1670" s="85"/>
      <c r="V1670" s="98"/>
      <c r="W1670" s="86"/>
      <c r="X1670" s="71"/>
      <c r="Y1670" s="71"/>
      <c r="Z1670" s="120"/>
      <c r="AA1670" s="120"/>
    </row>
    <row r="1671" spans="1:27" ht="41.1" hidden="1" customHeight="1" x14ac:dyDescent="0.3">
      <c r="A1671" s="285"/>
      <c r="B1671" s="57"/>
      <c r="C1671" s="57"/>
      <c r="D1671" s="57"/>
      <c r="E1671" s="57"/>
      <c r="F1671" s="57"/>
      <c r="G1671" s="57"/>
      <c r="H1671" s="103"/>
      <c r="I1671" s="133"/>
      <c r="J1671" s="187"/>
      <c r="K1671" s="133"/>
      <c r="L1671" s="91"/>
      <c r="M1671" s="188"/>
      <c r="N1671" s="123"/>
      <c r="O1671" s="124"/>
      <c r="P1671" s="110"/>
      <c r="Q1671" s="106"/>
      <c r="R1671" s="111"/>
      <c r="S1671" s="106"/>
      <c r="T1671" s="84">
        <f t="shared" si="104"/>
        <v>-9.7788870334625244E-9</v>
      </c>
      <c r="U1671" s="85"/>
      <c r="V1671" s="98"/>
      <c r="W1671" s="86"/>
      <c r="X1671" s="71"/>
      <c r="Y1671" s="71"/>
      <c r="Z1671" s="120"/>
      <c r="AA1671" s="120"/>
    </row>
    <row r="1672" spans="1:27" ht="41.1" hidden="1" customHeight="1" x14ac:dyDescent="0.3">
      <c r="A1672" s="285"/>
      <c r="B1672" s="57"/>
      <c r="C1672" s="57"/>
      <c r="D1672" s="57"/>
      <c r="E1672" s="57"/>
      <c r="F1672" s="57"/>
      <c r="G1672" s="57"/>
      <c r="H1672" s="103"/>
      <c r="I1672" s="133"/>
      <c r="J1672" s="187"/>
      <c r="K1672" s="133"/>
      <c r="L1672" s="91"/>
      <c r="M1672" s="188"/>
      <c r="N1672" s="123"/>
      <c r="O1672" s="124"/>
      <c r="P1672" s="110"/>
      <c r="Q1672" s="106"/>
      <c r="R1672" s="111"/>
      <c r="S1672" s="106"/>
      <c r="T1672" s="84">
        <f t="shared" si="104"/>
        <v>-9.7788870334625244E-9</v>
      </c>
      <c r="U1672" s="85"/>
      <c r="V1672" s="98"/>
      <c r="W1672" s="86"/>
      <c r="X1672" s="71"/>
      <c r="Y1672" s="71"/>
      <c r="Z1672" s="120"/>
      <c r="AA1672" s="120"/>
    </row>
    <row r="1673" spans="1:27" ht="41.1" hidden="1" customHeight="1" x14ac:dyDescent="0.3">
      <c r="A1673" s="285"/>
      <c r="B1673" s="57"/>
      <c r="C1673" s="57"/>
      <c r="D1673" s="57"/>
      <c r="E1673" s="57"/>
      <c r="F1673" s="57"/>
      <c r="G1673" s="57"/>
      <c r="H1673" s="103"/>
      <c r="I1673" s="133"/>
      <c r="J1673" s="187"/>
      <c r="K1673" s="133"/>
      <c r="L1673" s="91"/>
      <c r="M1673" s="188"/>
      <c r="N1673" s="123"/>
      <c r="O1673" s="124"/>
      <c r="P1673" s="110"/>
      <c r="Q1673" s="106"/>
      <c r="R1673" s="111"/>
      <c r="S1673" s="106"/>
      <c r="T1673" s="84">
        <f t="shared" si="104"/>
        <v>-9.7788870334625244E-9</v>
      </c>
      <c r="U1673" s="85"/>
      <c r="V1673" s="98"/>
      <c r="W1673" s="86"/>
      <c r="X1673" s="71"/>
      <c r="Y1673" s="71"/>
      <c r="Z1673" s="120"/>
      <c r="AA1673" s="120"/>
    </row>
    <row r="1674" spans="1:27" ht="41.1" hidden="1" customHeight="1" x14ac:dyDescent="0.3">
      <c r="A1674" s="285"/>
      <c r="B1674" s="57"/>
      <c r="C1674" s="57"/>
      <c r="D1674" s="57"/>
      <c r="E1674" s="57"/>
      <c r="F1674" s="57"/>
      <c r="G1674" s="57"/>
      <c r="H1674" s="103"/>
      <c r="I1674" s="133"/>
      <c r="J1674" s="187"/>
      <c r="K1674" s="133"/>
      <c r="L1674" s="91"/>
      <c r="M1674" s="188"/>
      <c r="N1674" s="123"/>
      <c r="O1674" s="124"/>
      <c r="P1674" s="110"/>
      <c r="Q1674" s="106"/>
      <c r="R1674" s="111"/>
      <c r="S1674" s="106"/>
      <c r="T1674" s="84">
        <f t="shared" si="104"/>
        <v>-9.7788870334625244E-9</v>
      </c>
      <c r="U1674" s="85"/>
      <c r="V1674" s="98"/>
      <c r="W1674" s="86"/>
      <c r="X1674" s="71"/>
      <c r="Y1674" s="71"/>
      <c r="Z1674" s="120"/>
      <c r="AA1674" s="120"/>
    </row>
    <row r="1675" spans="1:27" ht="41.1" hidden="1" customHeight="1" x14ac:dyDescent="0.3">
      <c r="A1675" s="285"/>
      <c r="B1675" s="57"/>
      <c r="C1675" s="57"/>
      <c r="D1675" s="57"/>
      <c r="E1675" s="57"/>
      <c r="F1675" s="57"/>
      <c r="G1675" s="57"/>
      <c r="H1675" s="103"/>
      <c r="I1675" s="133"/>
      <c r="J1675" s="187"/>
      <c r="K1675" s="133"/>
      <c r="L1675" s="91"/>
      <c r="M1675" s="188"/>
      <c r="N1675" s="123"/>
      <c r="O1675" s="124"/>
      <c r="P1675" s="110"/>
      <c r="Q1675" s="106"/>
      <c r="R1675" s="111"/>
      <c r="S1675" s="106"/>
      <c r="T1675" s="84">
        <f t="shared" si="104"/>
        <v>-9.7788870334625244E-9</v>
      </c>
      <c r="U1675" s="85"/>
      <c r="V1675" s="98"/>
      <c r="W1675" s="86"/>
      <c r="X1675" s="71"/>
      <c r="Y1675" s="71"/>
      <c r="Z1675" s="120"/>
      <c r="AA1675" s="120"/>
    </row>
    <row r="1676" spans="1:27" ht="41.1" hidden="1" customHeight="1" x14ac:dyDescent="0.3">
      <c r="A1676" s="285"/>
      <c r="B1676" s="57"/>
      <c r="C1676" s="57"/>
      <c r="D1676" s="57"/>
      <c r="E1676" s="57"/>
      <c r="F1676" s="57"/>
      <c r="G1676" s="57"/>
      <c r="H1676" s="103"/>
      <c r="I1676" s="133"/>
      <c r="J1676" s="187"/>
      <c r="K1676" s="133"/>
      <c r="L1676" s="91"/>
      <c r="M1676" s="188"/>
      <c r="N1676" s="123"/>
      <c r="O1676" s="124"/>
      <c r="P1676" s="110"/>
      <c r="Q1676" s="106"/>
      <c r="R1676" s="111"/>
      <c r="S1676" s="106"/>
      <c r="T1676" s="84">
        <f t="shared" si="104"/>
        <v>-9.7788870334625244E-9</v>
      </c>
      <c r="U1676" s="85"/>
      <c r="V1676" s="98"/>
      <c r="W1676" s="86"/>
      <c r="X1676" s="71"/>
      <c r="Y1676" s="71"/>
      <c r="Z1676" s="120"/>
      <c r="AA1676" s="120"/>
    </row>
    <row r="1677" spans="1:27" ht="41.1" hidden="1" customHeight="1" x14ac:dyDescent="0.3">
      <c r="A1677" s="285"/>
      <c r="B1677" s="57"/>
      <c r="C1677" s="57"/>
      <c r="D1677" s="57"/>
      <c r="E1677" s="57"/>
      <c r="F1677" s="57"/>
      <c r="G1677" s="57"/>
      <c r="H1677" s="103"/>
      <c r="I1677" s="133"/>
      <c r="J1677" s="187"/>
      <c r="K1677" s="133"/>
      <c r="L1677" s="91"/>
      <c r="M1677" s="188"/>
      <c r="N1677" s="123"/>
      <c r="O1677" s="124"/>
      <c r="P1677" s="110"/>
      <c r="Q1677" s="106"/>
      <c r="R1677" s="111"/>
      <c r="S1677" s="106"/>
      <c r="T1677" s="84">
        <f t="shared" si="104"/>
        <v>-9.7788870334625244E-9</v>
      </c>
      <c r="U1677" s="85"/>
      <c r="V1677" s="98"/>
      <c r="W1677" s="86"/>
      <c r="X1677" s="71"/>
      <c r="Y1677" s="71"/>
      <c r="Z1677" s="120"/>
      <c r="AA1677" s="120"/>
    </row>
    <row r="1678" spans="1:27" ht="41.1" hidden="1" customHeight="1" x14ac:dyDescent="0.3">
      <c r="A1678" s="285"/>
      <c r="B1678" s="57"/>
      <c r="C1678" s="57"/>
      <c r="D1678" s="57"/>
      <c r="E1678" s="57"/>
      <c r="F1678" s="57"/>
      <c r="G1678" s="57"/>
      <c r="H1678" s="103"/>
      <c r="I1678" s="133"/>
      <c r="J1678" s="187"/>
      <c r="K1678" s="133"/>
      <c r="L1678" s="91"/>
      <c r="M1678" s="188"/>
      <c r="N1678" s="123"/>
      <c r="O1678" s="124"/>
      <c r="P1678" s="110"/>
      <c r="Q1678" s="106"/>
      <c r="R1678" s="111"/>
      <c r="S1678" s="106"/>
      <c r="T1678" s="84">
        <f t="shared" si="104"/>
        <v>-9.7788870334625244E-9</v>
      </c>
      <c r="U1678" s="85"/>
      <c r="V1678" s="98"/>
      <c r="W1678" s="86"/>
      <c r="X1678" s="71"/>
      <c r="Y1678" s="71"/>
      <c r="Z1678" s="120"/>
      <c r="AA1678" s="120"/>
    </row>
    <row r="1679" spans="1:27" ht="41.1" hidden="1" customHeight="1" x14ac:dyDescent="0.3">
      <c r="A1679" s="285"/>
      <c r="B1679" s="57"/>
      <c r="C1679" s="57"/>
      <c r="D1679" s="57"/>
      <c r="E1679" s="57"/>
      <c r="F1679" s="57"/>
      <c r="G1679" s="57"/>
      <c r="H1679" s="103"/>
      <c r="I1679" s="133"/>
      <c r="J1679" s="187"/>
      <c r="K1679" s="133"/>
      <c r="L1679" s="91"/>
      <c r="M1679" s="188"/>
      <c r="N1679" s="123"/>
      <c r="O1679" s="124"/>
      <c r="P1679" s="110"/>
      <c r="Q1679" s="106"/>
      <c r="R1679" s="111"/>
      <c r="S1679" s="106"/>
      <c r="T1679" s="84">
        <f t="shared" si="104"/>
        <v>-9.7788870334625244E-9</v>
      </c>
      <c r="U1679" s="85"/>
      <c r="V1679" s="98"/>
      <c r="W1679" s="86"/>
      <c r="X1679" s="71"/>
      <c r="Y1679" s="71"/>
      <c r="Z1679" s="120"/>
      <c r="AA1679" s="120"/>
    </row>
    <row r="1680" spans="1:27" ht="41.1" hidden="1" customHeight="1" x14ac:dyDescent="0.3">
      <c r="A1680" s="285"/>
      <c r="B1680" s="57"/>
      <c r="C1680" s="57"/>
      <c r="D1680" s="57"/>
      <c r="E1680" s="57"/>
      <c r="F1680" s="57"/>
      <c r="G1680" s="57"/>
      <c r="H1680" s="103"/>
      <c r="I1680" s="133"/>
      <c r="J1680" s="187"/>
      <c r="K1680" s="133"/>
      <c r="L1680" s="91"/>
      <c r="M1680" s="188"/>
      <c r="N1680" s="123"/>
      <c r="O1680" s="124"/>
      <c r="P1680" s="110"/>
      <c r="Q1680" s="106"/>
      <c r="R1680" s="111"/>
      <c r="S1680" s="106"/>
      <c r="T1680" s="84">
        <f t="shared" si="104"/>
        <v>-9.7788870334625244E-9</v>
      </c>
      <c r="U1680" s="85"/>
      <c r="V1680" s="98"/>
      <c r="W1680" s="86"/>
      <c r="X1680" s="71"/>
      <c r="Y1680" s="71"/>
      <c r="Z1680" s="120"/>
      <c r="AA1680" s="120"/>
    </row>
    <row r="1681" spans="1:27" ht="41.1" hidden="1" customHeight="1" x14ac:dyDescent="0.3">
      <c r="A1681" s="285"/>
      <c r="B1681" s="57"/>
      <c r="C1681" s="57"/>
      <c r="D1681" s="57"/>
      <c r="E1681" s="57"/>
      <c r="F1681" s="57"/>
      <c r="G1681" s="57"/>
      <c r="H1681" s="103"/>
      <c r="I1681" s="133"/>
      <c r="J1681" s="187"/>
      <c r="K1681" s="133"/>
      <c r="L1681" s="91"/>
      <c r="M1681" s="188"/>
      <c r="N1681" s="123"/>
      <c r="O1681" s="124"/>
      <c r="P1681" s="110"/>
      <c r="Q1681" s="106"/>
      <c r="R1681" s="111"/>
      <c r="S1681" s="106"/>
      <c r="T1681" s="84">
        <f t="shared" si="104"/>
        <v>-9.7788870334625244E-9</v>
      </c>
      <c r="U1681" s="85"/>
      <c r="V1681" s="98"/>
      <c r="W1681" s="86"/>
      <c r="X1681" s="71"/>
      <c r="Y1681" s="71"/>
      <c r="Z1681" s="120"/>
      <c r="AA1681" s="120"/>
    </row>
    <row r="1682" spans="1:27" ht="41.1" hidden="1" customHeight="1" x14ac:dyDescent="0.3">
      <c r="A1682" s="285"/>
      <c r="B1682" s="57"/>
      <c r="C1682" s="57"/>
      <c r="D1682" s="57"/>
      <c r="E1682" s="57"/>
      <c r="F1682" s="57"/>
      <c r="G1682" s="57"/>
      <c r="H1682" s="103"/>
      <c r="I1682" s="133"/>
      <c r="J1682" s="187"/>
      <c r="K1682" s="133"/>
      <c r="L1682" s="91"/>
      <c r="M1682" s="188"/>
      <c r="N1682" s="123"/>
      <c r="O1682" s="124"/>
      <c r="P1682" s="110"/>
      <c r="Q1682" s="106"/>
      <c r="R1682" s="111"/>
      <c r="S1682" s="106"/>
      <c r="T1682" s="84">
        <f t="shared" si="104"/>
        <v>-9.7788870334625244E-9</v>
      </c>
      <c r="U1682" s="85"/>
      <c r="V1682" s="98"/>
      <c r="W1682" s="86"/>
      <c r="X1682" s="71"/>
      <c r="Y1682" s="71"/>
      <c r="Z1682" s="120"/>
      <c r="AA1682" s="120"/>
    </row>
    <row r="1683" spans="1:27" ht="41.1" hidden="1" customHeight="1" x14ac:dyDescent="0.3">
      <c r="A1683" s="285"/>
      <c r="B1683" s="57"/>
      <c r="C1683" s="57"/>
      <c r="D1683" s="57"/>
      <c r="E1683" s="57"/>
      <c r="F1683" s="57"/>
      <c r="G1683" s="57"/>
      <c r="H1683" s="103"/>
      <c r="I1683" s="133"/>
      <c r="J1683" s="187"/>
      <c r="K1683" s="133"/>
      <c r="L1683" s="91"/>
      <c r="M1683" s="188"/>
      <c r="N1683" s="123"/>
      <c r="O1683" s="124"/>
      <c r="P1683" s="110"/>
      <c r="Q1683" s="106"/>
      <c r="R1683" s="111"/>
      <c r="S1683" s="106"/>
      <c r="T1683" s="84">
        <f t="shared" si="104"/>
        <v>-9.7788870334625244E-9</v>
      </c>
      <c r="U1683" s="85"/>
      <c r="V1683" s="98"/>
      <c r="W1683" s="86"/>
      <c r="X1683" s="71"/>
      <c r="Y1683" s="71"/>
      <c r="Z1683" s="120"/>
      <c r="AA1683" s="120"/>
    </row>
    <row r="1684" spans="1:27" ht="41.1" hidden="1" customHeight="1" x14ac:dyDescent="0.3">
      <c r="A1684" s="285"/>
      <c r="B1684" s="57"/>
      <c r="C1684" s="57"/>
      <c r="D1684" s="57"/>
      <c r="E1684" s="57"/>
      <c r="F1684" s="57"/>
      <c r="G1684" s="57"/>
      <c r="H1684" s="103"/>
      <c r="I1684" s="133"/>
      <c r="J1684" s="187"/>
      <c r="K1684" s="133"/>
      <c r="L1684" s="91"/>
      <c r="M1684" s="188"/>
      <c r="N1684" s="123"/>
      <c r="O1684" s="124"/>
      <c r="P1684" s="110"/>
      <c r="Q1684" s="106"/>
      <c r="R1684" s="111"/>
      <c r="S1684" s="106"/>
      <c r="T1684" s="84">
        <f t="shared" si="104"/>
        <v>-9.7788870334625244E-9</v>
      </c>
      <c r="U1684" s="85"/>
      <c r="V1684" s="98"/>
      <c r="W1684" s="86"/>
      <c r="X1684" s="71"/>
      <c r="Y1684" s="71"/>
      <c r="Z1684" s="120"/>
      <c r="AA1684" s="120"/>
    </row>
    <row r="1685" spans="1:27" ht="41.1" hidden="1" customHeight="1" x14ac:dyDescent="0.3">
      <c r="A1685" s="285"/>
      <c r="B1685" s="57"/>
      <c r="C1685" s="57"/>
      <c r="D1685" s="57"/>
      <c r="E1685" s="57"/>
      <c r="F1685" s="57"/>
      <c r="G1685" s="57"/>
      <c r="H1685" s="103"/>
      <c r="I1685" s="133"/>
      <c r="J1685" s="187"/>
      <c r="K1685" s="133"/>
      <c r="L1685" s="91"/>
      <c r="M1685" s="188"/>
      <c r="N1685" s="123"/>
      <c r="O1685" s="124"/>
      <c r="P1685" s="110"/>
      <c r="Q1685" s="106"/>
      <c r="R1685" s="111"/>
      <c r="S1685" s="106"/>
      <c r="T1685" s="84">
        <f t="shared" si="104"/>
        <v>-9.7788870334625244E-9</v>
      </c>
      <c r="U1685" s="85"/>
      <c r="V1685" s="98"/>
      <c r="W1685" s="86"/>
      <c r="X1685" s="71"/>
      <c r="Y1685" s="71"/>
      <c r="Z1685" s="120"/>
      <c r="AA1685" s="120"/>
    </row>
    <row r="1686" spans="1:27" ht="41.1" hidden="1" customHeight="1" x14ac:dyDescent="0.3">
      <c r="A1686" s="285"/>
      <c r="B1686" s="57"/>
      <c r="C1686" s="57"/>
      <c r="D1686" s="57"/>
      <c r="E1686" s="57"/>
      <c r="F1686" s="57"/>
      <c r="G1686" s="57"/>
      <c r="H1686" s="103"/>
      <c r="I1686" s="133"/>
      <c r="J1686" s="187"/>
      <c r="K1686" s="133"/>
      <c r="L1686" s="91"/>
      <c r="M1686" s="188"/>
      <c r="N1686" s="123"/>
      <c r="O1686" s="124"/>
      <c r="P1686" s="110"/>
      <c r="Q1686" s="106"/>
      <c r="R1686" s="111"/>
      <c r="S1686" s="106"/>
      <c r="T1686" s="84">
        <f t="shared" si="104"/>
        <v>-9.7788870334625244E-9</v>
      </c>
      <c r="U1686" s="85"/>
      <c r="V1686" s="98"/>
      <c r="W1686" s="86"/>
      <c r="X1686" s="71"/>
      <c r="Y1686" s="71"/>
      <c r="Z1686" s="120"/>
      <c r="AA1686" s="120"/>
    </row>
    <row r="1687" spans="1:27" ht="41.1" hidden="1" customHeight="1" x14ac:dyDescent="0.3">
      <c r="A1687" s="285"/>
      <c r="B1687" s="57"/>
      <c r="C1687" s="57"/>
      <c r="D1687" s="57"/>
      <c r="E1687" s="57"/>
      <c r="F1687" s="57"/>
      <c r="G1687" s="57"/>
      <c r="H1687" s="103"/>
      <c r="I1687" s="133"/>
      <c r="J1687" s="187"/>
      <c r="K1687" s="133"/>
      <c r="L1687" s="91"/>
      <c r="M1687" s="188"/>
      <c r="N1687" s="123"/>
      <c r="O1687" s="124"/>
      <c r="P1687" s="110"/>
      <c r="Q1687" s="106"/>
      <c r="R1687" s="111"/>
      <c r="S1687" s="106"/>
      <c r="T1687" s="84">
        <f t="shared" si="104"/>
        <v>-9.7788870334625244E-9</v>
      </c>
      <c r="U1687" s="85"/>
      <c r="V1687" s="98"/>
      <c r="W1687" s="86"/>
      <c r="X1687" s="71"/>
      <c r="Y1687" s="71"/>
      <c r="Z1687" s="120"/>
      <c r="AA1687" s="120"/>
    </row>
    <row r="1688" spans="1:27" ht="41.1" hidden="1" customHeight="1" x14ac:dyDescent="0.3">
      <c r="A1688" s="285"/>
      <c r="B1688" s="57"/>
      <c r="C1688" s="57"/>
      <c r="D1688" s="57"/>
      <c r="E1688" s="57"/>
      <c r="F1688" s="57"/>
      <c r="G1688" s="57"/>
      <c r="H1688" s="103"/>
      <c r="I1688" s="133"/>
      <c r="J1688" s="187"/>
      <c r="K1688" s="133"/>
      <c r="L1688" s="91"/>
      <c r="M1688" s="188"/>
      <c r="N1688" s="123"/>
      <c r="O1688" s="124"/>
      <c r="P1688" s="110"/>
      <c r="Q1688" s="106"/>
      <c r="R1688" s="111"/>
      <c r="S1688" s="106"/>
      <c r="T1688" s="84">
        <f t="shared" si="104"/>
        <v>-9.7788870334625244E-9</v>
      </c>
      <c r="U1688" s="85"/>
      <c r="V1688" s="98"/>
      <c r="W1688" s="86"/>
      <c r="X1688" s="71"/>
      <c r="Y1688" s="71"/>
      <c r="Z1688" s="120"/>
      <c r="AA1688" s="120"/>
    </row>
    <row r="1689" spans="1:27" ht="41.1" hidden="1" customHeight="1" x14ac:dyDescent="0.3">
      <c r="A1689" s="285"/>
      <c r="B1689" s="57"/>
      <c r="C1689" s="57"/>
      <c r="D1689" s="57"/>
      <c r="E1689" s="57"/>
      <c r="F1689" s="57"/>
      <c r="G1689" s="57"/>
      <c r="H1689" s="103"/>
      <c r="I1689" s="133"/>
      <c r="J1689" s="187"/>
      <c r="K1689" s="133"/>
      <c r="L1689" s="91"/>
      <c r="M1689" s="188"/>
      <c r="N1689" s="123"/>
      <c r="O1689" s="124"/>
      <c r="P1689" s="110"/>
      <c r="Q1689" s="106"/>
      <c r="R1689" s="111"/>
      <c r="S1689" s="106"/>
      <c r="T1689" s="84">
        <f t="shared" si="104"/>
        <v>-9.7788870334625244E-9</v>
      </c>
      <c r="U1689" s="85"/>
      <c r="V1689" s="98"/>
      <c r="W1689" s="86"/>
      <c r="X1689" s="71"/>
      <c r="Y1689" s="71"/>
      <c r="Z1689" s="120"/>
      <c r="AA1689" s="120"/>
    </row>
    <row r="1690" spans="1:27" ht="41.1" hidden="1" customHeight="1" x14ac:dyDescent="0.3">
      <c r="A1690" s="285"/>
      <c r="B1690" s="57"/>
      <c r="C1690" s="57"/>
      <c r="D1690" s="57"/>
      <c r="E1690" s="57"/>
      <c r="F1690" s="57"/>
      <c r="G1690" s="57"/>
      <c r="H1690" s="103"/>
      <c r="I1690" s="133"/>
      <c r="J1690" s="187"/>
      <c r="K1690" s="133"/>
      <c r="L1690" s="91"/>
      <c r="M1690" s="188"/>
      <c r="N1690" s="123"/>
      <c r="O1690" s="124"/>
      <c r="P1690" s="110"/>
      <c r="Q1690" s="106"/>
      <c r="R1690" s="111"/>
      <c r="S1690" s="106"/>
      <c r="T1690" s="84">
        <f t="shared" si="104"/>
        <v>-9.7788870334625244E-9</v>
      </c>
      <c r="U1690" s="85"/>
      <c r="V1690" s="98"/>
      <c r="W1690" s="86"/>
      <c r="X1690" s="71"/>
      <c r="Y1690" s="71"/>
      <c r="Z1690" s="120"/>
      <c r="AA1690" s="120"/>
    </row>
    <row r="1691" spans="1:27" ht="41.1" hidden="1" customHeight="1" x14ac:dyDescent="0.3">
      <c r="A1691" s="285"/>
      <c r="B1691" s="57"/>
      <c r="C1691" s="57"/>
      <c r="D1691" s="57"/>
      <c r="E1691" s="57"/>
      <c r="F1691" s="57"/>
      <c r="G1691" s="57"/>
      <c r="H1691" s="103"/>
      <c r="I1691" s="133"/>
      <c r="J1691" s="187"/>
      <c r="K1691" s="133"/>
      <c r="L1691" s="91"/>
      <c r="M1691" s="188"/>
      <c r="N1691" s="123"/>
      <c r="O1691" s="124"/>
      <c r="P1691" s="110"/>
      <c r="Q1691" s="106"/>
      <c r="R1691" s="111"/>
      <c r="S1691" s="106"/>
      <c r="T1691" s="84">
        <f t="shared" si="104"/>
        <v>-9.7788870334625244E-9</v>
      </c>
      <c r="U1691" s="85"/>
      <c r="V1691" s="98"/>
      <c r="W1691" s="86"/>
      <c r="X1691" s="71"/>
      <c r="Y1691" s="71"/>
      <c r="Z1691" s="120"/>
      <c r="AA1691" s="120"/>
    </row>
    <row r="1692" spans="1:27" ht="41.1" hidden="1" customHeight="1" x14ac:dyDescent="0.3">
      <c r="A1692" s="285"/>
      <c r="B1692" s="57"/>
      <c r="C1692" s="57"/>
      <c r="D1692" s="57"/>
      <c r="E1692" s="57"/>
      <c r="F1692" s="57"/>
      <c r="G1692" s="57"/>
      <c r="H1692" s="103"/>
      <c r="I1692" s="133"/>
      <c r="J1692" s="187"/>
      <c r="K1692" s="133"/>
      <c r="L1692" s="91"/>
      <c r="M1692" s="188"/>
      <c r="N1692" s="123"/>
      <c r="O1692" s="124"/>
      <c r="P1692" s="110"/>
      <c r="Q1692" s="106"/>
      <c r="R1692" s="111"/>
      <c r="S1692" s="106"/>
      <c r="T1692" s="84">
        <f t="shared" si="104"/>
        <v>-9.7788870334625244E-9</v>
      </c>
      <c r="U1692" s="85"/>
      <c r="V1692" s="98"/>
      <c r="W1692" s="86"/>
      <c r="X1692" s="71"/>
      <c r="Y1692" s="71"/>
      <c r="Z1692" s="120"/>
      <c r="AA1692" s="120"/>
    </row>
    <row r="1693" spans="1:27" ht="41.1" hidden="1" customHeight="1" x14ac:dyDescent="0.3">
      <c r="A1693" s="285"/>
      <c r="B1693" s="57"/>
      <c r="C1693" s="57"/>
      <c r="D1693" s="57"/>
      <c r="E1693" s="57"/>
      <c r="F1693" s="57"/>
      <c r="G1693" s="57"/>
      <c r="H1693" s="103"/>
      <c r="I1693" s="133"/>
      <c r="J1693" s="187"/>
      <c r="K1693" s="133"/>
      <c r="L1693" s="91"/>
      <c r="M1693" s="188"/>
      <c r="N1693" s="123"/>
      <c r="O1693" s="124"/>
      <c r="P1693" s="110"/>
      <c r="Q1693" s="106"/>
      <c r="R1693" s="111"/>
      <c r="S1693" s="106"/>
      <c r="T1693" s="84">
        <f t="shared" si="104"/>
        <v>-9.7788870334625244E-9</v>
      </c>
      <c r="U1693" s="85"/>
      <c r="V1693" s="98"/>
      <c r="W1693" s="86"/>
      <c r="X1693" s="71"/>
      <c r="Y1693" s="71"/>
      <c r="Z1693" s="120"/>
      <c r="AA1693" s="120"/>
    </row>
    <row r="1694" spans="1:27" ht="41.1" hidden="1" customHeight="1" x14ac:dyDescent="0.3">
      <c r="A1694" s="285"/>
      <c r="B1694" s="57"/>
      <c r="C1694" s="57"/>
      <c r="D1694" s="57"/>
      <c r="E1694" s="57"/>
      <c r="F1694" s="57"/>
      <c r="G1694" s="57"/>
      <c r="H1694" s="103"/>
      <c r="I1694" s="133"/>
      <c r="J1694" s="187"/>
      <c r="K1694" s="133"/>
      <c r="L1694" s="91"/>
      <c r="M1694" s="188"/>
      <c r="N1694" s="123"/>
      <c r="O1694" s="124"/>
      <c r="P1694" s="110"/>
      <c r="Q1694" s="106"/>
      <c r="R1694" s="111"/>
      <c r="S1694" s="106"/>
      <c r="T1694" s="84">
        <f t="shared" si="104"/>
        <v>-9.7788870334625244E-9</v>
      </c>
      <c r="U1694" s="85"/>
      <c r="V1694" s="98"/>
      <c r="W1694" s="86"/>
      <c r="X1694" s="71"/>
      <c r="Y1694" s="71"/>
      <c r="Z1694" s="120"/>
      <c r="AA1694" s="120"/>
    </row>
    <row r="1695" spans="1:27" ht="41.1" hidden="1" customHeight="1" x14ac:dyDescent="0.3">
      <c r="A1695" s="285"/>
      <c r="B1695" s="57"/>
      <c r="C1695" s="57"/>
      <c r="D1695" s="57"/>
      <c r="E1695" s="57"/>
      <c r="F1695" s="57"/>
      <c r="G1695" s="57"/>
      <c r="H1695" s="103"/>
      <c r="I1695" s="133"/>
      <c r="J1695" s="187"/>
      <c r="K1695" s="133"/>
      <c r="L1695" s="91"/>
      <c r="M1695" s="188"/>
      <c r="N1695" s="123"/>
      <c r="O1695" s="124"/>
      <c r="P1695" s="110"/>
      <c r="Q1695" s="106"/>
      <c r="R1695" s="111"/>
      <c r="S1695" s="106"/>
      <c r="T1695" s="84">
        <f t="shared" si="104"/>
        <v>-9.7788870334625244E-9</v>
      </c>
      <c r="U1695" s="85"/>
      <c r="V1695" s="98"/>
      <c r="W1695" s="86"/>
      <c r="X1695" s="71"/>
      <c r="Y1695" s="71"/>
      <c r="Z1695" s="120"/>
      <c r="AA1695" s="120"/>
    </row>
    <row r="1696" spans="1:27" ht="41.1" hidden="1" customHeight="1" x14ac:dyDescent="0.3">
      <c r="A1696" s="285"/>
      <c r="B1696" s="57"/>
      <c r="C1696" s="57"/>
      <c r="D1696" s="57"/>
      <c r="E1696" s="57"/>
      <c r="F1696" s="57"/>
      <c r="G1696" s="57"/>
      <c r="H1696" s="103"/>
      <c r="I1696" s="133"/>
      <c r="J1696" s="187"/>
      <c r="K1696" s="133"/>
      <c r="L1696" s="91"/>
      <c r="M1696" s="188"/>
      <c r="N1696" s="123"/>
      <c r="O1696" s="124"/>
      <c r="P1696" s="110"/>
      <c r="Q1696" s="106"/>
      <c r="R1696" s="111"/>
      <c r="S1696" s="106"/>
      <c r="T1696" s="84">
        <f t="shared" si="104"/>
        <v>-9.7788870334625244E-9</v>
      </c>
      <c r="U1696" s="85"/>
      <c r="V1696" s="98"/>
      <c r="W1696" s="86"/>
      <c r="X1696" s="71"/>
      <c r="Y1696" s="71"/>
      <c r="Z1696" s="120"/>
      <c r="AA1696" s="120"/>
    </row>
    <row r="1697" spans="1:27" ht="41.1" hidden="1" customHeight="1" x14ac:dyDescent="0.3">
      <c r="A1697" s="285"/>
      <c r="B1697" s="57"/>
      <c r="C1697" s="57"/>
      <c r="D1697" s="57"/>
      <c r="E1697" s="57"/>
      <c r="F1697" s="57"/>
      <c r="G1697" s="57"/>
      <c r="H1697" s="103"/>
      <c r="I1697" s="133"/>
      <c r="J1697" s="187"/>
      <c r="K1697" s="133"/>
      <c r="L1697" s="91"/>
      <c r="M1697" s="188"/>
      <c r="N1697" s="123"/>
      <c r="O1697" s="124"/>
      <c r="P1697" s="110"/>
      <c r="Q1697" s="106"/>
      <c r="R1697" s="111"/>
      <c r="S1697" s="106"/>
      <c r="T1697" s="84">
        <f t="shared" si="104"/>
        <v>-9.7788870334625244E-9</v>
      </c>
      <c r="U1697" s="85"/>
      <c r="V1697" s="98"/>
      <c r="W1697" s="86"/>
      <c r="X1697" s="71"/>
      <c r="Y1697" s="71"/>
      <c r="Z1697" s="120"/>
      <c r="AA1697" s="120"/>
    </row>
    <row r="1698" spans="1:27" ht="41.1" hidden="1" customHeight="1" x14ac:dyDescent="0.3">
      <c r="A1698" s="285"/>
      <c r="B1698" s="57"/>
      <c r="C1698" s="57"/>
      <c r="D1698" s="57"/>
      <c r="E1698" s="57"/>
      <c r="F1698" s="57"/>
      <c r="G1698" s="57"/>
      <c r="H1698" s="103"/>
      <c r="I1698" s="133"/>
      <c r="J1698" s="187"/>
      <c r="K1698" s="133"/>
      <c r="L1698" s="91"/>
      <c r="M1698" s="188"/>
      <c r="N1698" s="123"/>
      <c r="O1698" s="124"/>
      <c r="P1698" s="110"/>
      <c r="Q1698" s="106"/>
      <c r="R1698" s="111"/>
      <c r="S1698" s="106"/>
      <c r="T1698" s="84">
        <f t="shared" si="104"/>
        <v>-9.7788870334625244E-9</v>
      </c>
      <c r="U1698" s="85"/>
      <c r="V1698" s="98"/>
      <c r="W1698" s="86"/>
      <c r="X1698" s="71"/>
      <c r="Y1698" s="71"/>
      <c r="Z1698" s="120"/>
      <c r="AA1698" s="120"/>
    </row>
    <row r="1699" spans="1:27" ht="41.1" hidden="1" customHeight="1" x14ac:dyDescent="0.3">
      <c r="A1699" s="285"/>
      <c r="B1699" s="57"/>
      <c r="C1699" s="57"/>
      <c r="D1699" s="57"/>
      <c r="E1699" s="57"/>
      <c r="F1699" s="57"/>
      <c r="G1699" s="57"/>
      <c r="H1699" s="103"/>
      <c r="I1699" s="133"/>
      <c r="J1699" s="187"/>
      <c r="K1699" s="133"/>
      <c r="L1699" s="91"/>
      <c r="M1699" s="188"/>
      <c r="N1699" s="123"/>
      <c r="O1699" s="124"/>
      <c r="P1699" s="110"/>
      <c r="Q1699" s="106"/>
      <c r="R1699" s="111"/>
      <c r="S1699" s="106"/>
      <c r="T1699" s="84">
        <f t="shared" si="104"/>
        <v>-9.7788870334625244E-9</v>
      </c>
      <c r="U1699" s="85"/>
      <c r="V1699" s="98"/>
      <c r="W1699" s="86"/>
      <c r="X1699" s="71"/>
      <c r="Y1699" s="71"/>
      <c r="Z1699" s="120"/>
      <c r="AA1699" s="120"/>
    </row>
    <row r="1700" spans="1:27" ht="41.1" hidden="1" customHeight="1" x14ac:dyDescent="0.3">
      <c r="A1700" s="285"/>
      <c r="B1700" s="57"/>
      <c r="C1700" s="57"/>
      <c r="D1700" s="57"/>
      <c r="E1700" s="57"/>
      <c r="F1700" s="57"/>
      <c r="G1700" s="57"/>
      <c r="H1700" s="103"/>
      <c r="I1700" s="133"/>
      <c r="J1700" s="187"/>
      <c r="K1700" s="133"/>
      <c r="L1700" s="91"/>
      <c r="M1700" s="188"/>
      <c r="N1700" s="123"/>
      <c r="O1700" s="124"/>
      <c r="P1700" s="110"/>
      <c r="Q1700" s="106"/>
      <c r="R1700" s="111"/>
      <c r="S1700" s="106"/>
      <c r="T1700" s="84">
        <f t="shared" si="104"/>
        <v>-9.7788870334625244E-9</v>
      </c>
      <c r="U1700" s="85"/>
      <c r="V1700" s="98"/>
      <c r="W1700" s="86"/>
      <c r="X1700" s="71"/>
      <c r="Y1700" s="71"/>
      <c r="Z1700" s="120"/>
      <c r="AA1700" s="120"/>
    </row>
    <row r="1701" spans="1:27" ht="41.1" hidden="1" customHeight="1" x14ac:dyDescent="0.3">
      <c r="A1701" s="285"/>
      <c r="B1701" s="57"/>
      <c r="C1701" s="57"/>
      <c r="D1701" s="57"/>
      <c r="E1701" s="57"/>
      <c r="F1701" s="57"/>
      <c r="G1701" s="57"/>
      <c r="H1701" s="103"/>
      <c r="I1701" s="133"/>
      <c r="J1701" s="187"/>
      <c r="K1701" s="133"/>
      <c r="L1701" s="91"/>
      <c r="M1701" s="188"/>
      <c r="N1701" s="123"/>
      <c r="O1701" s="124"/>
      <c r="P1701" s="110"/>
      <c r="Q1701" s="106"/>
      <c r="R1701" s="111"/>
      <c r="S1701" s="106"/>
      <c r="T1701" s="84">
        <f t="shared" si="104"/>
        <v>-9.7788870334625244E-9</v>
      </c>
      <c r="U1701" s="85"/>
      <c r="V1701" s="98"/>
      <c r="W1701" s="86"/>
      <c r="X1701" s="71"/>
      <c r="Y1701" s="71"/>
      <c r="Z1701" s="120"/>
      <c r="AA1701" s="120"/>
    </row>
    <row r="1702" spans="1:27" ht="41.1" hidden="1" customHeight="1" x14ac:dyDescent="0.3">
      <c r="A1702" s="285"/>
      <c r="B1702" s="57"/>
      <c r="C1702" s="57"/>
      <c r="D1702" s="57"/>
      <c r="E1702" s="57"/>
      <c r="F1702" s="57"/>
      <c r="G1702" s="57"/>
      <c r="H1702" s="103"/>
      <c r="I1702" s="133"/>
      <c r="J1702" s="187"/>
      <c r="K1702" s="133"/>
      <c r="L1702" s="91"/>
      <c r="M1702" s="188"/>
      <c r="N1702" s="123"/>
      <c r="O1702" s="124"/>
      <c r="P1702" s="110"/>
      <c r="Q1702" s="106"/>
      <c r="R1702" s="111"/>
      <c r="S1702" s="106"/>
      <c r="T1702" s="84">
        <f t="shared" si="104"/>
        <v>-9.7788870334625244E-9</v>
      </c>
      <c r="U1702" s="85"/>
      <c r="V1702" s="98"/>
      <c r="W1702" s="86"/>
      <c r="X1702" s="71"/>
      <c r="Y1702" s="71"/>
      <c r="Z1702" s="120"/>
      <c r="AA1702" s="120"/>
    </row>
    <row r="1703" spans="1:27" ht="41.1" hidden="1" customHeight="1" x14ac:dyDescent="0.3">
      <c r="A1703" s="285"/>
      <c r="B1703" s="57"/>
      <c r="C1703" s="57"/>
      <c r="D1703" s="57"/>
      <c r="E1703" s="57"/>
      <c r="F1703" s="57"/>
      <c r="G1703" s="57"/>
      <c r="H1703" s="103"/>
      <c r="I1703" s="133"/>
      <c r="J1703" s="187"/>
      <c r="K1703" s="133"/>
      <c r="L1703" s="91"/>
      <c r="M1703" s="188"/>
      <c r="N1703" s="123"/>
      <c r="O1703" s="124"/>
      <c r="P1703" s="110"/>
      <c r="Q1703" s="106"/>
      <c r="R1703" s="111"/>
      <c r="S1703" s="106"/>
      <c r="T1703" s="84">
        <f t="shared" si="104"/>
        <v>-9.7788870334625244E-9</v>
      </c>
      <c r="U1703" s="85"/>
      <c r="V1703" s="98"/>
      <c r="W1703" s="86"/>
      <c r="X1703" s="71"/>
      <c r="Y1703" s="71"/>
      <c r="Z1703" s="120"/>
      <c r="AA1703" s="120"/>
    </row>
    <row r="1704" spans="1:27" ht="41.1" hidden="1" customHeight="1" x14ac:dyDescent="0.3">
      <c r="A1704" s="285"/>
      <c r="B1704" s="57"/>
      <c r="C1704" s="57"/>
      <c r="D1704" s="57"/>
      <c r="E1704" s="57"/>
      <c r="F1704" s="57"/>
      <c r="G1704" s="57"/>
      <c r="H1704" s="103"/>
      <c r="I1704" s="133"/>
      <c r="J1704" s="187"/>
      <c r="K1704" s="133"/>
      <c r="L1704" s="91"/>
      <c r="M1704" s="188"/>
      <c r="N1704" s="123"/>
      <c r="O1704" s="124"/>
      <c r="P1704" s="110"/>
      <c r="Q1704" s="106"/>
      <c r="R1704" s="111"/>
      <c r="S1704" s="106"/>
      <c r="T1704" s="84">
        <f t="shared" si="104"/>
        <v>-9.7788870334625244E-9</v>
      </c>
      <c r="U1704" s="85"/>
      <c r="V1704" s="98"/>
      <c r="W1704" s="86"/>
      <c r="X1704" s="71"/>
      <c r="Y1704" s="71"/>
      <c r="Z1704" s="120"/>
      <c r="AA1704" s="120"/>
    </row>
    <row r="1705" spans="1:27" ht="41.1" hidden="1" customHeight="1" x14ac:dyDescent="0.3">
      <c r="A1705" s="285"/>
      <c r="B1705" s="57"/>
      <c r="C1705" s="57"/>
      <c r="D1705" s="57"/>
      <c r="E1705" s="57"/>
      <c r="F1705" s="57"/>
      <c r="G1705" s="57"/>
      <c r="H1705" s="103"/>
      <c r="I1705" s="133"/>
      <c r="J1705" s="187"/>
      <c r="K1705" s="133"/>
      <c r="L1705" s="91"/>
      <c r="M1705" s="188"/>
      <c r="N1705" s="123"/>
      <c r="O1705" s="124"/>
      <c r="P1705" s="110"/>
      <c r="Q1705" s="106"/>
      <c r="R1705" s="111"/>
      <c r="S1705" s="106"/>
      <c r="T1705" s="84">
        <f t="shared" ref="T1705:T1768" si="105">+T1704+Q1705-(R1705+S1705)</f>
        <v>-9.7788870334625244E-9</v>
      </c>
      <c r="U1705" s="85"/>
      <c r="V1705" s="98"/>
      <c r="W1705" s="86"/>
      <c r="X1705" s="71"/>
      <c r="Y1705" s="71"/>
      <c r="Z1705" s="120"/>
      <c r="AA1705" s="120"/>
    </row>
    <row r="1706" spans="1:27" ht="41.1" hidden="1" customHeight="1" x14ac:dyDescent="0.3">
      <c r="A1706" s="285"/>
      <c r="B1706" s="57"/>
      <c r="C1706" s="57"/>
      <c r="D1706" s="57"/>
      <c r="E1706" s="57"/>
      <c r="F1706" s="57"/>
      <c r="G1706" s="57"/>
      <c r="H1706" s="103"/>
      <c r="I1706" s="133"/>
      <c r="J1706" s="187"/>
      <c r="K1706" s="133"/>
      <c r="L1706" s="91"/>
      <c r="M1706" s="188"/>
      <c r="N1706" s="123"/>
      <c r="O1706" s="124"/>
      <c r="P1706" s="110"/>
      <c r="Q1706" s="106"/>
      <c r="R1706" s="111"/>
      <c r="S1706" s="106"/>
      <c r="T1706" s="84">
        <f t="shared" si="105"/>
        <v>-9.7788870334625244E-9</v>
      </c>
      <c r="U1706" s="85"/>
      <c r="V1706" s="98"/>
      <c r="W1706" s="86"/>
      <c r="X1706" s="71"/>
      <c r="Y1706" s="71"/>
      <c r="Z1706" s="120"/>
      <c r="AA1706" s="120"/>
    </row>
    <row r="1707" spans="1:27" ht="41.1" hidden="1" customHeight="1" x14ac:dyDescent="0.3">
      <c r="A1707" s="285"/>
      <c r="B1707" s="57"/>
      <c r="C1707" s="57"/>
      <c r="D1707" s="57"/>
      <c r="E1707" s="57"/>
      <c r="F1707" s="57"/>
      <c r="G1707" s="57"/>
      <c r="H1707" s="103"/>
      <c r="I1707" s="133"/>
      <c r="J1707" s="187"/>
      <c r="K1707" s="133"/>
      <c r="L1707" s="91"/>
      <c r="M1707" s="188"/>
      <c r="N1707" s="123"/>
      <c r="O1707" s="124"/>
      <c r="P1707" s="110"/>
      <c r="Q1707" s="106"/>
      <c r="R1707" s="111"/>
      <c r="S1707" s="106"/>
      <c r="T1707" s="84">
        <f t="shared" si="105"/>
        <v>-9.7788870334625244E-9</v>
      </c>
      <c r="U1707" s="85"/>
      <c r="V1707" s="98"/>
      <c r="W1707" s="86"/>
      <c r="X1707" s="71"/>
      <c r="Y1707" s="71"/>
      <c r="Z1707" s="120"/>
      <c r="AA1707" s="120"/>
    </row>
    <row r="1708" spans="1:27" ht="41.1" hidden="1" customHeight="1" x14ac:dyDescent="0.3">
      <c r="A1708" s="285"/>
      <c r="B1708" s="57"/>
      <c r="C1708" s="57"/>
      <c r="D1708" s="57"/>
      <c r="E1708" s="57"/>
      <c r="F1708" s="57"/>
      <c r="G1708" s="57"/>
      <c r="H1708" s="103"/>
      <c r="I1708" s="133"/>
      <c r="J1708" s="187"/>
      <c r="K1708" s="133"/>
      <c r="L1708" s="91"/>
      <c r="M1708" s="188"/>
      <c r="N1708" s="123"/>
      <c r="O1708" s="124"/>
      <c r="P1708" s="110"/>
      <c r="Q1708" s="106"/>
      <c r="R1708" s="111"/>
      <c r="S1708" s="106"/>
      <c r="T1708" s="84">
        <f t="shared" si="105"/>
        <v>-9.7788870334625244E-9</v>
      </c>
      <c r="U1708" s="85"/>
      <c r="V1708" s="98"/>
      <c r="W1708" s="86"/>
      <c r="X1708" s="71"/>
      <c r="Y1708" s="71"/>
      <c r="Z1708" s="120"/>
      <c r="AA1708" s="120"/>
    </row>
    <row r="1709" spans="1:27" ht="41.1" hidden="1" customHeight="1" x14ac:dyDescent="0.3">
      <c r="A1709" s="285"/>
      <c r="B1709" s="57"/>
      <c r="C1709" s="57"/>
      <c r="D1709" s="57"/>
      <c r="E1709" s="57"/>
      <c r="F1709" s="57"/>
      <c r="G1709" s="57"/>
      <c r="H1709" s="103"/>
      <c r="I1709" s="133"/>
      <c r="J1709" s="187"/>
      <c r="K1709" s="133"/>
      <c r="L1709" s="91"/>
      <c r="M1709" s="188"/>
      <c r="N1709" s="123"/>
      <c r="O1709" s="124"/>
      <c r="P1709" s="110"/>
      <c r="Q1709" s="106"/>
      <c r="R1709" s="111"/>
      <c r="S1709" s="106"/>
      <c r="T1709" s="84">
        <f t="shared" si="105"/>
        <v>-9.7788870334625244E-9</v>
      </c>
      <c r="U1709" s="85"/>
      <c r="V1709" s="98"/>
      <c r="W1709" s="86"/>
      <c r="X1709" s="71"/>
      <c r="Y1709" s="71"/>
      <c r="Z1709" s="120"/>
      <c r="AA1709" s="120"/>
    </row>
    <row r="1710" spans="1:27" ht="41.1" hidden="1" customHeight="1" x14ac:dyDescent="0.3">
      <c r="A1710" s="285"/>
      <c r="B1710" s="57"/>
      <c r="C1710" s="57"/>
      <c r="D1710" s="57"/>
      <c r="E1710" s="57"/>
      <c r="F1710" s="57"/>
      <c r="G1710" s="57"/>
      <c r="H1710" s="103"/>
      <c r="I1710" s="133"/>
      <c r="J1710" s="187"/>
      <c r="K1710" s="133"/>
      <c r="L1710" s="91"/>
      <c r="M1710" s="188"/>
      <c r="N1710" s="123"/>
      <c r="O1710" s="124"/>
      <c r="P1710" s="110"/>
      <c r="Q1710" s="106"/>
      <c r="R1710" s="111"/>
      <c r="S1710" s="106"/>
      <c r="T1710" s="84">
        <f t="shared" si="105"/>
        <v>-9.7788870334625244E-9</v>
      </c>
      <c r="U1710" s="85"/>
      <c r="V1710" s="98"/>
      <c r="W1710" s="86"/>
      <c r="X1710" s="71"/>
      <c r="Y1710" s="71"/>
      <c r="Z1710" s="120"/>
      <c r="AA1710" s="120"/>
    </row>
    <row r="1711" spans="1:27" ht="41.1" hidden="1" customHeight="1" x14ac:dyDescent="0.3">
      <c r="A1711" s="285"/>
      <c r="B1711" s="57"/>
      <c r="C1711" s="57"/>
      <c r="D1711" s="57"/>
      <c r="E1711" s="57"/>
      <c r="F1711" s="57"/>
      <c r="G1711" s="57"/>
      <c r="H1711" s="103"/>
      <c r="I1711" s="133"/>
      <c r="J1711" s="187"/>
      <c r="K1711" s="133"/>
      <c r="L1711" s="91"/>
      <c r="M1711" s="188"/>
      <c r="N1711" s="123"/>
      <c r="O1711" s="124"/>
      <c r="P1711" s="110"/>
      <c r="Q1711" s="106"/>
      <c r="R1711" s="111"/>
      <c r="S1711" s="106"/>
      <c r="T1711" s="84">
        <f t="shared" si="105"/>
        <v>-9.7788870334625244E-9</v>
      </c>
      <c r="U1711" s="85"/>
      <c r="V1711" s="98"/>
      <c r="W1711" s="86"/>
      <c r="X1711" s="71"/>
      <c r="Y1711" s="71"/>
      <c r="Z1711" s="120"/>
      <c r="AA1711" s="120"/>
    </row>
    <row r="1712" spans="1:27" ht="41.1" hidden="1" customHeight="1" x14ac:dyDescent="0.3">
      <c r="A1712" s="285"/>
      <c r="B1712" s="57"/>
      <c r="C1712" s="57"/>
      <c r="D1712" s="57"/>
      <c r="E1712" s="57"/>
      <c r="F1712" s="57"/>
      <c r="G1712" s="57"/>
      <c r="H1712" s="103"/>
      <c r="I1712" s="133"/>
      <c r="J1712" s="187"/>
      <c r="K1712" s="133"/>
      <c r="L1712" s="91"/>
      <c r="M1712" s="188"/>
      <c r="N1712" s="123"/>
      <c r="O1712" s="124"/>
      <c r="P1712" s="110"/>
      <c r="Q1712" s="106"/>
      <c r="R1712" s="111"/>
      <c r="S1712" s="106"/>
      <c r="T1712" s="84">
        <f t="shared" si="105"/>
        <v>-9.7788870334625244E-9</v>
      </c>
      <c r="U1712" s="85"/>
      <c r="V1712" s="98"/>
      <c r="W1712" s="86"/>
      <c r="X1712" s="71"/>
      <c r="Y1712" s="71"/>
      <c r="Z1712" s="120"/>
      <c r="AA1712" s="120"/>
    </row>
    <row r="1713" spans="1:27" ht="41.1" hidden="1" customHeight="1" x14ac:dyDescent="0.3">
      <c r="A1713" s="285"/>
      <c r="B1713" s="57"/>
      <c r="C1713" s="57"/>
      <c r="D1713" s="57"/>
      <c r="E1713" s="57"/>
      <c r="F1713" s="57"/>
      <c r="G1713" s="57"/>
      <c r="H1713" s="103"/>
      <c r="I1713" s="133"/>
      <c r="J1713" s="187"/>
      <c r="K1713" s="133"/>
      <c r="L1713" s="91"/>
      <c r="M1713" s="188"/>
      <c r="N1713" s="123"/>
      <c r="O1713" s="124"/>
      <c r="P1713" s="110"/>
      <c r="Q1713" s="106"/>
      <c r="R1713" s="111"/>
      <c r="S1713" s="106"/>
      <c r="T1713" s="84">
        <f t="shared" si="105"/>
        <v>-9.7788870334625244E-9</v>
      </c>
      <c r="U1713" s="85"/>
      <c r="V1713" s="98"/>
      <c r="W1713" s="86"/>
      <c r="X1713" s="71"/>
      <c r="Y1713" s="71"/>
      <c r="Z1713" s="120"/>
      <c r="AA1713" s="120"/>
    </row>
    <row r="1714" spans="1:27" ht="41.1" hidden="1" customHeight="1" x14ac:dyDescent="0.3">
      <c r="A1714" s="285"/>
      <c r="B1714" s="57"/>
      <c r="C1714" s="57"/>
      <c r="D1714" s="57"/>
      <c r="E1714" s="57"/>
      <c r="F1714" s="57"/>
      <c r="G1714" s="57"/>
      <c r="H1714" s="103"/>
      <c r="I1714" s="133"/>
      <c r="J1714" s="187"/>
      <c r="K1714" s="133"/>
      <c r="L1714" s="91"/>
      <c r="M1714" s="188"/>
      <c r="N1714" s="123"/>
      <c r="O1714" s="124"/>
      <c r="P1714" s="110"/>
      <c r="Q1714" s="106"/>
      <c r="R1714" s="111"/>
      <c r="S1714" s="106"/>
      <c r="T1714" s="84">
        <f t="shared" si="105"/>
        <v>-9.7788870334625244E-9</v>
      </c>
      <c r="U1714" s="85"/>
      <c r="V1714" s="98"/>
      <c r="W1714" s="86"/>
      <c r="X1714" s="71"/>
      <c r="Y1714" s="71"/>
      <c r="Z1714" s="120"/>
      <c r="AA1714" s="120"/>
    </row>
    <row r="1715" spans="1:27" ht="41.1" hidden="1" customHeight="1" x14ac:dyDescent="0.3">
      <c r="A1715" s="285"/>
      <c r="B1715" s="57"/>
      <c r="C1715" s="57"/>
      <c r="D1715" s="57"/>
      <c r="E1715" s="57"/>
      <c r="F1715" s="57"/>
      <c r="G1715" s="57"/>
      <c r="H1715" s="103"/>
      <c r="I1715" s="133"/>
      <c r="J1715" s="187"/>
      <c r="K1715" s="133"/>
      <c r="L1715" s="91"/>
      <c r="M1715" s="188"/>
      <c r="N1715" s="123"/>
      <c r="O1715" s="124"/>
      <c r="P1715" s="110"/>
      <c r="Q1715" s="106"/>
      <c r="R1715" s="111"/>
      <c r="S1715" s="106"/>
      <c r="T1715" s="84">
        <f t="shared" si="105"/>
        <v>-9.7788870334625244E-9</v>
      </c>
      <c r="U1715" s="85"/>
      <c r="V1715" s="98"/>
      <c r="W1715" s="86"/>
      <c r="X1715" s="71"/>
      <c r="Y1715" s="71"/>
      <c r="Z1715" s="120"/>
      <c r="AA1715" s="120"/>
    </row>
    <row r="1716" spans="1:27" ht="41.1" hidden="1" customHeight="1" x14ac:dyDescent="0.3">
      <c r="A1716" s="285"/>
      <c r="B1716" s="57"/>
      <c r="C1716" s="57"/>
      <c r="D1716" s="57"/>
      <c r="E1716" s="57"/>
      <c r="F1716" s="57"/>
      <c r="G1716" s="57"/>
      <c r="H1716" s="103"/>
      <c r="I1716" s="133"/>
      <c r="J1716" s="187"/>
      <c r="K1716" s="133"/>
      <c r="L1716" s="91"/>
      <c r="M1716" s="188"/>
      <c r="N1716" s="123"/>
      <c r="O1716" s="124"/>
      <c r="P1716" s="110"/>
      <c r="Q1716" s="106"/>
      <c r="R1716" s="111"/>
      <c r="S1716" s="106"/>
      <c r="T1716" s="84">
        <f t="shared" si="105"/>
        <v>-9.7788870334625244E-9</v>
      </c>
      <c r="U1716" s="85"/>
      <c r="V1716" s="98"/>
      <c r="W1716" s="86"/>
      <c r="X1716" s="71"/>
      <c r="Y1716" s="71"/>
      <c r="Z1716" s="120"/>
      <c r="AA1716" s="120"/>
    </row>
    <row r="1717" spans="1:27" ht="41.1" hidden="1" customHeight="1" x14ac:dyDescent="0.3">
      <c r="A1717" s="285"/>
      <c r="B1717" s="57"/>
      <c r="C1717" s="57"/>
      <c r="D1717" s="57"/>
      <c r="E1717" s="57"/>
      <c r="F1717" s="57"/>
      <c r="G1717" s="57"/>
      <c r="H1717" s="103"/>
      <c r="I1717" s="133"/>
      <c r="J1717" s="187"/>
      <c r="K1717" s="133"/>
      <c r="L1717" s="91"/>
      <c r="M1717" s="188"/>
      <c r="N1717" s="123"/>
      <c r="O1717" s="124"/>
      <c r="P1717" s="110"/>
      <c r="Q1717" s="106"/>
      <c r="R1717" s="111"/>
      <c r="S1717" s="106"/>
      <c r="T1717" s="84">
        <f t="shared" si="105"/>
        <v>-9.7788870334625244E-9</v>
      </c>
      <c r="U1717" s="85"/>
      <c r="V1717" s="98"/>
      <c r="W1717" s="86"/>
      <c r="X1717" s="71"/>
      <c r="Y1717" s="71"/>
      <c r="Z1717" s="120"/>
      <c r="AA1717" s="120"/>
    </row>
    <row r="1718" spans="1:27" ht="41.1" hidden="1" customHeight="1" x14ac:dyDescent="0.3">
      <c r="A1718" s="285"/>
      <c r="B1718" s="57"/>
      <c r="C1718" s="57"/>
      <c r="D1718" s="57"/>
      <c r="E1718" s="57"/>
      <c r="F1718" s="57"/>
      <c r="G1718" s="57"/>
      <c r="H1718" s="103"/>
      <c r="I1718" s="133"/>
      <c r="J1718" s="187"/>
      <c r="K1718" s="133"/>
      <c r="L1718" s="91"/>
      <c r="M1718" s="188"/>
      <c r="N1718" s="123"/>
      <c r="O1718" s="124"/>
      <c r="P1718" s="110"/>
      <c r="Q1718" s="106"/>
      <c r="R1718" s="111"/>
      <c r="S1718" s="106"/>
      <c r="T1718" s="84">
        <f t="shared" si="105"/>
        <v>-9.7788870334625244E-9</v>
      </c>
      <c r="U1718" s="85"/>
      <c r="V1718" s="98"/>
      <c r="W1718" s="86"/>
      <c r="X1718" s="71"/>
      <c r="Y1718" s="71"/>
      <c r="Z1718" s="120"/>
      <c r="AA1718" s="120"/>
    </row>
    <row r="1719" spans="1:27" ht="41.1" hidden="1" customHeight="1" x14ac:dyDescent="0.3">
      <c r="A1719" s="285"/>
      <c r="B1719" s="57"/>
      <c r="C1719" s="57"/>
      <c r="D1719" s="57"/>
      <c r="E1719" s="57"/>
      <c r="F1719" s="57"/>
      <c r="G1719" s="57"/>
      <c r="H1719" s="103"/>
      <c r="I1719" s="133"/>
      <c r="J1719" s="187"/>
      <c r="K1719" s="133"/>
      <c r="L1719" s="91"/>
      <c r="M1719" s="188"/>
      <c r="N1719" s="123"/>
      <c r="O1719" s="124"/>
      <c r="P1719" s="110"/>
      <c r="Q1719" s="106"/>
      <c r="R1719" s="111"/>
      <c r="S1719" s="106"/>
      <c r="T1719" s="84">
        <f t="shared" si="105"/>
        <v>-9.7788870334625244E-9</v>
      </c>
      <c r="U1719" s="85"/>
      <c r="V1719" s="98"/>
      <c r="W1719" s="86"/>
      <c r="X1719" s="71"/>
      <c r="Y1719" s="71"/>
      <c r="Z1719" s="120"/>
      <c r="AA1719" s="120"/>
    </row>
    <row r="1720" spans="1:27" ht="41.1" hidden="1" customHeight="1" x14ac:dyDescent="0.3">
      <c r="A1720" s="285"/>
      <c r="B1720" s="57"/>
      <c r="C1720" s="57"/>
      <c r="D1720" s="57"/>
      <c r="E1720" s="57"/>
      <c r="F1720" s="57"/>
      <c r="G1720" s="57"/>
      <c r="H1720" s="103"/>
      <c r="I1720" s="133"/>
      <c r="J1720" s="187"/>
      <c r="K1720" s="133"/>
      <c r="L1720" s="91"/>
      <c r="M1720" s="188"/>
      <c r="N1720" s="123"/>
      <c r="O1720" s="124"/>
      <c r="P1720" s="110"/>
      <c r="Q1720" s="106"/>
      <c r="R1720" s="111"/>
      <c r="S1720" s="106"/>
      <c r="T1720" s="84">
        <f t="shared" si="105"/>
        <v>-9.7788870334625244E-9</v>
      </c>
      <c r="U1720" s="85"/>
      <c r="V1720" s="98"/>
      <c r="W1720" s="86"/>
      <c r="X1720" s="71"/>
      <c r="Y1720" s="71"/>
      <c r="Z1720" s="120"/>
      <c r="AA1720" s="120"/>
    </row>
    <row r="1721" spans="1:27" ht="41.1" hidden="1" customHeight="1" x14ac:dyDescent="0.3">
      <c r="A1721" s="285"/>
      <c r="B1721" s="57"/>
      <c r="C1721" s="57"/>
      <c r="D1721" s="57"/>
      <c r="E1721" s="57"/>
      <c r="F1721" s="57"/>
      <c r="G1721" s="57"/>
      <c r="H1721" s="103"/>
      <c r="I1721" s="133"/>
      <c r="J1721" s="187"/>
      <c r="K1721" s="133"/>
      <c r="L1721" s="91"/>
      <c r="M1721" s="188"/>
      <c r="N1721" s="123"/>
      <c r="O1721" s="124"/>
      <c r="P1721" s="110"/>
      <c r="Q1721" s="106"/>
      <c r="R1721" s="111"/>
      <c r="S1721" s="106"/>
      <c r="T1721" s="84">
        <f t="shared" si="105"/>
        <v>-9.7788870334625244E-9</v>
      </c>
      <c r="U1721" s="85"/>
      <c r="V1721" s="98"/>
      <c r="W1721" s="86"/>
      <c r="X1721" s="71"/>
      <c r="Y1721" s="71"/>
      <c r="Z1721" s="120"/>
      <c r="AA1721" s="120"/>
    </row>
    <row r="1722" spans="1:27" ht="41.1" hidden="1" customHeight="1" x14ac:dyDescent="0.3">
      <c r="A1722" s="285"/>
      <c r="B1722" s="57"/>
      <c r="C1722" s="57"/>
      <c r="D1722" s="57"/>
      <c r="E1722" s="57"/>
      <c r="F1722" s="57"/>
      <c r="G1722" s="57"/>
      <c r="H1722" s="103"/>
      <c r="I1722" s="133"/>
      <c r="J1722" s="187"/>
      <c r="K1722" s="133"/>
      <c r="L1722" s="91"/>
      <c r="M1722" s="188"/>
      <c r="N1722" s="123"/>
      <c r="O1722" s="124"/>
      <c r="P1722" s="110"/>
      <c r="Q1722" s="106"/>
      <c r="R1722" s="111"/>
      <c r="S1722" s="106"/>
      <c r="T1722" s="84">
        <f t="shared" si="105"/>
        <v>-9.7788870334625244E-9</v>
      </c>
      <c r="U1722" s="85"/>
      <c r="V1722" s="98"/>
      <c r="W1722" s="86"/>
      <c r="X1722" s="71"/>
      <c r="Y1722" s="71"/>
      <c r="Z1722" s="120"/>
      <c r="AA1722" s="120"/>
    </row>
    <row r="1723" spans="1:27" ht="41.1" hidden="1" customHeight="1" x14ac:dyDescent="0.3">
      <c r="A1723" s="285"/>
      <c r="B1723" s="57"/>
      <c r="C1723" s="57"/>
      <c r="D1723" s="57"/>
      <c r="E1723" s="57"/>
      <c r="F1723" s="57"/>
      <c r="G1723" s="57"/>
      <c r="H1723" s="103"/>
      <c r="I1723" s="133"/>
      <c r="J1723" s="187"/>
      <c r="K1723" s="133"/>
      <c r="L1723" s="91"/>
      <c r="M1723" s="188"/>
      <c r="N1723" s="123"/>
      <c r="O1723" s="124"/>
      <c r="P1723" s="110"/>
      <c r="Q1723" s="106"/>
      <c r="R1723" s="111"/>
      <c r="S1723" s="106"/>
      <c r="T1723" s="84">
        <f t="shared" si="105"/>
        <v>-9.7788870334625244E-9</v>
      </c>
      <c r="U1723" s="85"/>
      <c r="V1723" s="98"/>
      <c r="W1723" s="86"/>
      <c r="X1723" s="71"/>
      <c r="Y1723" s="71"/>
      <c r="Z1723" s="120"/>
      <c r="AA1723" s="120"/>
    </row>
    <row r="1724" spans="1:27" ht="41.1" hidden="1" customHeight="1" x14ac:dyDescent="0.3">
      <c r="A1724" s="285"/>
      <c r="B1724" s="57"/>
      <c r="C1724" s="57"/>
      <c r="D1724" s="57"/>
      <c r="E1724" s="57"/>
      <c r="F1724" s="57"/>
      <c r="G1724" s="57"/>
      <c r="H1724" s="103"/>
      <c r="I1724" s="133"/>
      <c r="J1724" s="187"/>
      <c r="K1724" s="133"/>
      <c r="L1724" s="91"/>
      <c r="M1724" s="188"/>
      <c r="N1724" s="123"/>
      <c r="O1724" s="124"/>
      <c r="P1724" s="110"/>
      <c r="Q1724" s="106"/>
      <c r="R1724" s="111"/>
      <c r="S1724" s="106"/>
      <c r="T1724" s="84">
        <f t="shared" si="105"/>
        <v>-9.7788870334625244E-9</v>
      </c>
      <c r="U1724" s="85"/>
      <c r="V1724" s="98"/>
      <c r="W1724" s="86"/>
      <c r="X1724" s="71"/>
      <c r="Y1724" s="71"/>
      <c r="Z1724" s="120"/>
      <c r="AA1724" s="120"/>
    </row>
    <row r="1725" spans="1:27" ht="41.1" hidden="1" customHeight="1" x14ac:dyDescent="0.3">
      <c r="A1725" s="285"/>
      <c r="B1725" s="57"/>
      <c r="C1725" s="57"/>
      <c r="D1725" s="57"/>
      <c r="E1725" s="57"/>
      <c r="F1725" s="57"/>
      <c r="G1725" s="57"/>
      <c r="H1725" s="103"/>
      <c r="I1725" s="133"/>
      <c r="J1725" s="187"/>
      <c r="K1725" s="133"/>
      <c r="L1725" s="91"/>
      <c r="M1725" s="188"/>
      <c r="N1725" s="123"/>
      <c r="O1725" s="124"/>
      <c r="P1725" s="110"/>
      <c r="Q1725" s="106"/>
      <c r="R1725" s="111"/>
      <c r="S1725" s="106"/>
      <c r="T1725" s="84">
        <f t="shared" si="105"/>
        <v>-9.7788870334625244E-9</v>
      </c>
      <c r="U1725" s="85"/>
      <c r="V1725" s="98"/>
      <c r="W1725" s="86"/>
      <c r="X1725" s="71"/>
      <c r="Y1725" s="71"/>
      <c r="Z1725" s="120"/>
      <c r="AA1725" s="120"/>
    </row>
    <row r="1726" spans="1:27" ht="41.1" hidden="1" customHeight="1" x14ac:dyDescent="0.3">
      <c r="A1726" s="285"/>
      <c r="B1726" s="57"/>
      <c r="C1726" s="57"/>
      <c r="D1726" s="57"/>
      <c r="E1726" s="57"/>
      <c r="F1726" s="57"/>
      <c r="G1726" s="57"/>
      <c r="H1726" s="103"/>
      <c r="I1726" s="133"/>
      <c r="J1726" s="187"/>
      <c r="K1726" s="133"/>
      <c r="L1726" s="91"/>
      <c r="M1726" s="188"/>
      <c r="N1726" s="123"/>
      <c r="O1726" s="124"/>
      <c r="P1726" s="110"/>
      <c r="Q1726" s="106"/>
      <c r="R1726" s="111"/>
      <c r="S1726" s="106"/>
      <c r="T1726" s="84">
        <f t="shared" si="105"/>
        <v>-9.7788870334625244E-9</v>
      </c>
      <c r="U1726" s="85"/>
      <c r="V1726" s="98"/>
      <c r="W1726" s="86"/>
      <c r="X1726" s="71"/>
      <c r="Y1726" s="71"/>
      <c r="Z1726" s="120"/>
      <c r="AA1726" s="120"/>
    </row>
    <row r="1727" spans="1:27" ht="41.1" hidden="1" customHeight="1" x14ac:dyDescent="0.3">
      <c r="A1727" s="285"/>
      <c r="B1727" s="57"/>
      <c r="C1727" s="57"/>
      <c r="D1727" s="57"/>
      <c r="E1727" s="57"/>
      <c r="F1727" s="57"/>
      <c r="G1727" s="57"/>
      <c r="H1727" s="103"/>
      <c r="I1727" s="133"/>
      <c r="J1727" s="187"/>
      <c r="K1727" s="133"/>
      <c r="L1727" s="91"/>
      <c r="M1727" s="188"/>
      <c r="N1727" s="123"/>
      <c r="O1727" s="124"/>
      <c r="P1727" s="110"/>
      <c r="Q1727" s="106"/>
      <c r="R1727" s="111"/>
      <c r="S1727" s="106"/>
      <c r="T1727" s="84">
        <f t="shared" si="105"/>
        <v>-9.7788870334625244E-9</v>
      </c>
      <c r="U1727" s="85"/>
      <c r="V1727" s="98"/>
      <c r="W1727" s="86"/>
      <c r="X1727" s="71"/>
      <c r="Y1727" s="71"/>
      <c r="Z1727" s="120"/>
      <c r="AA1727" s="120"/>
    </row>
    <row r="1728" spans="1:27" ht="41.1" hidden="1" customHeight="1" x14ac:dyDescent="0.3">
      <c r="A1728" s="285"/>
      <c r="B1728" s="57"/>
      <c r="C1728" s="57"/>
      <c r="D1728" s="57"/>
      <c r="E1728" s="57"/>
      <c r="F1728" s="57"/>
      <c r="G1728" s="57"/>
      <c r="H1728" s="103"/>
      <c r="I1728" s="133"/>
      <c r="J1728" s="187"/>
      <c r="K1728" s="133"/>
      <c r="L1728" s="91"/>
      <c r="M1728" s="188"/>
      <c r="N1728" s="123"/>
      <c r="O1728" s="124"/>
      <c r="P1728" s="110"/>
      <c r="Q1728" s="106"/>
      <c r="R1728" s="111"/>
      <c r="S1728" s="106"/>
      <c r="T1728" s="84">
        <f t="shared" si="105"/>
        <v>-9.7788870334625244E-9</v>
      </c>
      <c r="U1728" s="85"/>
      <c r="V1728" s="98"/>
      <c r="W1728" s="86"/>
      <c r="X1728" s="71"/>
      <c r="Y1728" s="71"/>
      <c r="Z1728" s="120"/>
      <c r="AA1728" s="120"/>
    </row>
    <row r="1729" spans="1:27" ht="41.1" hidden="1" customHeight="1" x14ac:dyDescent="0.3">
      <c r="A1729" s="285"/>
      <c r="B1729" s="57"/>
      <c r="C1729" s="57"/>
      <c r="D1729" s="57"/>
      <c r="E1729" s="57"/>
      <c r="F1729" s="57"/>
      <c r="G1729" s="57"/>
      <c r="H1729" s="103"/>
      <c r="I1729" s="133"/>
      <c r="J1729" s="187"/>
      <c r="K1729" s="133"/>
      <c r="L1729" s="91"/>
      <c r="M1729" s="188"/>
      <c r="N1729" s="123"/>
      <c r="O1729" s="124"/>
      <c r="P1729" s="110"/>
      <c r="Q1729" s="106"/>
      <c r="R1729" s="111"/>
      <c r="S1729" s="106"/>
      <c r="T1729" s="84">
        <f t="shared" si="105"/>
        <v>-9.7788870334625244E-9</v>
      </c>
      <c r="U1729" s="85"/>
      <c r="V1729" s="98"/>
      <c r="W1729" s="86"/>
      <c r="X1729" s="71"/>
      <c r="Y1729" s="71"/>
      <c r="Z1729" s="120"/>
      <c r="AA1729" s="120"/>
    </row>
    <row r="1730" spans="1:27" ht="41.1" hidden="1" customHeight="1" x14ac:dyDescent="0.3">
      <c r="A1730" s="285"/>
      <c r="B1730" s="57"/>
      <c r="C1730" s="57"/>
      <c r="D1730" s="57"/>
      <c r="E1730" s="57"/>
      <c r="F1730" s="57"/>
      <c r="G1730" s="57"/>
      <c r="H1730" s="103"/>
      <c r="I1730" s="133"/>
      <c r="J1730" s="187"/>
      <c r="K1730" s="133"/>
      <c r="L1730" s="91"/>
      <c r="M1730" s="188"/>
      <c r="N1730" s="123"/>
      <c r="O1730" s="124"/>
      <c r="P1730" s="110"/>
      <c r="Q1730" s="106"/>
      <c r="R1730" s="111"/>
      <c r="S1730" s="106"/>
      <c r="T1730" s="84">
        <f t="shared" si="105"/>
        <v>-9.7788870334625244E-9</v>
      </c>
      <c r="U1730" s="85"/>
      <c r="V1730" s="98"/>
      <c r="W1730" s="86"/>
      <c r="X1730" s="71"/>
      <c r="Y1730" s="71"/>
      <c r="Z1730" s="120"/>
      <c r="AA1730" s="120"/>
    </row>
    <row r="1731" spans="1:27" ht="41.1" hidden="1" customHeight="1" x14ac:dyDescent="0.3">
      <c r="A1731" s="285"/>
      <c r="B1731" s="57"/>
      <c r="C1731" s="57"/>
      <c r="D1731" s="57"/>
      <c r="E1731" s="57"/>
      <c r="F1731" s="57"/>
      <c r="G1731" s="57"/>
      <c r="H1731" s="103"/>
      <c r="I1731" s="133"/>
      <c r="J1731" s="187"/>
      <c r="K1731" s="133"/>
      <c r="L1731" s="91"/>
      <c r="M1731" s="188"/>
      <c r="N1731" s="123"/>
      <c r="O1731" s="124"/>
      <c r="P1731" s="110"/>
      <c r="Q1731" s="106"/>
      <c r="R1731" s="111"/>
      <c r="S1731" s="106"/>
      <c r="T1731" s="84">
        <f t="shared" si="105"/>
        <v>-9.7788870334625244E-9</v>
      </c>
      <c r="U1731" s="85"/>
      <c r="V1731" s="98"/>
      <c r="W1731" s="86"/>
      <c r="X1731" s="71"/>
      <c r="Y1731" s="71"/>
      <c r="Z1731" s="120"/>
      <c r="AA1731" s="120"/>
    </row>
    <row r="1732" spans="1:27" ht="41.1" hidden="1" customHeight="1" x14ac:dyDescent="0.3">
      <c r="A1732" s="285"/>
      <c r="B1732" s="57"/>
      <c r="C1732" s="57"/>
      <c r="D1732" s="57"/>
      <c r="E1732" s="57"/>
      <c r="F1732" s="57"/>
      <c r="G1732" s="57"/>
      <c r="H1732" s="103"/>
      <c r="I1732" s="133"/>
      <c r="J1732" s="187"/>
      <c r="K1732" s="133"/>
      <c r="L1732" s="91"/>
      <c r="M1732" s="188"/>
      <c r="N1732" s="123"/>
      <c r="O1732" s="124"/>
      <c r="P1732" s="110"/>
      <c r="Q1732" s="106"/>
      <c r="R1732" s="111"/>
      <c r="S1732" s="106"/>
      <c r="T1732" s="84">
        <f t="shared" si="105"/>
        <v>-9.7788870334625244E-9</v>
      </c>
      <c r="U1732" s="85"/>
      <c r="V1732" s="98"/>
      <c r="W1732" s="86"/>
      <c r="X1732" s="71"/>
      <c r="Y1732" s="71"/>
      <c r="Z1732" s="120"/>
      <c r="AA1732" s="120"/>
    </row>
    <row r="1733" spans="1:27" ht="41.1" hidden="1" customHeight="1" x14ac:dyDescent="0.3">
      <c r="A1733" s="285"/>
      <c r="B1733" s="57"/>
      <c r="C1733" s="57"/>
      <c r="D1733" s="57"/>
      <c r="E1733" s="57"/>
      <c r="F1733" s="57"/>
      <c r="G1733" s="57"/>
      <c r="H1733" s="103"/>
      <c r="I1733" s="133"/>
      <c r="J1733" s="187"/>
      <c r="K1733" s="133"/>
      <c r="L1733" s="91"/>
      <c r="M1733" s="188"/>
      <c r="N1733" s="123"/>
      <c r="O1733" s="124"/>
      <c r="P1733" s="110"/>
      <c r="Q1733" s="106"/>
      <c r="R1733" s="111"/>
      <c r="S1733" s="106"/>
      <c r="T1733" s="84">
        <f t="shared" si="105"/>
        <v>-9.7788870334625244E-9</v>
      </c>
      <c r="U1733" s="85"/>
      <c r="V1733" s="98"/>
      <c r="W1733" s="86"/>
      <c r="X1733" s="71"/>
      <c r="Y1733" s="71"/>
      <c r="Z1733" s="120"/>
      <c r="AA1733" s="120"/>
    </row>
    <row r="1734" spans="1:27" ht="41.1" hidden="1" customHeight="1" x14ac:dyDescent="0.3">
      <c r="A1734" s="285"/>
      <c r="B1734" s="57"/>
      <c r="C1734" s="57"/>
      <c r="D1734" s="57"/>
      <c r="E1734" s="57"/>
      <c r="F1734" s="57"/>
      <c r="G1734" s="57"/>
      <c r="H1734" s="103"/>
      <c r="I1734" s="133"/>
      <c r="J1734" s="187"/>
      <c r="K1734" s="133"/>
      <c r="L1734" s="91"/>
      <c r="M1734" s="188"/>
      <c r="N1734" s="123"/>
      <c r="O1734" s="124"/>
      <c r="P1734" s="110"/>
      <c r="Q1734" s="106"/>
      <c r="R1734" s="111"/>
      <c r="S1734" s="106"/>
      <c r="T1734" s="84">
        <f t="shared" si="105"/>
        <v>-9.7788870334625244E-9</v>
      </c>
      <c r="U1734" s="85"/>
      <c r="V1734" s="98"/>
      <c r="W1734" s="86"/>
      <c r="X1734" s="71"/>
      <c r="Y1734" s="71"/>
      <c r="Z1734" s="120"/>
      <c r="AA1734" s="120"/>
    </row>
    <row r="1735" spans="1:27" ht="41.1" hidden="1" customHeight="1" x14ac:dyDescent="0.3">
      <c r="A1735" s="285"/>
      <c r="B1735" s="57"/>
      <c r="C1735" s="57"/>
      <c r="D1735" s="57"/>
      <c r="E1735" s="57"/>
      <c r="F1735" s="57"/>
      <c r="G1735" s="57"/>
      <c r="H1735" s="103"/>
      <c r="I1735" s="133"/>
      <c r="J1735" s="187"/>
      <c r="K1735" s="133"/>
      <c r="L1735" s="91"/>
      <c r="M1735" s="188"/>
      <c r="N1735" s="123"/>
      <c r="O1735" s="124"/>
      <c r="P1735" s="110"/>
      <c r="Q1735" s="106"/>
      <c r="R1735" s="111"/>
      <c r="S1735" s="106"/>
      <c r="T1735" s="84">
        <f t="shared" si="105"/>
        <v>-9.7788870334625244E-9</v>
      </c>
      <c r="U1735" s="85"/>
      <c r="V1735" s="98"/>
      <c r="W1735" s="86"/>
      <c r="X1735" s="71"/>
      <c r="Y1735" s="71"/>
      <c r="Z1735" s="120"/>
      <c r="AA1735" s="120"/>
    </row>
    <row r="1736" spans="1:27" ht="41.1" hidden="1" customHeight="1" x14ac:dyDescent="0.3">
      <c r="A1736" s="285"/>
      <c r="B1736" s="57"/>
      <c r="C1736" s="57"/>
      <c r="D1736" s="57"/>
      <c r="E1736" s="57"/>
      <c r="F1736" s="57"/>
      <c r="G1736" s="57"/>
      <c r="H1736" s="103"/>
      <c r="I1736" s="133"/>
      <c r="J1736" s="187"/>
      <c r="K1736" s="133"/>
      <c r="L1736" s="91"/>
      <c r="M1736" s="188"/>
      <c r="N1736" s="123"/>
      <c r="O1736" s="124"/>
      <c r="P1736" s="110"/>
      <c r="Q1736" s="106"/>
      <c r="R1736" s="111"/>
      <c r="S1736" s="106"/>
      <c r="T1736" s="84">
        <f t="shared" si="105"/>
        <v>-9.7788870334625244E-9</v>
      </c>
      <c r="U1736" s="85"/>
      <c r="V1736" s="98"/>
      <c r="W1736" s="86"/>
      <c r="X1736" s="71"/>
      <c r="Y1736" s="71"/>
      <c r="Z1736" s="120"/>
      <c r="AA1736" s="120"/>
    </row>
    <row r="1737" spans="1:27" ht="41.1" hidden="1" customHeight="1" x14ac:dyDescent="0.3">
      <c r="A1737" s="285"/>
      <c r="B1737" s="57"/>
      <c r="C1737" s="57"/>
      <c r="D1737" s="57"/>
      <c r="E1737" s="57"/>
      <c r="F1737" s="57"/>
      <c r="G1737" s="57"/>
      <c r="H1737" s="103"/>
      <c r="I1737" s="133"/>
      <c r="J1737" s="187"/>
      <c r="K1737" s="133"/>
      <c r="L1737" s="91"/>
      <c r="M1737" s="188"/>
      <c r="N1737" s="123"/>
      <c r="O1737" s="124"/>
      <c r="P1737" s="110"/>
      <c r="Q1737" s="106"/>
      <c r="R1737" s="111"/>
      <c r="S1737" s="106"/>
      <c r="T1737" s="84">
        <f t="shared" si="105"/>
        <v>-9.7788870334625244E-9</v>
      </c>
      <c r="U1737" s="85"/>
      <c r="V1737" s="98"/>
      <c r="W1737" s="86"/>
      <c r="X1737" s="71"/>
      <c r="Y1737" s="71"/>
      <c r="Z1737" s="120"/>
      <c r="AA1737" s="120"/>
    </row>
    <row r="1738" spans="1:27" ht="41.1" hidden="1" customHeight="1" x14ac:dyDescent="0.3">
      <c r="A1738" s="285"/>
      <c r="B1738" s="57"/>
      <c r="C1738" s="57"/>
      <c r="D1738" s="57"/>
      <c r="E1738" s="57"/>
      <c r="F1738" s="57"/>
      <c r="G1738" s="57"/>
      <c r="H1738" s="103"/>
      <c r="I1738" s="133"/>
      <c r="J1738" s="187"/>
      <c r="K1738" s="133"/>
      <c r="L1738" s="91"/>
      <c r="M1738" s="188"/>
      <c r="N1738" s="123"/>
      <c r="O1738" s="124"/>
      <c r="P1738" s="110"/>
      <c r="Q1738" s="106"/>
      <c r="R1738" s="111"/>
      <c r="S1738" s="106"/>
      <c r="T1738" s="84">
        <f t="shared" si="105"/>
        <v>-9.7788870334625244E-9</v>
      </c>
      <c r="U1738" s="85"/>
      <c r="V1738" s="98"/>
      <c r="W1738" s="86"/>
      <c r="X1738" s="71"/>
      <c r="Y1738" s="71"/>
      <c r="Z1738" s="120"/>
      <c r="AA1738" s="120"/>
    </row>
    <row r="1739" spans="1:27" ht="41.1" hidden="1" customHeight="1" x14ac:dyDescent="0.3">
      <c r="A1739" s="285"/>
      <c r="B1739" s="57"/>
      <c r="C1739" s="57"/>
      <c r="D1739" s="57"/>
      <c r="E1739" s="57"/>
      <c r="F1739" s="57"/>
      <c r="G1739" s="57"/>
      <c r="H1739" s="103"/>
      <c r="I1739" s="133"/>
      <c r="J1739" s="187"/>
      <c r="K1739" s="133"/>
      <c r="L1739" s="91"/>
      <c r="M1739" s="188"/>
      <c r="N1739" s="123"/>
      <c r="O1739" s="124"/>
      <c r="P1739" s="110"/>
      <c r="Q1739" s="106"/>
      <c r="R1739" s="111"/>
      <c r="S1739" s="106"/>
      <c r="T1739" s="84">
        <f t="shared" si="105"/>
        <v>-9.7788870334625244E-9</v>
      </c>
      <c r="U1739" s="85"/>
      <c r="V1739" s="98"/>
      <c r="W1739" s="86"/>
      <c r="X1739" s="71"/>
      <c r="Y1739" s="71"/>
      <c r="Z1739" s="120"/>
      <c r="AA1739" s="120"/>
    </row>
    <row r="1740" spans="1:27" ht="41.1" hidden="1" customHeight="1" x14ac:dyDescent="0.3">
      <c r="A1740" s="285"/>
      <c r="B1740" s="57"/>
      <c r="C1740" s="57"/>
      <c r="D1740" s="57"/>
      <c r="E1740" s="57"/>
      <c r="F1740" s="57"/>
      <c r="G1740" s="57"/>
      <c r="H1740" s="103"/>
      <c r="I1740" s="133"/>
      <c r="J1740" s="187"/>
      <c r="K1740" s="133"/>
      <c r="L1740" s="91"/>
      <c r="M1740" s="188"/>
      <c r="N1740" s="123"/>
      <c r="O1740" s="124"/>
      <c r="P1740" s="110"/>
      <c r="Q1740" s="106"/>
      <c r="R1740" s="111"/>
      <c r="S1740" s="106"/>
      <c r="T1740" s="84">
        <f t="shared" si="105"/>
        <v>-9.7788870334625244E-9</v>
      </c>
      <c r="U1740" s="85"/>
      <c r="V1740" s="98"/>
      <c r="W1740" s="86"/>
      <c r="X1740" s="71"/>
      <c r="Y1740" s="71"/>
      <c r="Z1740" s="120"/>
      <c r="AA1740" s="120"/>
    </row>
    <row r="1741" spans="1:27" ht="41.1" hidden="1" customHeight="1" x14ac:dyDescent="0.3">
      <c r="A1741" s="285"/>
      <c r="B1741" s="57"/>
      <c r="C1741" s="57"/>
      <c r="D1741" s="57"/>
      <c r="E1741" s="57"/>
      <c r="F1741" s="57"/>
      <c r="G1741" s="57"/>
      <c r="H1741" s="103"/>
      <c r="I1741" s="133"/>
      <c r="J1741" s="187"/>
      <c r="K1741" s="133"/>
      <c r="L1741" s="91"/>
      <c r="M1741" s="188"/>
      <c r="N1741" s="123"/>
      <c r="O1741" s="124"/>
      <c r="P1741" s="110"/>
      <c r="Q1741" s="106"/>
      <c r="R1741" s="111"/>
      <c r="S1741" s="106"/>
      <c r="T1741" s="84">
        <f t="shared" si="105"/>
        <v>-9.7788870334625244E-9</v>
      </c>
      <c r="U1741" s="85"/>
      <c r="V1741" s="98"/>
      <c r="W1741" s="86"/>
      <c r="X1741" s="71"/>
      <c r="Y1741" s="71"/>
      <c r="Z1741" s="120"/>
      <c r="AA1741" s="120"/>
    </row>
    <row r="1742" spans="1:27" ht="41.1" hidden="1" customHeight="1" x14ac:dyDescent="0.3">
      <c r="A1742" s="285"/>
      <c r="B1742" s="57"/>
      <c r="C1742" s="57"/>
      <c r="D1742" s="57"/>
      <c r="E1742" s="57"/>
      <c r="F1742" s="57"/>
      <c r="G1742" s="57"/>
      <c r="H1742" s="103"/>
      <c r="I1742" s="133"/>
      <c r="J1742" s="187"/>
      <c r="K1742" s="133"/>
      <c r="L1742" s="91"/>
      <c r="M1742" s="188"/>
      <c r="N1742" s="123"/>
      <c r="O1742" s="124"/>
      <c r="P1742" s="110"/>
      <c r="Q1742" s="106"/>
      <c r="R1742" s="111"/>
      <c r="S1742" s="106"/>
      <c r="T1742" s="84">
        <f t="shared" si="105"/>
        <v>-9.7788870334625244E-9</v>
      </c>
      <c r="U1742" s="85"/>
      <c r="V1742" s="98"/>
      <c r="W1742" s="86"/>
      <c r="X1742" s="71"/>
      <c r="Y1742" s="71"/>
      <c r="Z1742" s="120"/>
      <c r="AA1742" s="120"/>
    </row>
    <row r="1743" spans="1:27" ht="41.1" hidden="1" customHeight="1" x14ac:dyDescent="0.3">
      <c r="A1743" s="285"/>
      <c r="B1743" s="57"/>
      <c r="C1743" s="57"/>
      <c r="D1743" s="57"/>
      <c r="E1743" s="57"/>
      <c r="F1743" s="57"/>
      <c r="G1743" s="57"/>
      <c r="H1743" s="103"/>
      <c r="I1743" s="133"/>
      <c r="J1743" s="187"/>
      <c r="K1743" s="133"/>
      <c r="L1743" s="91"/>
      <c r="M1743" s="188"/>
      <c r="N1743" s="123"/>
      <c r="O1743" s="124"/>
      <c r="P1743" s="110"/>
      <c r="Q1743" s="106"/>
      <c r="R1743" s="111"/>
      <c r="S1743" s="106"/>
      <c r="T1743" s="84">
        <f t="shared" si="105"/>
        <v>-9.7788870334625244E-9</v>
      </c>
      <c r="U1743" s="85"/>
      <c r="V1743" s="98"/>
      <c r="W1743" s="86"/>
      <c r="X1743" s="71"/>
      <c r="Y1743" s="71"/>
      <c r="Z1743" s="120"/>
      <c r="AA1743" s="120"/>
    </row>
    <row r="1744" spans="1:27" ht="41.1" hidden="1" customHeight="1" x14ac:dyDescent="0.3">
      <c r="A1744" s="285"/>
      <c r="B1744" s="57"/>
      <c r="C1744" s="57"/>
      <c r="D1744" s="57"/>
      <c r="E1744" s="57"/>
      <c r="F1744" s="57"/>
      <c r="G1744" s="57"/>
      <c r="H1744" s="103"/>
      <c r="I1744" s="133"/>
      <c r="J1744" s="187"/>
      <c r="K1744" s="133"/>
      <c r="L1744" s="91"/>
      <c r="M1744" s="188"/>
      <c r="N1744" s="123"/>
      <c r="O1744" s="124"/>
      <c r="P1744" s="110"/>
      <c r="Q1744" s="106"/>
      <c r="R1744" s="111"/>
      <c r="S1744" s="106"/>
      <c r="T1744" s="84">
        <f t="shared" si="105"/>
        <v>-9.7788870334625244E-9</v>
      </c>
      <c r="U1744" s="85"/>
      <c r="V1744" s="98"/>
      <c r="W1744" s="86"/>
      <c r="X1744" s="71"/>
      <c r="Y1744" s="71"/>
      <c r="Z1744" s="120"/>
      <c r="AA1744" s="120"/>
    </row>
    <row r="1745" spans="1:27" ht="41.1" hidden="1" customHeight="1" x14ac:dyDescent="0.3">
      <c r="A1745" s="285"/>
      <c r="B1745" s="57"/>
      <c r="C1745" s="57"/>
      <c r="D1745" s="57"/>
      <c r="E1745" s="57"/>
      <c r="F1745" s="57"/>
      <c r="G1745" s="57"/>
      <c r="H1745" s="103"/>
      <c r="I1745" s="133"/>
      <c r="J1745" s="187"/>
      <c r="K1745" s="133"/>
      <c r="L1745" s="91"/>
      <c r="M1745" s="188"/>
      <c r="N1745" s="123"/>
      <c r="O1745" s="124"/>
      <c r="P1745" s="110"/>
      <c r="Q1745" s="106"/>
      <c r="R1745" s="111"/>
      <c r="S1745" s="106"/>
      <c r="T1745" s="84">
        <f t="shared" si="105"/>
        <v>-9.7788870334625244E-9</v>
      </c>
      <c r="U1745" s="85"/>
      <c r="V1745" s="98"/>
      <c r="W1745" s="86"/>
      <c r="X1745" s="71"/>
      <c r="Y1745" s="71"/>
      <c r="Z1745" s="120"/>
      <c r="AA1745" s="120"/>
    </row>
    <row r="1746" spans="1:27" ht="41.1" hidden="1" customHeight="1" x14ac:dyDescent="0.3">
      <c r="A1746" s="285"/>
      <c r="B1746" s="57"/>
      <c r="C1746" s="57"/>
      <c r="D1746" s="57"/>
      <c r="E1746" s="57"/>
      <c r="F1746" s="57"/>
      <c r="G1746" s="57"/>
      <c r="H1746" s="103"/>
      <c r="I1746" s="133"/>
      <c r="J1746" s="187"/>
      <c r="K1746" s="133"/>
      <c r="L1746" s="91"/>
      <c r="M1746" s="188"/>
      <c r="N1746" s="123"/>
      <c r="O1746" s="124"/>
      <c r="P1746" s="110"/>
      <c r="Q1746" s="106"/>
      <c r="R1746" s="111"/>
      <c r="S1746" s="106"/>
      <c r="T1746" s="84">
        <f t="shared" si="105"/>
        <v>-9.7788870334625244E-9</v>
      </c>
      <c r="U1746" s="85"/>
      <c r="V1746" s="98"/>
      <c r="W1746" s="86"/>
      <c r="X1746" s="71"/>
      <c r="Y1746" s="71"/>
      <c r="Z1746" s="120"/>
      <c r="AA1746" s="120"/>
    </row>
    <row r="1747" spans="1:27" ht="41.1" hidden="1" customHeight="1" x14ac:dyDescent="0.3">
      <c r="A1747" s="285"/>
      <c r="B1747" s="57"/>
      <c r="C1747" s="57"/>
      <c r="D1747" s="57"/>
      <c r="E1747" s="57"/>
      <c r="F1747" s="57"/>
      <c r="G1747" s="57"/>
      <c r="H1747" s="103"/>
      <c r="I1747" s="133"/>
      <c r="J1747" s="187"/>
      <c r="K1747" s="133"/>
      <c r="L1747" s="91"/>
      <c r="M1747" s="188"/>
      <c r="N1747" s="123"/>
      <c r="O1747" s="124"/>
      <c r="P1747" s="110"/>
      <c r="Q1747" s="106"/>
      <c r="R1747" s="111"/>
      <c r="S1747" s="106"/>
      <c r="T1747" s="84">
        <f t="shared" si="105"/>
        <v>-9.7788870334625244E-9</v>
      </c>
      <c r="U1747" s="85"/>
      <c r="V1747" s="98"/>
      <c r="W1747" s="86"/>
      <c r="X1747" s="71"/>
      <c r="Y1747" s="71"/>
      <c r="Z1747" s="120"/>
      <c r="AA1747" s="120"/>
    </row>
    <row r="1748" spans="1:27" ht="41.1" hidden="1" customHeight="1" x14ac:dyDescent="0.3">
      <c r="A1748" s="285"/>
      <c r="B1748" s="57"/>
      <c r="C1748" s="57"/>
      <c r="D1748" s="57"/>
      <c r="E1748" s="57"/>
      <c r="F1748" s="57"/>
      <c r="G1748" s="57"/>
      <c r="H1748" s="103"/>
      <c r="I1748" s="133"/>
      <c r="J1748" s="187"/>
      <c r="K1748" s="133"/>
      <c r="L1748" s="91"/>
      <c r="M1748" s="188"/>
      <c r="N1748" s="123"/>
      <c r="O1748" s="124"/>
      <c r="P1748" s="110"/>
      <c r="Q1748" s="106"/>
      <c r="R1748" s="111"/>
      <c r="S1748" s="106"/>
      <c r="T1748" s="84">
        <f t="shared" si="105"/>
        <v>-9.7788870334625244E-9</v>
      </c>
      <c r="U1748" s="85"/>
      <c r="V1748" s="98"/>
      <c r="W1748" s="86"/>
      <c r="X1748" s="71"/>
      <c r="Y1748" s="71"/>
      <c r="Z1748" s="120"/>
      <c r="AA1748" s="120"/>
    </row>
    <row r="1749" spans="1:27" ht="41.1" hidden="1" customHeight="1" x14ac:dyDescent="0.3">
      <c r="A1749" s="285"/>
      <c r="B1749" s="57"/>
      <c r="C1749" s="57"/>
      <c r="D1749" s="57"/>
      <c r="E1749" s="57"/>
      <c r="F1749" s="57"/>
      <c r="G1749" s="57"/>
      <c r="H1749" s="103"/>
      <c r="I1749" s="133"/>
      <c r="J1749" s="187"/>
      <c r="K1749" s="133"/>
      <c r="L1749" s="91"/>
      <c r="M1749" s="188"/>
      <c r="N1749" s="123"/>
      <c r="O1749" s="124"/>
      <c r="P1749" s="110"/>
      <c r="Q1749" s="106"/>
      <c r="R1749" s="111"/>
      <c r="S1749" s="106"/>
      <c r="T1749" s="84">
        <f t="shared" si="105"/>
        <v>-9.7788870334625244E-9</v>
      </c>
      <c r="U1749" s="85"/>
      <c r="V1749" s="98"/>
      <c r="W1749" s="86"/>
      <c r="X1749" s="71"/>
      <c r="Y1749" s="71"/>
      <c r="Z1749" s="120"/>
      <c r="AA1749" s="120"/>
    </row>
    <row r="1750" spans="1:27" ht="41.1" hidden="1" customHeight="1" x14ac:dyDescent="0.3">
      <c r="A1750" s="285"/>
      <c r="B1750" s="57"/>
      <c r="C1750" s="57"/>
      <c r="D1750" s="57"/>
      <c r="E1750" s="57"/>
      <c r="F1750" s="57"/>
      <c r="G1750" s="57"/>
      <c r="H1750" s="103"/>
      <c r="I1750" s="133"/>
      <c r="J1750" s="187"/>
      <c r="K1750" s="133"/>
      <c r="L1750" s="91"/>
      <c r="M1750" s="188"/>
      <c r="N1750" s="123"/>
      <c r="O1750" s="124"/>
      <c r="P1750" s="110"/>
      <c r="Q1750" s="106"/>
      <c r="R1750" s="111"/>
      <c r="S1750" s="106"/>
      <c r="T1750" s="84">
        <f t="shared" si="105"/>
        <v>-9.7788870334625244E-9</v>
      </c>
      <c r="U1750" s="85"/>
      <c r="V1750" s="98"/>
      <c r="W1750" s="86"/>
      <c r="X1750" s="71"/>
      <c r="Y1750" s="71"/>
      <c r="Z1750" s="120"/>
      <c r="AA1750" s="120"/>
    </row>
    <row r="1751" spans="1:27" ht="41.1" hidden="1" customHeight="1" x14ac:dyDescent="0.3">
      <c r="A1751" s="285"/>
      <c r="B1751" s="57"/>
      <c r="C1751" s="57"/>
      <c r="D1751" s="57"/>
      <c r="E1751" s="57"/>
      <c r="F1751" s="57"/>
      <c r="G1751" s="57"/>
      <c r="H1751" s="103"/>
      <c r="I1751" s="133"/>
      <c r="J1751" s="187"/>
      <c r="K1751" s="133"/>
      <c r="L1751" s="91"/>
      <c r="M1751" s="188"/>
      <c r="N1751" s="123"/>
      <c r="O1751" s="124"/>
      <c r="P1751" s="110"/>
      <c r="Q1751" s="106"/>
      <c r="R1751" s="111"/>
      <c r="S1751" s="106"/>
      <c r="T1751" s="84">
        <f t="shared" si="105"/>
        <v>-9.7788870334625244E-9</v>
      </c>
      <c r="U1751" s="85"/>
      <c r="V1751" s="98"/>
      <c r="W1751" s="86"/>
      <c r="X1751" s="71"/>
      <c r="Y1751" s="71"/>
      <c r="Z1751" s="120"/>
      <c r="AA1751" s="120"/>
    </row>
    <row r="1752" spans="1:27" ht="41.1" hidden="1" customHeight="1" x14ac:dyDescent="0.3">
      <c r="A1752" s="285"/>
      <c r="B1752" s="57"/>
      <c r="C1752" s="57"/>
      <c r="D1752" s="57"/>
      <c r="E1752" s="57"/>
      <c r="F1752" s="57"/>
      <c r="G1752" s="57"/>
      <c r="H1752" s="103"/>
      <c r="I1752" s="133"/>
      <c r="J1752" s="187"/>
      <c r="K1752" s="133"/>
      <c r="L1752" s="91"/>
      <c r="M1752" s="188"/>
      <c r="N1752" s="123"/>
      <c r="O1752" s="124"/>
      <c r="P1752" s="110"/>
      <c r="Q1752" s="106"/>
      <c r="R1752" s="111"/>
      <c r="S1752" s="106"/>
      <c r="T1752" s="84">
        <f t="shared" si="105"/>
        <v>-9.7788870334625244E-9</v>
      </c>
      <c r="U1752" s="85"/>
      <c r="V1752" s="98"/>
      <c r="W1752" s="86"/>
      <c r="X1752" s="71"/>
      <c r="Y1752" s="71"/>
      <c r="Z1752" s="120"/>
      <c r="AA1752" s="120"/>
    </row>
    <row r="1753" spans="1:27" ht="41.1" hidden="1" customHeight="1" x14ac:dyDescent="0.3">
      <c r="A1753" s="285"/>
      <c r="B1753" s="57"/>
      <c r="C1753" s="57"/>
      <c r="D1753" s="57"/>
      <c r="E1753" s="57"/>
      <c r="F1753" s="57"/>
      <c r="G1753" s="57"/>
      <c r="H1753" s="103"/>
      <c r="I1753" s="133"/>
      <c r="J1753" s="187"/>
      <c r="K1753" s="133"/>
      <c r="L1753" s="91"/>
      <c r="M1753" s="188"/>
      <c r="N1753" s="123"/>
      <c r="O1753" s="124"/>
      <c r="P1753" s="110"/>
      <c r="Q1753" s="106"/>
      <c r="R1753" s="111"/>
      <c r="S1753" s="106"/>
      <c r="T1753" s="84">
        <f t="shared" si="105"/>
        <v>-9.7788870334625244E-9</v>
      </c>
      <c r="U1753" s="85"/>
      <c r="V1753" s="98"/>
      <c r="W1753" s="86"/>
      <c r="X1753" s="71"/>
      <c r="Y1753" s="71"/>
      <c r="Z1753" s="120"/>
      <c r="AA1753" s="120"/>
    </row>
    <row r="1754" spans="1:27" ht="41.1" hidden="1" customHeight="1" x14ac:dyDescent="0.3">
      <c r="A1754" s="285"/>
      <c r="B1754" s="57"/>
      <c r="C1754" s="57"/>
      <c r="D1754" s="57"/>
      <c r="E1754" s="57"/>
      <c r="F1754" s="57"/>
      <c r="G1754" s="57"/>
      <c r="H1754" s="103"/>
      <c r="I1754" s="133"/>
      <c r="J1754" s="187"/>
      <c r="K1754" s="133"/>
      <c r="L1754" s="91"/>
      <c r="M1754" s="188"/>
      <c r="N1754" s="123"/>
      <c r="O1754" s="124"/>
      <c r="P1754" s="110"/>
      <c r="Q1754" s="106"/>
      <c r="R1754" s="111"/>
      <c r="S1754" s="106"/>
      <c r="T1754" s="84">
        <f t="shared" si="105"/>
        <v>-9.7788870334625244E-9</v>
      </c>
      <c r="U1754" s="85"/>
      <c r="V1754" s="98"/>
      <c r="W1754" s="86"/>
      <c r="X1754" s="71"/>
      <c r="Y1754" s="71"/>
      <c r="Z1754" s="120"/>
      <c r="AA1754" s="120"/>
    </row>
    <row r="1755" spans="1:27" ht="41.1" hidden="1" customHeight="1" x14ac:dyDescent="0.3">
      <c r="A1755" s="285"/>
      <c r="B1755" s="57"/>
      <c r="C1755" s="57"/>
      <c r="D1755" s="57"/>
      <c r="E1755" s="57"/>
      <c r="F1755" s="57"/>
      <c r="G1755" s="57"/>
      <c r="H1755" s="103"/>
      <c r="I1755" s="133"/>
      <c r="J1755" s="187"/>
      <c r="K1755" s="133"/>
      <c r="L1755" s="91"/>
      <c r="M1755" s="188"/>
      <c r="N1755" s="123"/>
      <c r="O1755" s="124"/>
      <c r="P1755" s="110"/>
      <c r="Q1755" s="106"/>
      <c r="R1755" s="111"/>
      <c r="S1755" s="106"/>
      <c r="T1755" s="84">
        <f t="shared" si="105"/>
        <v>-9.7788870334625244E-9</v>
      </c>
      <c r="U1755" s="85"/>
      <c r="V1755" s="98"/>
      <c r="W1755" s="86"/>
      <c r="X1755" s="71"/>
      <c r="Y1755" s="71"/>
      <c r="Z1755" s="120"/>
      <c r="AA1755" s="120"/>
    </row>
    <row r="1756" spans="1:27" ht="41.1" hidden="1" customHeight="1" x14ac:dyDescent="0.3">
      <c r="A1756" s="285"/>
      <c r="B1756" s="57"/>
      <c r="C1756" s="57"/>
      <c r="D1756" s="57"/>
      <c r="E1756" s="57"/>
      <c r="F1756" s="57"/>
      <c r="G1756" s="57"/>
      <c r="H1756" s="103"/>
      <c r="I1756" s="133"/>
      <c r="J1756" s="187"/>
      <c r="K1756" s="133"/>
      <c r="L1756" s="91"/>
      <c r="M1756" s="188"/>
      <c r="N1756" s="123"/>
      <c r="O1756" s="124"/>
      <c r="P1756" s="110"/>
      <c r="Q1756" s="106"/>
      <c r="R1756" s="111"/>
      <c r="S1756" s="106"/>
      <c r="T1756" s="84">
        <f t="shared" si="105"/>
        <v>-9.7788870334625244E-9</v>
      </c>
      <c r="U1756" s="85"/>
      <c r="V1756" s="98"/>
      <c r="W1756" s="86"/>
      <c r="X1756" s="71"/>
      <c r="Y1756" s="71"/>
      <c r="Z1756" s="120"/>
      <c r="AA1756" s="120"/>
    </row>
    <row r="1757" spans="1:27" ht="41.1" hidden="1" customHeight="1" x14ac:dyDescent="0.3">
      <c r="A1757" s="285"/>
      <c r="B1757" s="57"/>
      <c r="C1757" s="57"/>
      <c r="D1757" s="57"/>
      <c r="E1757" s="57"/>
      <c r="F1757" s="57"/>
      <c r="G1757" s="57"/>
      <c r="H1757" s="103"/>
      <c r="I1757" s="133"/>
      <c r="J1757" s="187"/>
      <c r="K1757" s="133"/>
      <c r="L1757" s="91"/>
      <c r="M1757" s="188"/>
      <c r="N1757" s="123"/>
      <c r="O1757" s="124"/>
      <c r="P1757" s="110"/>
      <c r="Q1757" s="106"/>
      <c r="R1757" s="111"/>
      <c r="S1757" s="106"/>
      <c r="T1757" s="84">
        <f t="shared" si="105"/>
        <v>-9.7788870334625244E-9</v>
      </c>
      <c r="U1757" s="85"/>
      <c r="V1757" s="98"/>
      <c r="W1757" s="86"/>
      <c r="X1757" s="71"/>
      <c r="Y1757" s="71"/>
      <c r="Z1757" s="120"/>
      <c r="AA1757" s="120"/>
    </row>
    <row r="1758" spans="1:27" ht="41.1" hidden="1" customHeight="1" x14ac:dyDescent="0.3">
      <c r="A1758" s="285"/>
      <c r="B1758" s="57"/>
      <c r="C1758" s="57"/>
      <c r="D1758" s="57"/>
      <c r="E1758" s="57"/>
      <c r="F1758" s="57"/>
      <c r="G1758" s="57"/>
      <c r="H1758" s="103"/>
      <c r="I1758" s="133"/>
      <c r="J1758" s="187"/>
      <c r="K1758" s="133"/>
      <c r="L1758" s="91"/>
      <c r="M1758" s="188"/>
      <c r="N1758" s="123"/>
      <c r="O1758" s="124"/>
      <c r="P1758" s="110"/>
      <c r="Q1758" s="106"/>
      <c r="R1758" s="111"/>
      <c r="S1758" s="106"/>
      <c r="T1758" s="84">
        <f t="shared" si="105"/>
        <v>-9.7788870334625244E-9</v>
      </c>
      <c r="U1758" s="85"/>
      <c r="V1758" s="98"/>
      <c r="W1758" s="86"/>
      <c r="X1758" s="71"/>
      <c r="Y1758" s="71"/>
      <c r="Z1758" s="120"/>
      <c r="AA1758" s="120"/>
    </row>
    <row r="1759" spans="1:27" ht="41.1" hidden="1" customHeight="1" x14ac:dyDescent="0.3">
      <c r="A1759" s="285"/>
      <c r="B1759" s="57"/>
      <c r="C1759" s="57"/>
      <c r="D1759" s="57"/>
      <c r="E1759" s="57"/>
      <c r="F1759" s="57"/>
      <c r="G1759" s="57"/>
      <c r="H1759" s="103"/>
      <c r="I1759" s="133"/>
      <c r="J1759" s="187"/>
      <c r="K1759" s="133"/>
      <c r="L1759" s="91"/>
      <c r="M1759" s="188"/>
      <c r="N1759" s="123"/>
      <c r="O1759" s="124"/>
      <c r="P1759" s="110"/>
      <c r="Q1759" s="106"/>
      <c r="R1759" s="111"/>
      <c r="S1759" s="106"/>
      <c r="T1759" s="84">
        <f t="shared" si="105"/>
        <v>-9.7788870334625244E-9</v>
      </c>
      <c r="U1759" s="85"/>
      <c r="V1759" s="98"/>
      <c r="W1759" s="86"/>
      <c r="X1759" s="71"/>
      <c r="Y1759" s="71"/>
      <c r="Z1759" s="120"/>
      <c r="AA1759" s="120"/>
    </row>
    <row r="1760" spans="1:27" ht="41.1" hidden="1" customHeight="1" x14ac:dyDescent="0.3">
      <c r="A1760" s="285"/>
      <c r="B1760" s="57"/>
      <c r="C1760" s="57"/>
      <c r="D1760" s="57"/>
      <c r="E1760" s="57"/>
      <c r="F1760" s="57"/>
      <c r="G1760" s="57"/>
      <c r="H1760" s="103"/>
      <c r="I1760" s="133"/>
      <c r="J1760" s="187"/>
      <c r="K1760" s="133"/>
      <c r="L1760" s="91"/>
      <c r="M1760" s="188"/>
      <c r="N1760" s="123"/>
      <c r="O1760" s="124"/>
      <c r="P1760" s="110"/>
      <c r="Q1760" s="106"/>
      <c r="R1760" s="111"/>
      <c r="S1760" s="106"/>
      <c r="T1760" s="84">
        <f t="shared" si="105"/>
        <v>-9.7788870334625244E-9</v>
      </c>
      <c r="U1760" s="85"/>
      <c r="V1760" s="98"/>
      <c r="W1760" s="86"/>
      <c r="X1760" s="71"/>
      <c r="Y1760" s="71"/>
      <c r="Z1760" s="120"/>
      <c r="AA1760" s="120"/>
    </row>
    <row r="1761" spans="1:27" ht="41.1" hidden="1" customHeight="1" x14ac:dyDescent="0.3">
      <c r="A1761" s="285"/>
      <c r="B1761" s="57"/>
      <c r="C1761" s="57"/>
      <c r="D1761" s="57"/>
      <c r="E1761" s="57"/>
      <c r="F1761" s="57"/>
      <c r="G1761" s="57"/>
      <c r="H1761" s="103"/>
      <c r="I1761" s="133"/>
      <c r="J1761" s="187"/>
      <c r="K1761" s="133"/>
      <c r="L1761" s="91"/>
      <c r="M1761" s="188"/>
      <c r="N1761" s="123"/>
      <c r="O1761" s="124"/>
      <c r="P1761" s="110"/>
      <c r="Q1761" s="106"/>
      <c r="R1761" s="111"/>
      <c r="S1761" s="106"/>
      <c r="T1761" s="84">
        <f t="shared" si="105"/>
        <v>-9.7788870334625244E-9</v>
      </c>
      <c r="U1761" s="85"/>
      <c r="V1761" s="98"/>
      <c r="W1761" s="86"/>
      <c r="X1761" s="71"/>
      <c r="Y1761" s="71"/>
      <c r="Z1761" s="120"/>
      <c r="AA1761" s="120"/>
    </row>
    <row r="1762" spans="1:27" ht="41.1" hidden="1" customHeight="1" x14ac:dyDescent="0.3">
      <c r="A1762" s="285"/>
      <c r="B1762" s="57"/>
      <c r="C1762" s="57"/>
      <c r="D1762" s="57"/>
      <c r="E1762" s="57"/>
      <c r="F1762" s="57"/>
      <c r="G1762" s="57"/>
      <c r="H1762" s="103"/>
      <c r="I1762" s="133"/>
      <c r="J1762" s="187"/>
      <c r="K1762" s="133"/>
      <c r="L1762" s="91"/>
      <c r="M1762" s="188"/>
      <c r="N1762" s="123"/>
      <c r="O1762" s="124"/>
      <c r="P1762" s="110"/>
      <c r="Q1762" s="106"/>
      <c r="R1762" s="111"/>
      <c r="S1762" s="106"/>
      <c r="T1762" s="84">
        <f t="shared" si="105"/>
        <v>-9.7788870334625244E-9</v>
      </c>
      <c r="U1762" s="85"/>
      <c r="V1762" s="98"/>
      <c r="W1762" s="86"/>
      <c r="X1762" s="71"/>
      <c r="Y1762" s="71"/>
      <c r="Z1762" s="120"/>
      <c r="AA1762" s="120"/>
    </row>
    <row r="1763" spans="1:27" ht="41.1" hidden="1" customHeight="1" x14ac:dyDescent="0.3">
      <c r="A1763" s="285"/>
      <c r="B1763" s="57"/>
      <c r="C1763" s="57"/>
      <c r="D1763" s="57"/>
      <c r="E1763" s="57"/>
      <c r="F1763" s="57"/>
      <c r="G1763" s="57"/>
      <c r="H1763" s="103"/>
      <c r="I1763" s="133"/>
      <c r="J1763" s="187"/>
      <c r="K1763" s="133"/>
      <c r="L1763" s="91"/>
      <c r="M1763" s="188"/>
      <c r="N1763" s="123"/>
      <c r="O1763" s="124"/>
      <c r="P1763" s="110"/>
      <c r="Q1763" s="106"/>
      <c r="R1763" s="111"/>
      <c r="S1763" s="106"/>
      <c r="T1763" s="84">
        <f t="shared" si="105"/>
        <v>-9.7788870334625244E-9</v>
      </c>
      <c r="U1763" s="85"/>
      <c r="V1763" s="98"/>
      <c r="W1763" s="86"/>
      <c r="X1763" s="71"/>
      <c r="Y1763" s="71"/>
      <c r="Z1763" s="120"/>
      <c r="AA1763" s="120"/>
    </row>
    <row r="1764" spans="1:27" ht="41.1" hidden="1" customHeight="1" x14ac:dyDescent="0.3">
      <c r="A1764" s="285"/>
      <c r="B1764" s="57"/>
      <c r="C1764" s="57"/>
      <c r="D1764" s="57"/>
      <c r="E1764" s="57"/>
      <c r="F1764" s="57"/>
      <c r="G1764" s="57"/>
      <c r="H1764" s="103"/>
      <c r="I1764" s="133"/>
      <c r="J1764" s="187"/>
      <c r="K1764" s="133"/>
      <c r="L1764" s="91"/>
      <c r="M1764" s="188"/>
      <c r="N1764" s="123"/>
      <c r="O1764" s="124"/>
      <c r="P1764" s="110"/>
      <c r="Q1764" s="106"/>
      <c r="R1764" s="111"/>
      <c r="S1764" s="106"/>
      <c r="T1764" s="84">
        <f t="shared" si="105"/>
        <v>-9.7788870334625244E-9</v>
      </c>
      <c r="U1764" s="85"/>
      <c r="V1764" s="98"/>
      <c r="W1764" s="86"/>
      <c r="X1764" s="71"/>
      <c r="Y1764" s="71"/>
      <c r="Z1764" s="120"/>
      <c r="AA1764" s="120"/>
    </row>
    <row r="1765" spans="1:27" ht="41.1" hidden="1" customHeight="1" x14ac:dyDescent="0.3">
      <c r="A1765" s="285"/>
      <c r="B1765" s="57"/>
      <c r="C1765" s="57"/>
      <c r="D1765" s="57"/>
      <c r="E1765" s="57"/>
      <c r="F1765" s="57"/>
      <c r="G1765" s="57"/>
      <c r="H1765" s="103"/>
      <c r="I1765" s="133"/>
      <c r="J1765" s="187"/>
      <c r="K1765" s="133"/>
      <c r="L1765" s="91"/>
      <c r="M1765" s="188"/>
      <c r="N1765" s="123"/>
      <c r="O1765" s="124"/>
      <c r="P1765" s="110"/>
      <c r="Q1765" s="106"/>
      <c r="R1765" s="111"/>
      <c r="S1765" s="106"/>
      <c r="T1765" s="84">
        <f t="shared" si="105"/>
        <v>-9.7788870334625244E-9</v>
      </c>
      <c r="U1765" s="85"/>
      <c r="V1765" s="98"/>
      <c r="W1765" s="86"/>
      <c r="X1765" s="71"/>
      <c r="Y1765" s="71"/>
      <c r="Z1765" s="120"/>
      <c r="AA1765" s="120"/>
    </row>
    <row r="1766" spans="1:27" ht="41.1" hidden="1" customHeight="1" x14ac:dyDescent="0.3">
      <c r="A1766" s="285"/>
      <c r="B1766" s="57"/>
      <c r="C1766" s="57"/>
      <c r="D1766" s="57"/>
      <c r="E1766" s="57"/>
      <c r="F1766" s="57"/>
      <c r="G1766" s="57"/>
      <c r="H1766" s="103"/>
      <c r="I1766" s="133"/>
      <c r="J1766" s="187"/>
      <c r="K1766" s="133"/>
      <c r="L1766" s="91"/>
      <c r="M1766" s="188"/>
      <c r="N1766" s="123"/>
      <c r="O1766" s="124"/>
      <c r="P1766" s="110"/>
      <c r="Q1766" s="106"/>
      <c r="R1766" s="111"/>
      <c r="S1766" s="106"/>
      <c r="T1766" s="84">
        <f t="shared" si="105"/>
        <v>-9.7788870334625244E-9</v>
      </c>
      <c r="U1766" s="85"/>
      <c r="V1766" s="98"/>
      <c r="W1766" s="86"/>
      <c r="X1766" s="71"/>
      <c r="Y1766" s="71"/>
      <c r="Z1766" s="120"/>
      <c r="AA1766" s="120"/>
    </row>
    <row r="1767" spans="1:27" ht="41.1" hidden="1" customHeight="1" x14ac:dyDescent="0.3">
      <c r="A1767" s="285"/>
      <c r="B1767" s="57"/>
      <c r="C1767" s="57"/>
      <c r="D1767" s="57"/>
      <c r="E1767" s="57"/>
      <c r="F1767" s="57"/>
      <c r="G1767" s="57"/>
      <c r="H1767" s="103"/>
      <c r="I1767" s="133"/>
      <c r="J1767" s="187"/>
      <c r="K1767" s="133"/>
      <c r="L1767" s="91"/>
      <c r="M1767" s="188"/>
      <c r="N1767" s="123"/>
      <c r="O1767" s="124"/>
      <c r="P1767" s="110"/>
      <c r="Q1767" s="106"/>
      <c r="R1767" s="111"/>
      <c r="S1767" s="106"/>
      <c r="T1767" s="84">
        <f t="shared" si="105"/>
        <v>-9.7788870334625244E-9</v>
      </c>
      <c r="U1767" s="85"/>
      <c r="V1767" s="98"/>
      <c r="W1767" s="86"/>
      <c r="X1767" s="71"/>
      <c r="Y1767" s="71"/>
      <c r="Z1767" s="120"/>
      <c r="AA1767" s="120"/>
    </row>
    <row r="1768" spans="1:27" ht="41.1" hidden="1" customHeight="1" x14ac:dyDescent="0.3">
      <c r="A1768" s="285"/>
      <c r="B1768" s="57"/>
      <c r="C1768" s="57"/>
      <c r="D1768" s="57"/>
      <c r="E1768" s="57"/>
      <c r="F1768" s="57"/>
      <c r="G1768" s="57"/>
      <c r="H1768" s="103"/>
      <c r="I1768" s="133"/>
      <c r="J1768" s="187"/>
      <c r="K1768" s="133"/>
      <c r="L1768" s="91"/>
      <c r="M1768" s="188"/>
      <c r="N1768" s="123"/>
      <c r="O1768" s="124"/>
      <c r="P1768" s="110"/>
      <c r="Q1768" s="106"/>
      <c r="R1768" s="111"/>
      <c r="S1768" s="106"/>
      <c r="T1768" s="84">
        <f t="shared" si="105"/>
        <v>-9.7788870334625244E-9</v>
      </c>
      <c r="U1768" s="85"/>
      <c r="V1768" s="98"/>
      <c r="W1768" s="86"/>
      <c r="X1768" s="71"/>
      <c r="Y1768" s="71"/>
      <c r="Z1768" s="120"/>
      <c r="AA1768" s="120"/>
    </row>
    <row r="1769" spans="1:27" ht="41.1" hidden="1" customHeight="1" x14ac:dyDescent="0.3">
      <c r="A1769" s="285"/>
      <c r="B1769" s="57"/>
      <c r="C1769" s="57"/>
      <c r="D1769" s="57"/>
      <c r="E1769" s="57"/>
      <c r="F1769" s="57"/>
      <c r="G1769" s="57"/>
      <c r="H1769" s="103"/>
      <c r="I1769" s="133"/>
      <c r="J1769" s="187"/>
      <c r="K1769" s="133"/>
      <c r="L1769" s="91"/>
      <c r="M1769" s="188"/>
      <c r="N1769" s="123"/>
      <c r="O1769" s="124"/>
      <c r="P1769" s="110"/>
      <c r="Q1769" s="106"/>
      <c r="R1769" s="111"/>
      <c r="S1769" s="106"/>
      <c r="T1769" s="84">
        <f t="shared" ref="T1769:T1832" si="106">+T1768+Q1769-(R1769+S1769)</f>
        <v>-9.7788870334625244E-9</v>
      </c>
      <c r="U1769" s="85"/>
      <c r="V1769" s="98"/>
      <c r="W1769" s="86"/>
      <c r="X1769" s="71"/>
      <c r="Y1769" s="71"/>
      <c r="Z1769" s="120"/>
      <c r="AA1769" s="120"/>
    </row>
    <row r="1770" spans="1:27" ht="41.1" hidden="1" customHeight="1" x14ac:dyDescent="0.3">
      <c r="A1770" s="285"/>
      <c r="B1770" s="57"/>
      <c r="C1770" s="57"/>
      <c r="D1770" s="57"/>
      <c r="E1770" s="57"/>
      <c r="F1770" s="57"/>
      <c r="G1770" s="57"/>
      <c r="H1770" s="103"/>
      <c r="I1770" s="133"/>
      <c r="J1770" s="187"/>
      <c r="K1770" s="133"/>
      <c r="L1770" s="91"/>
      <c r="M1770" s="188"/>
      <c r="N1770" s="123"/>
      <c r="O1770" s="124"/>
      <c r="P1770" s="110"/>
      <c r="Q1770" s="106"/>
      <c r="R1770" s="111"/>
      <c r="S1770" s="106"/>
      <c r="T1770" s="84">
        <f t="shared" si="106"/>
        <v>-9.7788870334625244E-9</v>
      </c>
      <c r="U1770" s="85"/>
      <c r="V1770" s="98"/>
      <c r="W1770" s="86"/>
      <c r="X1770" s="71"/>
      <c r="Y1770" s="71"/>
      <c r="Z1770" s="120"/>
      <c r="AA1770" s="120"/>
    </row>
    <row r="1771" spans="1:27" ht="41.1" hidden="1" customHeight="1" x14ac:dyDescent="0.3">
      <c r="A1771" s="285"/>
      <c r="B1771" s="57"/>
      <c r="C1771" s="57"/>
      <c r="D1771" s="57"/>
      <c r="E1771" s="57"/>
      <c r="F1771" s="57"/>
      <c r="G1771" s="57"/>
      <c r="H1771" s="103"/>
      <c r="I1771" s="133"/>
      <c r="J1771" s="187"/>
      <c r="K1771" s="133"/>
      <c r="L1771" s="91"/>
      <c r="M1771" s="188"/>
      <c r="N1771" s="123"/>
      <c r="O1771" s="124"/>
      <c r="P1771" s="110"/>
      <c r="Q1771" s="106"/>
      <c r="R1771" s="111"/>
      <c r="S1771" s="106"/>
      <c r="T1771" s="84">
        <f t="shared" si="106"/>
        <v>-9.7788870334625244E-9</v>
      </c>
      <c r="U1771" s="85"/>
      <c r="V1771" s="98"/>
      <c r="W1771" s="86"/>
      <c r="X1771" s="71"/>
      <c r="Y1771" s="71"/>
      <c r="Z1771" s="120"/>
      <c r="AA1771" s="120"/>
    </row>
    <row r="1772" spans="1:27" ht="41.1" hidden="1" customHeight="1" x14ac:dyDescent="0.3">
      <c r="A1772" s="285"/>
      <c r="B1772" s="57"/>
      <c r="C1772" s="57"/>
      <c r="D1772" s="57"/>
      <c r="E1772" s="57"/>
      <c r="F1772" s="57"/>
      <c r="G1772" s="57"/>
      <c r="H1772" s="103"/>
      <c r="I1772" s="133"/>
      <c r="J1772" s="187"/>
      <c r="K1772" s="133"/>
      <c r="L1772" s="91"/>
      <c r="M1772" s="188"/>
      <c r="N1772" s="123"/>
      <c r="O1772" s="124"/>
      <c r="P1772" s="110"/>
      <c r="Q1772" s="106"/>
      <c r="R1772" s="111"/>
      <c r="S1772" s="106"/>
      <c r="T1772" s="84">
        <f t="shared" si="106"/>
        <v>-9.7788870334625244E-9</v>
      </c>
      <c r="U1772" s="85"/>
      <c r="V1772" s="98"/>
      <c r="W1772" s="86"/>
      <c r="X1772" s="71"/>
      <c r="Y1772" s="71"/>
      <c r="Z1772" s="120"/>
      <c r="AA1772" s="120"/>
    </row>
    <row r="1773" spans="1:27" ht="41.1" hidden="1" customHeight="1" x14ac:dyDescent="0.3">
      <c r="A1773" s="285"/>
      <c r="B1773" s="57"/>
      <c r="C1773" s="57"/>
      <c r="D1773" s="57"/>
      <c r="E1773" s="57"/>
      <c r="F1773" s="57"/>
      <c r="G1773" s="57"/>
      <c r="H1773" s="103"/>
      <c r="I1773" s="133"/>
      <c r="J1773" s="187"/>
      <c r="K1773" s="133"/>
      <c r="L1773" s="91"/>
      <c r="M1773" s="188"/>
      <c r="N1773" s="123"/>
      <c r="O1773" s="124"/>
      <c r="P1773" s="110"/>
      <c r="Q1773" s="106"/>
      <c r="R1773" s="111"/>
      <c r="S1773" s="106"/>
      <c r="T1773" s="84">
        <f t="shared" si="106"/>
        <v>-9.7788870334625244E-9</v>
      </c>
      <c r="U1773" s="85"/>
      <c r="V1773" s="98"/>
      <c r="W1773" s="86"/>
      <c r="X1773" s="71"/>
      <c r="Y1773" s="71"/>
      <c r="Z1773" s="120"/>
      <c r="AA1773" s="120"/>
    </row>
    <row r="1774" spans="1:27" ht="41.1" hidden="1" customHeight="1" x14ac:dyDescent="0.3">
      <c r="A1774" s="285"/>
      <c r="B1774" s="57"/>
      <c r="C1774" s="57"/>
      <c r="D1774" s="57"/>
      <c r="E1774" s="57"/>
      <c r="F1774" s="57"/>
      <c r="G1774" s="57"/>
      <c r="H1774" s="103"/>
      <c r="I1774" s="133"/>
      <c r="J1774" s="187"/>
      <c r="K1774" s="133"/>
      <c r="L1774" s="91"/>
      <c r="M1774" s="188"/>
      <c r="N1774" s="123"/>
      <c r="O1774" s="124"/>
      <c r="P1774" s="110"/>
      <c r="Q1774" s="106"/>
      <c r="R1774" s="111"/>
      <c r="S1774" s="106"/>
      <c r="T1774" s="84">
        <f t="shared" si="106"/>
        <v>-9.7788870334625244E-9</v>
      </c>
      <c r="U1774" s="85"/>
      <c r="V1774" s="98"/>
      <c r="W1774" s="86"/>
      <c r="X1774" s="71"/>
      <c r="Y1774" s="71"/>
      <c r="Z1774" s="120"/>
      <c r="AA1774" s="120"/>
    </row>
    <row r="1775" spans="1:27" ht="41.1" hidden="1" customHeight="1" x14ac:dyDescent="0.3">
      <c r="A1775" s="285"/>
      <c r="B1775" s="57"/>
      <c r="C1775" s="57"/>
      <c r="D1775" s="57"/>
      <c r="E1775" s="57"/>
      <c r="F1775" s="57"/>
      <c r="G1775" s="57"/>
      <c r="H1775" s="103"/>
      <c r="I1775" s="133"/>
      <c r="J1775" s="187"/>
      <c r="K1775" s="133"/>
      <c r="L1775" s="91"/>
      <c r="M1775" s="188"/>
      <c r="N1775" s="123"/>
      <c r="O1775" s="124"/>
      <c r="P1775" s="110"/>
      <c r="Q1775" s="106"/>
      <c r="R1775" s="111"/>
      <c r="S1775" s="106"/>
      <c r="T1775" s="84">
        <f t="shared" si="106"/>
        <v>-9.7788870334625244E-9</v>
      </c>
      <c r="U1775" s="85"/>
      <c r="V1775" s="98"/>
      <c r="W1775" s="86"/>
      <c r="X1775" s="71"/>
      <c r="Y1775" s="71"/>
      <c r="Z1775" s="120"/>
      <c r="AA1775" s="120"/>
    </row>
    <row r="1776" spans="1:27" ht="41.1" hidden="1" customHeight="1" x14ac:dyDescent="0.3">
      <c r="A1776" s="285"/>
      <c r="B1776" s="57"/>
      <c r="C1776" s="57"/>
      <c r="D1776" s="57"/>
      <c r="E1776" s="57"/>
      <c r="F1776" s="57"/>
      <c r="G1776" s="57"/>
      <c r="H1776" s="103"/>
      <c r="I1776" s="133"/>
      <c r="J1776" s="187"/>
      <c r="K1776" s="133"/>
      <c r="L1776" s="91"/>
      <c r="M1776" s="188"/>
      <c r="N1776" s="123"/>
      <c r="O1776" s="124"/>
      <c r="P1776" s="110"/>
      <c r="Q1776" s="106"/>
      <c r="R1776" s="111"/>
      <c r="S1776" s="106"/>
      <c r="T1776" s="84">
        <f t="shared" si="106"/>
        <v>-9.7788870334625244E-9</v>
      </c>
      <c r="U1776" s="85"/>
      <c r="V1776" s="98"/>
      <c r="W1776" s="86"/>
      <c r="X1776" s="71"/>
      <c r="Y1776" s="71"/>
      <c r="Z1776" s="120"/>
      <c r="AA1776" s="120"/>
    </row>
    <row r="1777" spans="1:27" ht="41.1" hidden="1" customHeight="1" x14ac:dyDescent="0.3">
      <c r="A1777" s="285"/>
      <c r="B1777" s="57"/>
      <c r="C1777" s="57"/>
      <c r="D1777" s="57"/>
      <c r="E1777" s="57"/>
      <c r="F1777" s="57"/>
      <c r="G1777" s="57"/>
      <c r="H1777" s="103"/>
      <c r="I1777" s="133"/>
      <c r="J1777" s="187"/>
      <c r="K1777" s="133"/>
      <c r="L1777" s="91"/>
      <c r="M1777" s="188"/>
      <c r="N1777" s="123"/>
      <c r="O1777" s="124"/>
      <c r="P1777" s="110"/>
      <c r="Q1777" s="106"/>
      <c r="R1777" s="111"/>
      <c r="S1777" s="106"/>
      <c r="T1777" s="84">
        <f t="shared" si="106"/>
        <v>-9.7788870334625244E-9</v>
      </c>
      <c r="U1777" s="85"/>
      <c r="V1777" s="98"/>
      <c r="W1777" s="86"/>
      <c r="X1777" s="71"/>
      <c r="Y1777" s="71"/>
      <c r="Z1777" s="120"/>
      <c r="AA1777" s="120"/>
    </row>
    <row r="1778" spans="1:27" ht="41.1" hidden="1" customHeight="1" x14ac:dyDescent="0.3">
      <c r="A1778" s="285"/>
      <c r="B1778" s="57"/>
      <c r="C1778" s="57"/>
      <c r="D1778" s="57"/>
      <c r="E1778" s="57"/>
      <c r="F1778" s="57"/>
      <c r="G1778" s="57"/>
      <c r="H1778" s="103"/>
      <c r="I1778" s="133"/>
      <c r="J1778" s="187"/>
      <c r="K1778" s="133"/>
      <c r="L1778" s="91"/>
      <c r="M1778" s="188"/>
      <c r="N1778" s="123"/>
      <c r="O1778" s="124"/>
      <c r="P1778" s="110"/>
      <c r="Q1778" s="106"/>
      <c r="R1778" s="111"/>
      <c r="S1778" s="106"/>
      <c r="T1778" s="84">
        <f t="shared" si="106"/>
        <v>-9.7788870334625244E-9</v>
      </c>
      <c r="U1778" s="85"/>
      <c r="V1778" s="98"/>
      <c r="W1778" s="86"/>
      <c r="X1778" s="71"/>
      <c r="Y1778" s="71"/>
      <c r="Z1778" s="120"/>
      <c r="AA1778" s="120"/>
    </row>
    <row r="1779" spans="1:27" ht="41.1" hidden="1" customHeight="1" x14ac:dyDescent="0.3">
      <c r="A1779" s="285"/>
      <c r="B1779" s="57"/>
      <c r="C1779" s="57"/>
      <c r="D1779" s="57"/>
      <c r="E1779" s="57"/>
      <c r="F1779" s="57"/>
      <c r="G1779" s="57"/>
      <c r="H1779" s="103"/>
      <c r="I1779" s="133"/>
      <c r="J1779" s="187"/>
      <c r="K1779" s="133"/>
      <c r="L1779" s="91"/>
      <c r="M1779" s="188"/>
      <c r="N1779" s="123"/>
      <c r="O1779" s="124"/>
      <c r="P1779" s="110"/>
      <c r="Q1779" s="106"/>
      <c r="R1779" s="111"/>
      <c r="S1779" s="106"/>
      <c r="T1779" s="84">
        <f t="shared" si="106"/>
        <v>-9.7788870334625244E-9</v>
      </c>
      <c r="U1779" s="85"/>
      <c r="V1779" s="98"/>
      <c r="W1779" s="86"/>
      <c r="X1779" s="71"/>
      <c r="Y1779" s="71"/>
      <c r="Z1779" s="120"/>
      <c r="AA1779" s="120"/>
    </row>
    <row r="1780" spans="1:27" ht="41.1" hidden="1" customHeight="1" x14ac:dyDescent="0.3">
      <c r="A1780" s="285"/>
      <c r="B1780" s="57"/>
      <c r="C1780" s="57"/>
      <c r="D1780" s="57"/>
      <c r="E1780" s="57"/>
      <c r="F1780" s="57"/>
      <c r="G1780" s="57"/>
      <c r="H1780" s="103"/>
      <c r="I1780" s="133"/>
      <c r="J1780" s="187"/>
      <c r="K1780" s="133"/>
      <c r="L1780" s="91"/>
      <c r="M1780" s="188"/>
      <c r="N1780" s="123"/>
      <c r="O1780" s="124"/>
      <c r="P1780" s="110"/>
      <c r="Q1780" s="106"/>
      <c r="R1780" s="111"/>
      <c r="S1780" s="106"/>
      <c r="T1780" s="84">
        <f t="shared" si="106"/>
        <v>-9.7788870334625244E-9</v>
      </c>
      <c r="U1780" s="85"/>
      <c r="V1780" s="98"/>
      <c r="W1780" s="86"/>
      <c r="X1780" s="71"/>
      <c r="Y1780" s="71"/>
      <c r="Z1780" s="120"/>
      <c r="AA1780" s="120"/>
    </row>
    <row r="1781" spans="1:27" ht="41.1" hidden="1" customHeight="1" x14ac:dyDescent="0.3">
      <c r="A1781" s="285"/>
      <c r="B1781" s="57"/>
      <c r="C1781" s="57"/>
      <c r="D1781" s="57"/>
      <c r="E1781" s="57"/>
      <c r="F1781" s="57"/>
      <c r="G1781" s="57"/>
      <c r="H1781" s="103"/>
      <c r="I1781" s="133"/>
      <c r="J1781" s="187"/>
      <c r="K1781" s="133"/>
      <c r="L1781" s="91"/>
      <c r="M1781" s="188"/>
      <c r="N1781" s="123"/>
      <c r="O1781" s="124"/>
      <c r="P1781" s="110"/>
      <c r="Q1781" s="106"/>
      <c r="R1781" s="111"/>
      <c r="S1781" s="106"/>
      <c r="T1781" s="84">
        <f t="shared" si="106"/>
        <v>-9.7788870334625244E-9</v>
      </c>
      <c r="U1781" s="85"/>
      <c r="V1781" s="98"/>
      <c r="W1781" s="86"/>
      <c r="X1781" s="71"/>
      <c r="Y1781" s="71"/>
      <c r="Z1781" s="120"/>
      <c r="AA1781" s="120"/>
    </row>
    <row r="1782" spans="1:27" ht="41.1" hidden="1" customHeight="1" x14ac:dyDescent="0.3">
      <c r="A1782" s="285"/>
      <c r="B1782" s="57"/>
      <c r="C1782" s="57"/>
      <c r="D1782" s="57"/>
      <c r="E1782" s="57"/>
      <c r="F1782" s="57"/>
      <c r="G1782" s="57"/>
      <c r="H1782" s="103"/>
      <c r="I1782" s="133"/>
      <c r="J1782" s="187"/>
      <c r="K1782" s="133"/>
      <c r="L1782" s="91"/>
      <c r="M1782" s="188"/>
      <c r="N1782" s="123"/>
      <c r="O1782" s="124"/>
      <c r="P1782" s="110"/>
      <c r="Q1782" s="106"/>
      <c r="R1782" s="111"/>
      <c r="S1782" s="106"/>
      <c r="T1782" s="84">
        <f t="shared" si="106"/>
        <v>-9.7788870334625244E-9</v>
      </c>
      <c r="U1782" s="85"/>
      <c r="V1782" s="98"/>
      <c r="W1782" s="86"/>
      <c r="X1782" s="71"/>
      <c r="Y1782" s="71"/>
      <c r="Z1782" s="120"/>
      <c r="AA1782" s="120"/>
    </row>
    <row r="1783" spans="1:27" ht="41.1" hidden="1" customHeight="1" x14ac:dyDescent="0.3">
      <c r="A1783" s="285"/>
      <c r="B1783" s="57"/>
      <c r="C1783" s="57"/>
      <c r="D1783" s="57"/>
      <c r="E1783" s="57"/>
      <c r="F1783" s="57"/>
      <c r="G1783" s="57"/>
      <c r="H1783" s="103"/>
      <c r="I1783" s="133"/>
      <c r="J1783" s="187"/>
      <c r="K1783" s="133"/>
      <c r="L1783" s="91"/>
      <c r="M1783" s="188"/>
      <c r="N1783" s="123"/>
      <c r="O1783" s="124"/>
      <c r="P1783" s="110"/>
      <c r="Q1783" s="106"/>
      <c r="R1783" s="111"/>
      <c r="S1783" s="106"/>
      <c r="T1783" s="84">
        <f t="shared" si="106"/>
        <v>-9.7788870334625244E-9</v>
      </c>
      <c r="U1783" s="85"/>
      <c r="V1783" s="98"/>
      <c r="W1783" s="86"/>
      <c r="X1783" s="71"/>
      <c r="Y1783" s="71"/>
      <c r="Z1783" s="120"/>
      <c r="AA1783" s="120"/>
    </row>
    <row r="1784" spans="1:27" ht="41.1" hidden="1" customHeight="1" x14ac:dyDescent="0.3">
      <c r="A1784" s="285"/>
      <c r="B1784" s="57"/>
      <c r="C1784" s="57"/>
      <c r="D1784" s="57"/>
      <c r="E1784" s="57"/>
      <c r="F1784" s="57"/>
      <c r="G1784" s="57"/>
      <c r="H1784" s="103"/>
      <c r="I1784" s="133"/>
      <c r="J1784" s="187"/>
      <c r="K1784" s="133"/>
      <c r="L1784" s="91"/>
      <c r="M1784" s="188"/>
      <c r="N1784" s="123"/>
      <c r="O1784" s="124"/>
      <c r="P1784" s="110"/>
      <c r="Q1784" s="106"/>
      <c r="R1784" s="111"/>
      <c r="S1784" s="106"/>
      <c r="T1784" s="84">
        <f t="shared" si="106"/>
        <v>-9.7788870334625244E-9</v>
      </c>
      <c r="U1784" s="85"/>
      <c r="V1784" s="98"/>
      <c r="W1784" s="86"/>
      <c r="X1784" s="71"/>
      <c r="Y1784" s="71"/>
      <c r="Z1784" s="120"/>
      <c r="AA1784" s="120"/>
    </row>
    <row r="1785" spans="1:27" ht="41.1" hidden="1" customHeight="1" x14ac:dyDescent="0.3">
      <c r="A1785" s="285"/>
      <c r="B1785" s="57"/>
      <c r="C1785" s="57"/>
      <c r="D1785" s="57"/>
      <c r="E1785" s="57"/>
      <c r="F1785" s="57"/>
      <c r="G1785" s="57"/>
      <c r="H1785" s="103"/>
      <c r="I1785" s="133"/>
      <c r="J1785" s="187"/>
      <c r="K1785" s="133"/>
      <c r="L1785" s="91"/>
      <c r="M1785" s="188"/>
      <c r="N1785" s="123"/>
      <c r="O1785" s="124"/>
      <c r="P1785" s="110"/>
      <c r="Q1785" s="106"/>
      <c r="R1785" s="111"/>
      <c r="S1785" s="106"/>
      <c r="T1785" s="84">
        <f t="shared" si="106"/>
        <v>-9.7788870334625244E-9</v>
      </c>
      <c r="U1785" s="85"/>
      <c r="V1785" s="98"/>
      <c r="W1785" s="86"/>
      <c r="X1785" s="71"/>
      <c r="Y1785" s="71"/>
      <c r="Z1785" s="120"/>
      <c r="AA1785" s="120"/>
    </row>
    <row r="1786" spans="1:27" ht="41.1" hidden="1" customHeight="1" x14ac:dyDescent="0.3">
      <c r="A1786" s="285"/>
      <c r="B1786" s="57"/>
      <c r="C1786" s="57"/>
      <c r="D1786" s="57"/>
      <c r="E1786" s="57"/>
      <c r="F1786" s="57"/>
      <c r="G1786" s="57"/>
      <c r="H1786" s="103"/>
      <c r="I1786" s="133"/>
      <c r="J1786" s="187"/>
      <c r="K1786" s="133"/>
      <c r="L1786" s="91"/>
      <c r="M1786" s="188"/>
      <c r="N1786" s="123"/>
      <c r="O1786" s="124"/>
      <c r="P1786" s="110"/>
      <c r="Q1786" s="106"/>
      <c r="R1786" s="111"/>
      <c r="S1786" s="106"/>
      <c r="T1786" s="84">
        <f t="shared" si="106"/>
        <v>-9.7788870334625244E-9</v>
      </c>
      <c r="U1786" s="85"/>
      <c r="V1786" s="98"/>
      <c r="W1786" s="86"/>
      <c r="X1786" s="71"/>
      <c r="Y1786" s="71"/>
      <c r="Z1786" s="120"/>
      <c r="AA1786" s="120"/>
    </row>
    <row r="1787" spans="1:27" ht="41.1" hidden="1" customHeight="1" x14ac:dyDescent="0.3">
      <c r="A1787" s="285"/>
      <c r="B1787" s="57"/>
      <c r="C1787" s="57"/>
      <c r="D1787" s="57"/>
      <c r="E1787" s="57"/>
      <c r="F1787" s="57"/>
      <c r="G1787" s="57"/>
      <c r="H1787" s="103"/>
      <c r="I1787" s="133"/>
      <c r="J1787" s="187"/>
      <c r="K1787" s="133"/>
      <c r="L1787" s="91"/>
      <c r="M1787" s="188"/>
      <c r="N1787" s="123"/>
      <c r="O1787" s="124"/>
      <c r="P1787" s="110"/>
      <c r="Q1787" s="106"/>
      <c r="R1787" s="111"/>
      <c r="S1787" s="106"/>
      <c r="T1787" s="84">
        <f t="shared" si="106"/>
        <v>-9.7788870334625244E-9</v>
      </c>
      <c r="U1787" s="85"/>
      <c r="V1787" s="98"/>
      <c r="W1787" s="86"/>
      <c r="X1787" s="71"/>
      <c r="Y1787" s="71"/>
      <c r="Z1787" s="120"/>
      <c r="AA1787" s="120"/>
    </row>
    <row r="1788" spans="1:27" ht="41.1" hidden="1" customHeight="1" x14ac:dyDescent="0.3">
      <c r="A1788" s="285"/>
      <c r="B1788" s="57"/>
      <c r="C1788" s="57"/>
      <c r="D1788" s="57"/>
      <c r="E1788" s="57"/>
      <c r="F1788" s="57"/>
      <c r="G1788" s="57"/>
      <c r="H1788" s="103"/>
      <c r="I1788" s="133"/>
      <c r="J1788" s="187"/>
      <c r="K1788" s="133"/>
      <c r="L1788" s="91"/>
      <c r="M1788" s="188"/>
      <c r="N1788" s="123"/>
      <c r="O1788" s="124"/>
      <c r="P1788" s="110"/>
      <c r="Q1788" s="106"/>
      <c r="R1788" s="111"/>
      <c r="S1788" s="106"/>
      <c r="T1788" s="84">
        <f t="shared" si="106"/>
        <v>-9.7788870334625244E-9</v>
      </c>
      <c r="U1788" s="85"/>
      <c r="V1788" s="98"/>
      <c r="W1788" s="86"/>
      <c r="X1788" s="71"/>
      <c r="Y1788" s="71"/>
      <c r="Z1788" s="120"/>
      <c r="AA1788" s="120"/>
    </row>
    <row r="1789" spans="1:27" ht="41.1" hidden="1" customHeight="1" x14ac:dyDescent="0.3">
      <c r="A1789" s="285"/>
      <c r="B1789" s="57"/>
      <c r="C1789" s="57"/>
      <c r="D1789" s="57"/>
      <c r="E1789" s="57"/>
      <c r="F1789" s="57"/>
      <c r="G1789" s="57"/>
      <c r="H1789" s="103"/>
      <c r="I1789" s="133"/>
      <c r="J1789" s="187"/>
      <c r="K1789" s="133"/>
      <c r="L1789" s="91"/>
      <c r="M1789" s="188"/>
      <c r="N1789" s="123"/>
      <c r="O1789" s="124"/>
      <c r="P1789" s="110"/>
      <c r="Q1789" s="106"/>
      <c r="R1789" s="111"/>
      <c r="S1789" s="106"/>
      <c r="T1789" s="84">
        <f t="shared" si="106"/>
        <v>-9.7788870334625244E-9</v>
      </c>
      <c r="U1789" s="85"/>
      <c r="V1789" s="98"/>
      <c r="W1789" s="86"/>
      <c r="X1789" s="71"/>
      <c r="Y1789" s="71"/>
      <c r="Z1789" s="120"/>
      <c r="AA1789" s="120"/>
    </row>
    <row r="1790" spans="1:27" ht="41.1" hidden="1" customHeight="1" x14ac:dyDescent="0.3">
      <c r="A1790" s="285"/>
      <c r="B1790" s="57"/>
      <c r="C1790" s="57"/>
      <c r="D1790" s="57"/>
      <c r="E1790" s="57"/>
      <c r="F1790" s="57"/>
      <c r="G1790" s="57"/>
      <c r="H1790" s="103"/>
      <c r="I1790" s="133"/>
      <c r="J1790" s="187"/>
      <c r="K1790" s="133"/>
      <c r="L1790" s="91"/>
      <c r="M1790" s="188"/>
      <c r="N1790" s="123"/>
      <c r="O1790" s="124"/>
      <c r="P1790" s="110"/>
      <c r="Q1790" s="106"/>
      <c r="R1790" s="111"/>
      <c r="S1790" s="106"/>
      <c r="T1790" s="84">
        <f t="shared" si="106"/>
        <v>-9.7788870334625244E-9</v>
      </c>
      <c r="U1790" s="85"/>
      <c r="V1790" s="98"/>
      <c r="W1790" s="86"/>
      <c r="X1790" s="71"/>
      <c r="Y1790" s="71"/>
      <c r="Z1790" s="120"/>
      <c r="AA1790" s="120"/>
    </row>
    <row r="1791" spans="1:27" ht="41.1" hidden="1" customHeight="1" x14ac:dyDescent="0.3">
      <c r="A1791" s="285"/>
      <c r="B1791" s="57"/>
      <c r="C1791" s="57"/>
      <c r="D1791" s="57"/>
      <c r="E1791" s="57"/>
      <c r="F1791" s="57"/>
      <c r="G1791" s="57"/>
      <c r="H1791" s="103"/>
      <c r="I1791" s="133"/>
      <c r="J1791" s="187"/>
      <c r="K1791" s="133"/>
      <c r="L1791" s="91"/>
      <c r="M1791" s="188"/>
      <c r="N1791" s="123"/>
      <c r="O1791" s="124"/>
      <c r="P1791" s="110"/>
      <c r="Q1791" s="106"/>
      <c r="R1791" s="111"/>
      <c r="S1791" s="106"/>
      <c r="T1791" s="84">
        <f t="shared" si="106"/>
        <v>-9.7788870334625244E-9</v>
      </c>
      <c r="U1791" s="85"/>
      <c r="V1791" s="98"/>
      <c r="W1791" s="86"/>
      <c r="X1791" s="71"/>
      <c r="Y1791" s="71"/>
      <c r="Z1791" s="120"/>
      <c r="AA1791" s="120"/>
    </row>
    <row r="1792" spans="1:27" ht="41.1" hidden="1" customHeight="1" x14ac:dyDescent="0.3">
      <c r="A1792" s="285"/>
      <c r="B1792" s="57"/>
      <c r="C1792" s="57"/>
      <c r="D1792" s="57"/>
      <c r="E1792" s="57"/>
      <c r="F1792" s="57"/>
      <c r="G1792" s="57"/>
      <c r="H1792" s="103"/>
      <c r="I1792" s="133"/>
      <c r="J1792" s="187"/>
      <c r="K1792" s="133"/>
      <c r="L1792" s="91"/>
      <c r="M1792" s="188"/>
      <c r="N1792" s="123"/>
      <c r="O1792" s="124"/>
      <c r="P1792" s="110"/>
      <c r="Q1792" s="106"/>
      <c r="R1792" s="111"/>
      <c r="S1792" s="106"/>
      <c r="T1792" s="84">
        <f t="shared" si="106"/>
        <v>-9.7788870334625244E-9</v>
      </c>
      <c r="U1792" s="85"/>
      <c r="V1792" s="98"/>
      <c r="W1792" s="86"/>
      <c r="X1792" s="71"/>
      <c r="Y1792" s="71"/>
      <c r="Z1792" s="120"/>
      <c r="AA1792" s="120"/>
    </row>
    <row r="1793" spans="1:27" ht="41.1" hidden="1" customHeight="1" x14ac:dyDescent="0.3">
      <c r="A1793" s="285"/>
      <c r="B1793" s="57"/>
      <c r="C1793" s="57"/>
      <c r="D1793" s="57"/>
      <c r="E1793" s="57"/>
      <c r="F1793" s="57"/>
      <c r="G1793" s="57"/>
      <c r="H1793" s="103"/>
      <c r="I1793" s="133"/>
      <c r="J1793" s="187"/>
      <c r="K1793" s="133"/>
      <c r="L1793" s="91"/>
      <c r="M1793" s="188"/>
      <c r="N1793" s="123"/>
      <c r="O1793" s="124"/>
      <c r="P1793" s="110"/>
      <c r="Q1793" s="106"/>
      <c r="R1793" s="111"/>
      <c r="S1793" s="106"/>
      <c r="T1793" s="84">
        <f t="shared" si="106"/>
        <v>-9.7788870334625244E-9</v>
      </c>
      <c r="U1793" s="85"/>
      <c r="V1793" s="98"/>
      <c r="W1793" s="86"/>
      <c r="X1793" s="71"/>
      <c r="Y1793" s="71"/>
      <c r="Z1793" s="120"/>
      <c r="AA1793" s="120"/>
    </row>
    <row r="1794" spans="1:27" ht="41.1" hidden="1" customHeight="1" x14ac:dyDescent="0.3">
      <c r="A1794" s="285"/>
      <c r="B1794" s="57"/>
      <c r="C1794" s="57"/>
      <c r="D1794" s="57"/>
      <c r="E1794" s="57"/>
      <c r="F1794" s="57"/>
      <c r="G1794" s="57"/>
      <c r="H1794" s="103"/>
      <c r="I1794" s="133"/>
      <c r="J1794" s="187"/>
      <c r="K1794" s="133"/>
      <c r="L1794" s="91"/>
      <c r="M1794" s="188"/>
      <c r="N1794" s="123"/>
      <c r="O1794" s="124"/>
      <c r="P1794" s="110"/>
      <c r="Q1794" s="106"/>
      <c r="R1794" s="111"/>
      <c r="S1794" s="106"/>
      <c r="T1794" s="84">
        <f t="shared" si="106"/>
        <v>-9.7788870334625244E-9</v>
      </c>
      <c r="U1794" s="85"/>
      <c r="V1794" s="98"/>
      <c r="W1794" s="86"/>
      <c r="X1794" s="71"/>
      <c r="Y1794" s="71"/>
      <c r="Z1794" s="120"/>
      <c r="AA1794" s="120"/>
    </row>
    <row r="1795" spans="1:27" ht="41.1" hidden="1" customHeight="1" x14ac:dyDescent="0.3">
      <c r="A1795" s="285"/>
      <c r="B1795" s="57"/>
      <c r="C1795" s="57"/>
      <c r="D1795" s="57"/>
      <c r="E1795" s="57"/>
      <c r="F1795" s="57"/>
      <c r="G1795" s="57"/>
      <c r="H1795" s="103"/>
      <c r="I1795" s="133"/>
      <c r="J1795" s="187"/>
      <c r="K1795" s="133"/>
      <c r="L1795" s="91"/>
      <c r="M1795" s="188"/>
      <c r="N1795" s="123"/>
      <c r="O1795" s="124"/>
      <c r="P1795" s="110"/>
      <c r="Q1795" s="106"/>
      <c r="R1795" s="111"/>
      <c r="S1795" s="106"/>
      <c r="T1795" s="84">
        <f t="shared" si="106"/>
        <v>-9.7788870334625244E-9</v>
      </c>
      <c r="U1795" s="85"/>
      <c r="V1795" s="98"/>
      <c r="W1795" s="86"/>
      <c r="X1795" s="71"/>
      <c r="Y1795" s="71"/>
      <c r="Z1795" s="120"/>
      <c r="AA1795" s="120"/>
    </row>
    <row r="1796" spans="1:27" ht="41.1" hidden="1" customHeight="1" x14ac:dyDescent="0.3">
      <c r="A1796" s="285"/>
      <c r="B1796" s="57"/>
      <c r="C1796" s="57"/>
      <c r="D1796" s="57"/>
      <c r="E1796" s="57"/>
      <c r="F1796" s="57"/>
      <c r="G1796" s="57"/>
      <c r="H1796" s="103"/>
      <c r="I1796" s="133"/>
      <c r="J1796" s="187"/>
      <c r="K1796" s="133"/>
      <c r="L1796" s="91"/>
      <c r="M1796" s="188"/>
      <c r="N1796" s="123"/>
      <c r="O1796" s="124"/>
      <c r="P1796" s="110"/>
      <c r="Q1796" s="106"/>
      <c r="R1796" s="111"/>
      <c r="S1796" s="106"/>
      <c r="T1796" s="84">
        <f t="shared" si="106"/>
        <v>-9.7788870334625244E-9</v>
      </c>
      <c r="U1796" s="85"/>
      <c r="V1796" s="98"/>
      <c r="W1796" s="86"/>
      <c r="X1796" s="71"/>
      <c r="Y1796" s="71"/>
      <c r="Z1796" s="120"/>
      <c r="AA1796" s="120"/>
    </row>
    <row r="1797" spans="1:27" ht="41.1" hidden="1" customHeight="1" x14ac:dyDescent="0.3">
      <c r="A1797" s="285"/>
      <c r="B1797" s="57"/>
      <c r="C1797" s="57"/>
      <c r="D1797" s="57"/>
      <c r="E1797" s="57"/>
      <c r="F1797" s="57"/>
      <c r="G1797" s="57"/>
      <c r="H1797" s="103"/>
      <c r="I1797" s="133"/>
      <c r="J1797" s="187"/>
      <c r="K1797" s="133"/>
      <c r="L1797" s="91"/>
      <c r="M1797" s="188"/>
      <c r="N1797" s="123"/>
      <c r="O1797" s="124"/>
      <c r="P1797" s="110"/>
      <c r="Q1797" s="106"/>
      <c r="R1797" s="111"/>
      <c r="S1797" s="106"/>
      <c r="T1797" s="84">
        <f t="shared" si="106"/>
        <v>-9.7788870334625244E-9</v>
      </c>
      <c r="U1797" s="85"/>
      <c r="V1797" s="98"/>
      <c r="W1797" s="86"/>
      <c r="X1797" s="71"/>
      <c r="Y1797" s="71"/>
      <c r="Z1797" s="120"/>
      <c r="AA1797" s="120"/>
    </row>
    <row r="1798" spans="1:27" ht="41.1" hidden="1" customHeight="1" x14ac:dyDescent="0.3">
      <c r="A1798" s="285"/>
      <c r="B1798" s="57"/>
      <c r="C1798" s="57"/>
      <c r="D1798" s="57"/>
      <c r="E1798" s="57"/>
      <c r="F1798" s="57"/>
      <c r="G1798" s="57"/>
      <c r="H1798" s="103"/>
      <c r="I1798" s="133"/>
      <c r="J1798" s="187"/>
      <c r="K1798" s="133"/>
      <c r="L1798" s="91"/>
      <c r="M1798" s="188"/>
      <c r="N1798" s="123"/>
      <c r="O1798" s="124"/>
      <c r="P1798" s="110"/>
      <c r="Q1798" s="106"/>
      <c r="R1798" s="111"/>
      <c r="S1798" s="106"/>
      <c r="T1798" s="84">
        <f t="shared" si="106"/>
        <v>-9.7788870334625244E-9</v>
      </c>
      <c r="U1798" s="85"/>
      <c r="V1798" s="98"/>
      <c r="W1798" s="86"/>
      <c r="X1798" s="71"/>
      <c r="Y1798" s="71"/>
      <c r="Z1798" s="120"/>
      <c r="AA1798" s="120"/>
    </row>
    <row r="1799" spans="1:27" ht="41.1" hidden="1" customHeight="1" x14ac:dyDescent="0.3">
      <c r="A1799" s="285"/>
      <c r="B1799" s="57"/>
      <c r="C1799" s="57"/>
      <c r="D1799" s="57"/>
      <c r="E1799" s="57"/>
      <c r="F1799" s="57"/>
      <c r="G1799" s="57"/>
      <c r="H1799" s="103"/>
      <c r="I1799" s="133"/>
      <c r="J1799" s="187"/>
      <c r="K1799" s="133"/>
      <c r="L1799" s="91"/>
      <c r="M1799" s="188"/>
      <c r="N1799" s="123"/>
      <c r="O1799" s="124"/>
      <c r="P1799" s="110"/>
      <c r="Q1799" s="106"/>
      <c r="R1799" s="111"/>
      <c r="S1799" s="106"/>
      <c r="T1799" s="84">
        <f t="shared" si="106"/>
        <v>-9.7788870334625244E-9</v>
      </c>
      <c r="U1799" s="85"/>
      <c r="V1799" s="98"/>
      <c r="W1799" s="86"/>
      <c r="X1799" s="71"/>
      <c r="Y1799" s="71"/>
      <c r="Z1799" s="120"/>
      <c r="AA1799" s="120"/>
    </row>
    <row r="1800" spans="1:27" ht="41.1" hidden="1" customHeight="1" x14ac:dyDescent="0.3">
      <c r="A1800" s="285"/>
      <c r="B1800" s="57"/>
      <c r="C1800" s="57"/>
      <c r="D1800" s="57"/>
      <c r="E1800" s="57"/>
      <c r="F1800" s="57"/>
      <c r="G1800" s="57"/>
      <c r="H1800" s="103"/>
      <c r="I1800" s="133"/>
      <c r="J1800" s="187"/>
      <c r="K1800" s="133"/>
      <c r="L1800" s="91"/>
      <c r="M1800" s="188"/>
      <c r="N1800" s="123"/>
      <c r="O1800" s="124"/>
      <c r="P1800" s="110"/>
      <c r="Q1800" s="106"/>
      <c r="R1800" s="111"/>
      <c r="S1800" s="106"/>
      <c r="T1800" s="84">
        <f t="shared" si="106"/>
        <v>-9.7788870334625244E-9</v>
      </c>
      <c r="U1800" s="85"/>
      <c r="V1800" s="98"/>
      <c r="W1800" s="86"/>
      <c r="X1800" s="71"/>
      <c r="Y1800" s="71"/>
      <c r="Z1800" s="120"/>
      <c r="AA1800" s="120"/>
    </row>
    <row r="1801" spans="1:27" ht="41.1" hidden="1" customHeight="1" x14ac:dyDescent="0.3">
      <c r="A1801" s="285"/>
      <c r="B1801" s="57"/>
      <c r="C1801" s="57"/>
      <c r="D1801" s="57"/>
      <c r="E1801" s="57"/>
      <c r="F1801" s="57"/>
      <c r="G1801" s="57"/>
      <c r="H1801" s="103"/>
      <c r="I1801" s="133"/>
      <c r="J1801" s="187"/>
      <c r="K1801" s="133"/>
      <c r="L1801" s="91"/>
      <c r="M1801" s="188"/>
      <c r="N1801" s="123"/>
      <c r="O1801" s="124"/>
      <c r="P1801" s="110"/>
      <c r="Q1801" s="106"/>
      <c r="R1801" s="111"/>
      <c r="S1801" s="106"/>
      <c r="T1801" s="84">
        <f t="shared" si="106"/>
        <v>-9.7788870334625244E-9</v>
      </c>
      <c r="U1801" s="85"/>
      <c r="V1801" s="98"/>
      <c r="W1801" s="86"/>
      <c r="X1801" s="71"/>
      <c r="Y1801" s="71"/>
      <c r="Z1801" s="120"/>
      <c r="AA1801" s="120"/>
    </row>
    <row r="1802" spans="1:27" ht="41.1" hidden="1" customHeight="1" x14ac:dyDescent="0.3">
      <c r="A1802" s="285"/>
      <c r="B1802" s="57"/>
      <c r="C1802" s="57"/>
      <c r="D1802" s="57"/>
      <c r="E1802" s="57"/>
      <c r="F1802" s="57"/>
      <c r="G1802" s="57"/>
      <c r="H1802" s="103"/>
      <c r="I1802" s="133"/>
      <c r="J1802" s="187"/>
      <c r="K1802" s="133"/>
      <c r="L1802" s="91"/>
      <c r="M1802" s="188"/>
      <c r="N1802" s="123"/>
      <c r="O1802" s="124"/>
      <c r="P1802" s="110"/>
      <c r="Q1802" s="106"/>
      <c r="R1802" s="111"/>
      <c r="S1802" s="106"/>
      <c r="T1802" s="84">
        <f t="shared" si="106"/>
        <v>-9.7788870334625244E-9</v>
      </c>
      <c r="U1802" s="85"/>
      <c r="V1802" s="98"/>
      <c r="W1802" s="86"/>
      <c r="X1802" s="71"/>
      <c r="Y1802" s="71"/>
      <c r="Z1802" s="120"/>
      <c r="AA1802" s="120"/>
    </row>
    <row r="1803" spans="1:27" ht="41.1" hidden="1" customHeight="1" x14ac:dyDescent="0.3">
      <c r="A1803" s="285"/>
      <c r="B1803" s="57"/>
      <c r="C1803" s="57"/>
      <c r="D1803" s="57"/>
      <c r="E1803" s="57"/>
      <c r="F1803" s="57"/>
      <c r="G1803" s="57"/>
      <c r="H1803" s="103"/>
      <c r="I1803" s="133"/>
      <c r="J1803" s="187"/>
      <c r="K1803" s="133"/>
      <c r="L1803" s="91"/>
      <c r="M1803" s="188"/>
      <c r="N1803" s="123"/>
      <c r="O1803" s="124"/>
      <c r="P1803" s="110"/>
      <c r="Q1803" s="106"/>
      <c r="R1803" s="111"/>
      <c r="S1803" s="106"/>
      <c r="T1803" s="84">
        <f t="shared" si="106"/>
        <v>-9.7788870334625244E-9</v>
      </c>
      <c r="U1803" s="85"/>
      <c r="V1803" s="98"/>
      <c r="W1803" s="86"/>
      <c r="X1803" s="71"/>
      <c r="Y1803" s="71"/>
      <c r="Z1803" s="120"/>
      <c r="AA1803" s="120"/>
    </row>
    <row r="1804" spans="1:27" ht="41.1" hidden="1" customHeight="1" x14ac:dyDescent="0.3">
      <c r="A1804" s="285"/>
      <c r="B1804" s="57"/>
      <c r="C1804" s="57"/>
      <c r="D1804" s="57"/>
      <c r="E1804" s="57"/>
      <c r="F1804" s="57"/>
      <c r="G1804" s="57"/>
      <c r="H1804" s="103"/>
      <c r="I1804" s="133"/>
      <c r="J1804" s="187"/>
      <c r="K1804" s="133"/>
      <c r="L1804" s="91"/>
      <c r="M1804" s="188"/>
      <c r="N1804" s="123"/>
      <c r="O1804" s="124"/>
      <c r="P1804" s="110"/>
      <c r="Q1804" s="106"/>
      <c r="R1804" s="111"/>
      <c r="S1804" s="106"/>
      <c r="T1804" s="84">
        <f t="shared" si="106"/>
        <v>-9.7788870334625244E-9</v>
      </c>
      <c r="U1804" s="85"/>
      <c r="V1804" s="98"/>
      <c r="W1804" s="86"/>
      <c r="X1804" s="71"/>
      <c r="Y1804" s="71"/>
      <c r="Z1804" s="120"/>
      <c r="AA1804" s="120"/>
    </row>
    <row r="1805" spans="1:27" ht="41.1" hidden="1" customHeight="1" x14ac:dyDescent="0.3">
      <c r="A1805" s="285"/>
      <c r="B1805" s="57"/>
      <c r="C1805" s="57"/>
      <c r="D1805" s="57"/>
      <c r="E1805" s="57"/>
      <c r="F1805" s="57"/>
      <c r="G1805" s="57"/>
      <c r="H1805" s="103"/>
      <c r="I1805" s="133"/>
      <c r="J1805" s="187"/>
      <c r="K1805" s="133"/>
      <c r="L1805" s="91"/>
      <c r="M1805" s="188"/>
      <c r="N1805" s="123"/>
      <c r="O1805" s="124"/>
      <c r="P1805" s="110"/>
      <c r="Q1805" s="106"/>
      <c r="R1805" s="111"/>
      <c r="S1805" s="106"/>
      <c r="T1805" s="84">
        <f t="shared" si="106"/>
        <v>-9.7788870334625244E-9</v>
      </c>
      <c r="U1805" s="85"/>
      <c r="V1805" s="98"/>
      <c r="W1805" s="86"/>
      <c r="X1805" s="71"/>
      <c r="Y1805" s="71"/>
      <c r="Z1805" s="120"/>
      <c r="AA1805" s="120"/>
    </row>
    <row r="1806" spans="1:27" ht="41.1" hidden="1" customHeight="1" x14ac:dyDescent="0.3">
      <c r="A1806" s="285"/>
      <c r="B1806" s="57"/>
      <c r="C1806" s="57"/>
      <c r="D1806" s="57"/>
      <c r="E1806" s="57"/>
      <c r="F1806" s="57"/>
      <c r="G1806" s="57"/>
      <c r="H1806" s="103"/>
      <c r="I1806" s="133"/>
      <c r="J1806" s="187"/>
      <c r="K1806" s="133"/>
      <c r="L1806" s="91"/>
      <c r="M1806" s="188"/>
      <c r="N1806" s="123"/>
      <c r="O1806" s="124"/>
      <c r="P1806" s="110"/>
      <c r="Q1806" s="106"/>
      <c r="R1806" s="111"/>
      <c r="S1806" s="106"/>
      <c r="T1806" s="84">
        <f t="shared" si="106"/>
        <v>-9.7788870334625244E-9</v>
      </c>
      <c r="U1806" s="85"/>
      <c r="V1806" s="98"/>
      <c r="W1806" s="86"/>
      <c r="X1806" s="71"/>
      <c r="Y1806" s="71"/>
      <c r="Z1806" s="120"/>
      <c r="AA1806" s="120"/>
    </row>
    <row r="1807" spans="1:27" ht="41.1" hidden="1" customHeight="1" x14ac:dyDescent="0.3">
      <c r="A1807" s="285"/>
      <c r="B1807" s="57"/>
      <c r="C1807" s="57"/>
      <c r="D1807" s="57"/>
      <c r="E1807" s="57"/>
      <c r="F1807" s="57"/>
      <c r="G1807" s="57"/>
      <c r="H1807" s="103"/>
      <c r="I1807" s="133"/>
      <c r="J1807" s="187"/>
      <c r="K1807" s="133"/>
      <c r="L1807" s="91"/>
      <c r="M1807" s="188"/>
      <c r="N1807" s="123"/>
      <c r="O1807" s="124"/>
      <c r="P1807" s="110"/>
      <c r="Q1807" s="106"/>
      <c r="R1807" s="111"/>
      <c r="S1807" s="106"/>
      <c r="T1807" s="84">
        <f t="shared" si="106"/>
        <v>-9.7788870334625244E-9</v>
      </c>
      <c r="U1807" s="85"/>
      <c r="V1807" s="98"/>
      <c r="W1807" s="86"/>
      <c r="X1807" s="71"/>
      <c r="Y1807" s="71"/>
      <c r="Z1807" s="120"/>
      <c r="AA1807" s="120"/>
    </row>
    <row r="1808" spans="1:27" ht="41.1" hidden="1" customHeight="1" x14ac:dyDescent="0.3">
      <c r="A1808" s="285"/>
      <c r="B1808" s="57"/>
      <c r="C1808" s="57"/>
      <c r="D1808" s="57"/>
      <c r="E1808" s="57"/>
      <c r="F1808" s="57"/>
      <c r="G1808" s="57"/>
      <c r="H1808" s="103"/>
      <c r="I1808" s="133"/>
      <c r="J1808" s="187"/>
      <c r="K1808" s="133"/>
      <c r="L1808" s="91"/>
      <c r="M1808" s="188"/>
      <c r="N1808" s="123"/>
      <c r="O1808" s="124"/>
      <c r="P1808" s="110"/>
      <c r="Q1808" s="106"/>
      <c r="R1808" s="111"/>
      <c r="S1808" s="106"/>
      <c r="T1808" s="84">
        <f t="shared" si="106"/>
        <v>-9.7788870334625244E-9</v>
      </c>
      <c r="U1808" s="85"/>
      <c r="V1808" s="98"/>
      <c r="W1808" s="86"/>
      <c r="X1808" s="71"/>
      <c r="Y1808" s="71"/>
      <c r="Z1808" s="120"/>
      <c r="AA1808" s="120"/>
    </row>
    <row r="1809" spans="1:27" ht="41.1" hidden="1" customHeight="1" x14ac:dyDescent="0.3">
      <c r="A1809" s="285"/>
      <c r="B1809" s="57"/>
      <c r="C1809" s="57"/>
      <c r="D1809" s="57"/>
      <c r="E1809" s="57"/>
      <c r="F1809" s="57"/>
      <c r="G1809" s="57"/>
      <c r="H1809" s="103"/>
      <c r="I1809" s="133"/>
      <c r="J1809" s="187"/>
      <c r="K1809" s="133"/>
      <c r="L1809" s="91"/>
      <c r="M1809" s="188"/>
      <c r="N1809" s="123"/>
      <c r="O1809" s="124"/>
      <c r="P1809" s="110"/>
      <c r="Q1809" s="106"/>
      <c r="R1809" s="111"/>
      <c r="S1809" s="106"/>
      <c r="T1809" s="84">
        <f t="shared" si="106"/>
        <v>-9.7788870334625244E-9</v>
      </c>
      <c r="U1809" s="85"/>
      <c r="V1809" s="98"/>
      <c r="W1809" s="86"/>
      <c r="X1809" s="71"/>
      <c r="Y1809" s="71"/>
      <c r="Z1809" s="120"/>
      <c r="AA1809" s="120"/>
    </row>
    <row r="1810" spans="1:27" ht="41.1" hidden="1" customHeight="1" x14ac:dyDescent="0.3">
      <c r="A1810" s="285"/>
      <c r="B1810" s="57"/>
      <c r="C1810" s="57"/>
      <c r="D1810" s="57"/>
      <c r="E1810" s="57"/>
      <c r="F1810" s="57"/>
      <c r="G1810" s="57"/>
      <c r="H1810" s="103"/>
      <c r="I1810" s="133"/>
      <c r="J1810" s="187"/>
      <c r="K1810" s="133"/>
      <c r="L1810" s="91"/>
      <c r="M1810" s="188"/>
      <c r="N1810" s="123"/>
      <c r="O1810" s="124"/>
      <c r="P1810" s="110"/>
      <c r="Q1810" s="106"/>
      <c r="R1810" s="111"/>
      <c r="S1810" s="106"/>
      <c r="T1810" s="84">
        <f t="shared" si="106"/>
        <v>-9.7788870334625244E-9</v>
      </c>
      <c r="U1810" s="85"/>
      <c r="V1810" s="98"/>
      <c r="W1810" s="86"/>
      <c r="X1810" s="71"/>
      <c r="Y1810" s="71"/>
      <c r="Z1810" s="120"/>
      <c r="AA1810" s="120"/>
    </row>
    <row r="1811" spans="1:27" ht="41.1" hidden="1" customHeight="1" x14ac:dyDescent="0.3">
      <c r="A1811" s="285"/>
      <c r="B1811" s="57"/>
      <c r="C1811" s="57"/>
      <c r="D1811" s="57"/>
      <c r="E1811" s="57"/>
      <c r="F1811" s="57"/>
      <c r="G1811" s="57"/>
      <c r="H1811" s="103"/>
      <c r="I1811" s="133"/>
      <c r="J1811" s="187"/>
      <c r="K1811" s="133"/>
      <c r="L1811" s="91"/>
      <c r="M1811" s="188"/>
      <c r="N1811" s="123"/>
      <c r="O1811" s="124"/>
      <c r="P1811" s="110"/>
      <c r="Q1811" s="106"/>
      <c r="R1811" s="111"/>
      <c r="S1811" s="106"/>
      <c r="T1811" s="84">
        <f t="shared" si="106"/>
        <v>-9.7788870334625244E-9</v>
      </c>
      <c r="U1811" s="85"/>
      <c r="V1811" s="98"/>
      <c r="W1811" s="86"/>
      <c r="X1811" s="71"/>
      <c r="Y1811" s="71"/>
      <c r="Z1811" s="120"/>
      <c r="AA1811" s="120"/>
    </row>
    <row r="1812" spans="1:27" ht="41.1" hidden="1" customHeight="1" x14ac:dyDescent="0.3">
      <c r="A1812" s="285"/>
      <c r="B1812" s="57"/>
      <c r="C1812" s="57"/>
      <c r="D1812" s="57"/>
      <c r="E1812" s="57"/>
      <c r="F1812" s="57"/>
      <c r="G1812" s="57"/>
      <c r="H1812" s="103"/>
      <c r="I1812" s="133"/>
      <c r="J1812" s="187"/>
      <c r="K1812" s="133"/>
      <c r="L1812" s="91"/>
      <c r="M1812" s="188"/>
      <c r="N1812" s="123"/>
      <c r="O1812" s="124"/>
      <c r="P1812" s="110"/>
      <c r="Q1812" s="106"/>
      <c r="R1812" s="111"/>
      <c r="S1812" s="106"/>
      <c r="T1812" s="84">
        <f t="shared" si="106"/>
        <v>-9.7788870334625244E-9</v>
      </c>
      <c r="U1812" s="85"/>
      <c r="V1812" s="98"/>
      <c r="W1812" s="86"/>
      <c r="X1812" s="71"/>
      <c r="Y1812" s="71"/>
      <c r="Z1812" s="120"/>
      <c r="AA1812" s="120"/>
    </row>
    <row r="1813" spans="1:27" ht="41.1" hidden="1" customHeight="1" x14ac:dyDescent="0.3">
      <c r="A1813" s="285"/>
      <c r="B1813" s="57"/>
      <c r="C1813" s="57"/>
      <c r="D1813" s="57"/>
      <c r="E1813" s="57"/>
      <c r="F1813" s="57"/>
      <c r="G1813" s="57"/>
      <c r="H1813" s="103"/>
      <c r="I1813" s="133"/>
      <c r="J1813" s="187"/>
      <c r="K1813" s="133"/>
      <c r="L1813" s="91"/>
      <c r="M1813" s="188"/>
      <c r="N1813" s="123"/>
      <c r="O1813" s="124"/>
      <c r="P1813" s="110"/>
      <c r="Q1813" s="106"/>
      <c r="R1813" s="111"/>
      <c r="S1813" s="106"/>
      <c r="T1813" s="84">
        <f t="shared" si="106"/>
        <v>-9.7788870334625244E-9</v>
      </c>
      <c r="U1813" s="85"/>
      <c r="V1813" s="98"/>
      <c r="W1813" s="86"/>
      <c r="X1813" s="71"/>
      <c r="Y1813" s="71"/>
      <c r="Z1813" s="120"/>
      <c r="AA1813" s="120"/>
    </row>
    <row r="1814" spans="1:27" ht="41.1" hidden="1" customHeight="1" x14ac:dyDescent="0.3">
      <c r="A1814" s="285"/>
      <c r="B1814" s="57"/>
      <c r="C1814" s="57"/>
      <c r="D1814" s="57"/>
      <c r="E1814" s="57"/>
      <c r="F1814" s="57"/>
      <c r="G1814" s="57"/>
      <c r="H1814" s="103"/>
      <c r="I1814" s="133"/>
      <c r="J1814" s="187"/>
      <c r="K1814" s="133"/>
      <c r="L1814" s="91"/>
      <c r="M1814" s="188"/>
      <c r="N1814" s="123"/>
      <c r="O1814" s="124"/>
      <c r="P1814" s="110"/>
      <c r="Q1814" s="106"/>
      <c r="R1814" s="111"/>
      <c r="S1814" s="106"/>
      <c r="T1814" s="84">
        <f t="shared" si="106"/>
        <v>-9.7788870334625244E-9</v>
      </c>
      <c r="U1814" s="85"/>
      <c r="V1814" s="98"/>
      <c r="W1814" s="86"/>
      <c r="X1814" s="71"/>
      <c r="Y1814" s="71"/>
      <c r="Z1814" s="120"/>
      <c r="AA1814" s="120"/>
    </row>
    <row r="1815" spans="1:27" ht="41.1" hidden="1" customHeight="1" x14ac:dyDescent="0.3">
      <c r="A1815" s="285"/>
      <c r="B1815" s="57"/>
      <c r="C1815" s="57"/>
      <c r="D1815" s="57"/>
      <c r="E1815" s="57"/>
      <c r="F1815" s="57"/>
      <c r="G1815" s="57"/>
      <c r="H1815" s="103"/>
      <c r="I1815" s="133"/>
      <c r="J1815" s="187"/>
      <c r="K1815" s="133"/>
      <c r="L1815" s="91"/>
      <c r="M1815" s="188"/>
      <c r="N1815" s="123"/>
      <c r="O1815" s="124"/>
      <c r="P1815" s="110"/>
      <c r="Q1815" s="106"/>
      <c r="R1815" s="111"/>
      <c r="S1815" s="106"/>
      <c r="T1815" s="84">
        <f t="shared" si="106"/>
        <v>-9.7788870334625244E-9</v>
      </c>
      <c r="U1815" s="85"/>
      <c r="V1815" s="98"/>
      <c r="W1815" s="86"/>
      <c r="X1815" s="71"/>
      <c r="Y1815" s="71"/>
      <c r="Z1815" s="120"/>
      <c r="AA1815" s="120"/>
    </row>
    <row r="1816" spans="1:27" ht="41.1" hidden="1" customHeight="1" x14ac:dyDescent="0.3">
      <c r="A1816" s="285"/>
      <c r="B1816" s="57"/>
      <c r="C1816" s="57"/>
      <c r="D1816" s="57"/>
      <c r="E1816" s="57"/>
      <c r="F1816" s="57"/>
      <c r="G1816" s="57"/>
      <c r="H1816" s="103"/>
      <c r="I1816" s="133"/>
      <c r="J1816" s="187"/>
      <c r="K1816" s="133"/>
      <c r="L1816" s="91"/>
      <c r="M1816" s="188"/>
      <c r="N1816" s="123"/>
      <c r="O1816" s="124"/>
      <c r="P1816" s="110"/>
      <c r="Q1816" s="106"/>
      <c r="R1816" s="111"/>
      <c r="S1816" s="106"/>
      <c r="T1816" s="84">
        <f t="shared" si="106"/>
        <v>-9.7788870334625244E-9</v>
      </c>
      <c r="U1816" s="85"/>
      <c r="V1816" s="98"/>
      <c r="W1816" s="86"/>
      <c r="X1816" s="71"/>
      <c r="Y1816" s="71"/>
      <c r="Z1816" s="120"/>
      <c r="AA1816" s="120"/>
    </row>
    <row r="1817" spans="1:27" ht="41.1" hidden="1" customHeight="1" x14ac:dyDescent="0.3">
      <c r="A1817" s="285"/>
      <c r="B1817" s="57"/>
      <c r="C1817" s="57"/>
      <c r="D1817" s="57"/>
      <c r="E1817" s="57"/>
      <c r="F1817" s="57"/>
      <c r="G1817" s="57"/>
      <c r="H1817" s="103"/>
      <c r="I1817" s="133"/>
      <c r="J1817" s="187"/>
      <c r="K1817" s="133"/>
      <c r="L1817" s="91"/>
      <c r="M1817" s="188"/>
      <c r="N1817" s="123"/>
      <c r="O1817" s="124"/>
      <c r="P1817" s="110"/>
      <c r="Q1817" s="106"/>
      <c r="R1817" s="111"/>
      <c r="S1817" s="106"/>
      <c r="T1817" s="84">
        <f t="shared" si="106"/>
        <v>-9.7788870334625244E-9</v>
      </c>
      <c r="U1817" s="85"/>
      <c r="V1817" s="98"/>
      <c r="W1817" s="86"/>
      <c r="X1817" s="71"/>
      <c r="Y1817" s="71"/>
      <c r="Z1817" s="120"/>
      <c r="AA1817" s="120"/>
    </row>
    <row r="1818" spans="1:27" ht="41.1" hidden="1" customHeight="1" x14ac:dyDescent="0.3">
      <c r="A1818" s="285"/>
      <c r="B1818" s="57"/>
      <c r="C1818" s="57"/>
      <c r="D1818" s="57"/>
      <c r="E1818" s="57"/>
      <c r="F1818" s="57"/>
      <c r="G1818" s="57"/>
      <c r="H1818" s="103"/>
      <c r="I1818" s="133"/>
      <c r="J1818" s="187"/>
      <c r="K1818" s="133"/>
      <c r="L1818" s="91"/>
      <c r="M1818" s="188"/>
      <c r="N1818" s="123"/>
      <c r="O1818" s="124"/>
      <c r="P1818" s="110"/>
      <c r="Q1818" s="106"/>
      <c r="R1818" s="111"/>
      <c r="S1818" s="106"/>
      <c r="T1818" s="84">
        <f t="shared" si="106"/>
        <v>-9.7788870334625244E-9</v>
      </c>
      <c r="U1818" s="85"/>
      <c r="V1818" s="98"/>
      <c r="W1818" s="86"/>
      <c r="X1818" s="71"/>
      <c r="Y1818" s="71"/>
      <c r="Z1818" s="120"/>
      <c r="AA1818" s="120"/>
    </row>
    <row r="1819" spans="1:27" ht="41.1" hidden="1" customHeight="1" x14ac:dyDescent="0.3">
      <c r="A1819" s="285"/>
      <c r="B1819" s="57"/>
      <c r="C1819" s="57"/>
      <c r="D1819" s="57"/>
      <c r="E1819" s="57"/>
      <c r="F1819" s="57"/>
      <c r="G1819" s="57"/>
      <c r="H1819" s="103"/>
      <c r="I1819" s="133"/>
      <c r="J1819" s="187"/>
      <c r="K1819" s="133"/>
      <c r="L1819" s="91"/>
      <c r="M1819" s="188"/>
      <c r="N1819" s="123"/>
      <c r="O1819" s="124"/>
      <c r="P1819" s="110"/>
      <c r="Q1819" s="106"/>
      <c r="R1819" s="111"/>
      <c r="S1819" s="106"/>
      <c r="T1819" s="84">
        <f t="shared" si="106"/>
        <v>-9.7788870334625244E-9</v>
      </c>
      <c r="U1819" s="85"/>
      <c r="V1819" s="98"/>
      <c r="W1819" s="86"/>
      <c r="X1819" s="71"/>
      <c r="Y1819" s="71"/>
      <c r="Z1819" s="120"/>
      <c r="AA1819" s="120"/>
    </row>
    <row r="1820" spans="1:27" ht="41.1" hidden="1" customHeight="1" x14ac:dyDescent="0.3">
      <c r="A1820" s="285"/>
      <c r="B1820" s="57"/>
      <c r="C1820" s="57"/>
      <c r="D1820" s="57"/>
      <c r="E1820" s="57"/>
      <c r="F1820" s="57"/>
      <c r="G1820" s="57"/>
      <c r="H1820" s="103"/>
      <c r="I1820" s="133"/>
      <c r="J1820" s="187"/>
      <c r="K1820" s="133"/>
      <c r="L1820" s="91"/>
      <c r="M1820" s="188"/>
      <c r="N1820" s="123"/>
      <c r="O1820" s="124"/>
      <c r="P1820" s="110"/>
      <c r="Q1820" s="106"/>
      <c r="R1820" s="111"/>
      <c r="S1820" s="106"/>
      <c r="T1820" s="84">
        <f t="shared" si="106"/>
        <v>-9.7788870334625244E-9</v>
      </c>
      <c r="U1820" s="85"/>
      <c r="V1820" s="98"/>
      <c r="W1820" s="86"/>
      <c r="X1820" s="71"/>
      <c r="Y1820" s="71"/>
      <c r="Z1820" s="120"/>
      <c r="AA1820" s="120"/>
    </row>
    <row r="1821" spans="1:27" ht="41.1" hidden="1" customHeight="1" x14ac:dyDescent="0.3">
      <c r="A1821" s="285"/>
      <c r="B1821" s="57"/>
      <c r="C1821" s="57"/>
      <c r="D1821" s="57"/>
      <c r="E1821" s="57"/>
      <c r="F1821" s="57"/>
      <c r="G1821" s="57"/>
      <c r="H1821" s="103"/>
      <c r="I1821" s="133"/>
      <c r="J1821" s="187"/>
      <c r="K1821" s="133"/>
      <c r="L1821" s="91"/>
      <c r="M1821" s="188"/>
      <c r="N1821" s="123"/>
      <c r="O1821" s="124"/>
      <c r="P1821" s="110"/>
      <c r="Q1821" s="106"/>
      <c r="R1821" s="111"/>
      <c r="S1821" s="106"/>
      <c r="T1821" s="84">
        <f t="shared" si="106"/>
        <v>-9.7788870334625244E-9</v>
      </c>
      <c r="U1821" s="85"/>
      <c r="V1821" s="98"/>
      <c r="W1821" s="86"/>
      <c r="X1821" s="71"/>
      <c r="Y1821" s="71"/>
      <c r="Z1821" s="120"/>
      <c r="AA1821" s="120"/>
    </row>
    <row r="1822" spans="1:27" ht="41.1" hidden="1" customHeight="1" x14ac:dyDescent="0.3">
      <c r="A1822" s="285"/>
      <c r="B1822" s="57"/>
      <c r="C1822" s="57"/>
      <c r="D1822" s="57"/>
      <c r="E1822" s="57"/>
      <c r="F1822" s="57"/>
      <c r="G1822" s="57"/>
      <c r="H1822" s="103"/>
      <c r="I1822" s="133"/>
      <c r="J1822" s="187"/>
      <c r="K1822" s="133"/>
      <c r="L1822" s="91"/>
      <c r="M1822" s="188"/>
      <c r="N1822" s="123"/>
      <c r="O1822" s="124"/>
      <c r="P1822" s="110"/>
      <c r="Q1822" s="106"/>
      <c r="R1822" s="111"/>
      <c r="S1822" s="106"/>
      <c r="T1822" s="84">
        <f t="shared" si="106"/>
        <v>-9.7788870334625244E-9</v>
      </c>
      <c r="U1822" s="85"/>
      <c r="V1822" s="98"/>
      <c r="W1822" s="86"/>
      <c r="X1822" s="71"/>
      <c r="Y1822" s="71"/>
      <c r="Z1822" s="120"/>
      <c r="AA1822" s="120"/>
    </row>
    <row r="1823" spans="1:27" ht="41.1" hidden="1" customHeight="1" x14ac:dyDescent="0.3">
      <c r="A1823" s="285"/>
      <c r="B1823" s="57"/>
      <c r="C1823" s="57"/>
      <c r="D1823" s="57"/>
      <c r="E1823" s="57"/>
      <c r="F1823" s="57"/>
      <c r="G1823" s="57"/>
      <c r="H1823" s="103"/>
      <c r="I1823" s="133"/>
      <c r="J1823" s="187"/>
      <c r="K1823" s="133"/>
      <c r="L1823" s="91"/>
      <c r="M1823" s="188"/>
      <c r="N1823" s="123"/>
      <c r="O1823" s="124"/>
      <c r="P1823" s="110"/>
      <c r="Q1823" s="106"/>
      <c r="R1823" s="111"/>
      <c r="S1823" s="106"/>
      <c r="T1823" s="84">
        <f t="shared" si="106"/>
        <v>-9.7788870334625244E-9</v>
      </c>
      <c r="U1823" s="85"/>
      <c r="V1823" s="98"/>
      <c r="W1823" s="86"/>
      <c r="X1823" s="71"/>
      <c r="Y1823" s="71"/>
      <c r="Z1823" s="120"/>
      <c r="AA1823" s="120"/>
    </row>
    <row r="1824" spans="1:27" ht="41.1" hidden="1" customHeight="1" x14ac:dyDescent="0.3">
      <c r="A1824" s="285"/>
      <c r="B1824" s="57"/>
      <c r="C1824" s="57"/>
      <c r="D1824" s="57"/>
      <c r="E1824" s="57"/>
      <c r="F1824" s="57"/>
      <c r="G1824" s="57"/>
      <c r="H1824" s="103"/>
      <c r="I1824" s="133"/>
      <c r="J1824" s="187"/>
      <c r="K1824" s="133"/>
      <c r="L1824" s="91"/>
      <c r="M1824" s="188"/>
      <c r="N1824" s="123"/>
      <c r="O1824" s="124"/>
      <c r="P1824" s="110"/>
      <c r="Q1824" s="106"/>
      <c r="R1824" s="111"/>
      <c r="S1824" s="106"/>
      <c r="T1824" s="84">
        <f t="shared" si="106"/>
        <v>-9.7788870334625244E-9</v>
      </c>
      <c r="U1824" s="85"/>
      <c r="V1824" s="98"/>
      <c r="W1824" s="86"/>
      <c r="X1824" s="71"/>
      <c r="Y1824" s="71"/>
      <c r="Z1824" s="120"/>
      <c r="AA1824" s="120"/>
    </row>
    <row r="1825" spans="1:27" ht="41.1" hidden="1" customHeight="1" x14ac:dyDescent="0.3">
      <c r="A1825" s="285"/>
      <c r="B1825" s="57"/>
      <c r="C1825" s="57"/>
      <c r="D1825" s="57"/>
      <c r="E1825" s="57"/>
      <c r="F1825" s="57"/>
      <c r="G1825" s="57"/>
      <c r="H1825" s="103"/>
      <c r="I1825" s="133"/>
      <c r="J1825" s="187"/>
      <c r="K1825" s="133"/>
      <c r="L1825" s="91"/>
      <c r="M1825" s="188"/>
      <c r="N1825" s="123"/>
      <c r="O1825" s="124"/>
      <c r="P1825" s="110"/>
      <c r="Q1825" s="106"/>
      <c r="R1825" s="111"/>
      <c r="S1825" s="106"/>
      <c r="T1825" s="84">
        <f t="shared" si="106"/>
        <v>-9.7788870334625244E-9</v>
      </c>
      <c r="U1825" s="85"/>
      <c r="V1825" s="98"/>
      <c r="W1825" s="86"/>
      <c r="X1825" s="71"/>
      <c r="Y1825" s="71"/>
      <c r="Z1825" s="120"/>
      <c r="AA1825" s="120"/>
    </row>
    <row r="1826" spans="1:27" ht="41.1" hidden="1" customHeight="1" x14ac:dyDescent="0.3">
      <c r="A1826" s="285"/>
      <c r="B1826" s="57"/>
      <c r="C1826" s="57"/>
      <c r="D1826" s="57"/>
      <c r="E1826" s="57"/>
      <c r="F1826" s="57"/>
      <c r="G1826" s="57"/>
      <c r="H1826" s="103"/>
      <c r="I1826" s="133"/>
      <c r="J1826" s="187"/>
      <c r="K1826" s="133"/>
      <c r="L1826" s="91"/>
      <c r="M1826" s="188"/>
      <c r="N1826" s="123"/>
      <c r="O1826" s="124"/>
      <c r="P1826" s="110"/>
      <c r="Q1826" s="106"/>
      <c r="R1826" s="111"/>
      <c r="S1826" s="106"/>
      <c r="T1826" s="84">
        <f t="shared" si="106"/>
        <v>-9.7788870334625244E-9</v>
      </c>
      <c r="U1826" s="85"/>
      <c r="V1826" s="98"/>
      <c r="W1826" s="86"/>
      <c r="X1826" s="71"/>
      <c r="Y1826" s="71"/>
      <c r="Z1826" s="120"/>
      <c r="AA1826" s="120"/>
    </row>
    <row r="1827" spans="1:27" ht="41.1" hidden="1" customHeight="1" x14ac:dyDescent="0.3">
      <c r="A1827" s="285"/>
      <c r="B1827" s="57"/>
      <c r="C1827" s="57"/>
      <c r="D1827" s="57"/>
      <c r="E1827" s="57"/>
      <c r="F1827" s="57"/>
      <c r="G1827" s="57"/>
      <c r="H1827" s="103"/>
      <c r="I1827" s="133"/>
      <c r="J1827" s="187"/>
      <c r="K1827" s="133"/>
      <c r="L1827" s="91"/>
      <c r="M1827" s="188"/>
      <c r="N1827" s="123"/>
      <c r="O1827" s="124"/>
      <c r="P1827" s="110"/>
      <c r="Q1827" s="106"/>
      <c r="R1827" s="111"/>
      <c r="S1827" s="106"/>
      <c r="T1827" s="84">
        <f t="shared" si="106"/>
        <v>-9.7788870334625244E-9</v>
      </c>
      <c r="U1827" s="85"/>
      <c r="V1827" s="98"/>
      <c r="W1827" s="86"/>
      <c r="X1827" s="71"/>
      <c r="Y1827" s="71"/>
      <c r="Z1827" s="120"/>
      <c r="AA1827" s="120"/>
    </row>
    <row r="1828" spans="1:27" ht="41.1" hidden="1" customHeight="1" x14ac:dyDescent="0.3">
      <c r="A1828" s="285"/>
      <c r="B1828" s="57"/>
      <c r="C1828" s="57"/>
      <c r="D1828" s="57"/>
      <c r="E1828" s="57"/>
      <c r="F1828" s="57"/>
      <c r="G1828" s="57"/>
      <c r="H1828" s="103"/>
      <c r="I1828" s="133"/>
      <c r="J1828" s="187"/>
      <c r="K1828" s="133"/>
      <c r="L1828" s="91"/>
      <c r="M1828" s="188"/>
      <c r="N1828" s="123"/>
      <c r="O1828" s="124"/>
      <c r="P1828" s="110"/>
      <c r="Q1828" s="106"/>
      <c r="R1828" s="111"/>
      <c r="S1828" s="106"/>
      <c r="T1828" s="84">
        <f t="shared" si="106"/>
        <v>-9.7788870334625244E-9</v>
      </c>
      <c r="U1828" s="85"/>
      <c r="V1828" s="98"/>
      <c r="W1828" s="86"/>
      <c r="X1828" s="71"/>
      <c r="Y1828" s="71"/>
      <c r="Z1828" s="120"/>
      <c r="AA1828" s="120"/>
    </row>
    <row r="1829" spans="1:27" ht="41.1" hidden="1" customHeight="1" x14ac:dyDescent="0.3">
      <c r="A1829" s="285"/>
      <c r="B1829" s="57"/>
      <c r="C1829" s="57"/>
      <c r="D1829" s="57"/>
      <c r="E1829" s="57"/>
      <c r="F1829" s="57"/>
      <c r="G1829" s="57"/>
      <c r="H1829" s="103"/>
      <c r="I1829" s="133"/>
      <c r="J1829" s="187"/>
      <c r="K1829" s="133"/>
      <c r="L1829" s="91"/>
      <c r="M1829" s="188"/>
      <c r="N1829" s="123"/>
      <c r="O1829" s="124"/>
      <c r="P1829" s="110"/>
      <c r="Q1829" s="106"/>
      <c r="R1829" s="111"/>
      <c r="S1829" s="106"/>
      <c r="T1829" s="84">
        <f t="shared" si="106"/>
        <v>-9.7788870334625244E-9</v>
      </c>
      <c r="U1829" s="85"/>
      <c r="V1829" s="98"/>
      <c r="W1829" s="86"/>
      <c r="X1829" s="71"/>
      <c r="Y1829" s="71"/>
      <c r="Z1829" s="120"/>
      <c r="AA1829" s="120"/>
    </row>
    <row r="1830" spans="1:27" ht="41.1" hidden="1" customHeight="1" x14ac:dyDescent="0.3">
      <c r="A1830" s="285"/>
      <c r="B1830" s="57"/>
      <c r="C1830" s="57"/>
      <c r="D1830" s="57"/>
      <c r="E1830" s="57"/>
      <c r="F1830" s="57"/>
      <c r="G1830" s="57"/>
      <c r="H1830" s="103"/>
      <c r="I1830" s="133"/>
      <c r="J1830" s="187"/>
      <c r="K1830" s="133"/>
      <c r="L1830" s="91"/>
      <c r="M1830" s="188"/>
      <c r="N1830" s="123"/>
      <c r="O1830" s="124"/>
      <c r="P1830" s="110"/>
      <c r="Q1830" s="106"/>
      <c r="R1830" s="111"/>
      <c r="S1830" s="106"/>
      <c r="T1830" s="84">
        <f t="shared" si="106"/>
        <v>-9.7788870334625244E-9</v>
      </c>
      <c r="U1830" s="85"/>
      <c r="V1830" s="98"/>
      <c r="W1830" s="86"/>
      <c r="X1830" s="71"/>
      <c r="Y1830" s="71"/>
      <c r="Z1830" s="120"/>
      <c r="AA1830" s="120"/>
    </row>
    <row r="1831" spans="1:27" ht="41.1" hidden="1" customHeight="1" x14ac:dyDescent="0.3">
      <c r="A1831" s="285"/>
      <c r="B1831" s="57"/>
      <c r="C1831" s="57"/>
      <c r="D1831" s="57"/>
      <c r="E1831" s="57"/>
      <c r="F1831" s="57"/>
      <c r="G1831" s="57"/>
      <c r="H1831" s="103"/>
      <c r="I1831" s="133"/>
      <c r="J1831" s="187"/>
      <c r="K1831" s="133"/>
      <c r="L1831" s="91"/>
      <c r="M1831" s="188"/>
      <c r="N1831" s="123"/>
      <c r="O1831" s="124"/>
      <c r="P1831" s="110"/>
      <c r="Q1831" s="106"/>
      <c r="R1831" s="111"/>
      <c r="S1831" s="106"/>
      <c r="T1831" s="84">
        <f t="shared" si="106"/>
        <v>-9.7788870334625244E-9</v>
      </c>
      <c r="U1831" s="85"/>
      <c r="V1831" s="98"/>
      <c r="W1831" s="86"/>
      <c r="X1831" s="71"/>
      <c r="Y1831" s="71"/>
      <c r="Z1831" s="120"/>
      <c r="AA1831" s="120"/>
    </row>
    <row r="1832" spans="1:27" ht="41.1" hidden="1" customHeight="1" x14ac:dyDescent="0.3">
      <c r="A1832" s="285"/>
      <c r="B1832" s="57"/>
      <c r="C1832" s="57"/>
      <c r="D1832" s="57"/>
      <c r="E1832" s="57"/>
      <c r="F1832" s="57"/>
      <c r="G1832" s="57"/>
      <c r="H1832" s="103"/>
      <c r="I1832" s="133"/>
      <c r="J1832" s="187"/>
      <c r="K1832" s="133"/>
      <c r="L1832" s="91"/>
      <c r="M1832" s="188"/>
      <c r="N1832" s="123"/>
      <c r="O1832" s="124"/>
      <c r="P1832" s="110"/>
      <c r="Q1832" s="106"/>
      <c r="R1832" s="111"/>
      <c r="S1832" s="106"/>
      <c r="T1832" s="84">
        <f t="shared" si="106"/>
        <v>-9.7788870334625244E-9</v>
      </c>
      <c r="U1832" s="85"/>
      <c r="V1832" s="98"/>
      <c r="W1832" s="86"/>
      <c r="X1832" s="71"/>
      <c r="Y1832" s="71"/>
      <c r="Z1832" s="120"/>
      <c r="AA1832" s="120"/>
    </row>
    <row r="1833" spans="1:27" ht="41.1" hidden="1" customHeight="1" x14ac:dyDescent="0.3">
      <c r="A1833" s="285"/>
      <c r="B1833" s="57"/>
      <c r="C1833" s="57"/>
      <c r="D1833" s="57"/>
      <c r="E1833" s="57"/>
      <c r="F1833" s="57"/>
      <c r="G1833" s="57"/>
      <c r="H1833" s="103"/>
      <c r="I1833" s="133"/>
      <c r="J1833" s="187"/>
      <c r="K1833" s="133"/>
      <c r="L1833" s="91"/>
      <c r="M1833" s="188"/>
      <c r="N1833" s="123"/>
      <c r="O1833" s="124"/>
      <c r="P1833" s="110"/>
      <c r="Q1833" s="106"/>
      <c r="R1833" s="111"/>
      <c r="S1833" s="106"/>
      <c r="T1833" s="84">
        <f t="shared" ref="T1833:T1896" si="107">+T1832+Q1833-(R1833+S1833)</f>
        <v>-9.7788870334625244E-9</v>
      </c>
      <c r="U1833" s="85"/>
      <c r="V1833" s="98"/>
      <c r="W1833" s="86"/>
      <c r="X1833" s="71"/>
      <c r="Y1833" s="71"/>
      <c r="Z1833" s="120"/>
      <c r="AA1833" s="120"/>
    </row>
    <row r="1834" spans="1:27" ht="41.1" hidden="1" customHeight="1" x14ac:dyDescent="0.3">
      <c r="A1834" s="285"/>
      <c r="B1834" s="57"/>
      <c r="C1834" s="57"/>
      <c r="D1834" s="57"/>
      <c r="E1834" s="57"/>
      <c r="F1834" s="57"/>
      <c r="G1834" s="57"/>
      <c r="H1834" s="103"/>
      <c r="I1834" s="133"/>
      <c r="J1834" s="187"/>
      <c r="K1834" s="133"/>
      <c r="L1834" s="91"/>
      <c r="M1834" s="188"/>
      <c r="N1834" s="123"/>
      <c r="O1834" s="124"/>
      <c r="P1834" s="110"/>
      <c r="Q1834" s="106"/>
      <c r="R1834" s="111"/>
      <c r="S1834" s="106"/>
      <c r="T1834" s="84">
        <f t="shared" si="107"/>
        <v>-9.7788870334625244E-9</v>
      </c>
      <c r="U1834" s="85"/>
      <c r="V1834" s="98"/>
      <c r="W1834" s="86"/>
      <c r="X1834" s="71"/>
      <c r="Y1834" s="71"/>
      <c r="Z1834" s="120"/>
      <c r="AA1834" s="120"/>
    </row>
    <row r="1835" spans="1:27" ht="41.1" hidden="1" customHeight="1" x14ac:dyDescent="0.3">
      <c r="A1835" s="285"/>
      <c r="B1835" s="57"/>
      <c r="C1835" s="57"/>
      <c r="D1835" s="57"/>
      <c r="E1835" s="57"/>
      <c r="F1835" s="57"/>
      <c r="G1835" s="57"/>
      <c r="H1835" s="103"/>
      <c r="I1835" s="133"/>
      <c r="J1835" s="187"/>
      <c r="K1835" s="133"/>
      <c r="L1835" s="91"/>
      <c r="M1835" s="188"/>
      <c r="N1835" s="123"/>
      <c r="O1835" s="124"/>
      <c r="P1835" s="110"/>
      <c r="Q1835" s="106"/>
      <c r="R1835" s="111"/>
      <c r="S1835" s="106"/>
      <c r="T1835" s="84">
        <f t="shared" si="107"/>
        <v>-9.7788870334625244E-9</v>
      </c>
      <c r="U1835" s="85"/>
      <c r="V1835" s="98"/>
      <c r="W1835" s="86"/>
      <c r="X1835" s="71"/>
      <c r="Y1835" s="71"/>
      <c r="Z1835" s="120"/>
      <c r="AA1835" s="120"/>
    </row>
    <row r="1836" spans="1:27" ht="41.1" hidden="1" customHeight="1" x14ac:dyDescent="0.3">
      <c r="A1836" s="285"/>
      <c r="B1836" s="57"/>
      <c r="C1836" s="57"/>
      <c r="D1836" s="57"/>
      <c r="E1836" s="57"/>
      <c r="F1836" s="57"/>
      <c r="G1836" s="57"/>
      <c r="H1836" s="103"/>
      <c r="I1836" s="133"/>
      <c r="J1836" s="187"/>
      <c r="K1836" s="133"/>
      <c r="L1836" s="91"/>
      <c r="M1836" s="188"/>
      <c r="N1836" s="123"/>
      <c r="O1836" s="124"/>
      <c r="P1836" s="110"/>
      <c r="Q1836" s="106"/>
      <c r="R1836" s="111"/>
      <c r="S1836" s="106"/>
      <c r="T1836" s="84">
        <f t="shared" si="107"/>
        <v>-9.7788870334625244E-9</v>
      </c>
      <c r="U1836" s="85"/>
      <c r="V1836" s="98"/>
      <c r="W1836" s="86"/>
      <c r="X1836" s="71"/>
      <c r="Y1836" s="71"/>
      <c r="Z1836" s="120"/>
      <c r="AA1836" s="120"/>
    </row>
    <row r="1837" spans="1:27" ht="41.1" hidden="1" customHeight="1" x14ac:dyDescent="0.3">
      <c r="A1837" s="285"/>
      <c r="B1837" s="57"/>
      <c r="C1837" s="57"/>
      <c r="D1837" s="57"/>
      <c r="E1837" s="57"/>
      <c r="F1837" s="57"/>
      <c r="G1837" s="57"/>
      <c r="H1837" s="103"/>
      <c r="I1837" s="133"/>
      <c r="J1837" s="187"/>
      <c r="K1837" s="133"/>
      <c r="L1837" s="91"/>
      <c r="M1837" s="188"/>
      <c r="N1837" s="123"/>
      <c r="O1837" s="124"/>
      <c r="P1837" s="110"/>
      <c r="Q1837" s="106"/>
      <c r="R1837" s="111"/>
      <c r="S1837" s="106"/>
      <c r="T1837" s="84">
        <f t="shared" si="107"/>
        <v>-9.7788870334625244E-9</v>
      </c>
      <c r="U1837" s="85"/>
      <c r="V1837" s="98"/>
      <c r="W1837" s="86"/>
      <c r="X1837" s="71"/>
      <c r="Y1837" s="71"/>
      <c r="Z1837" s="120"/>
      <c r="AA1837" s="120"/>
    </row>
    <row r="1838" spans="1:27" ht="41.1" hidden="1" customHeight="1" x14ac:dyDescent="0.3">
      <c r="A1838" s="285"/>
      <c r="B1838" s="57"/>
      <c r="C1838" s="57"/>
      <c r="D1838" s="57"/>
      <c r="E1838" s="57"/>
      <c r="F1838" s="57"/>
      <c r="G1838" s="57"/>
      <c r="H1838" s="103"/>
      <c r="I1838" s="133"/>
      <c r="J1838" s="187"/>
      <c r="K1838" s="133"/>
      <c r="L1838" s="91"/>
      <c r="M1838" s="188"/>
      <c r="N1838" s="123"/>
      <c r="O1838" s="124"/>
      <c r="P1838" s="110"/>
      <c r="Q1838" s="106"/>
      <c r="R1838" s="111"/>
      <c r="S1838" s="106"/>
      <c r="T1838" s="84">
        <f t="shared" si="107"/>
        <v>-9.7788870334625244E-9</v>
      </c>
      <c r="U1838" s="85"/>
      <c r="V1838" s="98"/>
      <c r="W1838" s="86"/>
      <c r="X1838" s="71"/>
      <c r="Y1838" s="71"/>
      <c r="Z1838" s="120"/>
      <c r="AA1838" s="120"/>
    </row>
    <row r="1839" spans="1:27" ht="41.1" hidden="1" customHeight="1" x14ac:dyDescent="0.3">
      <c r="A1839" s="285"/>
      <c r="B1839" s="57"/>
      <c r="C1839" s="57"/>
      <c r="D1839" s="57"/>
      <c r="E1839" s="57"/>
      <c r="F1839" s="57"/>
      <c r="G1839" s="57"/>
      <c r="H1839" s="103"/>
      <c r="I1839" s="133"/>
      <c r="J1839" s="187"/>
      <c r="K1839" s="133"/>
      <c r="L1839" s="91"/>
      <c r="M1839" s="188"/>
      <c r="N1839" s="123"/>
      <c r="O1839" s="124"/>
      <c r="P1839" s="110"/>
      <c r="Q1839" s="106"/>
      <c r="R1839" s="111"/>
      <c r="S1839" s="106"/>
      <c r="T1839" s="84">
        <f t="shared" si="107"/>
        <v>-9.7788870334625244E-9</v>
      </c>
      <c r="U1839" s="85"/>
      <c r="V1839" s="98"/>
      <c r="W1839" s="86"/>
      <c r="X1839" s="71"/>
      <c r="Y1839" s="71"/>
      <c r="Z1839" s="120"/>
      <c r="AA1839" s="120"/>
    </row>
    <row r="1840" spans="1:27" ht="41.1" hidden="1" customHeight="1" x14ac:dyDescent="0.3">
      <c r="A1840" s="285"/>
      <c r="B1840" s="57"/>
      <c r="C1840" s="57"/>
      <c r="D1840" s="57"/>
      <c r="E1840" s="57"/>
      <c r="F1840" s="57"/>
      <c r="G1840" s="57"/>
      <c r="H1840" s="103"/>
      <c r="I1840" s="133"/>
      <c r="J1840" s="187"/>
      <c r="K1840" s="133"/>
      <c r="L1840" s="91"/>
      <c r="M1840" s="188"/>
      <c r="N1840" s="123"/>
      <c r="O1840" s="124"/>
      <c r="P1840" s="110"/>
      <c r="Q1840" s="106"/>
      <c r="R1840" s="111"/>
      <c r="S1840" s="106"/>
      <c r="T1840" s="84">
        <f t="shared" si="107"/>
        <v>-9.7788870334625244E-9</v>
      </c>
      <c r="U1840" s="85"/>
      <c r="V1840" s="98"/>
      <c r="W1840" s="86"/>
      <c r="X1840" s="71"/>
      <c r="Y1840" s="71"/>
      <c r="Z1840" s="120"/>
      <c r="AA1840" s="120"/>
    </row>
    <row r="1841" spans="1:27" ht="41.1" hidden="1" customHeight="1" x14ac:dyDescent="0.3">
      <c r="A1841" s="285"/>
      <c r="B1841" s="57"/>
      <c r="C1841" s="57"/>
      <c r="D1841" s="57"/>
      <c r="E1841" s="57"/>
      <c r="F1841" s="57"/>
      <c r="G1841" s="57"/>
      <c r="H1841" s="103"/>
      <c r="I1841" s="133"/>
      <c r="J1841" s="187"/>
      <c r="K1841" s="133"/>
      <c r="L1841" s="91"/>
      <c r="M1841" s="188"/>
      <c r="N1841" s="123"/>
      <c r="O1841" s="124"/>
      <c r="P1841" s="110"/>
      <c r="Q1841" s="106"/>
      <c r="R1841" s="111"/>
      <c r="S1841" s="106"/>
      <c r="T1841" s="84">
        <f t="shared" si="107"/>
        <v>-9.7788870334625244E-9</v>
      </c>
      <c r="U1841" s="85"/>
      <c r="V1841" s="98"/>
      <c r="W1841" s="86"/>
      <c r="X1841" s="71"/>
      <c r="Y1841" s="71"/>
      <c r="Z1841" s="120"/>
      <c r="AA1841" s="120"/>
    </row>
    <row r="1842" spans="1:27" ht="41.1" hidden="1" customHeight="1" x14ac:dyDescent="0.3">
      <c r="A1842" s="285"/>
      <c r="B1842" s="57"/>
      <c r="C1842" s="57"/>
      <c r="D1842" s="57"/>
      <c r="E1842" s="57"/>
      <c r="F1842" s="57"/>
      <c r="G1842" s="57"/>
      <c r="H1842" s="103"/>
      <c r="I1842" s="133"/>
      <c r="J1842" s="187"/>
      <c r="K1842" s="133"/>
      <c r="L1842" s="91"/>
      <c r="M1842" s="188"/>
      <c r="N1842" s="123"/>
      <c r="O1842" s="124"/>
      <c r="P1842" s="110"/>
      <c r="Q1842" s="106"/>
      <c r="R1842" s="111"/>
      <c r="S1842" s="106"/>
      <c r="T1842" s="84">
        <f t="shared" si="107"/>
        <v>-9.7788870334625244E-9</v>
      </c>
      <c r="U1842" s="85"/>
      <c r="V1842" s="98"/>
      <c r="W1842" s="86"/>
      <c r="X1842" s="71"/>
      <c r="Y1842" s="71"/>
      <c r="Z1842" s="120"/>
      <c r="AA1842" s="120"/>
    </row>
    <row r="1843" spans="1:27" ht="41.1" hidden="1" customHeight="1" x14ac:dyDescent="0.3">
      <c r="A1843" s="285"/>
      <c r="B1843" s="57"/>
      <c r="C1843" s="57"/>
      <c r="D1843" s="57"/>
      <c r="E1843" s="57"/>
      <c r="F1843" s="57"/>
      <c r="G1843" s="57"/>
      <c r="H1843" s="103"/>
      <c r="I1843" s="133"/>
      <c r="J1843" s="187"/>
      <c r="K1843" s="133"/>
      <c r="L1843" s="91"/>
      <c r="M1843" s="188"/>
      <c r="N1843" s="123"/>
      <c r="O1843" s="124"/>
      <c r="P1843" s="110"/>
      <c r="Q1843" s="106"/>
      <c r="R1843" s="111"/>
      <c r="S1843" s="106"/>
      <c r="T1843" s="84">
        <f t="shared" si="107"/>
        <v>-9.7788870334625244E-9</v>
      </c>
      <c r="U1843" s="85"/>
      <c r="V1843" s="98"/>
      <c r="W1843" s="86"/>
      <c r="X1843" s="71"/>
      <c r="Y1843" s="71"/>
      <c r="Z1843" s="120"/>
      <c r="AA1843" s="120"/>
    </row>
    <row r="1844" spans="1:27" ht="41.1" hidden="1" customHeight="1" x14ac:dyDescent="0.3">
      <c r="A1844" s="285"/>
      <c r="B1844" s="57"/>
      <c r="C1844" s="57"/>
      <c r="D1844" s="57"/>
      <c r="E1844" s="57"/>
      <c r="F1844" s="57"/>
      <c r="G1844" s="57"/>
      <c r="H1844" s="103"/>
      <c r="I1844" s="133"/>
      <c r="J1844" s="187"/>
      <c r="K1844" s="133"/>
      <c r="L1844" s="91"/>
      <c r="M1844" s="188"/>
      <c r="N1844" s="123"/>
      <c r="O1844" s="124"/>
      <c r="P1844" s="110"/>
      <c r="Q1844" s="106"/>
      <c r="R1844" s="111"/>
      <c r="S1844" s="106"/>
      <c r="T1844" s="84">
        <f t="shared" si="107"/>
        <v>-9.7788870334625244E-9</v>
      </c>
      <c r="U1844" s="85"/>
      <c r="V1844" s="98"/>
      <c r="W1844" s="86"/>
      <c r="X1844" s="71"/>
      <c r="Y1844" s="71"/>
      <c r="Z1844" s="120"/>
      <c r="AA1844" s="120"/>
    </row>
    <row r="1845" spans="1:27" ht="41.1" hidden="1" customHeight="1" x14ac:dyDescent="0.3">
      <c r="A1845" s="285"/>
      <c r="B1845" s="57"/>
      <c r="C1845" s="57"/>
      <c r="D1845" s="57"/>
      <c r="E1845" s="57"/>
      <c r="F1845" s="57"/>
      <c r="G1845" s="57"/>
      <c r="H1845" s="103"/>
      <c r="I1845" s="133"/>
      <c r="J1845" s="187"/>
      <c r="K1845" s="133"/>
      <c r="L1845" s="91"/>
      <c r="M1845" s="188"/>
      <c r="N1845" s="123"/>
      <c r="O1845" s="124"/>
      <c r="P1845" s="110"/>
      <c r="Q1845" s="106"/>
      <c r="R1845" s="111"/>
      <c r="S1845" s="106"/>
      <c r="T1845" s="84">
        <f t="shared" si="107"/>
        <v>-9.7788870334625244E-9</v>
      </c>
      <c r="U1845" s="85"/>
      <c r="V1845" s="98"/>
      <c r="W1845" s="86"/>
      <c r="X1845" s="71"/>
      <c r="Y1845" s="71"/>
      <c r="Z1845" s="120"/>
      <c r="AA1845" s="120"/>
    </row>
    <row r="1846" spans="1:27" ht="41.1" hidden="1" customHeight="1" x14ac:dyDescent="0.3">
      <c r="A1846" s="285"/>
      <c r="B1846" s="57"/>
      <c r="C1846" s="57"/>
      <c r="D1846" s="57"/>
      <c r="E1846" s="57"/>
      <c r="F1846" s="57"/>
      <c r="G1846" s="57"/>
      <c r="H1846" s="103"/>
      <c r="I1846" s="133"/>
      <c r="J1846" s="187"/>
      <c r="K1846" s="133"/>
      <c r="L1846" s="91"/>
      <c r="M1846" s="188"/>
      <c r="N1846" s="123"/>
      <c r="O1846" s="124"/>
      <c r="P1846" s="110"/>
      <c r="Q1846" s="106"/>
      <c r="R1846" s="111"/>
      <c r="S1846" s="106"/>
      <c r="T1846" s="84">
        <f t="shared" si="107"/>
        <v>-9.7788870334625244E-9</v>
      </c>
      <c r="U1846" s="85"/>
      <c r="V1846" s="98"/>
      <c r="W1846" s="86"/>
      <c r="X1846" s="71"/>
      <c r="Y1846" s="71"/>
      <c r="Z1846" s="120"/>
      <c r="AA1846" s="120"/>
    </row>
    <row r="1847" spans="1:27" ht="41.1" hidden="1" customHeight="1" x14ac:dyDescent="0.3">
      <c r="A1847" s="285"/>
      <c r="B1847" s="57"/>
      <c r="C1847" s="57"/>
      <c r="D1847" s="57"/>
      <c r="E1847" s="57"/>
      <c r="F1847" s="57"/>
      <c r="G1847" s="57"/>
      <c r="H1847" s="103"/>
      <c r="I1847" s="133"/>
      <c r="J1847" s="187"/>
      <c r="K1847" s="133"/>
      <c r="L1847" s="91"/>
      <c r="M1847" s="188"/>
      <c r="N1847" s="123"/>
      <c r="O1847" s="124"/>
      <c r="P1847" s="110"/>
      <c r="Q1847" s="106"/>
      <c r="R1847" s="111"/>
      <c r="S1847" s="106"/>
      <c r="T1847" s="84">
        <f t="shared" si="107"/>
        <v>-9.7788870334625244E-9</v>
      </c>
      <c r="U1847" s="85"/>
      <c r="V1847" s="98"/>
      <c r="W1847" s="86"/>
      <c r="X1847" s="71"/>
      <c r="Y1847" s="71"/>
      <c r="Z1847" s="120"/>
      <c r="AA1847" s="120"/>
    </row>
    <row r="1848" spans="1:27" ht="41.1" hidden="1" customHeight="1" x14ac:dyDescent="0.3">
      <c r="A1848" s="285"/>
      <c r="B1848" s="57"/>
      <c r="C1848" s="57"/>
      <c r="D1848" s="57"/>
      <c r="E1848" s="57"/>
      <c r="F1848" s="57"/>
      <c r="G1848" s="57"/>
      <c r="H1848" s="103"/>
      <c r="I1848" s="133"/>
      <c r="J1848" s="187"/>
      <c r="K1848" s="133"/>
      <c r="L1848" s="91"/>
      <c r="M1848" s="188"/>
      <c r="N1848" s="123"/>
      <c r="O1848" s="124"/>
      <c r="P1848" s="110"/>
      <c r="Q1848" s="106"/>
      <c r="R1848" s="111"/>
      <c r="S1848" s="106"/>
      <c r="T1848" s="84">
        <f t="shared" si="107"/>
        <v>-9.7788870334625244E-9</v>
      </c>
      <c r="U1848" s="85"/>
      <c r="V1848" s="98"/>
      <c r="W1848" s="86"/>
      <c r="X1848" s="71"/>
      <c r="Y1848" s="71"/>
      <c r="Z1848" s="120"/>
      <c r="AA1848" s="120"/>
    </row>
    <row r="1849" spans="1:27" ht="41.1" hidden="1" customHeight="1" x14ac:dyDescent="0.3">
      <c r="A1849" s="285"/>
      <c r="B1849" s="57"/>
      <c r="C1849" s="57"/>
      <c r="D1849" s="57"/>
      <c r="E1849" s="57"/>
      <c r="F1849" s="57"/>
      <c r="G1849" s="57"/>
      <c r="H1849" s="103"/>
      <c r="I1849" s="133"/>
      <c r="J1849" s="187"/>
      <c r="K1849" s="133"/>
      <c r="L1849" s="91"/>
      <c r="M1849" s="188"/>
      <c r="N1849" s="123"/>
      <c r="O1849" s="124"/>
      <c r="P1849" s="110"/>
      <c r="Q1849" s="106"/>
      <c r="R1849" s="111"/>
      <c r="S1849" s="106"/>
      <c r="T1849" s="84">
        <f t="shared" si="107"/>
        <v>-9.7788870334625244E-9</v>
      </c>
      <c r="U1849" s="85"/>
      <c r="V1849" s="98"/>
      <c r="W1849" s="86"/>
      <c r="X1849" s="71"/>
      <c r="Y1849" s="71"/>
      <c r="Z1849" s="120"/>
      <c r="AA1849" s="120"/>
    </row>
    <row r="1850" spans="1:27" ht="41.1" hidden="1" customHeight="1" x14ac:dyDescent="0.3">
      <c r="A1850" s="285"/>
      <c r="B1850" s="57"/>
      <c r="C1850" s="57"/>
      <c r="D1850" s="57"/>
      <c r="E1850" s="57"/>
      <c r="F1850" s="57"/>
      <c r="G1850" s="57"/>
      <c r="H1850" s="103"/>
      <c r="I1850" s="133"/>
      <c r="J1850" s="187"/>
      <c r="K1850" s="133"/>
      <c r="L1850" s="91"/>
      <c r="M1850" s="188"/>
      <c r="N1850" s="123"/>
      <c r="O1850" s="124"/>
      <c r="P1850" s="110"/>
      <c r="Q1850" s="106"/>
      <c r="R1850" s="111"/>
      <c r="S1850" s="106"/>
      <c r="T1850" s="84">
        <f t="shared" si="107"/>
        <v>-9.7788870334625244E-9</v>
      </c>
      <c r="U1850" s="85"/>
      <c r="V1850" s="98"/>
      <c r="W1850" s="86"/>
      <c r="X1850" s="71"/>
      <c r="Y1850" s="71"/>
      <c r="Z1850" s="120"/>
      <c r="AA1850" s="120"/>
    </row>
    <row r="1851" spans="1:27" ht="41.1" hidden="1" customHeight="1" x14ac:dyDescent="0.3">
      <c r="A1851" s="285"/>
      <c r="B1851" s="57"/>
      <c r="C1851" s="57"/>
      <c r="D1851" s="57"/>
      <c r="E1851" s="57"/>
      <c r="F1851" s="57"/>
      <c r="G1851" s="57"/>
      <c r="H1851" s="103"/>
      <c r="I1851" s="133"/>
      <c r="J1851" s="187"/>
      <c r="K1851" s="133"/>
      <c r="L1851" s="91"/>
      <c r="M1851" s="188"/>
      <c r="N1851" s="123"/>
      <c r="O1851" s="124"/>
      <c r="P1851" s="110"/>
      <c r="Q1851" s="106"/>
      <c r="R1851" s="111"/>
      <c r="S1851" s="106"/>
      <c r="T1851" s="84">
        <f t="shared" si="107"/>
        <v>-9.7788870334625244E-9</v>
      </c>
      <c r="U1851" s="85"/>
      <c r="V1851" s="98"/>
      <c r="W1851" s="86"/>
      <c r="X1851" s="71"/>
      <c r="Y1851" s="71"/>
      <c r="Z1851" s="120"/>
      <c r="AA1851" s="120"/>
    </row>
    <row r="1852" spans="1:27" ht="41.1" hidden="1" customHeight="1" x14ac:dyDescent="0.3">
      <c r="A1852" s="285"/>
      <c r="B1852" s="57"/>
      <c r="C1852" s="57"/>
      <c r="D1852" s="57"/>
      <c r="E1852" s="57"/>
      <c r="F1852" s="57"/>
      <c r="G1852" s="57"/>
      <c r="H1852" s="103"/>
      <c r="I1852" s="133"/>
      <c r="J1852" s="187"/>
      <c r="K1852" s="133"/>
      <c r="L1852" s="91"/>
      <c r="M1852" s="188"/>
      <c r="N1852" s="123"/>
      <c r="O1852" s="124"/>
      <c r="P1852" s="110"/>
      <c r="Q1852" s="106"/>
      <c r="R1852" s="111"/>
      <c r="S1852" s="106"/>
      <c r="T1852" s="84">
        <f t="shared" si="107"/>
        <v>-9.7788870334625244E-9</v>
      </c>
      <c r="U1852" s="85"/>
      <c r="V1852" s="98"/>
      <c r="W1852" s="86"/>
      <c r="X1852" s="71"/>
      <c r="Y1852" s="71"/>
      <c r="Z1852" s="120"/>
      <c r="AA1852" s="120"/>
    </row>
    <row r="1853" spans="1:27" ht="41.1" hidden="1" customHeight="1" x14ac:dyDescent="0.3">
      <c r="A1853" s="285"/>
      <c r="B1853" s="57"/>
      <c r="C1853" s="57"/>
      <c r="D1853" s="57"/>
      <c r="E1853" s="57"/>
      <c r="F1853" s="57"/>
      <c r="G1853" s="57"/>
      <c r="H1853" s="103"/>
      <c r="I1853" s="133"/>
      <c r="J1853" s="187"/>
      <c r="K1853" s="133"/>
      <c r="L1853" s="91"/>
      <c r="M1853" s="188"/>
      <c r="N1853" s="123"/>
      <c r="O1853" s="124"/>
      <c r="P1853" s="110"/>
      <c r="Q1853" s="106"/>
      <c r="R1853" s="111"/>
      <c r="S1853" s="106"/>
      <c r="T1853" s="84">
        <f t="shared" si="107"/>
        <v>-9.7788870334625244E-9</v>
      </c>
      <c r="U1853" s="85"/>
      <c r="V1853" s="98"/>
      <c r="W1853" s="86"/>
      <c r="X1853" s="71"/>
      <c r="Y1853" s="71"/>
      <c r="Z1853" s="120"/>
      <c r="AA1853" s="120"/>
    </row>
    <row r="1854" spans="1:27" ht="41.1" hidden="1" customHeight="1" x14ac:dyDescent="0.3">
      <c r="A1854" s="285"/>
      <c r="B1854" s="57"/>
      <c r="C1854" s="57"/>
      <c r="D1854" s="57"/>
      <c r="E1854" s="57"/>
      <c r="F1854" s="57"/>
      <c r="G1854" s="57"/>
      <c r="H1854" s="103"/>
      <c r="I1854" s="133"/>
      <c r="J1854" s="187"/>
      <c r="K1854" s="133"/>
      <c r="L1854" s="91"/>
      <c r="M1854" s="188"/>
      <c r="N1854" s="123"/>
      <c r="O1854" s="124"/>
      <c r="P1854" s="110"/>
      <c r="Q1854" s="106"/>
      <c r="R1854" s="111"/>
      <c r="S1854" s="106"/>
      <c r="T1854" s="84">
        <f t="shared" si="107"/>
        <v>-9.7788870334625244E-9</v>
      </c>
      <c r="U1854" s="85"/>
      <c r="V1854" s="98"/>
      <c r="W1854" s="86"/>
      <c r="X1854" s="71"/>
      <c r="Y1854" s="71"/>
      <c r="Z1854" s="120"/>
      <c r="AA1854" s="120"/>
    </row>
    <row r="1855" spans="1:27" ht="41.1" hidden="1" customHeight="1" x14ac:dyDescent="0.3">
      <c r="A1855" s="285"/>
      <c r="B1855" s="57"/>
      <c r="C1855" s="57"/>
      <c r="D1855" s="57"/>
      <c r="E1855" s="57"/>
      <c r="F1855" s="57"/>
      <c r="G1855" s="57"/>
      <c r="H1855" s="103"/>
      <c r="I1855" s="133"/>
      <c r="J1855" s="187"/>
      <c r="K1855" s="133"/>
      <c r="L1855" s="91"/>
      <c r="M1855" s="188"/>
      <c r="N1855" s="123"/>
      <c r="O1855" s="124"/>
      <c r="P1855" s="110"/>
      <c r="Q1855" s="106"/>
      <c r="R1855" s="111"/>
      <c r="S1855" s="106"/>
      <c r="T1855" s="84">
        <f t="shared" si="107"/>
        <v>-9.7788870334625244E-9</v>
      </c>
      <c r="U1855" s="85"/>
      <c r="V1855" s="98"/>
      <c r="W1855" s="86"/>
      <c r="X1855" s="71"/>
      <c r="Y1855" s="71"/>
      <c r="Z1855" s="120"/>
      <c r="AA1855" s="120"/>
    </row>
    <row r="1856" spans="1:27" ht="41.1" hidden="1" customHeight="1" x14ac:dyDescent="0.3">
      <c r="A1856" s="285"/>
      <c r="B1856" s="57"/>
      <c r="C1856" s="57"/>
      <c r="D1856" s="57"/>
      <c r="E1856" s="57"/>
      <c r="F1856" s="57"/>
      <c r="G1856" s="57"/>
      <c r="H1856" s="103"/>
      <c r="I1856" s="133"/>
      <c r="J1856" s="187"/>
      <c r="K1856" s="133"/>
      <c r="L1856" s="91"/>
      <c r="M1856" s="188"/>
      <c r="N1856" s="123"/>
      <c r="O1856" s="124"/>
      <c r="P1856" s="110"/>
      <c r="Q1856" s="106"/>
      <c r="R1856" s="111"/>
      <c r="S1856" s="106"/>
      <c r="T1856" s="84">
        <f t="shared" si="107"/>
        <v>-9.7788870334625244E-9</v>
      </c>
      <c r="U1856" s="85"/>
      <c r="V1856" s="98"/>
      <c r="W1856" s="86"/>
      <c r="X1856" s="71"/>
      <c r="Y1856" s="71"/>
      <c r="Z1856" s="120"/>
      <c r="AA1856" s="120"/>
    </row>
    <row r="1857" spans="1:27" ht="41.1" hidden="1" customHeight="1" x14ac:dyDescent="0.3">
      <c r="A1857" s="285"/>
      <c r="B1857" s="57"/>
      <c r="C1857" s="57"/>
      <c r="D1857" s="57"/>
      <c r="E1857" s="57"/>
      <c r="F1857" s="57"/>
      <c r="G1857" s="57"/>
      <c r="H1857" s="103"/>
      <c r="I1857" s="133"/>
      <c r="J1857" s="187"/>
      <c r="K1857" s="133"/>
      <c r="L1857" s="91"/>
      <c r="M1857" s="188"/>
      <c r="N1857" s="123"/>
      <c r="O1857" s="124"/>
      <c r="P1857" s="110"/>
      <c r="Q1857" s="106"/>
      <c r="R1857" s="111"/>
      <c r="S1857" s="106"/>
      <c r="T1857" s="84">
        <f t="shared" si="107"/>
        <v>-9.7788870334625244E-9</v>
      </c>
      <c r="U1857" s="85"/>
      <c r="V1857" s="98"/>
      <c r="W1857" s="86"/>
      <c r="X1857" s="71"/>
      <c r="Y1857" s="71"/>
      <c r="Z1857" s="120"/>
      <c r="AA1857" s="120"/>
    </row>
    <row r="1858" spans="1:27" ht="41.1" hidden="1" customHeight="1" x14ac:dyDescent="0.3">
      <c r="A1858" s="285"/>
      <c r="B1858" s="57"/>
      <c r="C1858" s="57"/>
      <c r="D1858" s="57"/>
      <c r="E1858" s="57"/>
      <c r="F1858" s="57"/>
      <c r="G1858" s="57"/>
      <c r="H1858" s="103"/>
      <c r="I1858" s="133"/>
      <c r="J1858" s="187"/>
      <c r="K1858" s="133"/>
      <c r="L1858" s="91"/>
      <c r="M1858" s="188"/>
      <c r="N1858" s="123"/>
      <c r="O1858" s="124"/>
      <c r="P1858" s="110"/>
      <c r="Q1858" s="106"/>
      <c r="R1858" s="111"/>
      <c r="S1858" s="106"/>
      <c r="T1858" s="84">
        <f t="shared" si="107"/>
        <v>-9.7788870334625244E-9</v>
      </c>
      <c r="U1858" s="85"/>
      <c r="V1858" s="98"/>
      <c r="W1858" s="86"/>
      <c r="X1858" s="71"/>
      <c r="Y1858" s="71"/>
      <c r="Z1858" s="120"/>
      <c r="AA1858" s="120"/>
    </row>
    <row r="1859" spans="1:27" ht="41.1" hidden="1" customHeight="1" x14ac:dyDescent="0.3">
      <c r="A1859" s="285"/>
      <c r="B1859" s="57"/>
      <c r="C1859" s="57"/>
      <c r="D1859" s="57"/>
      <c r="E1859" s="57"/>
      <c r="F1859" s="57"/>
      <c r="G1859" s="57"/>
      <c r="H1859" s="103"/>
      <c r="I1859" s="133"/>
      <c r="J1859" s="187"/>
      <c r="K1859" s="133"/>
      <c r="L1859" s="91"/>
      <c r="M1859" s="188"/>
      <c r="N1859" s="123"/>
      <c r="O1859" s="124"/>
      <c r="P1859" s="110"/>
      <c r="Q1859" s="106"/>
      <c r="R1859" s="111"/>
      <c r="S1859" s="106"/>
      <c r="T1859" s="84">
        <f t="shared" si="107"/>
        <v>-9.7788870334625244E-9</v>
      </c>
      <c r="U1859" s="85"/>
      <c r="V1859" s="98"/>
      <c r="W1859" s="86"/>
      <c r="X1859" s="71"/>
      <c r="Y1859" s="71"/>
      <c r="Z1859" s="120"/>
      <c r="AA1859" s="120"/>
    </row>
    <row r="1860" spans="1:27" ht="41.1" hidden="1" customHeight="1" x14ac:dyDescent="0.3">
      <c r="A1860" s="285"/>
      <c r="B1860" s="57"/>
      <c r="C1860" s="57"/>
      <c r="D1860" s="57"/>
      <c r="E1860" s="57"/>
      <c r="F1860" s="57"/>
      <c r="G1860" s="57"/>
      <c r="H1860" s="103"/>
      <c r="I1860" s="133"/>
      <c r="J1860" s="187"/>
      <c r="K1860" s="133"/>
      <c r="L1860" s="91"/>
      <c r="M1860" s="188"/>
      <c r="N1860" s="123"/>
      <c r="O1860" s="124"/>
      <c r="P1860" s="110"/>
      <c r="Q1860" s="106"/>
      <c r="R1860" s="111"/>
      <c r="S1860" s="106"/>
      <c r="T1860" s="84">
        <f t="shared" si="107"/>
        <v>-9.7788870334625244E-9</v>
      </c>
      <c r="U1860" s="85"/>
      <c r="V1860" s="98"/>
      <c r="W1860" s="86"/>
      <c r="X1860" s="71"/>
      <c r="Y1860" s="71"/>
      <c r="Z1860" s="120"/>
      <c r="AA1860" s="120"/>
    </row>
    <row r="1861" spans="1:27" ht="41.1" hidden="1" customHeight="1" x14ac:dyDescent="0.3">
      <c r="A1861" s="285"/>
      <c r="B1861" s="57"/>
      <c r="C1861" s="57"/>
      <c r="D1861" s="57"/>
      <c r="E1861" s="57"/>
      <c r="F1861" s="57"/>
      <c r="G1861" s="57"/>
      <c r="H1861" s="103"/>
      <c r="I1861" s="133"/>
      <c r="J1861" s="187"/>
      <c r="K1861" s="133"/>
      <c r="L1861" s="91"/>
      <c r="M1861" s="188"/>
      <c r="N1861" s="123"/>
      <c r="O1861" s="124"/>
      <c r="P1861" s="110"/>
      <c r="Q1861" s="106"/>
      <c r="R1861" s="111"/>
      <c r="S1861" s="106"/>
      <c r="T1861" s="84">
        <f t="shared" si="107"/>
        <v>-9.7788870334625244E-9</v>
      </c>
      <c r="U1861" s="85"/>
      <c r="V1861" s="98"/>
      <c r="W1861" s="86"/>
      <c r="X1861" s="71"/>
      <c r="Y1861" s="71"/>
      <c r="Z1861" s="120"/>
      <c r="AA1861" s="120"/>
    </row>
    <row r="1862" spans="1:27" ht="41.1" hidden="1" customHeight="1" x14ac:dyDescent="0.3">
      <c r="A1862" s="285"/>
      <c r="B1862" s="57"/>
      <c r="C1862" s="57"/>
      <c r="D1862" s="57"/>
      <c r="E1862" s="57"/>
      <c r="F1862" s="57"/>
      <c r="G1862" s="57"/>
      <c r="H1862" s="103"/>
      <c r="I1862" s="133"/>
      <c r="J1862" s="187"/>
      <c r="K1862" s="133"/>
      <c r="L1862" s="91"/>
      <c r="M1862" s="188"/>
      <c r="N1862" s="123"/>
      <c r="O1862" s="124"/>
      <c r="P1862" s="110"/>
      <c r="Q1862" s="106"/>
      <c r="R1862" s="111"/>
      <c r="S1862" s="106"/>
      <c r="T1862" s="84">
        <f t="shared" si="107"/>
        <v>-9.7788870334625244E-9</v>
      </c>
      <c r="U1862" s="85"/>
      <c r="V1862" s="98"/>
      <c r="W1862" s="86"/>
      <c r="X1862" s="71"/>
      <c r="Y1862" s="71"/>
      <c r="Z1862" s="120"/>
      <c r="AA1862" s="120"/>
    </row>
    <row r="1863" spans="1:27" ht="41.1" hidden="1" customHeight="1" x14ac:dyDescent="0.3">
      <c r="A1863" s="285"/>
      <c r="B1863" s="57"/>
      <c r="C1863" s="57"/>
      <c r="D1863" s="57"/>
      <c r="E1863" s="57"/>
      <c r="F1863" s="57"/>
      <c r="G1863" s="57"/>
      <c r="H1863" s="103"/>
      <c r="I1863" s="133"/>
      <c r="J1863" s="187"/>
      <c r="K1863" s="133"/>
      <c r="L1863" s="91"/>
      <c r="M1863" s="188"/>
      <c r="N1863" s="123"/>
      <c r="O1863" s="124"/>
      <c r="P1863" s="110"/>
      <c r="Q1863" s="106"/>
      <c r="R1863" s="111"/>
      <c r="S1863" s="106"/>
      <c r="T1863" s="84">
        <f t="shared" si="107"/>
        <v>-9.7788870334625244E-9</v>
      </c>
      <c r="U1863" s="85"/>
      <c r="V1863" s="98"/>
      <c r="W1863" s="86"/>
      <c r="X1863" s="71"/>
      <c r="Y1863" s="71"/>
      <c r="Z1863" s="120"/>
      <c r="AA1863" s="120"/>
    </row>
    <row r="1864" spans="1:27" ht="41.1" hidden="1" customHeight="1" x14ac:dyDescent="0.3">
      <c r="A1864" s="285"/>
      <c r="B1864" s="57"/>
      <c r="C1864" s="57"/>
      <c r="D1864" s="57"/>
      <c r="E1864" s="57"/>
      <c r="F1864" s="57"/>
      <c r="G1864" s="57"/>
      <c r="H1864" s="103"/>
      <c r="I1864" s="133"/>
      <c r="J1864" s="187"/>
      <c r="K1864" s="133"/>
      <c r="L1864" s="91"/>
      <c r="M1864" s="188"/>
      <c r="N1864" s="123"/>
      <c r="O1864" s="124"/>
      <c r="P1864" s="110"/>
      <c r="Q1864" s="106"/>
      <c r="R1864" s="111"/>
      <c r="S1864" s="106"/>
      <c r="T1864" s="84">
        <f t="shared" si="107"/>
        <v>-9.7788870334625244E-9</v>
      </c>
      <c r="U1864" s="85"/>
      <c r="V1864" s="98"/>
      <c r="W1864" s="86"/>
      <c r="X1864" s="71"/>
      <c r="Y1864" s="71"/>
      <c r="Z1864" s="120"/>
      <c r="AA1864" s="120"/>
    </row>
    <row r="1865" spans="1:27" ht="41.1" hidden="1" customHeight="1" x14ac:dyDescent="0.3">
      <c r="A1865" s="285"/>
      <c r="B1865" s="57"/>
      <c r="C1865" s="57"/>
      <c r="D1865" s="57"/>
      <c r="E1865" s="57"/>
      <c r="F1865" s="57"/>
      <c r="G1865" s="57"/>
      <c r="H1865" s="103"/>
      <c r="I1865" s="133"/>
      <c r="J1865" s="187"/>
      <c r="K1865" s="133"/>
      <c r="L1865" s="91"/>
      <c r="M1865" s="188"/>
      <c r="N1865" s="123"/>
      <c r="O1865" s="124"/>
      <c r="P1865" s="110"/>
      <c r="Q1865" s="106"/>
      <c r="R1865" s="111"/>
      <c r="S1865" s="106"/>
      <c r="T1865" s="84">
        <f t="shared" si="107"/>
        <v>-9.7788870334625244E-9</v>
      </c>
      <c r="U1865" s="85"/>
      <c r="V1865" s="98"/>
      <c r="W1865" s="86"/>
      <c r="X1865" s="71"/>
      <c r="Y1865" s="71"/>
      <c r="Z1865" s="120"/>
      <c r="AA1865" s="120"/>
    </row>
    <row r="1866" spans="1:27" ht="41.1" hidden="1" customHeight="1" x14ac:dyDescent="0.3">
      <c r="A1866" s="285"/>
      <c r="B1866" s="57"/>
      <c r="C1866" s="57"/>
      <c r="D1866" s="57"/>
      <c r="E1866" s="57"/>
      <c r="F1866" s="57"/>
      <c r="G1866" s="57"/>
      <c r="H1866" s="103"/>
      <c r="I1866" s="133"/>
      <c r="J1866" s="187"/>
      <c r="K1866" s="133"/>
      <c r="L1866" s="91"/>
      <c r="M1866" s="188"/>
      <c r="N1866" s="123"/>
      <c r="O1866" s="124"/>
      <c r="P1866" s="110"/>
      <c r="Q1866" s="106"/>
      <c r="R1866" s="111"/>
      <c r="S1866" s="106"/>
      <c r="T1866" s="84">
        <f t="shared" si="107"/>
        <v>-9.7788870334625244E-9</v>
      </c>
      <c r="U1866" s="85"/>
      <c r="V1866" s="98"/>
      <c r="W1866" s="86"/>
      <c r="X1866" s="71"/>
      <c r="Y1866" s="71"/>
      <c r="Z1866" s="120"/>
      <c r="AA1866" s="120"/>
    </row>
    <row r="1867" spans="1:27" ht="41.1" hidden="1" customHeight="1" x14ac:dyDescent="0.3">
      <c r="A1867" s="285"/>
      <c r="B1867" s="57"/>
      <c r="C1867" s="57"/>
      <c r="D1867" s="57"/>
      <c r="E1867" s="57"/>
      <c r="F1867" s="57"/>
      <c r="G1867" s="57"/>
      <c r="H1867" s="103"/>
      <c r="I1867" s="133"/>
      <c r="J1867" s="187"/>
      <c r="K1867" s="133"/>
      <c r="L1867" s="91"/>
      <c r="M1867" s="188"/>
      <c r="N1867" s="123"/>
      <c r="O1867" s="124"/>
      <c r="P1867" s="110"/>
      <c r="Q1867" s="106"/>
      <c r="R1867" s="111"/>
      <c r="S1867" s="106"/>
      <c r="T1867" s="84">
        <f t="shared" si="107"/>
        <v>-9.7788870334625244E-9</v>
      </c>
      <c r="U1867" s="85"/>
      <c r="V1867" s="98"/>
      <c r="W1867" s="86"/>
      <c r="X1867" s="71"/>
      <c r="Y1867" s="71"/>
      <c r="Z1867" s="120"/>
      <c r="AA1867" s="120"/>
    </row>
    <row r="1868" spans="1:27" ht="41.1" hidden="1" customHeight="1" x14ac:dyDescent="0.3">
      <c r="A1868" s="285"/>
      <c r="B1868" s="57"/>
      <c r="C1868" s="57"/>
      <c r="D1868" s="57"/>
      <c r="E1868" s="57"/>
      <c r="F1868" s="57"/>
      <c r="G1868" s="57"/>
      <c r="H1868" s="103"/>
      <c r="I1868" s="133"/>
      <c r="J1868" s="187"/>
      <c r="K1868" s="133"/>
      <c r="L1868" s="91"/>
      <c r="M1868" s="188"/>
      <c r="N1868" s="123"/>
      <c r="O1868" s="124"/>
      <c r="P1868" s="110"/>
      <c r="Q1868" s="106"/>
      <c r="R1868" s="111"/>
      <c r="S1868" s="106"/>
      <c r="T1868" s="84">
        <f t="shared" si="107"/>
        <v>-9.7788870334625244E-9</v>
      </c>
      <c r="U1868" s="85"/>
      <c r="V1868" s="98"/>
      <c r="W1868" s="86"/>
      <c r="X1868" s="71"/>
      <c r="Y1868" s="71"/>
      <c r="Z1868" s="120"/>
      <c r="AA1868" s="120"/>
    </row>
    <row r="1869" spans="1:27" ht="41.1" hidden="1" customHeight="1" x14ac:dyDescent="0.3">
      <c r="A1869" s="285"/>
      <c r="B1869" s="57"/>
      <c r="C1869" s="57"/>
      <c r="D1869" s="57"/>
      <c r="E1869" s="57"/>
      <c r="F1869" s="57"/>
      <c r="G1869" s="57"/>
      <c r="H1869" s="103"/>
      <c r="I1869" s="133"/>
      <c r="J1869" s="187"/>
      <c r="K1869" s="133"/>
      <c r="L1869" s="91"/>
      <c r="M1869" s="188"/>
      <c r="N1869" s="123"/>
      <c r="O1869" s="124"/>
      <c r="P1869" s="110"/>
      <c r="Q1869" s="106"/>
      <c r="R1869" s="111"/>
      <c r="S1869" s="106"/>
      <c r="T1869" s="84">
        <f t="shared" si="107"/>
        <v>-9.7788870334625244E-9</v>
      </c>
      <c r="U1869" s="85"/>
      <c r="V1869" s="98"/>
      <c r="W1869" s="86"/>
      <c r="X1869" s="71"/>
      <c r="Y1869" s="71"/>
      <c r="Z1869" s="120"/>
      <c r="AA1869" s="120"/>
    </row>
    <row r="1870" spans="1:27" ht="41.1" hidden="1" customHeight="1" x14ac:dyDescent="0.3">
      <c r="A1870" s="285"/>
      <c r="B1870" s="57"/>
      <c r="C1870" s="57"/>
      <c r="D1870" s="57"/>
      <c r="E1870" s="57"/>
      <c r="F1870" s="57"/>
      <c r="G1870" s="57"/>
      <c r="H1870" s="103"/>
      <c r="I1870" s="133"/>
      <c r="J1870" s="187"/>
      <c r="K1870" s="133"/>
      <c r="L1870" s="91"/>
      <c r="M1870" s="188"/>
      <c r="N1870" s="123"/>
      <c r="O1870" s="124"/>
      <c r="P1870" s="110"/>
      <c r="Q1870" s="106"/>
      <c r="R1870" s="111"/>
      <c r="S1870" s="106"/>
      <c r="T1870" s="84">
        <f t="shared" si="107"/>
        <v>-9.7788870334625244E-9</v>
      </c>
      <c r="U1870" s="85"/>
      <c r="V1870" s="98"/>
      <c r="W1870" s="86"/>
      <c r="X1870" s="71"/>
      <c r="Y1870" s="71"/>
      <c r="Z1870" s="120"/>
      <c r="AA1870" s="120"/>
    </row>
    <row r="1871" spans="1:27" ht="41.1" hidden="1" customHeight="1" x14ac:dyDescent="0.3">
      <c r="A1871" s="285"/>
      <c r="B1871" s="57"/>
      <c r="C1871" s="57"/>
      <c r="D1871" s="57"/>
      <c r="E1871" s="57"/>
      <c r="F1871" s="57"/>
      <c r="G1871" s="57"/>
      <c r="H1871" s="103"/>
      <c r="I1871" s="133"/>
      <c r="J1871" s="187"/>
      <c r="K1871" s="133"/>
      <c r="L1871" s="91"/>
      <c r="M1871" s="188"/>
      <c r="N1871" s="123"/>
      <c r="O1871" s="124"/>
      <c r="P1871" s="110"/>
      <c r="Q1871" s="106"/>
      <c r="R1871" s="111"/>
      <c r="S1871" s="106"/>
      <c r="T1871" s="84">
        <f t="shared" si="107"/>
        <v>-9.7788870334625244E-9</v>
      </c>
      <c r="U1871" s="85"/>
      <c r="V1871" s="98"/>
      <c r="W1871" s="86"/>
      <c r="X1871" s="71"/>
      <c r="Y1871" s="71"/>
      <c r="Z1871" s="120"/>
      <c r="AA1871" s="120"/>
    </row>
    <row r="1872" spans="1:27" ht="41.1" hidden="1" customHeight="1" x14ac:dyDescent="0.3">
      <c r="A1872" s="285"/>
      <c r="B1872" s="57"/>
      <c r="C1872" s="57"/>
      <c r="D1872" s="57"/>
      <c r="E1872" s="57"/>
      <c r="F1872" s="57"/>
      <c r="G1872" s="57"/>
      <c r="H1872" s="103"/>
      <c r="I1872" s="133"/>
      <c r="J1872" s="187"/>
      <c r="K1872" s="133"/>
      <c r="L1872" s="91"/>
      <c r="M1872" s="188"/>
      <c r="N1872" s="123"/>
      <c r="O1872" s="124"/>
      <c r="P1872" s="110"/>
      <c r="Q1872" s="106"/>
      <c r="R1872" s="111"/>
      <c r="S1872" s="106"/>
      <c r="T1872" s="84">
        <f t="shared" si="107"/>
        <v>-9.7788870334625244E-9</v>
      </c>
      <c r="U1872" s="85"/>
      <c r="V1872" s="98"/>
      <c r="W1872" s="86"/>
      <c r="X1872" s="71"/>
      <c r="Y1872" s="71"/>
      <c r="Z1872" s="120"/>
      <c r="AA1872" s="120"/>
    </row>
    <row r="1873" spans="1:27" ht="41.1" hidden="1" customHeight="1" x14ac:dyDescent="0.3">
      <c r="A1873" s="285"/>
      <c r="B1873" s="57"/>
      <c r="C1873" s="57"/>
      <c r="D1873" s="57"/>
      <c r="E1873" s="57"/>
      <c r="F1873" s="57"/>
      <c r="G1873" s="57"/>
      <c r="H1873" s="103"/>
      <c r="I1873" s="133"/>
      <c r="J1873" s="187"/>
      <c r="K1873" s="133"/>
      <c r="L1873" s="91"/>
      <c r="M1873" s="188"/>
      <c r="N1873" s="123"/>
      <c r="O1873" s="124"/>
      <c r="P1873" s="110"/>
      <c r="Q1873" s="106"/>
      <c r="R1873" s="111"/>
      <c r="S1873" s="106"/>
      <c r="T1873" s="84">
        <f t="shared" si="107"/>
        <v>-9.7788870334625244E-9</v>
      </c>
      <c r="U1873" s="85"/>
      <c r="V1873" s="98"/>
      <c r="W1873" s="86"/>
      <c r="X1873" s="71"/>
      <c r="Y1873" s="71"/>
      <c r="Z1873" s="120"/>
      <c r="AA1873" s="120"/>
    </row>
    <row r="1874" spans="1:27" ht="41.1" hidden="1" customHeight="1" x14ac:dyDescent="0.3">
      <c r="A1874" s="285"/>
      <c r="B1874" s="57"/>
      <c r="C1874" s="57"/>
      <c r="D1874" s="57"/>
      <c r="E1874" s="57"/>
      <c r="F1874" s="57"/>
      <c r="G1874" s="57"/>
      <c r="H1874" s="103"/>
      <c r="I1874" s="133"/>
      <c r="J1874" s="187"/>
      <c r="K1874" s="133"/>
      <c r="L1874" s="91"/>
      <c r="M1874" s="188"/>
      <c r="N1874" s="123"/>
      <c r="O1874" s="124"/>
      <c r="P1874" s="110"/>
      <c r="Q1874" s="106"/>
      <c r="R1874" s="111"/>
      <c r="S1874" s="106"/>
      <c r="T1874" s="84">
        <f t="shared" si="107"/>
        <v>-9.7788870334625244E-9</v>
      </c>
      <c r="U1874" s="85"/>
      <c r="V1874" s="98"/>
      <c r="W1874" s="86"/>
      <c r="X1874" s="71"/>
      <c r="Y1874" s="71"/>
      <c r="Z1874" s="120"/>
      <c r="AA1874" s="120"/>
    </row>
    <row r="1875" spans="1:27" ht="41.1" hidden="1" customHeight="1" x14ac:dyDescent="0.3">
      <c r="A1875" s="285"/>
      <c r="B1875" s="57"/>
      <c r="C1875" s="57"/>
      <c r="D1875" s="57"/>
      <c r="E1875" s="57"/>
      <c r="F1875" s="57"/>
      <c r="G1875" s="57"/>
      <c r="H1875" s="103"/>
      <c r="I1875" s="133"/>
      <c r="J1875" s="187"/>
      <c r="K1875" s="133"/>
      <c r="L1875" s="91"/>
      <c r="M1875" s="188"/>
      <c r="N1875" s="123"/>
      <c r="O1875" s="124"/>
      <c r="P1875" s="110"/>
      <c r="Q1875" s="106"/>
      <c r="R1875" s="111"/>
      <c r="S1875" s="106"/>
      <c r="T1875" s="84">
        <f t="shared" si="107"/>
        <v>-9.7788870334625244E-9</v>
      </c>
      <c r="U1875" s="85"/>
      <c r="V1875" s="98"/>
      <c r="W1875" s="86"/>
      <c r="X1875" s="71"/>
      <c r="Y1875" s="71"/>
      <c r="Z1875" s="120"/>
      <c r="AA1875" s="120"/>
    </row>
    <row r="1876" spans="1:27" ht="41.1" hidden="1" customHeight="1" x14ac:dyDescent="0.3">
      <c r="A1876" s="285"/>
      <c r="B1876" s="57"/>
      <c r="C1876" s="57"/>
      <c r="D1876" s="57"/>
      <c r="E1876" s="57"/>
      <c r="F1876" s="57"/>
      <c r="G1876" s="57"/>
      <c r="H1876" s="103"/>
      <c r="I1876" s="133"/>
      <c r="J1876" s="187"/>
      <c r="K1876" s="133"/>
      <c r="L1876" s="91"/>
      <c r="M1876" s="188"/>
      <c r="N1876" s="123"/>
      <c r="O1876" s="124"/>
      <c r="P1876" s="110"/>
      <c r="Q1876" s="106"/>
      <c r="R1876" s="111"/>
      <c r="S1876" s="106"/>
      <c r="T1876" s="84">
        <f t="shared" si="107"/>
        <v>-9.7788870334625244E-9</v>
      </c>
      <c r="U1876" s="85"/>
      <c r="V1876" s="98"/>
      <c r="W1876" s="86"/>
      <c r="X1876" s="71"/>
      <c r="Y1876" s="71"/>
      <c r="Z1876" s="120"/>
      <c r="AA1876" s="120"/>
    </row>
    <row r="1877" spans="1:27" ht="41.1" hidden="1" customHeight="1" x14ac:dyDescent="0.3">
      <c r="A1877" s="285"/>
      <c r="B1877" s="57"/>
      <c r="C1877" s="57"/>
      <c r="D1877" s="57"/>
      <c r="E1877" s="57"/>
      <c r="F1877" s="57"/>
      <c r="G1877" s="57"/>
      <c r="H1877" s="103"/>
      <c r="I1877" s="133"/>
      <c r="J1877" s="187"/>
      <c r="K1877" s="133"/>
      <c r="L1877" s="91"/>
      <c r="M1877" s="188"/>
      <c r="N1877" s="123"/>
      <c r="O1877" s="124"/>
      <c r="P1877" s="110"/>
      <c r="Q1877" s="106"/>
      <c r="R1877" s="111"/>
      <c r="S1877" s="106"/>
      <c r="T1877" s="84">
        <f t="shared" si="107"/>
        <v>-9.7788870334625244E-9</v>
      </c>
      <c r="U1877" s="85"/>
      <c r="V1877" s="98"/>
      <c r="W1877" s="86"/>
      <c r="X1877" s="71"/>
      <c r="Y1877" s="71"/>
      <c r="Z1877" s="120"/>
      <c r="AA1877" s="120"/>
    </row>
    <row r="1878" spans="1:27" ht="41.1" hidden="1" customHeight="1" x14ac:dyDescent="0.3">
      <c r="A1878" s="285"/>
      <c r="B1878" s="57"/>
      <c r="C1878" s="57"/>
      <c r="D1878" s="57"/>
      <c r="E1878" s="57"/>
      <c r="F1878" s="57"/>
      <c r="G1878" s="57"/>
      <c r="H1878" s="103"/>
      <c r="I1878" s="133"/>
      <c r="J1878" s="187"/>
      <c r="K1878" s="133"/>
      <c r="L1878" s="91"/>
      <c r="M1878" s="188"/>
      <c r="N1878" s="123"/>
      <c r="O1878" s="124"/>
      <c r="P1878" s="110"/>
      <c r="Q1878" s="106"/>
      <c r="R1878" s="111"/>
      <c r="S1878" s="106"/>
      <c r="T1878" s="84">
        <f t="shared" si="107"/>
        <v>-9.7788870334625244E-9</v>
      </c>
      <c r="U1878" s="85"/>
      <c r="V1878" s="98"/>
      <c r="W1878" s="86"/>
      <c r="X1878" s="71"/>
      <c r="Y1878" s="71"/>
      <c r="Z1878" s="120"/>
      <c r="AA1878" s="120"/>
    </row>
    <row r="1879" spans="1:27" ht="41.1" hidden="1" customHeight="1" x14ac:dyDescent="0.3">
      <c r="A1879" s="285"/>
      <c r="B1879" s="57"/>
      <c r="C1879" s="57"/>
      <c r="D1879" s="57"/>
      <c r="E1879" s="57"/>
      <c r="F1879" s="57"/>
      <c r="G1879" s="57"/>
      <c r="H1879" s="103"/>
      <c r="I1879" s="133"/>
      <c r="J1879" s="187"/>
      <c r="K1879" s="133"/>
      <c r="L1879" s="91"/>
      <c r="M1879" s="188"/>
      <c r="N1879" s="123"/>
      <c r="O1879" s="124"/>
      <c r="P1879" s="110"/>
      <c r="Q1879" s="106"/>
      <c r="R1879" s="111"/>
      <c r="S1879" s="106"/>
      <c r="T1879" s="84">
        <f t="shared" si="107"/>
        <v>-9.7788870334625244E-9</v>
      </c>
      <c r="U1879" s="85"/>
      <c r="V1879" s="98"/>
      <c r="W1879" s="86"/>
      <c r="X1879" s="71"/>
      <c r="Y1879" s="71"/>
      <c r="Z1879" s="120"/>
      <c r="AA1879" s="120"/>
    </row>
    <row r="1880" spans="1:27" ht="41.1" hidden="1" customHeight="1" x14ac:dyDescent="0.3">
      <c r="A1880" s="285"/>
      <c r="B1880" s="57"/>
      <c r="C1880" s="57"/>
      <c r="D1880" s="57"/>
      <c r="E1880" s="57"/>
      <c r="F1880" s="57"/>
      <c r="G1880" s="57"/>
      <c r="H1880" s="103"/>
      <c r="I1880" s="133"/>
      <c r="J1880" s="187"/>
      <c r="K1880" s="133"/>
      <c r="L1880" s="91"/>
      <c r="M1880" s="188"/>
      <c r="N1880" s="123"/>
      <c r="O1880" s="124"/>
      <c r="P1880" s="110"/>
      <c r="Q1880" s="106"/>
      <c r="R1880" s="111"/>
      <c r="S1880" s="106"/>
      <c r="T1880" s="84">
        <f t="shared" si="107"/>
        <v>-9.7788870334625244E-9</v>
      </c>
      <c r="U1880" s="85"/>
      <c r="V1880" s="98"/>
      <c r="W1880" s="86"/>
      <c r="X1880" s="71"/>
      <c r="Y1880" s="71"/>
      <c r="Z1880" s="120"/>
      <c r="AA1880" s="120"/>
    </row>
    <row r="1881" spans="1:27" ht="41.1" hidden="1" customHeight="1" x14ac:dyDescent="0.3">
      <c r="A1881" s="285"/>
      <c r="B1881" s="57"/>
      <c r="C1881" s="57"/>
      <c r="D1881" s="57"/>
      <c r="E1881" s="57"/>
      <c r="F1881" s="57"/>
      <c r="G1881" s="57"/>
      <c r="H1881" s="103"/>
      <c r="I1881" s="133"/>
      <c r="J1881" s="187"/>
      <c r="K1881" s="133"/>
      <c r="L1881" s="91"/>
      <c r="M1881" s="188"/>
      <c r="N1881" s="123"/>
      <c r="O1881" s="124"/>
      <c r="P1881" s="110"/>
      <c r="Q1881" s="106"/>
      <c r="R1881" s="111"/>
      <c r="S1881" s="106"/>
      <c r="T1881" s="84">
        <f t="shared" si="107"/>
        <v>-9.7788870334625244E-9</v>
      </c>
      <c r="U1881" s="85"/>
      <c r="V1881" s="98"/>
      <c r="W1881" s="86"/>
      <c r="X1881" s="71"/>
      <c r="Y1881" s="71"/>
      <c r="Z1881" s="120"/>
      <c r="AA1881" s="120"/>
    </row>
    <row r="1882" spans="1:27" ht="41.1" hidden="1" customHeight="1" x14ac:dyDescent="0.3">
      <c r="A1882" s="285"/>
      <c r="B1882" s="57"/>
      <c r="C1882" s="57"/>
      <c r="D1882" s="57"/>
      <c r="E1882" s="57"/>
      <c r="F1882" s="57"/>
      <c r="G1882" s="57"/>
      <c r="H1882" s="103"/>
      <c r="I1882" s="133"/>
      <c r="J1882" s="187"/>
      <c r="K1882" s="133"/>
      <c r="L1882" s="91"/>
      <c r="M1882" s="188"/>
      <c r="N1882" s="123"/>
      <c r="O1882" s="124"/>
      <c r="P1882" s="110"/>
      <c r="Q1882" s="106"/>
      <c r="R1882" s="111"/>
      <c r="S1882" s="106"/>
      <c r="T1882" s="84">
        <f t="shared" si="107"/>
        <v>-9.7788870334625244E-9</v>
      </c>
      <c r="U1882" s="85"/>
      <c r="V1882" s="98"/>
      <c r="W1882" s="86"/>
      <c r="X1882" s="71"/>
      <c r="Y1882" s="71"/>
      <c r="Z1882" s="120"/>
      <c r="AA1882" s="120"/>
    </row>
    <row r="1883" spans="1:27" ht="41.1" hidden="1" customHeight="1" x14ac:dyDescent="0.3">
      <c r="A1883" s="285"/>
      <c r="B1883" s="57"/>
      <c r="C1883" s="57"/>
      <c r="D1883" s="57"/>
      <c r="E1883" s="57"/>
      <c r="F1883" s="57"/>
      <c r="G1883" s="57"/>
      <c r="H1883" s="103"/>
      <c r="I1883" s="133"/>
      <c r="J1883" s="187"/>
      <c r="K1883" s="133"/>
      <c r="L1883" s="91"/>
      <c r="M1883" s="188"/>
      <c r="N1883" s="123"/>
      <c r="O1883" s="124"/>
      <c r="P1883" s="110"/>
      <c r="Q1883" s="106"/>
      <c r="R1883" s="111"/>
      <c r="S1883" s="106"/>
      <c r="T1883" s="84">
        <f t="shared" si="107"/>
        <v>-9.7788870334625244E-9</v>
      </c>
      <c r="U1883" s="85"/>
      <c r="V1883" s="98"/>
      <c r="W1883" s="86"/>
      <c r="X1883" s="71"/>
      <c r="Y1883" s="71"/>
      <c r="Z1883" s="120"/>
      <c r="AA1883" s="120"/>
    </row>
    <row r="1884" spans="1:27" ht="41.1" hidden="1" customHeight="1" x14ac:dyDescent="0.3">
      <c r="A1884" s="285"/>
      <c r="B1884" s="57"/>
      <c r="C1884" s="57"/>
      <c r="D1884" s="57"/>
      <c r="E1884" s="57"/>
      <c r="F1884" s="57"/>
      <c r="G1884" s="57"/>
      <c r="H1884" s="103"/>
      <c r="I1884" s="133"/>
      <c r="J1884" s="187"/>
      <c r="K1884" s="133"/>
      <c r="L1884" s="91"/>
      <c r="M1884" s="188"/>
      <c r="N1884" s="123"/>
      <c r="O1884" s="124"/>
      <c r="P1884" s="110"/>
      <c r="Q1884" s="106"/>
      <c r="R1884" s="111"/>
      <c r="S1884" s="106"/>
      <c r="T1884" s="84">
        <f t="shared" si="107"/>
        <v>-9.7788870334625244E-9</v>
      </c>
      <c r="U1884" s="85"/>
      <c r="V1884" s="98"/>
      <c r="W1884" s="86"/>
      <c r="X1884" s="71"/>
      <c r="Y1884" s="71"/>
      <c r="Z1884" s="120"/>
      <c r="AA1884" s="120"/>
    </row>
    <row r="1885" spans="1:27" ht="41.1" hidden="1" customHeight="1" x14ac:dyDescent="0.3">
      <c r="A1885" s="285"/>
      <c r="B1885" s="57"/>
      <c r="C1885" s="57"/>
      <c r="D1885" s="57"/>
      <c r="E1885" s="57"/>
      <c r="F1885" s="57"/>
      <c r="G1885" s="57"/>
      <c r="H1885" s="103"/>
      <c r="I1885" s="133"/>
      <c r="J1885" s="187"/>
      <c r="K1885" s="133"/>
      <c r="L1885" s="91"/>
      <c r="M1885" s="188"/>
      <c r="N1885" s="123"/>
      <c r="O1885" s="124"/>
      <c r="P1885" s="110"/>
      <c r="Q1885" s="106"/>
      <c r="R1885" s="111"/>
      <c r="S1885" s="106"/>
      <c r="T1885" s="84">
        <f t="shared" si="107"/>
        <v>-9.7788870334625244E-9</v>
      </c>
      <c r="U1885" s="85"/>
      <c r="V1885" s="98"/>
      <c r="W1885" s="86"/>
      <c r="X1885" s="71"/>
      <c r="Y1885" s="71"/>
      <c r="Z1885" s="120"/>
      <c r="AA1885" s="120"/>
    </row>
    <row r="1886" spans="1:27" ht="41.1" hidden="1" customHeight="1" x14ac:dyDescent="0.3">
      <c r="A1886" s="285"/>
      <c r="B1886" s="57"/>
      <c r="C1886" s="57"/>
      <c r="D1886" s="57"/>
      <c r="E1886" s="57"/>
      <c r="F1886" s="57"/>
      <c r="G1886" s="57"/>
      <c r="H1886" s="103"/>
      <c r="I1886" s="133"/>
      <c r="J1886" s="187"/>
      <c r="K1886" s="133"/>
      <c r="L1886" s="91"/>
      <c r="M1886" s="188"/>
      <c r="N1886" s="123"/>
      <c r="O1886" s="124"/>
      <c r="P1886" s="110"/>
      <c r="Q1886" s="106"/>
      <c r="R1886" s="111"/>
      <c r="S1886" s="106"/>
      <c r="T1886" s="84">
        <f t="shared" si="107"/>
        <v>-9.7788870334625244E-9</v>
      </c>
      <c r="U1886" s="85"/>
      <c r="V1886" s="98"/>
      <c r="W1886" s="86"/>
      <c r="X1886" s="71"/>
      <c r="Y1886" s="71"/>
      <c r="Z1886" s="120"/>
      <c r="AA1886" s="120"/>
    </row>
    <row r="1887" spans="1:27" ht="41.1" hidden="1" customHeight="1" x14ac:dyDescent="0.3">
      <c r="A1887" s="285"/>
      <c r="B1887" s="57"/>
      <c r="C1887" s="57"/>
      <c r="D1887" s="57"/>
      <c r="E1887" s="57"/>
      <c r="F1887" s="57"/>
      <c r="G1887" s="57"/>
      <c r="H1887" s="103"/>
      <c r="I1887" s="133"/>
      <c r="J1887" s="187"/>
      <c r="K1887" s="133"/>
      <c r="L1887" s="91"/>
      <c r="M1887" s="188"/>
      <c r="N1887" s="123"/>
      <c r="O1887" s="124"/>
      <c r="P1887" s="110"/>
      <c r="Q1887" s="106"/>
      <c r="R1887" s="111"/>
      <c r="S1887" s="106"/>
      <c r="T1887" s="84">
        <f t="shared" si="107"/>
        <v>-9.7788870334625244E-9</v>
      </c>
      <c r="U1887" s="85"/>
      <c r="V1887" s="98"/>
      <c r="W1887" s="86"/>
      <c r="X1887" s="71"/>
      <c r="Y1887" s="71"/>
      <c r="Z1887" s="120"/>
      <c r="AA1887" s="120"/>
    </row>
    <row r="1888" spans="1:27" ht="41.1" hidden="1" customHeight="1" x14ac:dyDescent="0.3">
      <c r="A1888" s="285"/>
      <c r="B1888" s="57"/>
      <c r="C1888" s="57"/>
      <c r="D1888" s="57"/>
      <c r="E1888" s="57"/>
      <c r="F1888" s="57"/>
      <c r="G1888" s="57"/>
      <c r="H1888" s="103"/>
      <c r="I1888" s="133"/>
      <c r="J1888" s="187"/>
      <c r="K1888" s="133"/>
      <c r="L1888" s="91"/>
      <c r="M1888" s="188"/>
      <c r="N1888" s="123"/>
      <c r="O1888" s="124"/>
      <c r="P1888" s="110"/>
      <c r="Q1888" s="106"/>
      <c r="R1888" s="111"/>
      <c r="S1888" s="106"/>
      <c r="T1888" s="84">
        <f t="shared" si="107"/>
        <v>-9.7788870334625244E-9</v>
      </c>
      <c r="U1888" s="85"/>
      <c r="V1888" s="98"/>
      <c r="W1888" s="86"/>
      <c r="X1888" s="71"/>
      <c r="Y1888" s="71"/>
      <c r="Z1888" s="120"/>
      <c r="AA1888" s="120"/>
    </row>
    <row r="1889" spans="1:27" ht="41.1" hidden="1" customHeight="1" x14ac:dyDescent="0.3">
      <c r="A1889" s="285"/>
      <c r="B1889" s="57"/>
      <c r="C1889" s="57"/>
      <c r="D1889" s="57"/>
      <c r="E1889" s="57"/>
      <c r="F1889" s="57"/>
      <c r="G1889" s="57"/>
      <c r="H1889" s="103"/>
      <c r="I1889" s="133"/>
      <c r="J1889" s="187"/>
      <c r="K1889" s="133"/>
      <c r="L1889" s="91"/>
      <c r="M1889" s="188"/>
      <c r="N1889" s="123"/>
      <c r="O1889" s="124"/>
      <c r="P1889" s="110"/>
      <c r="Q1889" s="106"/>
      <c r="R1889" s="111"/>
      <c r="S1889" s="106"/>
      <c r="T1889" s="84">
        <f t="shared" si="107"/>
        <v>-9.7788870334625244E-9</v>
      </c>
      <c r="U1889" s="85"/>
      <c r="V1889" s="98"/>
      <c r="W1889" s="86"/>
      <c r="X1889" s="71"/>
      <c r="Y1889" s="71"/>
      <c r="Z1889" s="120"/>
      <c r="AA1889" s="120"/>
    </row>
    <row r="1890" spans="1:27" ht="41.1" hidden="1" customHeight="1" x14ac:dyDescent="0.3">
      <c r="A1890" s="285"/>
      <c r="B1890" s="57"/>
      <c r="C1890" s="57"/>
      <c r="D1890" s="57"/>
      <c r="E1890" s="57"/>
      <c r="F1890" s="57"/>
      <c r="G1890" s="57"/>
      <c r="H1890" s="103"/>
      <c r="I1890" s="133"/>
      <c r="J1890" s="187"/>
      <c r="K1890" s="133"/>
      <c r="L1890" s="91"/>
      <c r="M1890" s="188"/>
      <c r="N1890" s="123"/>
      <c r="O1890" s="124"/>
      <c r="P1890" s="110"/>
      <c r="Q1890" s="106"/>
      <c r="R1890" s="111"/>
      <c r="S1890" s="106"/>
      <c r="T1890" s="84">
        <f t="shared" si="107"/>
        <v>-9.7788870334625244E-9</v>
      </c>
      <c r="U1890" s="85"/>
      <c r="V1890" s="98"/>
      <c r="W1890" s="86"/>
      <c r="X1890" s="71"/>
      <c r="Y1890" s="71"/>
      <c r="Z1890" s="120"/>
      <c r="AA1890" s="120"/>
    </row>
    <row r="1891" spans="1:27" ht="41.1" hidden="1" customHeight="1" x14ac:dyDescent="0.3">
      <c r="A1891" s="285"/>
      <c r="B1891" s="57"/>
      <c r="C1891" s="57"/>
      <c r="D1891" s="57"/>
      <c r="E1891" s="57"/>
      <c r="F1891" s="57"/>
      <c r="G1891" s="57"/>
      <c r="H1891" s="103"/>
      <c r="I1891" s="133"/>
      <c r="J1891" s="187"/>
      <c r="K1891" s="133"/>
      <c r="L1891" s="91"/>
      <c r="M1891" s="188"/>
      <c r="N1891" s="123"/>
      <c r="O1891" s="124"/>
      <c r="P1891" s="110"/>
      <c r="Q1891" s="106"/>
      <c r="R1891" s="111"/>
      <c r="S1891" s="106"/>
      <c r="T1891" s="84">
        <f t="shared" si="107"/>
        <v>-9.7788870334625244E-9</v>
      </c>
      <c r="U1891" s="85"/>
      <c r="V1891" s="98"/>
      <c r="W1891" s="86"/>
      <c r="X1891" s="71"/>
      <c r="Y1891" s="71"/>
      <c r="Z1891" s="120"/>
      <c r="AA1891" s="120"/>
    </row>
    <row r="1892" spans="1:27" ht="41.1" hidden="1" customHeight="1" x14ac:dyDescent="0.3">
      <c r="A1892" s="285"/>
      <c r="B1892" s="57"/>
      <c r="C1892" s="57"/>
      <c r="D1892" s="57"/>
      <c r="E1892" s="57"/>
      <c r="F1892" s="57"/>
      <c r="G1892" s="57"/>
      <c r="H1892" s="103"/>
      <c r="I1892" s="133"/>
      <c r="J1892" s="187"/>
      <c r="K1892" s="133"/>
      <c r="L1892" s="91"/>
      <c r="M1892" s="188"/>
      <c r="N1892" s="123"/>
      <c r="O1892" s="124"/>
      <c r="P1892" s="110"/>
      <c r="Q1892" s="106"/>
      <c r="R1892" s="111"/>
      <c r="S1892" s="106"/>
      <c r="T1892" s="84">
        <f t="shared" si="107"/>
        <v>-9.7788870334625244E-9</v>
      </c>
      <c r="U1892" s="85"/>
      <c r="V1892" s="98"/>
      <c r="W1892" s="86"/>
      <c r="X1892" s="71"/>
      <c r="Y1892" s="71"/>
      <c r="Z1892" s="120"/>
      <c r="AA1892" s="120"/>
    </row>
    <row r="1893" spans="1:27" ht="41.1" hidden="1" customHeight="1" x14ac:dyDescent="0.3">
      <c r="A1893" s="285"/>
      <c r="B1893" s="57"/>
      <c r="C1893" s="57"/>
      <c r="D1893" s="57"/>
      <c r="E1893" s="57"/>
      <c r="F1893" s="57"/>
      <c r="G1893" s="57"/>
      <c r="H1893" s="103"/>
      <c r="I1893" s="133"/>
      <c r="J1893" s="187"/>
      <c r="K1893" s="133"/>
      <c r="L1893" s="91"/>
      <c r="M1893" s="188"/>
      <c r="N1893" s="123"/>
      <c r="O1893" s="124"/>
      <c r="P1893" s="110"/>
      <c r="Q1893" s="106"/>
      <c r="R1893" s="111"/>
      <c r="S1893" s="106"/>
      <c r="T1893" s="84">
        <f t="shared" si="107"/>
        <v>-9.7788870334625244E-9</v>
      </c>
      <c r="U1893" s="85"/>
      <c r="V1893" s="98"/>
      <c r="W1893" s="86"/>
      <c r="X1893" s="71"/>
      <c r="Y1893" s="71"/>
      <c r="Z1893" s="120"/>
      <c r="AA1893" s="120"/>
    </row>
    <row r="1894" spans="1:27" ht="41.1" hidden="1" customHeight="1" x14ac:dyDescent="0.3">
      <c r="A1894" s="285"/>
      <c r="B1894" s="57"/>
      <c r="C1894" s="57"/>
      <c r="D1894" s="57"/>
      <c r="E1894" s="57"/>
      <c r="F1894" s="57"/>
      <c r="G1894" s="57"/>
      <c r="H1894" s="103"/>
      <c r="I1894" s="133"/>
      <c r="J1894" s="187"/>
      <c r="K1894" s="133"/>
      <c r="L1894" s="91"/>
      <c r="M1894" s="188"/>
      <c r="N1894" s="123"/>
      <c r="O1894" s="124"/>
      <c r="P1894" s="110"/>
      <c r="Q1894" s="106"/>
      <c r="R1894" s="111"/>
      <c r="S1894" s="106"/>
      <c r="T1894" s="84">
        <f t="shared" si="107"/>
        <v>-9.7788870334625244E-9</v>
      </c>
      <c r="U1894" s="85"/>
      <c r="V1894" s="98"/>
      <c r="W1894" s="86"/>
      <c r="X1894" s="71"/>
      <c r="Y1894" s="71"/>
      <c r="Z1894" s="120"/>
      <c r="AA1894" s="120"/>
    </row>
    <row r="1895" spans="1:27" ht="41.1" hidden="1" customHeight="1" x14ac:dyDescent="0.3">
      <c r="A1895" s="285"/>
      <c r="B1895" s="57"/>
      <c r="C1895" s="57"/>
      <c r="D1895" s="57"/>
      <c r="E1895" s="57"/>
      <c r="F1895" s="57"/>
      <c r="G1895" s="57"/>
      <c r="H1895" s="103"/>
      <c r="I1895" s="133"/>
      <c r="J1895" s="187"/>
      <c r="K1895" s="133"/>
      <c r="L1895" s="91"/>
      <c r="M1895" s="188"/>
      <c r="N1895" s="123"/>
      <c r="O1895" s="124"/>
      <c r="P1895" s="110"/>
      <c r="Q1895" s="106"/>
      <c r="R1895" s="111"/>
      <c r="S1895" s="106"/>
      <c r="T1895" s="84">
        <f t="shared" si="107"/>
        <v>-9.7788870334625244E-9</v>
      </c>
      <c r="U1895" s="85"/>
      <c r="V1895" s="98"/>
      <c r="W1895" s="86"/>
      <c r="X1895" s="71"/>
      <c r="Y1895" s="71"/>
      <c r="Z1895" s="120"/>
      <c r="AA1895" s="120"/>
    </row>
    <row r="1896" spans="1:27" ht="41.1" hidden="1" customHeight="1" x14ac:dyDescent="0.3">
      <c r="A1896" s="285"/>
      <c r="B1896" s="57"/>
      <c r="C1896" s="57"/>
      <c r="D1896" s="57"/>
      <c r="E1896" s="57"/>
      <c r="F1896" s="57"/>
      <c r="G1896" s="57"/>
      <c r="H1896" s="103"/>
      <c r="I1896" s="133"/>
      <c r="J1896" s="187"/>
      <c r="K1896" s="133"/>
      <c r="L1896" s="91"/>
      <c r="M1896" s="188"/>
      <c r="N1896" s="123"/>
      <c r="O1896" s="124"/>
      <c r="P1896" s="110"/>
      <c r="Q1896" s="106"/>
      <c r="R1896" s="111"/>
      <c r="S1896" s="106"/>
      <c r="T1896" s="84">
        <f t="shared" si="107"/>
        <v>-9.7788870334625244E-9</v>
      </c>
      <c r="U1896" s="85"/>
      <c r="V1896" s="98"/>
      <c r="W1896" s="86"/>
      <c r="X1896" s="71"/>
      <c r="Y1896" s="71"/>
      <c r="Z1896" s="120"/>
      <c r="AA1896" s="120"/>
    </row>
    <row r="1897" spans="1:27" ht="41.1" hidden="1" customHeight="1" x14ac:dyDescent="0.3">
      <c r="A1897" s="285"/>
      <c r="B1897" s="57"/>
      <c r="C1897" s="57"/>
      <c r="D1897" s="57"/>
      <c r="E1897" s="57"/>
      <c r="F1897" s="57"/>
      <c r="G1897" s="57"/>
      <c r="H1897" s="103"/>
      <c r="I1897" s="133"/>
      <c r="J1897" s="187"/>
      <c r="K1897" s="133"/>
      <c r="L1897" s="91"/>
      <c r="M1897" s="188"/>
      <c r="N1897" s="123"/>
      <c r="O1897" s="124"/>
      <c r="P1897" s="110"/>
      <c r="Q1897" s="106"/>
      <c r="R1897" s="111"/>
      <c r="S1897" s="106"/>
      <c r="T1897" s="84">
        <f t="shared" ref="T1897:T1960" si="108">+T1896+Q1897-(R1897+S1897)</f>
        <v>-9.7788870334625244E-9</v>
      </c>
      <c r="U1897" s="85"/>
      <c r="V1897" s="98"/>
      <c r="W1897" s="86"/>
      <c r="X1897" s="71"/>
      <c r="Y1897" s="71"/>
      <c r="Z1897" s="120"/>
      <c r="AA1897" s="120"/>
    </row>
    <row r="1898" spans="1:27" ht="41.1" hidden="1" customHeight="1" x14ac:dyDescent="0.3">
      <c r="A1898" s="285"/>
      <c r="B1898" s="57"/>
      <c r="C1898" s="57"/>
      <c r="D1898" s="57"/>
      <c r="E1898" s="57"/>
      <c r="F1898" s="57"/>
      <c r="G1898" s="57"/>
      <c r="H1898" s="103"/>
      <c r="I1898" s="133"/>
      <c r="J1898" s="187"/>
      <c r="K1898" s="133"/>
      <c r="L1898" s="91"/>
      <c r="M1898" s="188"/>
      <c r="N1898" s="123"/>
      <c r="O1898" s="124"/>
      <c r="P1898" s="110"/>
      <c r="Q1898" s="106"/>
      <c r="R1898" s="111"/>
      <c r="S1898" s="106"/>
      <c r="T1898" s="84">
        <f t="shared" si="108"/>
        <v>-9.7788870334625244E-9</v>
      </c>
      <c r="U1898" s="85"/>
      <c r="V1898" s="98"/>
      <c r="W1898" s="86"/>
      <c r="X1898" s="71"/>
      <c r="Y1898" s="71"/>
      <c r="Z1898" s="120"/>
      <c r="AA1898" s="120"/>
    </row>
    <row r="1899" spans="1:27" ht="41.1" hidden="1" customHeight="1" x14ac:dyDescent="0.3">
      <c r="A1899" s="285"/>
      <c r="B1899" s="57"/>
      <c r="C1899" s="57"/>
      <c r="D1899" s="57"/>
      <c r="E1899" s="57"/>
      <c r="F1899" s="57"/>
      <c r="G1899" s="57"/>
      <c r="H1899" s="103"/>
      <c r="I1899" s="133"/>
      <c r="J1899" s="187"/>
      <c r="K1899" s="133"/>
      <c r="L1899" s="91"/>
      <c r="M1899" s="188"/>
      <c r="N1899" s="123"/>
      <c r="O1899" s="124"/>
      <c r="P1899" s="110"/>
      <c r="Q1899" s="106"/>
      <c r="R1899" s="111"/>
      <c r="S1899" s="106"/>
      <c r="T1899" s="84">
        <f t="shared" si="108"/>
        <v>-9.7788870334625244E-9</v>
      </c>
      <c r="U1899" s="85"/>
      <c r="V1899" s="98"/>
      <c r="W1899" s="86"/>
      <c r="X1899" s="71"/>
      <c r="Y1899" s="71"/>
      <c r="Z1899" s="120"/>
      <c r="AA1899" s="120"/>
    </row>
    <row r="1900" spans="1:27" ht="41.1" hidden="1" customHeight="1" x14ac:dyDescent="0.3">
      <c r="A1900" s="285"/>
      <c r="B1900" s="57"/>
      <c r="C1900" s="57"/>
      <c r="D1900" s="57"/>
      <c r="E1900" s="57"/>
      <c r="F1900" s="57"/>
      <c r="G1900" s="57"/>
      <c r="H1900" s="103"/>
      <c r="I1900" s="133"/>
      <c r="J1900" s="187"/>
      <c r="K1900" s="133"/>
      <c r="L1900" s="91"/>
      <c r="M1900" s="188"/>
      <c r="N1900" s="123"/>
      <c r="O1900" s="124"/>
      <c r="P1900" s="110"/>
      <c r="Q1900" s="106"/>
      <c r="R1900" s="111"/>
      <c r="S1900" s="106"/>
      <c r="T1900" s="84">
        <f t="shared" si="108"/>
        <v>-9.7788870334625244E-9</v>
      </c>
      <c r="U1900" s="85"/>
      <c r="V1900" s="98"/>
      <c r="W1900" s="86"/>
      <c r="X1900" s="71"/>
      <c r="Y1900" s="71"/>
      <c r="Z1900" s="120"/>
      <c r="AA1900" s="120"/>
    </row>
    <row r="1901" spans="1:27" ht="41.1" hidden="1" customHeight="1" x14ac:dyDescent="0.3">
      <c r="A1901" s="285"/>
      <c r="B1901" s="57"/>
      <c r="C1901" s="57"/>
      <c r="D1901" s="57"/>
      <c r="E1901" s="57"/>
      <c r="F1901" s="57"/>
      <c r="G1901" s="57"/>
      <c r="H1901" s="103"/>
      <c r="I1901" s="133"/>
      <c r="J1901" s="187"/>
      <c r="K1901" s="133"/>
      <c r="L1901" s="91"/>
      <c r="M1901" s="188"/>
      <c r="N1901" s="123"/>
      <c r="O1901" s="124"/>
      <c r="P1901" s="110"/>
      <c r="Q1901" s="106"/>
      <c r="R1901" s="111"/>
      <c r="S1901" s="106"/>
      <c r="T1901" s="84">
        <f t="shared" si="108"/>
        <v>-9.7788870334625244E-9</v>
      </c>
      <c r="U1901" s="85"/>
      <c r="V1901" s="98"/>
      <c r="W1901" s="86"/>
      <c r="X1901" s="71"/>
      <c r="Y1901" s="71"/>
      <c r="Z1901" s="120"/>
      <c r="AA1901" s="120"/>
    </row>
    <row r="1902" spans="1:27" ht="41.1" hidden="1" customHeight="1" x14ac:dyDescent="0.3">
      <c r="A1902" s="285"/>
      <c r="B1902" s="57"/>
      <c r="C1902" s="57"/>
      <c r="D1902" s="57"/>
      <c r="E1902" s="57"/>
      <c r="F1902" s="57"/>
      <c r="G1902" s="57"/>
      <c r="H1902" s="103"/>
      <c r="I1902" s="133"/>
      <c r="J1902" s="187"/>
      <c r="K1902" s="133"/>
      <c r="L1902" s="91"/>
      <c r="M1902" s="188"/>
      <c r="N1902" s="123"/>
      <c r="O1902" s="124"/>
      <c r="P1902" s="110"/>
      <c r="Q1902" s="106"/>
      <c r="R1902" s="111"/>
      <c r="S1902" s="106"/>
      <c r="T1902" s="84">
        <f t="shared" si="108"/>
        <v>-9.7788870334625244E-9</v>
      </c>
      <c r="U1902" s="85"/>
      <c r="V1902" s="98"/>
      <c r="W1902" s="86"/>
      <c r="X1902" s="71"/>
      <c r="Y1902" s="71"/>
      <c r="Z1902" s="120"/>
      <c r="AA1902" s="120"/>
    </row>
    <row r="1903" spans="1:27" ht="41.1" hidden="1" customHeight="1" x14ac:dyDescent="0.3">
      <c r="A1903" s="285"/>
      <c r="B1903" s="57"/>
      <c r="C1903" s="57"/>
      <c r="D1903" s="57"/>
      <c r="E1903" s="57"/>
      <c r="F1903" s="57"/>
      <c r="G1903" s="57"/>
      <c r="H1903" s="103"/>
      <c r="I1903" s="133"/>
      <c r="J1903" s="187"/>
      <c r="K1903" s="133"/>
      <c r="L1903" s="91"/>
      <c r="M1903" s="188"/>
      <c r="N1903" s="123"/>
      <c r="O1903" s="124"/>
      <c r="P1903" s="110"/>
      <c r="Q1903" s="106"/>
      <c r="R1903" s="111"/>
      <c r="S1903" s="106"/>
      <c r="T1903" s="84">
        <f t="shared" si="108"/>
        <v>-9.7788870334625244E-9</v>
      </c>
      <c r="U1903" s="85"/>
      <c r="V1903" s="98"/>
      <c r="W1903" s="86"/>
      <c r="X1903" s="71"/>
      <c r="Y1903" s="71"/>
      <c r="Z1903" s="120"/>
      <c r="AA1903" s="120"/>
    </row>
    <row r="1904" spans="1:27" ht="41.1" hidden="1" customHeight="1" x14ac:dyDescent="0.3">
      <c r="A1904" s="285"/>
      <c r="B1904" s="57"/>
      <c r="C1904" s="57"/>
      <c r="D1904" s="57"/>
      <c r="E1904" s="57"/>
      <c r="F1904" s="57"/>
      <c r="G1904" s="57"/>
      <c r="H1904" s="103"/>
      <c r="I1904" s="133"/>
      <c r="J1904" s="187"/>
      <c r="K1904" s="133"/>
      <c r="L1904" s="91"/>
      <c r="M1904" s="188"/>
      <c r="N1904" s="123"/>
      <c r="O1904" s="124"/>
      <c r="P1904" s="110"/>
      <c r="Q1904" s="106"/>
      <c r="R1904" s="111"/>
      <c r="S1904" s="106"/>
      <c r="T1904" s="84">
        <f t="shared" si="108"/>
        <v>-9.7788870334625244E-9</v>
      </c>
      <c r="U1904" s="85"/>
      <c r="V1904" s="98"/>
      <c r="W1904" s="86"/>
      <c r="X1904" s="71"/>
      <c r="Y1904" s="71"/>
      <c r="Z1904" s="120"/>
      <c r="AA1904" s="120"/>
    </row>
    <row r="1905" spans="1:27" ht="41.1" hidden="1" customHeight="1" x14ac:dyDescent="0.3">
      <c r="A1905" s="285"/>
      <c r="B1905" s="57"/>
      <c r="C1905" s="57"/>
      <c r="D1905" s="57"/>
      <c r="E1905" s="57"/>
      <c r="F1905" s="57"/>
      <c r="G1905" s="57"/>
      <c r="H1905" s="103"/>
      <c r="I1905" s="133"/>
      <c r="J1905" s="187"/>
      <c r="K1905" s="133"/>
      <c r="L1905" s="91"/>
      <c r="M1905" s="188"/>
      <c r="N1905" s="123"/>
      <c r="O1905" s="124"/>
      <c r="P1905" s="110"/>
      <c r="Q1905" s="106"/>
      <c r="R1905" s="111"/>
      <c r="S1905" s="106"/>
      <c r="T1905" s="84">
        <f t="shared" si="108"/>
        <v>-9.7788870334625244E-9</v>
      </c>
      <c r="U1905" s="85"/>
      <c r="V1905" s="98"/>
      <c r="W1905" s="86"/>
      <c r="X1905" s="71"/>
      <c r="Y1905" s="71"/>
      <c r="Z1905" s="120"/>
      <c r="AA1905" s="120"/>
    </row>
    <row r="1906" spans="1:27" ht="41.1" hidden="1" customHeight="1" x14ac:dyDescent="0.3">
      <c r="A1906" s="285"/>
      <c r="B1906" s="57"/>
      <c r="C1906" s="57"/>
      <c r="D1906" s="57"/>
      <c r="E1906" s="57"/>
      <c r="F1906" s="57"/>
      <c r="G1906" s="57"/>
      <c r="H1906" s="103"/>
      <c r="I1906" s="133"/>
      <c r="J1906" s="187"/>
      <c r="K1906" s="133"/>
      <c r="L1906" s="91"/>
      <c r="M1906" s="188"/>
      <c r="N1906" s="123"/>
      <c r="O1906" s="124"/>
      <c r="P1906" s="110"/>
      <c r="Q1906" s="106"/>
      <c r="R1906" s="111"/>
      <c r="S1906" s="106"/>
      <c r="T1906" s="84">
        <f t="shared" si="108"/>
        <v>-9.7788870334625244E-9</v>
      </c>
      <c r="U1906" s="85"/>
      <c r="V1906" s="98"/>
      <c r="W1906" s="86"/>
      <c r="X1906" s="71"/>
      <c r="Y1906" s="71"/>
      <c r="Z1906" s="120"/>
      <c r="AA1906" s="120"/>
    </row>
    <row r="1907" spans="1:27" ht="41.1" hidden="1" customHeight="1" x14ac:dyDescent="0.3">
      <c r="A1907" s="285"/>
      <c r="B1907" s="57"/>
      <c r="C1907" s="57"/>
      <c r="D1907" s="57"/>
      <c r="E1907" s="57"/>
      <c r="F1907" s="57"/>
      <c r="G1907" s="57"/>
      <c r="H1907" s="103"/>
      <c r="I1907" s="133"/>
      <c r="J1907" s="187"/>
      <c r="K1907" s="133"/>
      <c r="L1907" s="91"/>
      <c r="M1907" s="188"/>
      <c r="N1907" s="123"/>
      <c r="O1907" s="124"/>
      <c r="P1907" s="110"/>
      <c r="Q1907" s="106"/>
      <c r="R1907" s="111"/>
      <c r="S1907" s="106"/>
      <c r="T1907" s="84">
        <f t="shared" si="108"/>
        <v>-9.7788870334625244E-9</v>
      </c>
      <c r="U1907" s="85"/>
      <c r="V1907" s="98"/>
      <c r="W1907" s="86"/>
      <c r="X1907" s="71"/>
      <c r="Y1907" s="71"/>
      <c r="Z1907" s="120"/>
      <c r="AA1907" s="120"/>
    </row>
    <row r="1908" spans="1:27" ht="41.1" hidden="1" customHeight="1" x14ac:dyDescent="0.3">
      <c r="A1908" s="285"/>
      <c r="B1908" s="57"/>
      <c r="C1908" s="57"/>
      <c r="D1908" s="57"/>
      <c r="E1908" s="57"/>
      <c r="F1908" s="57"/>
      <c r="G1908" s="57"/>
      <c r="H1908" s="103"/>
      <c r="I1908" s="133"/>
      <c r="J1908" s="187"/>
      <c r="K1908" s="133"/>
      <c r="L1908" s="91"/>
      <c r="M1908" s="188"/>
      <c r="N1908" s="123"/>
      <c r="O1908" s="124"/>
      <c r="P1908" s="110"/>
      <c r="Q1908" s="106"/>
      <c r="R1908" s="111"/>
      <c r="S1908" s="106"/>
      <c r="T1908" s="84">
        <f t="shared" si="108"/>
        <v>-9.7788870334625244E-9</v>
      </c>
      <c r="U1908" s="85"/>
      <c r="V1908" s="98"/>
      <c r="W1908" s="86"/>
      <c r="X1908" s="71"/>
      <c r="Y1908" s="71"/>
      <c r="Z1908" s="120"/>
      <c r="AA1908" s="120"/>
    </row>
    <row r="1909" spans="1:27" ht="41.1" hidden="1" customHeight="1" x14ac:dyDescent="0.3">
      <c r="A1909" s="285"/>
      <c r="B1909" s="57"/>
      <c r="C1909" s="57"/>
      <c r="D1909" s="57"/>
      <c r="E1909" s="57"/>
      <c r="F1909" s="57"/>
      <c r="G1909" s="57"/>
      <c r="H1909" s="103"/>
      <c r="I1909" s="133"/>
      <c r="J1909" s="187"/>
      <c r="K1909" s="133"/>
      <c r="L1909" s="91"/>
      <c r="M1909" s="188"/>
      <c r="N1909" s="123"/>
      <c r="O1909" s="124"/>
      <c r="P1909" s="110"/>
      <c r="Q1909" s="106"/>
      <c r="R1909" s="111"/>
      <c r="S1909" s="106"/>
      <c r="T1909" s="84">
        <f t="shared" si="108"/>
        <v>-9.7788870334625244E-9</v>
      </c>
      <c r="U1909" s="85"/>
      <c r="V1909" s="98"/>
      <c r="W1909" s="86"/>
      <c r="X1909" s="71"/>
      <c r="Y1909" s="71"/>
      <c r="Z1909" s="120"/>
      <c r="AA1909" s="120"/>
    </row>
    <row r="1910" spans="1:27" ht="41.1" hidden="1" customHeight="1" x14ac:dyDescent="0.3">
      <c r="A1910" s="285"/>
      <c r="B1910" s="57"/>
      <c r="C1910" s="57"/>
      <c r="D1910" s="57"/>
      <c r="E1910" s="57"/>
      <c r="F1910" s="57"/>
      <c r="G1910" s="57"/>
      <c r="H1910" s="103"/>
      <c r="I1910" s="133"/>
      <c r="J1910" s="187"/>
      <c r="K1910" s="133"/>
      <c r="L1910" s="91"/>
      <c r="M1910" s="188"/>
      <c r="N1910" s="123"/>
      <c r="O1910" s="124"/>
      <c r="P1910" s="110"/>
      <c r="Q1910" s="106"/>
      <c r="R1910" s="111"/>
      <c r="S1910" s="106"/>
      <c r="T1910" s="84">
        <f t="shared" si="108"/>
        <v>-9.7788870334625244E-9</v>
      </c>
      <c r="U1910" s="85"/>
      <c r="V1910" s="98"/>
      <c r="W1910" s="86"/>
      <c r="X1910" s="71"/>
      <c r="Y1910" s="71"/>
      <c r="Z1910" s="120"/>
      <c r="AA1910" s="120"/>
    </row>
    <row r="1911" spans="1:27" ht="41.1" hidden="1" customHeight="1" x14ac:dyDescent="0.3">
      <c r="A1911" s="285"/>
      <c r="B1911" s="57"/>
      <c r="C1911" s="57"/>
      <c r="D1911" s="57"/>
      <c r="E1911" s="57"/>
      <c r="F1911" s="57"/>
      <c r="G1911" s="57"/>
      <c r="H1911" s="103"/>
      <c r="I1911" s="133"/>
      <c r="J1911" s="187"/>
      <c r="K1911" s="133"/>
      <c r="L1911" s="91"/>
      <c r="M1911" s="188"/>
      <c r="N1911" s="123"/>
      <c r="O1911" s="124"/>
      <c r="P1911" s="110"/>
      <c r="Q1911" s="106"/>
      <c r="R1911" s="111"/>
      <c r="S1911" s="106"/>
      <c r="T1911" s="84">
        <f t="shared" si="108"/>
        <v>-9.7788870334625244E-9</v>
      </c>
      <c r="U1911" s="85"/>
      <c r="V1911" s="98"/>
      <c r="W1911" s="86"/>
      <c r="X1911" s="71"/>
      <c r="Y1911" s="71"/>
      <c r="Z1911" s="120"/>
      <c r="AA1911" s="120"/>
    </row>
    <row r="1912" spans="1:27" ht="41.1" hidden="1" customHeight="1" x14ac:dyDescent="0.3">
      <c r="A1912" s="285"/>
      <c r="B1912" s="57"/>
      <c r="C1912" s="57"/>
      <c r="D1912" s="57"/>
      <c r="E1912" s="57"/>
      <c r="F1912" s="57"/>
      <c r="G1912" s="57"/>
      <c r="H1912" s="103"/>
      <c r="I1912" s="133"/>
      <c r="J1912" s="187"/>
      <c r="K1912" s="133"/>
      <c r="L1912" s="91"/>
      <c r="M1912" s="188"/>
      <c r="N1912" s="123"/>
      <c r="O1912" s="124"/>
      <c r="P1912" s="110"/>
      <c r="Q1912" s="106"/>
      <c r="R1912" s="111"/>
      <c r="S1912" s="106"/>
      <c r="T1912" s="84">
        <f t="shared" si="108"/>
        <v>-9.7788870334625244E-9</v>
      </c>
      <c r="U1912" s="85"/>
      <c r="V1912" s="98"/>
      <c r="W1912" s="86"/>
      <c r="X1912" s="71"/>
      <c r="Y1912" s="71"/>
      <c r="Z1912" s="120"/>
      <c r="AA1912" s="120"/>
    </row>
    <row r="1913" spans="1:27" ht="41.1" hidden="1" customHeight="1" x14ac:dyDescent="0.3">
      <c r="A1913" s="285"/>
      <c r="B1913" s="57"/>
      <c r="C1913" s="57"/>
      <c r="D1913" s="57"/>
      <c r="E1913" s="57"/>
      <c r="F1913" s="57"/>
      <c r="G1913" s="57"/>
      <c r="H1913" s="103"/>
      <c r="I1913" s="133"/>
      <c r="J1913" s="187"/>
      <c r="K1913" s="133"/>
      <c r="L1913" s="91"/>
      <c r="M1913" s="188"/>
      <c r="N1913" s="123"/>
      <c r="O1913" s="124"/>
      <c r="P1913" s="110"/>
      <c r="Q1913" s="106"/>
      <c r="R1913" s="111"/>
      <c r="S1913" s="106"/>
      <c r="T1913" s="84">
        <f t="shared" si="108"/>
        <v>-9.7788870334625244E-9</v>
      </c>
      <c r="U1913" s="85"/>
      <c r="V1913" s="98"/>
      <c r="W1913" s="86"/>
      <c r="X1913" s="71"/>
      <c r="Y1913" s="71"/>
      <c r="Z1913" s="120"/>
      <c r="AA1913" s="120"/>
    </row>
    <row r="1914" spans="1:27" ht="41.1" hidden="1" customHeight="1" x14ac:dyDescent="0.3">
      <c r="A1914" s="285"/>
      <c r="B1914" s="57"/>
      <c r="C1914" s="57"/>
      <c r="D1914" s="57"/>
      <c r="E1914" s="57"/>
      <c r="F1914" s="57"/>
      <c r="G1914" s="57"/>
      <c r="H1914" s="103"/>
      <c r="I1914" s="133"/>
      <c r="J1914" s="187"/>
      <c r="K1914" s="133"/>
      <c r="L1914" s="91"/>
      <c r="M1914" s="188"/>
      <c r="N1914" s="123"/>
      <c r="O1914" s="124"/>
      <c r="P1914" s="110"/>
      <c r="Q1914" s="106"/>
      <c r="R1914" s="111"/>
      <c r="S1914" s="106"/>
      <c r="T1914" s="84">
        <f t="shared" si="108"/>
        <v>-9.7788870334625244E-9</v>
      </c>
      <c r="U1914" s="85"/>
      <c r="V1914" s="98"/>
      <c r="W1914" s="86"/>
      <c r="X1914" s="71"/>
      <c r="Y1914" s="71"/>
      <c r="Z1914" s="120"/>
      <c r="AA1914" s="120"/>
    </row>
    <row r="1915" spans="1:27" ht="41.1" hidden="1" customHeight="1" x14ac:dyDescent="0.3">
      <c r="A1915" s="285"/>
      <c r="B1915" s="57"/>
      <c r="C1915" s="57"/>
      <c r="D1915" s="57"/>
      <c r="E1915" s="57"/>
      <c r="F1915" s="57"/>
      <c r="G1915" s="57"/>
      <c r="H1915" s="103"/>
      <c r="I1915" s="133"/>
      <c r="J1915" s="187"/>
      <c r="K1915" s="133"/>
      <c r="L1915" s="91"/>
      <c r="M1915" s="188"/>
      <c r="N1915" s="123"/>
      <c r="O1915" s="124"/>
      <c r="P1915" s="110"/>
      <c r="Q1915" s="106"/>
      <c r="R1915" s="111"/>
      <c r="S1915" s="106"/>
      <c r="T1915" s="84">
        <f t="shared" si="108"/>
        <v>-9.7788870334625244E-9</v>
      </c>
      <c r="U1915" s="85"/>
      <c r="V1915" s="98"/>
      <c r="W1915" s="86"/>
      <c r="X1915" s="71"/>
      <c r="Y1915" s="71"/>
      <c r="Z1915" s="120"/>
      <c r="AA1915" s="120"/>
    </row>
    <row r="1916" spans="1:27" ht="41.1" hidden="1" customHeight="1" x14ac:dyDescent="0.3">
      <c r="A1916" s="285"/>
      <c r="B1916" s="57"/>
      <c r="C1916" s="57"/>
      <c r="D1916" s="57"/>
      <c r="E1916" s="57"/>
      <c r="F1916" s="57"/>
      <c r="G1916" s="57"/>
      <c r="H1916" s="103"/>
      <c r="I1916" s="133"/>
      <c r="J1916" s="187"/>
      <c r="K1916" s="133"/>
      <c r="L1916" s="91"/>
      <c r="M1916" s="188"/>
      <c r="N1916" s="123"/>
      <c r="O1916" s="124"/>
      <c r="P1916" s="110"/>
      <c r="Q1916" s="106"/>
      <c r="R1916" s="111"/>
      <c r="S1916" s="106"/>
      <c r="T1916" s="84">
        <f t="shared" si="108"/>
        <v>-9.7788870334625244E-9</v>
      </c>
      <c r="U1916" s="85"/>
      <c r="V1916" s="98"/>
      <c r="W1916" s="86"/>
      <c r="X1916" s="71"/>
      <c r="Y1916" s="71"/>
      <c r="Z1916" s="120"/>
      <c r="AA1916" s="120"/>
    </row>
    <row r="1917" spans="1:27" ht="41.1" hidden="1" customHeight="1" x14ac:dyDescent="0.3">
      <c r="A1917" s="285"/>
      <c r="B1917" s="57"/>
      <c r="C1917" s="57"/>
      <c r="D1917" s="57"/>
      <c r="E1917" s="57"/>
      <c r="F1917" s="57"/>
      <c r="G1917" s="57"/>
      <c r="H1917" s="103"/>
      <c r="I1917" s="133"/>
      <c r="J1917" s="187"/>
      <c r="K1917" s="133"/>
      <c r="L1917" s="91"/>
      <c r="M1917" s="188"/>
      <c r="N1917" s="123"/>
      <c r="O1917" s="124"/>
      <c r="P1917" s="110"/>
      <c r="Q1917" s="106"/>
      <c r="R1917" s="111"/>
      <c r="S1917" s="106"/>
      <c r="T1917" s="84">
        <f t="shared" si="108"/>
        <v>-9.7788870334625244E-9</v>
      </c>
      <c r="U1917" s="85"/>
      <c r="V1917" s="98"/>
      <c r="W1917" s="86"/>
      <c r="X1917" s="71"/>
      <c r="Y1917" s="71"/>
      <c r="Z1917" s="120"/>
      <c r="AA1917" s="120"/>
    </row>
    <row r="1918" spans="1:27" ht="41.1" hidden="1" customHeight="1" x14ac:dyDescent="0.3">
      <c r="A1918" s="285"/>
      <c r="B1918" s="57"/>
      <c r="C1918" s="57"/>
      <c r="D1918" s="57"/>
      <c r="E1918" s="57"/>
      <c r="F1918" s="57"/>
      <c r="G1918" s="57"/>
      <c r="H1918" s="103"/>
      <c r="I1918" s="133"/>
      <c r="J1918" s="187"/>
      <c r="K1918" s="133"/>
      <c r="L1918" s="91"/>
      <c r="M1918" s="188"/>
      <c r="N1918" s="123"/>
      <c r="O1918" s="124"/>
      <c r="P1918" s="110"/>
      <c r="Q1918" s="106"/>
      <c r="R1918" s="111"/>
      <c r="S1918" s="106"/>
      <c r="T1918" s="84">
        <f t="shared" si="108"/>
        <v>-9.7788870334625244E-9</v>
      </c>
      <c r="U1918" s="85"/>
      <c r="V1918" s="98"/>
      <c r="W1918" s="86"/>
      <c r="X1918" s="71"/>
      <c r="Y1918" s="71"/>
      <c r="Z1918" s="120"/>
      <c r="AA1918" s="120"/>
    </row>
    <row r="1919" spans="1:27" ht="41.1" hidden="1" customHeight="1" x14ac:dyDescent="0.3">
      <c r="A1919" s="285"/>
      <c r="B1919" s="57"/>
      <c r="C1919" s="57"/>
      <c r="D1919" s="57"/>
      <c r="E1919" s="57"/>
      <c r="F1919" s="57"/>
      <c r="G1919" s="57"/>
      <c r="H1919" s="103"/>
      <c r="I1919" s="133"/>
      <c r="J1919" s="187"/>
      <c r="K1919" s="133"/>
      <c r="L1919" s="91"/>
      <c r="M1919" s="188"/>
      <c r="N1919" s="123"/>
      <c r="O1919" s="124"/>
      <c r="P1919" s="110"/>
      <c r="Q1919" s="106"/>
      <c r="R1919" s="111"/>
      <c r="S1919" s="106"/>
      <c r="T1919" s="84">
        <f t="shared" si="108"/>
        <v>-9.7788870334625244E-9</v>
      </c>
      <c r="U1919" s="85"/>
      <c r="V1919" s="98"/>
      <c r="W1919" s="86"/>
      <c r="X1919" s="71"/>
      <c r="Y1919" s="71"/>
      <c r="Z1919" s="120"/>
      <c r="AA1919" s="120"/>
    </row>
    <row r="1920" spans="1:27" ht="41.1" hidden="1" customHeight="1" x14ac:dyDescent="0.3">
      <c r="A1920" s="285"/>
      <c r="B1920" s="57"/>
      <c r="C1920" s="57"/>
      <c r="D1920" s="57"/>
      <c r="E1920" s="57"/>
      <c r="F1920" s="57"/>
      <c r="G1920" s="57"/>
      <c r="H1920" s="103"/>
      <c r="I1920" s="133"/>
      <c r="J1920" s="187"/>
      <c r="K1920" s="133"/>
      <c r="L1920" s="91"/>
      <c r="M1920" s="188"/>
      <c r="N1920" s="123"/>
      <c r="O1920" s="124"/>
      <c r="P1920" s="110"/>
      <c r="Q1920" s="106"/>
      <c r="R1920" s="111"/>
      <c r="S1920" s="106"/>
      <c r="T1920" s="84">
        <f t="shared" si="108"/>
        <v>-9.7788870334625244E-9</v>
      </c>
      <c r="U1920" s="85"/>
      <c r="V1920" s="98"/>
      <c r="W1920" s="86"/>
      <c r="X1920" s="71"/>
      <c r="Y1920" s="71"/>
      <c r="Z1920" s="120"/>
      <c r="AA1920" s="120"/>
    </row>
    <row r="1921" spans="1:27" ht="41.1" hidden="1" customHeight="1" x14ac:dyDescent="0.3">
      <c r="A1921" s="285"/>
      <c r="B1921" s="57"/>
      <c r="C1921" s="57"/>
      <c r="D1921" s="57"/>
      <c r="E1921" s="57"/>
      <c r="F1921" s="57"/>
      <c r="G1921" s="57"/>
      <c r="H1921" s="103"/>
      <c r="I1921" s="133"/>
      <c r="J1921" s="187"/>
      <c r="K1921" s="133"/>
      <c r="L1921" s="91"/>
      <c r="M1921" s="188"/>
      <c r="N1921" s="123"/>
      <c r="O1921" s="124"/>
      <c r="P1921" s="110"/>
      <c r="Q1921" s="106"/>
      <c r="R1921" s="111"/>
      <c r="S1921" s="106"/>
      <c r="T1921" s="84">
        <f t="shared" si="108"/>
        <v>-9.7788870334625244E-9</v>
      </c>
      <c r="U1921" s="85"/>
      <c r="V1921" s="98"/>
      <c r="W1921" s="86"/>
      <c r="X1921" s="71"/>
      <c r="Y1921" s="71"/>
      <c r="Z1921" s="120"/>
      <c r="AA1921" s="120"/>
    </row>
    <row r="1922" spans="1:27" ht="41.1" hidden="1" customHeight="1" x14ac:dyDescent="0.3">
      <c r="A1922" s="285"/>
      <c r="B1922" s="57"/>
      <c r="C1922" s="57"/>
      <c r="D1922" s="57"/>
      <c r="E1922" s="57"/>
      <c r="F1922" s="57"/>
      <c r="G1922" s="57"/>
      <c r="H1922" s="103"/>
      <c r="I1922" s="133"/>
      <c r="J1922" s="187"/>
      <c r="K1922" s="133"/>
      <c r="L1922" s="91"/>
      <c r="M1922" s="188"/>
      <c r="N1922" s="123"/>
      <c r="O1922" s="124"/>
      <c r="P1922" s="110"/>
      <c r="Q1922" s="106"/>
      <c r="R1922" s="111"/>
      <c r="S1922" s="106"/>
      <c r="T1922" s="84">
        <f t="shared" si="108"/>
        <v>-9.7788870334625244E-9</v>
      </c>
      <c r="U1922" s="85"/>
      <c r="V1922" s="98"/>
      <c r="W1922" s="86"/>
      <c r="X1922" s="71"/>
      <c r="Y1922" s="71"/>
      <c r="Z1922" s="120"/>
      <c r="AA1922" s="120"/>
    </row>
    <row r="1923" spans="1:27" ht="41.1" hidden="1" customHeight="1" x14ac:dyDescent="0.3">
      <c r="A1923" s="285"/>
      <c r="B1923" s="57"/>
      <c r="C1923" s="57"/>
      <c r="D1923" s="57"/>
      <c r="E1923" s="57"/>
      <c r="F1923" s="57"/>
      <c r="G1923" s="57"/>
      <c r="H1923" s="103"/>
      <c r="I1923" s="133"/>
      <c r="J1923" s="187"/>
      <c r="K1923" s="133"/>
      <c r="L1923" s="91"/>
      <c r="M1923" s="188"/>
      <c r="N1923" s="123"/>
      <c r="O1923" s="124"/>
      <c r="P1923" s="110"/>
      <c r="Q1923" s="106"/>
      <c r="R1923" s="111"/>
      <c r="S1923" s="106"/>
      <c r="T1923" s="84">
        <f t="shared" si="108"/>
        <v>-9.7788870334625244E-9</v>
      </c>
      <c r="U1923" s="85"/>
      <c r="V1923" s="98"/>
      <c r="W1923" s="86"/>
      <c r="X1923" s="71"/>
      <c r="Y1923" s="71"/>
      <c r="Z1923" s="120"/>
      <c r="AA1923" s="120"/>
    </row>
    <row r="1924" spans="1:27" ht="41.1" hidden="1" customHeight="1" x14ac:dyDescent="0.3">
      <c r="A1924" s="285"/>
      <c r="B1924" s="57"/>
      <c r="C1924" s="57"/>
      <c r="D1924" s="57"/>
      <c r="E1924" s="57"/>
      <c r="F1924" s="57"/>
      <c r="G1924" s="57"/>
      <c r="H1924" s="103"/>
      <c r="I1924" s="133"/>
      <c r="J1924" s="187"/>
      <c r="K1924" s="133"/>
      <c r="L1924" s="91"/>
      <c r="M1924" s="188"/>
      <c r="N1924" s="123"/>
      <c r="O1924" s="124"/>
      <c r="P1924" s="110"/>
      <c r="Q1924" s="106"/>
      <c r="R1924" s="111"/>
      <c r="S1924" s="106"/>
      <c r="T1924" s="84">
        <f t="shared" si="108"/>
        <v>-9.7788870334625244E-9</v>
      </c>
      <c r="U1924" s="85"/>
      <c r="V1924" s="98"/>
      <c r="W1924" s="86"/>
      <c r="X1924" s="71"/>
      <c r="Y1924" s="71"/>
      <c r="Z1924" s="120"/>
      <c r="AA1924" s="120"/>
    </row>
    <row r="1925" spans="1:27" ht="41.1" hidden="1" customHeight="1" x14ac:dyDescent="0.3">
      <c r="A1925" s="285"/>
      <c r="B1925" s="57"/>
      <c r="C1925" s="57"/>
      <c r="D1925" s="57"/>
      <c r="E1925" s="57"/>
      <c r="F1925" s="57"/>
      <c r="G1925" s="57"/>
      <c r="H1925" s="103"/>
      <c r="I1925" s="133"/>
      <c r="J1925" s="187"/>
      <c r="K1925" s="133"/>
      <c r="L1925" s="91"/>
      <c r="M1925" s="188"/>
      <c r="N1925" s="123"/>
      <c r="O1925" s="124"/>
      <c r="P1925" s="110"/>
      <c r="Q1925" s="106"/>
      <c r="R1925" s="111"/>
      <c r="S1925" s="106"/>
      <c r="T1925" s="84">
        <f t="shared" si="108"/>
        <v>-9.7788870334625244E-9</v>
      </c>
      <c r="U1925" s="85"/>
      <c r="V1925" s="98"/>
      <c r="W1925" s="86"/>
      <c r="X1925" s="71"/>
      <c r="Y1925" s="71"/>
      <c r="Z1925" s="120"/>
      <c r="AA1925" s="120"/>
    </row>
    <row r="1926" spans="1:27" ht="41.1" hidden="1" customHeight="1" x14ac:dyDescent="0.3">
      <c r="A1926" s="285"/>
      <c r="B1926" s="57"/>
      <c r="C1926" s="57"/>
      <c r="D1926" s="57"/>
      <c r="E1926" s="57"/>
      <c r="F1926" s="57"/>
      <c r="G1926" s="57"/>
      <c r="H1926" s="103"/>
      <c r="I1926" s="133"/>
      <c r="J1926" s="187"/>
      <c r="K1926" s="133"/>
      <c r="L1926" s="91"/>
      <c r="M1926" s="188"/>
      <c r="N1926" s="123"/>
      <c r="O1926" s="124"/>
      <c r="P1926" s="110"/>
      <c r="Q1926" s="106"/>
      <c r="R1926" s="111"/>
      <c r="S1926" s="106"/>
      <c r="T1926" s="84">
        <f t="shared" si="108"/>
        <v>-9.7788870334625244E-9</v>
      </c>
      <c r="U1926" s="85"/>
      <c r="V1926" s="98"/>
      <c r="W1926" s="86"/>
      <c r="X1926" s="71"/>
      <c r="Y1926" s="71"/>
      <c r="Z1926" s="120"/>
      <c r="AA1926" s="120"/>
    </row>
    <row r="1927" spans="1:27" ht="41.1" hidden="1" customHeight="1" x14ac:dyDescent="0.3">
      <c r="A1927" s="285"/>
      <c r="B1927" s="57"/>
      <c r="C1927" s="57"/>
      <c r="D1927" s="57"/>
      <c r="E1927" s="57"/>
      <c r="F1927" s="57"/>
      <c r="G1927" s="57"/>
      <c r="H1927" s="103"/>
      <c r="I1927" s="133"/>
      <c r="J1927" s="187"/>
      <c r="K1927" s="133"/>
      <c r="L1927" s="91"/>
      <c r="M1927" s="188"/>
      <c r="N1927" s="123"/>
      <c r="O1927" s="124"/>
      <c r="P1927" s="110"/>
      <c r="Q1927" s="106"/>
      <c r="R1927" s="111"/>
      <c r="S1927" s="106"/>
      <c r="T1927" s="84">
        <f t="shared" si="108"/>
        <v>-9.7788870334625244E-9</v>
      </c>
      <c r="U1927" s="85"/>
      <c r="V1927" s="98"/>
      <c r="W1927" s="86"/>
      <c r="X1927" s="71"/>
      <c r="Y1927" s="71"/>
      <c r="Z1927" s="120"/>
      <c r="AA1927" s="120"/>
    </row>
    <row r="1928" spans="1:27" ht="41.1" hidden="1" customHeight="1" x14ac:dyDescent="0.3">
      <c r="A1928" s="285"/>
      <c r="B1928" s="57"/>
      <c r="C1928" s="57"/>
      <c r="D1928" s="57"/>
      <c r="E1928" s="57"/>
      <c r="F1928" s="57"/>
      <c r="G1928" s="57"/>
      <c r="H1928" s="103"/>
      <c r="I1928" s="133"/>
      <c r="J1928" s="187"/>
      <c r="K1928" s="133"/>
      <c r="L1928" s="91"/>
      <c r="M1928" s="188"/>
      <c r="N1928" s="123"/>
      <c r="O1928" s="124"/>
      <c r="P1928" s="110"/>
      <c r="Q1928" s="106"/>
      <c r="R1928" s="111"/>
      <c r="S1928" s="106"/>
      <c r="T1928" s="84">
        <f t="shared" si="108"/>
        <v>-9.7788870334625244E-9</v>
      </c>
      <c r="U1928" s="85"/>
      <c r="V1928" s="98"/>
      <c r="W1928" s="86"/>
      <c r="X1928" s="71"/>
      <c r="Y1928" s="71"/>
      <c r="Z1928" s="120"/>
      <c r="AA1928" s="120"/>
    </row>
    <row r="1929" spans="1:27" ht="41.1" hidden="1" customHeight="1" x14ac:dyDescent="0.3">
      <c r="A1929" s="285"/>
      <c r="B1929" s="57"/>
      <c r="C1929" s="57"/>
      <c r="D1929" s="57"/>
      <c r="E1929" s="57"/>
      <c r="F1929" s="57"/>
      <c r="G1929" s="57"/>
      <c r="H1929" s="103"/>
      <c r="I1929" s="133"/>
      <c r="J1929" s="187"/>
      <c r="K1929" s="133"/>
      <c r="L1929" s="91"/>
      <c r="M1929" s="188"/>
      <c r="N1929" s="123"/>
      <c r="O1929" s="124"/>
      <c r="P1929" s="110"/>
      <c r="Q1929" s="106"/>
      <c r="R1929" s="111"/>
      <c r="S1929" s="106"/>
      <c r="T1929" s="84">
        <f t="shared" si="108"/>
        <v>-9.7788870334625244E-9</v>
      </c>
      <c r="U1929" s="85"/>
      <c r="V1929" s="98"/>
      <c r="W1929" s="86"/>
      <c r="X1929" s="71"/>
      <c r="Y1929" s="71"/>
      <c r="Z1929" s="120"/>
      <c r="AA1929" s="120"/>
    </row>
    <row r="1930" spans="1:27" ht="41.1" hidden="1" customHeight="1" x14ac:dyDescent="0.3">
      <c r="A1930" s="285"/>
      <c r="B1930" s="57"/>
      <c r="C1930" s="57"/>
      <c r="D1930" s="57"/>
      <c r="E1930" s="57"/>
      <c r="F1930" s="57"/>
      <c r="G1930" s="57"/>
      <c r="H1930" s="103"/>
      <c r="I1930" s="133"/>
      <c r="J1930" s="187"/>
      <c r="K1930" s="133"/>
      <c r="L1930" s="91"/>
      <c r="M1930" s="188"/>
      <c r="N1930" s="123"/>
      <c r="O1930" s="124"/>
      <c r="P1930" s="110"/>
      <c r="Q1930" s="106"/>
      <c r="R1930" s="111"/>
      <c r="S1930" s="106"/>
      <c r="T1930" s="84">
        <f t="shared" si="108"/>
        <v>-9.7788870334625244E-9</v>
      </c>
      <c r="U1930" s="85"/>
      <c r="V1930" s="98"/>
      <c r="W1930" s="86"/>
      <c r="X1930" s="71"/>
      <c r="Y1930" s="71"/>
      <c r="Z1930" s="120"/>
      <c r="AA1930" s="120"/>
    </row>
    <row r="1931" spans="1:27" ht="41.1" hidden="1" customHeight="1" x14ac:dyDescent="0.3">
      <c r="A1931" s="285"/>
      <c r="B1931" s="57"/>
      <c r="C1931" s="57"/>
      <c r="D1931" s="57"/>
      <c r="E1931" s="57"/>
      <c r="F1931" s="57"/>
      <c r="G1931" s="57"/>
      <c r="H1931" s="103"/>
      <c r="I1931" s="133"/>
      <c r="J1931" s="187"/>
      <c r="K1931" s="133"/>
      <c r="L1931" s="91"/>
      <c r="M1931" s="188"/>
      <c r="N1931" s="123"/>
      <c r="O1931" s="124"/>
      <c r="P1931" s="110"/>
      <c r="Q1931" s="106"/>
      <c r="R1931" s="111"/>
      <c r="S1931" s="106"/>
      <c r="T1931" s="84">
        <f t="shared" si="108"/>
        <v>-9.7788870334625244E-9</v>
      </c>
      <c r="U1931" s="85"/>
      <c r="V1931" s="98"/>
      <c r="W1931" s="86"/>
      <c r="X1931" s="71"/>
      <c r="Y1931" s="71"/>
      <c r="Z1931" s="120"/>
      <c r="AA1931" s="120"/>
    </row>
    <row r="1932" spans="1:27" ht="41.1" hidden="1" customHeight="1" x14ac:dyDescent="0.3">
      <c r="A1932" s="285"/>
      <c r="B1932" s="57"/>
      <c r="C1932" s="57"/>
      <c r="D1932" s="57"/>
      <c r="E1932" s="57"/>
      <c r="F1932" s="57"/>
      <c r="G1932" s="57"/>
      <c r="H1932" s="103"/>
      <c r="I1932" s="133"/>
      <c r="J1932" s="187"/>
      <c r="K1932" s="133"/>
      <c r="L1932" s="91"/>
      <c r="M1932" s="188"/>
      <c r="N1932" s="123"/>
      <c r="O1932" s="124"/>
      <c r="P1932" s="110"/>
      <c r="Q1932" s="106"/>
      <c r="R1932" s="111"/>
      <c r="S1932" s="106"/>
      <c r="T1932" s="84">
        <f t="shared" si="108"/>
        <v>-9.7788870334625244E-9</v>
      </c>
      <c r="U1932" s="85"/>
      <c r="V1932" s="98"/>
      <c r="W1932" s="86"/>
      <c r="X1932" s="71"/>
      <c r="Y1932" s="71"/>
      <c r="Z1932" s="120"/>
      <c r="AA1932" s="120"/>
    </row>
    <row r="1933" spans="1:27" ht="41.1" hidden="1" customHeight="1" x14ac:dyDescent="0.3">
      <c r="A1933" s="285"/>
      <c r="B1933" s="57"/>
      <c r="C1933" s="57"/>
      <c r="D1933" s="57"/>
      <c r="E1933" s="57"/>
      <c r="F1933" s="57"/>
      <c r="G1933" s="57"/>
      <c r="H1933" s="103"/>
      <c r="I1933" s="133"/>
      <c r="J1933" s="187"/>
      <c r="K1933" s="133"/>
      <c r="L1933" s="91"/>
      <c r="M1933" s="188"/>
      <c r="N1933" s="123"/>
      <c r="O1933" s="124"/>
      <c r="P1933" s="110"/>
      <c r="Q1933" s="106"/>
      <c r="R1933" s="111"/>
      <c r="S1933" s="106"/>
      <c r="T1933" s="84">
        <f t="shared" si="108"/>
        <v>-9.7788870334625244E-9</v>
      </c>
      <c r="U1933" s="85"/>
      <c r="V1933" s="98"/>
      <c r="W1933" s="86"/>
      <c r="X1933" s="71"/>
      <c r="Y1933" s="71"/>
      <c r="Z1933" s="120"/>
      <c r="AA1933" s="120"/>
    </row>
    <row r="1934" spans="1:27" ht="41.1" hidden="1" customHeight="1" x14ac:dyDescent="0.3">
      <c r="A1934" s="285"/>
      <c r="B1934" s="57"/>
      <c r="C1934" s="57"/>
      <c r="D1934" s="57"/>
      <c r="E1934" s="57"/>
      <c r="F1934" s="57"/>
      <c r="G1934" s="57"/>
      <c r="H1934" s="103"/>
      <c r="I1934" s="133"/>
      <c r="J1934" s="187"/>
      <c r="K1934" s="133"/>
      <c r="L1934" s="91"/>
      <c r="M1934" s="188"/>
      <c r="N1934" s="123"/>
      <c r="O1934" s="124"/>
      <c r="P1934" s="110"/>
      <c r="Q1934" s="106"/>
      <c r="R1934" s="111"/>
      <c r="S1934" s="106"/>
      <c r="T1934" s="84">
        <f t="shared" si="108"/>
        <v>-9.7788870334625244E-9</v>
      </c>
      <c r="U1934" s="85"/>
      <c r="V1934" s="98"/>
      <c r="W1934" s="86"/>
      <c r="X1934" s="71"/>
      <c r="Y1934" s="71"/>
      <c r="Z1934" s="120"/>
      <c r="AA1934" s="120"/>
    </row>
    <row r="1935" spans="1:27" ht="41.1" hidden="1" customHeight="1" x14ac:dyDescent="0.3">
      <c r="A1935" s="285"/>
      <c r="B1935" s="57"/>
      <c r="C1935" s="57"/>
      <c r="D1935" s="57"/>
      <c r="E1935" s="57"/>
      <c r="F1935" s="57"/>
      <c r="G1935" s="57"/>
      <c r="H1935" s="103"/>
      <c r="I1935" s="133"/>
      <c r="J1935" s="187"/>
      <c r="K1935" s="133"/>
      <c r="L1935" s="91"/>
      <c r="M1935" s="188"/>
      <c r="N1935" s="123"/>
      <c r="O1935" s="124"/>
      <c r="P1935" s="110"/>
      <c r="Q1935" s="106"/>
      <c r="R1935" s="111"/>
      <c r="S1935" s="106"/>
      <c r="T1935" s="84">
        <f t="shared" si="108"/>
        <v>-9.7788870334625244E-9</v>
      </c>
      <c r="U1935" s="85"/>
      <c r="V1935" s="98"/>
      <c r="W1935" s="86"/>
      <c r="X1935" s="71"/>
      <c r="Y1935" s="71"/>
      <c r="Z1935" s="120"/>
      <c r="AA1935" s="120"/>
    </row>
    <row r="1936" spans="1:27" ht="41.1" hidden="1" customHeight="1" x14ac:dyDescent="0.3">
      <c r="A1936" s="285"/>
      <c r="B1936" s="57"/>
      <c r="C1936" s="57"/>
      <c r="D1936" s="57"/>
      <c r="E1936" s="57"/>
      <c r="F1936" s="57"/>
      <c r="G1936" s="57"/>
      <c r="H1936" s="103"/>
      <c r="I1936" s="133"/>
      <c r="J1936" s="187"/>
      <c r="K1936" s="133"/>
      <c r="L1936" s="91"/>
      <c r="M1936" s="188"/>
      <c r="N1936" s="123"/>
      <c r="O1936" s="124"/>
      <c r="P1936" s="110"/>
      <c r="Q1936" s="106"/>
      <c r="R1936" s="111"/>
      <c r="S1936" s="106"/>
      <c r="T1936" s="84">
        <f t="shared" si="108"/>
        <v>-9.7788870334625244E-9</v>
      </c>
      <c r="U1936" s="85"/>
      <c r="V1936" s="98"/>
      <c r="W1936" s="86"/>
      <c r="X1936" s="71"/>
      <c r="Y1936" s="71"/>
      <c r="Z1936" s="120"/>
      <c r="AA1936" s="120"/>
    </row>
    <row r="1937" spans="1:27" ht="41.1" hidden="1" customHeight="1" x14ac:dyDescent="0.3">
      <c r="A1937" s="285"/>
      <c r="B1937" s="57"/>
      <c r="C1937" s="57"/>
      <c r="D1937" s="57"/>
      <c r="E1937" s="57"/>
      <c r="F1937" s="57"/>
      <c r="G1937" s="57"/>
      <c r="H1937" s="103"/>
      <c r="I1937" s="133"/>
      <c r="J1937" s="187"/>
      <c r="K1937" s="133"/>
      <c r="L1937" s="91"/>
      <c r="M1937" s="188"/>
      <c r="N1937" s="123"/>
      <c r="O1937" s="124"/>
      <c r="P1937" s="110"/>
      <c r="Q1937" s="106"/>
      <c r="R1937" s="111"/>
      <c r="S1937" s="106"/>
      <c r="T1937" s="84">
        <f t="shared" si="108"/>
        <v>-9.7788870334625244E-9</v>
      </c>
      <c r="U1937" s="85"/>
      <c r="V1937" s="98"/>
      <c r="W1937" s="86"/>
      <c r="X1937" s="71"/>
      <c r="Y1937" s="71"/>
      <c r="Z1937" s="120"/>
      <c r="AA1937" s="120"/>
    </row>
    <row r="1938" spans="1:27" ht="41.1" hidden="1" customHeight="1" x14ac:dyDescent="0.3">
      <c r="A1938" s="285"/>
      <c r="B1938" s="57"/>
      <c r="C1938" s="57"/>
      <c r="D1938" s="57"/>
      <c r="E1938" s="57"/>
      <c r="F1938" s="57"/>
      <c r="G1938" s="57"/>
      <c r="H1938" s="103"/>
      <c r="I1938" s="133"/>
      <c r="J1938" s="187"/>
      <c r="K1938" s="133"/>
      <c r="L1938" s="91"/>
      <c r="M1938" s="188"/>
      <c r="N1938" s="123"/>
      <c r="O1938" s="124"/>
      <c r="P1938" s="110"/>
      <c r="Q1938" s="106"/>
      <c r="R1938" s="111"/>
      <c r="S1938" s="106"/>
      <c r="T1938" s="84">
        <f t="shared" si="108"/>
        <v>-9.7788870334625244E-9</v>
      </c>
      <c r="U1938" s="85"/>
      <c r="V1938" s="98"/>
      <c r="W1938" s="86"/>
      <c r="X1938" s="71"/>
      <c r="Y1938" s="71"/>
      <c r="Z1938" s="120"/>
      <c r="AA1938" s="120"/>
    </row>
    <row r="1939" spans="1:27" ht="41.1" hidden="1" customHeight="1" x14ac:dyDescent="0.3">
      <c r="A1939" s="285"/>
      <c r="B1939" s="57"/>
      <c r="C1939" s="57"/>
      <c r="D1939" s="57"/>
      <c r="E1939" s="57"/>
      <c r="F1939" s="57"/>
      <c r="G1939" s="57"/>
      <c r="H1939" s="103"/>
      <c r="I1939" s="133"/>
      <c r="J1939" s="187"/>
      <c r="K1939" s="133"/>
      <c r="L1939" s="91"/>
      <c r="M1939" s="188"/>
      <c r="N1939" s="123"/>
      <c r="O1939" s="124"/>
      <c r="P1939" s="110"/>
      <c r="Q1939" s="106"/>
      <c r="R1939" s="111"/>
      <c r="S1939" s="106"/>
      <c r="T1939" s="84">
        <f t="shared" si="108"/>
        <v>-9.7788870334625244E-9</v>
      </c>
      <c r="U1939" s="85"/>
      <c r="V1939" s="98"/>
      <c r="W1939" s="86"/>
      <c r="X1939" s="71"/>
      <c r="Y1939" s="71"/>
      <c r="Z1939" s="120"/>
      <c r="AA1939" s="120"/>
    </row>
    <row r="1940" spans="1:27" ht="41.1" hidden="1" customHeight="1" x14ac:dyDescent="0.3">
      <c r="A1940" s="285"/>
      <c r="B1940" s="57"/>
      <c r="C1940" s="57"/>
      <c r="D1940" s="57"/>
      <c r="E1940" s="57"/>
      <c r="F1940" s="57"/>
      <c r="G1940" s="57"/>
      <c r="H1940" s="103"/>
      <c r="I1940" s="133"/>
      <c r="J1940" s="187"/>
      <c r="K1940" s="133"/>
      <c r="L1940" s="91"/>
      <c r="M1940" s="188"/>
      <c r="N1940" s="123"/>
      <c r="O1940" s="124"/>
      <c r="P1940" s="110"/>
      <c r="Q1940" s="106"/>
      <c r="R1940" s="111"/>
      <c r="S1940" s="106"/>
      <c r="T1940" s="84">
        <f t="shared" si="108"/>
        <v>-9.7788870334625244E-9</v>
      </c>
      <c r="U1940" s="85"/>
      <c r="V1940" s="98"/>
      <c r="W1940" s="86"/>
      <c r="X1940" s="71"/>
      <c r="Y1940" s="71"/>
      <c r="Z1940" s="120"/>
      <c r="AA1940" s="120"/>
    </row>
    <row r="1941" spans="1:27" ht="41.1" hidden="1" customHeight="1" x14ac:dyDescent="0.3">
      <c r="A1941" s="285"/>
      <c r="B1941" s="57"/>
      <c r="C1941" s="57"/>
      <c r="D1941" s="57"/>
      <c r="E1941" s="57"/>
      <c r="F1941" s="57"/>
      <c r="G1941" s="57"/>
      <c r="H1941" s="103"/>
      <c r="I1941" s="133"/>
      <c r="J1941" s="187"/>
      <c r="K1941" s="133"/>
      <c r="L1941" s="91"/>
      <c r="M1941" s="188"/>
      <c r="N1941" s="123"/>
      <c r="O1941" s="124"/>
      <c r="P1941" s="110"/>
      <c r="Q1941" s="106"/>
      <c r="R1941" s="111"/>
      <c r="S1941" s="106"/>
      <c r="T1941" s="84">
        <f t="shared" si="108"/>
        <v>-9.7788870334625244E-9</v>
      </c>
      <c r="U1941" s="85"/>
      <c r="V1941" s="98"/>
      <c r="W1941" s="86"/>
      <c r="X1941" s="71"/>
      <c r="Y1941" s="71"/>
      <c r="Z1941" s="120"/>
      <c r="AA1941" s="120"/>
    </row>
    <row r="1942" spans="1:27" ht="41.1" hidden="1" customHeight="1" x14ac:dyDescent="0.3">
      <c r="A1942" s="285"/>
      <c r="B1942" s="57"/>
      <c r="C1942" s="57"/>
      <c r="D1942" s="57"/>
      <c r="E1942" s="57"/>
      <c r="F1942" s="57"/>
      <c r="G1942" s="57"/>
      <c r="H1942" s="103"/>
      <c r="I1942" s="133"/>
      <c r="J1942" s="187"/>
      <c r="K1942" s="133"/>
      <c r="L1942" s="91"/>
      <c r="M1942" s="188"/>
      <c r="N1942" s="123"/>
      <c r="O1942" s="124"/>
      <c r="P1942" s="110"/>
      <c r="Q1942" s="106"/>
      <c r="R1942" s="111"/>
      <c r="S1942" s="106"/>
      <c r="T1942" s="84">
        <f t="shared" si="108"/>
        <v>-9.7788870334625244E-9</v>
      </c>
      <c r="U1942" s="85"/>
      <c r="V1942" s="98"/>
      <c r="W1942" s="86"/>
      <c r="X1942" s="71"/>
      <c r="Y1942" s="71"/>
      <c r="Z1942" s="120"/>
      <c r="AA1942" s="120"/>
    </row>
    <row r="1943" spans="1:27" ht="41.1" hidden="1" customHeight="1" x14ac:dyDescent="0.3">
      <c r="A1943" s="285"/>
      <c r="B1943" s="57"/>
      <c r="C1943" s="57"/>
      <c r="D1943" s="57"/>
      <c r="E1943" s="57"/>
      <c r="F1943" s="57"/>
      <c r="G1943" s="57"/>
      <c r="H1943" s="103"/>
      <c r="I1943" s="133"/>
      <c r="J1943" s="187"/>
      <c r="K1943" s="133"/>
      <c r="L1943" s="91"/>
      <c r="M1943" s="188"/>
      <c r="N1943" s="123"/>
      <c r="O1943" s="124"/>
      <c r="P1943" s="110"/>
      <c r="Q1943" s="106"/>
      <c r="R1943" s="111"/>
      <c r="S1943" s="106"/>
      <c r="T1943" s="84">
        <f t="shared" si="108"/>
        <v>-9.7788870334625244E-9</v>
      </c>
      <c r="U1943" s="85"/>
      <c r="V1943" s="98"/>
      <c r="W1943" s="86"/>
      <c r="X1943" s="71"/>
      <c r="Y1943" s="71"/>
      <c r="Z1943" s="120"/>
      <c r="AA1943" s="120"/>
    </row>
    <row r="1944" spans="1:27" ht="41.1" hidden="1" customHeight="1" x14ac:dyDescent="0.3">
      <c r="A1944" s="285"/>
      <c r="B1944" s="57"/>
      <c r="C1944" s="57"/>
      <c r="D1944" s="57"/>
      <c r="E1944" s="57"/>
      <c r="F1944" s="57"/>
      <c r="G1944" s="57"/>
      <c r="H1944" s="103"/>
      <c r="I1944" s="133"/>
      <c r="J1944" s="187"/>
      <c r="K1944" s="133"/>
      <c r="L1944" s="91"/>
      <c r="M1944" s="188"/>
      <c r="N1944" s="123"/>
      <c r="O1944" s="124"/>
      <c r="P1944" s="110"/>
      <c r="Q1944" s="106"/>
      <c r="R1944" s="111"/>
      <c r="S1944" s="106"/>
      <c r="T1944" s="84">
        <f t="shared" si="108"/>
        <v>-9.7788870334625244E-9</v>
      </c>
      <c r="U1944" s="85"/>
      <c r="V1944" s="98"/>
      <c r="W1944" s="86"/>
      <c r="X1944" s="71"/>
      <c r="Y1944" s="71"/>
      <c r="Z1944" s="120"/>
      <c r="AA1944" s="120"/>
    </row>
    <row r="1945" spans="1:27" ht="41.1" hidden="1" customHeight="1" x14ac:dyDescent="0.3">
      <c r="A1945" s="285"/>
      <c r="B1945" s="57"/>
      <c r="C1945" s="57"/>
      <c r="D1945" s="57"/>
      <c r="E1945" s="57"/>
      <c r="F1945" s="57"/>
      <c r="G1945" s="57"/>
      <c r="H1945" s="103"/>
      <c r="I1945" s="133"/>
      <c r="J1945" s="187"/>
      <c r="K1945" s="133"/>
      <c r="L1945" s="91"/>
      <c r="M1945" s="188"/>
      <c r="N1945" s="123"/>
      <c r="O1945" s="124"/>
      <c r="P1945" s="110"/>
      <c r="Q1945" s="106"/>
      <c r="R1945" s="111"/>
      <c r="S1945" s="106"/>
      <c r="T1945" s="84">
        <f t="shared" si="108"/>
        <v>-9.7788870334625244E-9</v>
      </c>
      <c r="U1945" s="85"/>
      <c r="V1945" s="98"/>
      <c r="W1945" s="86"/>
      <c r="X1945" s="71"/>
      <c r="Y1945" s="71"/>
      <c r="Z1945" s="120"/>
      <c r="AA1945" s="120"/>
    </row>
    <row r="1946" spans="1:27" ht="41.1" hidden="1" customHeight="1" x14ac:dyDescent="0.3">
      <c r="A1946" s="285"/>
      <c r="B1946" s="57"/>
      <c r="C1946" s="57"/>
      <c r="D1946" s="57"/>
      <c r="E1946" s="57"/>
      <c r="F1946" s="57"/>
      <c r="G1946" s="57"/>
      <c r="H1946" s="103"/>
      <c r="I1946" s="133"/>
      <c r="J1946" s="187"/>
      <c r="K1946" s="133"/>
      <c r="L1946" s="91"/>
      <c r="M1946" s="188"/>
      <c r="N1946" s="123"/>
      <c r="O1946" s="124"/>
      <c r="P1946" s="110"/>
      <c r="Q1946" s="106"/>
      <c r="R1946" s="111"/>
      <c r="S1946" s="106"/>
      <c r="T1946" s="84">
        <f t="shared" si="108"/>
        <v>-9.7788870334625244E-9</v>
      </c>
      <c r="U1946" s="85"/>
      <c r="V1946" s="98"/>
      <c r="W1946" s="86"/>
      <c r="X1946" s="71"/>
      <c r="Y1946" s="71"/>
      <c r="Z1946" s="120"/>
      <c r="AA1946" s="120"/>
    </row>
    <row r="1947" spans="1:27" ht="41.1" hidden="1" customHeight="1" x14ac:dyDescent="0.3">
      <c r="A1947" s="285"/>
      <c r="B1947" s="57"/>
      <c r="C1947" s="57"/>
      <c r="D1947" s="57"/>
      <c r="E1947" s="57"/>
      <c r="F1947" s="57"/>
      <c r="G1947" s="57"/>
      <c r="H1947" s="103"/>
      <c r="I1947" s="133"/>
      <c r="J1947" s="187"/>
      <c r="K1947" s="133"/>
      <c r="L1947" s="91"/>
      <c r="M1947" s="188"/>
      <c r="N1947" s="123"/>
      <c r="O1947" s="124"/>
      <c r="P1947" s="110"/>
      <c r="Q1947" s="106"/>
      <c r="R1947" s="111"/>
      <c r="S1947" s="106"/>
      <c r="T1947" s="84">
        <f t="shared" si="108"/>
        <v>-9.7788870334625244E-9</v>
      </c>
      <c r="U1947" s="85"/>
      <c r="V1947" s="98"/>
      <c r="W1947" s="86"/>
      <c r="X1947" s="71"/>
      <c r="Y1947" s="71"/>
      <c r="Z1947" s="120"/>
      <c r="AA1947" s="120"/>
    </row>
    <row r="1948" spans="1:27" ht="41.1" hidden="1" customHeight="1" x14ac:dyDescent="0.3">
      <c r="A1948" s="285"/>
      <c r="B1948" s="57"/>
      <c r="C1948" s="57"/>
      <c r="D1948" s="57"/>
      <c r="E1948" s="57"/>
      <c r="F1948" s="57"/>
      <c r="G1948" s="57"/>
      <c r="H1948" s="103"/>
      <c r="I1948" s="133"/>
      <c r="J1948" s="187"/>
      <c r="K1948" s="133"/>
      <c r="L1948" s="91"/>
      <c r="M1948" s="188"/>
      <c r="N1948" s="123"/>
      <c r="O1948" s="124"/>
      <c r="P1948" s="110"/>
      <c r="Q1948" s="106"/>
      <c r="R1948" s="111"/>
      <c r="S1948" s="106"/>
      <c r="T1948" s="84">
        <f t="shared" si="108"/>
        <v>-9.7788870334625244E-9</v>
      </c>
      <c r="U1948" s="85"/>
      <c r="V1948" s="98"/>
      <c r="W1948" s="86"/>
      <c r="X1948" s="71"/>
      <c r="Y1948" s="71"/>
      <c r="Z1948" s="120"/>
      <c r="AA1948" s="120"/>
    </row>
    <row r="1949" spans="1:27" ht="41.1" hidden="1" customHeight="1" x14ac:dyDescent="0.3">
      <c r="A1949" s="285"/>
      <c r="B1949" s="57"/>
      <c r="C1949" s="57"/>
      <c r="D1949" s="57"/>
      <c r="E1949" s="57"/>
      <c r="F1949" s="57"/>
      <c r="G1949" s="57"/>
      <c r="H1949" s="103"/>
      <c r="I1949" s="133"/>
      <c r="J1949" s="187"/>
      <c r="K1949" s="133"/>
      <c r="L1949" s="91"/>
      <c r="M1949" s="188"/>
      <c r="N1949" s="123"/>
      <c r="O1949" s="124"/>
      <c r="P1949" s="110"/>
      <c r="Q1949" s="106"/>
      <c r="R1949" s="111"/>
      <c r="S1949" s="106"/>
      <c r="T1949" s="84">
        <f t="shared" si="108"/>
        <v>-9.7788870334625244E-9</v>
      </c>
      <c r="U1949" s="85"/>
      <c r="V1949" s="98"/>
      <c r="W1949" s="86"/>
      <c r="X1949" s="71"/>
      <c r="Y1949" s="71"/>
      <c r="Z1949" s="120"/>
      <c r="AA1949" s="120"/>
    </row>
    <row r="1950" spans="1:27" ht="41.1" hidden="1" customHeight="1" x14ac:dyDescent="0.3">
      <c r="A1950" s="285"/>
      <c r="B1950" s="57"/>
      <c r="C1950" s="57"/>
      <c r="D1950" s="57"/>
      <c r="E1950" s="57"/>
      <c r="F1950" s="57"/>
      <c r="G1950" s="57"/>
      <c r="H1950" s="103"/>
      <c r="I1950" s="133"/>
      <c r="J1950" s="187"/>
      <c r="K1950" s="133"/>
      <c r="L1950" s="91"/>
      <c r="M1950" s="188"/>
      <c r="N1950" s="123"/>
      <c r="O1950" s="124"/>
      <c r="P1950" s="110"/>
      <c r="Q1950" s="106"/>
      <c r="R1950" s="111"/>
      <c r="S1950" s="106"/>
      <c r="T1950" s="84">
        <f t="shared" si="108"/>
        <v>-9.7788870334625244E-9</v>
      </c>
      <c r="U1950" s="85"/>
      <c r="V1950" s="98"/>
      <c r="W1950" s="86"/>
      <c r="X1950" s="71"/>
      <c r="Y1950" s="71"/>
      <c r="Z1950" s="120"/>
      <c r="AA1950" s="120"/>
    </row>
    <row r="1951" spans="1:27" ht="41.1" hidden="1" customHeight="1" x14ac:dyDescent="0.3">
      <c r="A1951" s="285"/>
      <c r="B1951" s="57"/>
      <c r="C1951" s="57"/>
      <c r="D1951" s="57"/>
      <c r="E1951" s="57"/>
      <c r="F1951" s="57"/>
      <c r="G1951" s="57"/>
      <c r="H1951" s="103"/>
      <c r="I1951" s="133"/>
      <c r="J1951" s="187"/>
      <c r="K1951" s="133"/>
      <c r="L1951" s="91"/>
      <c r="M1951" s="188"/>
      <c r="N1951" s="123"/>
      <c r="O1951" s="124"/>
      <c r="P1951" s="110"/>
      <c r="Q1951" s="106"/>
      <c r="R1951" s="111"/>
      <c r="S1951" s="106"/>
      <c r="T1951" s="84">
        <f t="shared" si="108"/>
        <v>-9.7788870334625244E-9</v>
      </c>
      <c r="U1951" s="85"/>
      <c r="V1951" s="98"/>
      <c r="W1951" s="86"/>
      <c r="X1951" s="71"/>
      <c r="Y1951" s="71"/>
      <c r="Z1951" s="120"/>
      <c r="AA1951" s="120"/>
    </row>
    <row r="1952" spans="1:27" ht="41.1" hidden="1" customHeight="1" x14ac:dyDescent="0.3">
      <c r="A1952" s="285"/>
      <c r="B1952" s="57"/>
      <c r="C1952" s="57"/>
      <c r="D1952" s="57"/>
      <c r="E1952" s="57"/>
      <c r="F1952" s="57"/>
      <c r="G1952" s="57"/>
      <c r="H1952" s="103"/>
      <c r="I1952" s="133"/>
      <c r="J1952" s="187"/>
      <c r="K1952" s="133"/>
      <c r="L1952" s="91"/>
      <c r="M1952" s="188"/>
      <c r="N1952" s="123"/>
      <c r="O1952" s="124"/>
      <c r="P1952" s="110"/>
      <c r="Q1952" s="106"/>
      <c r="R1952" s="111"/>
      <c r="S1952" s="106"/>
      <c r="T1952" s="84">
        <f t="shared" si="108"/>
        <v>-9.7788870334625244E-9</v>
      </c>
      <c r="U1952" s="85"/>
      <c r="V1952" s="98"/>
      <c r="W1952" s="86"/>
      <c r="X1952" s="71"/>
      <c r="Y1952" s="71"/>
      <c r="Z1952" s="120"/>
      <c r="AA1952" s="120"/>
    </row>
    <row r="1953" spans="1:27" ht="41.1" hidden="1" customHeight="1" x14ac:dyDescent="0.3">
      <c r="A1953" s="285"/>
      <c r="B1953" s="57"/>
      <c r="C1953" s="57"/>
      <c r="D1953" s="57"/>
      <c r="E1953" s="57"/>
      <c r="F1953" s="57"/>
      <c r="G1953" s="57"/>
      <c r="H1953" s="103"/>
      <c r="I1953" s="133"/>
      <c r="J1953" s="187"/>
      <c r="K1953" s="133"/>
      <c r="L1953" s="91"/>
      <c r="M1953" s="188"/>
      <c r="N1953" s="123"/>
      <c r="O1953" s="124"/>
      <c r="P1953" s="110"/>
      <c r="Q1953" s="106"/>
      <c r="R1953" s="111"/>
      <c r="S1953" s="106"/>
      <c r="T1953" s="84">
        <f t="shared" si="108"/>
        <v>-9.7788870334625244E-9</v>
      </c>
      <c r="U1953" s="85"/>
      <c r="V1953" s="98"/>
      <c r="W1953" s="86"/>
      <c r="X1953" s="71"/>
      <c r="Y1953" s="71"/>
      <c r="Z1953" s="120"/>
      <c r="AA1953" s="120"/>
    </row>
    <row r="1954" spans="1:27" ht="41.1" hidden="1" customHeight="1" x14ac:dyDescent="0.3">
      <c r="A1954" s="285"/>
      <c r="B1954" s="57"/>
      <c r="C1954" s="57"/>
      <c r="D1954" s="57"/>
      <c r="E1954" s="57"/>
      <c r="F1954" s="57"/>
      <c r="G1954" s="57"/>
      <c r="H1954" s="103"/>
      <c r="I1954" s="133"/>
      <c r="J1954" s="187"/>
      <c r="K1954" s="133"/>
      <c r="L1954" s="91"/>
      <c r="M1954" s="188"/>
      <c r="N1954" s="123"/>
      <c r="O1954" s="124"/>
      <c r="P1954" s="110"/>
      <c r="Q1954" s="106"/>
      <c r="R1954" s="111"/>
      <c r="S1954" s="106"/>
      <c r="T1954" s="84">
        <f t="shared" si="108"/>
        <v>-9.7788870334625244E-9</v>
      </c>
      <c r="U1954" s="85"/>
      <c r="V1954" s="98"/>
      <c r="W1954" s="86"/>
      <c r="X1954" s="71"/>
      <c r="Y1954" s="71"/>
      <c r="Z1954" s="120"/>
      <c r="AA1954" s="120"/>
    </row>
    <row r="1955" spans="1:27" ht="41.1" hidden="1" customHeight="1" x14ac:dyDescent="0.3">
      <c r="A1955" s="285"/>
      <c r="B1955" s="57"/>
      <c r="C1955" s="57"/>
      <c r="D1955" s="57"/>
      <c r="E1955" s="57"/>
      <c r="F1955" s="57"/>
      <c r="G1955" s="57"/>
      <c r="H1955" s="103"/>
      <c r="I1955" s="133"/>
      <c r="J1955" s="187"/>
      <c r="K1955" s="133"/>
      <c r="L1955" s="91"/>
      <c r="M1955" s="188"/>
      <c r="N1955" s="123"/>
      <c r="O1955" s="124"/>
      <c r="P1955" s="110"/>
      <c r="Q1955" s="106"/>
      <c r="R1955" s="111"/>
      <c r="S1955" s="106"/>
      <c r="T1955" s="84">
        <f t="shared" si="108"/>
        <v>-9.7788870334625244E-9</v>
      </c>
      <c r="U1955" s="85"/>
      <c r="V1955" s="98"/>
      <c r="W1955" s="86"/>
      <c r="X1955" s="71"/>
      <c r="Y1955" s="71"/>
      <c r="Z1955" s="120"/>
      <c r="AA1955" s="120"/>
    </row>
    <row r="1956" spans="1:27" ht="41.1" hidden="1" customHeight="1" x14ac:dyDescent="0.3">
      <c r="A1956" s="285"/>
      <c r="B1956" s="57"/>
      <c r="C1956" s="57"/>
      <c r="D1956" s="57"/>
      <c r="E1956" s="57"/>
      <c r="F1956" s="57"/>
      <c r="G1956" s="57"/>
      <c r="H1956" s="103"/>
      <c r="I1956" s="133"/>
      <c r="J1956" s="187"/>
      <c r="K1956" s="133"/>
      <c r="L1956" s="91"/>
      <c r="M1956" s="188"/>
      <c r="N1956" s="123"/>
      <c r="O1956" s="124"/>
      <c r="P1956" s="110"/>
      <c r="Q1956" s="106"/>
      <c r="R1956" s="111"/>
      <c r="S1956" s="106"/>
      <c r="T1956" s="84">
        <f t="shared" si="108"/>
        <v>-9.7788870334625244E-9</v>
      </c>
      <c r="U1956" s="85"/>
      <c r="V1956" s="98"/>
      <c r="W1956" s="86"/>
      <c r="X1956" s="71"/>
      <c r="Y1956" s="71"/>
      <c r="Z1956" s="120"/>
      <c r="AA1956" s="120"/>
    </row>
    <row r="1957" spans="1:27" ht="41.1" hidden="1" customHeight="1" x14ac:dyDescent="0.3">
      <c r="A1957" s="285"/>
      <c r="B1957" s="57"/>
      <c r="C1957" s="57"/>
      <c r="D1957" s="57"/>
      <c r="E1957" s="57"/>
      <c r="F1957" s="57"/>
      <c r="G1957" s="57"/>
      <c r="H1957" s="103"/>
      <c r="I1957" s="133"/>
      <c r="J1957" s="187"/>
      <c r="K1957" s="133"/>
      <c r="L1957" s="91"/>
      <c r="M1957" s="188"/>
      <c r="N1957" s="123"/>
      <c r="O1957" s="124"/>
      <c r="P1957" s="110"/>
      <c r="Q1957" s="106"/>
      <c r="R1957" s="111"/>
      <c r="S1957" s="106"/>
      <c r="T1957" s="84">
        <f t="shared" si="108"/>
        <v>-9.7788870334625244E-9</v>
      </c>
      <c r="U1957" s="85"/>
      <c r="V1957" s="98"/>
      <c r="W1957" s="86"/>
      <c r="X1957" s="71"/>
      <c r="Y1957" s="71"/>
      <c r="Z1957" s="120"/>
      <c r="AA1957" s="120"/>
    </row>
    <row r="1958" spans="1:27" ht="41.1" hidden="1" customHeight="1" x14ac:dyDescent="0.3">
      <c r="A1958" s="285"/>
      <c r="B1958" s="57"/>
      <c r="C1958" s="57"/>
      <c r="D1958" s="57"/>
      <c r="E1958" s="57"/>
      <c r="F1958" s="57"/>
      <c r="G1958" s="57"/>
      <c r="H1958" s="103"/>
      <c r="I1958" s="133"/>
      <c r="J1958" s="187"/>
      <c r="K1958" s="133"/>
      <c r="L1958" s="91"/>
      <c r="M1958" s="188"/>
      <c r="N1958" s="123"/>
      <c r="O1958" s="124"/>
      <c r="P1958" s="110"/>
      <c r="Q1958" s="106"/>
      <c r="R1958" s="111"/>
      <c r="S1958" s="106"/>
      <c r="T1958" s="84">
        <f t="shared" si="108"/>
        <v>-9.7788870334625244E-9</v>
      </c>
      <c r="U1958" s="85"/>
      <c r="V1958" s="98"/>
      <c r="W1958" s="86"/>
      <c r="X1958" s="71"/>
      <c r="Y1958" s="71"/>
      <c r="Z1958" s="120"/>
      <c r="AA1958" s="120"/>
    </row>
    <row r="1959" spans="1:27" ht="41.1" hidden="1" customHeight="1" x14ac:dyDescent="0.3">
      <c r="A1959" s="285"/>
      <c r="B1959" s="57"/>
      <c r="C1959" s="57"/>
      <c r="D1959" s="57"/>
      <c r="E1959" s="57"/>
      <c r="F1959" s="57"/>
      <c r="G1959" s="57"/>
      <c r="H1959" s="103"/>
      <c r="I1959" s="133"/>
      <c r="J1959" s="187"/>
      <c r="K1959" s="133"/>
      <c r="L1959" s="91"/>
      <c r="M1959" s="188"/>
      <c r="N1959" s="123"/>
      <c r="O1959" s="124"/>
      <c r="P1959" s="110"/>
      <c r="Q1959" s="106"/>
      <c r="R1959" s="111"/>
      <c r="S1959" s="106"/>
      <c r="T1959" s="84">
        <f t="shared" si="108"/>
        <v>-9.7788870334625244E-9</v>
      </c>
      <c r="U1959" s="85"/>
      <c r="V1959" s="98"/>
      <c r="W1959" s="86"/>
      <c r="X1959" s="71"/>
      <c r="Y1959" s="71"/>
      <c r="Z1959" s="120"/>
      <c r="AA1959" s="120"/>
    </row>
    <row r="1960" spans="1:27" ht="41.1" hidden="1" customHeight="1" x14ac:dyDescent="0.3">
      <c r="A1960" s="285"/>
      <c r="B1960" s="57"/>
      <c r="C1960" s="57"/>
      <c r="D1960" s="57"/>
      <c r="E1960" s="57"/>
      <c r="F1960" s="57"/>
      <c r="G1960" s="57"/>
      <c r="H1960" s="103"/>
      <c r="I1960" s="133"/>
      <c r="J1960" s="187"/>
      <c r="K1960" s="133"/>
      <c r="L1960" s="91"/>
      <c r="M1960" s="188"/>
      <c r="N1960" s="123"/>
      <c r="O1960" s="124"/>
      <c r="P1960" s="110"/>
      <c r="Q1960" s="106"/>
      <c r="R1960" s="111"/>
      <c r="S1960" s="106"/>
      <c r="T1960" s="84">
        <f t="shared" si="108"/>
        <v>-9.7788870334625244E-9</v>
      </c>
      <c r="U1960" s="85"/>
      <c r="V1960" s="98"/>
      <c r="W1960" s="86"/>
      <c r="X1960" s="71"/>
      <c r="Y1960" s="71"/>
      <c r="Z1960" s="120"/>
      <c r="AA1960" s="120"/>
    </row>
    <row r="1961" spans="1:27" ht="41.1" hidden="1" customHeight="1" x14ac:dyDescent="0.3">
      <c r="A1961" s="285"/>
      <c r="B1961" s="57"/>
      <c r="C1961" s="57"/>
      <c r="D1961" s="57"/>
      <c r="E1961" s="57"/>
      <c r="F1961" s="57"/>
      <c r="G1961" s="57"/>
      <c r="H1961" s="103"/>
      <c r="I1961" s="133"/>
      <c r="J1961" s="187"/>
      <c r="K1961" s="133"/>
      <c r="L1961" s="91"/>
      <c r="M1961" s="188"/>
      <c r="N1961" s="123"/>
      <c r="O1961" s="124"/>
      <c r="P1961" s="110"/>
      <c r="Q1961" s="106"/>
      <c r="R1961" s="111"/>
      <c r="S1961" s="106"/>
      <c r="T1961" s="84">
        <f t="shared" ref="T1961:T2024" si="109">+T1960+Q1961-(R1961+S1961)</f>
        <v>-9.7788870334625244E-9</v>
      </c>
      <c r="U1961" s="85"/>
      <c r="V1961" s="98"/>
      <c r="W1961" s="86"/>
      <c r="X1961" s="71"/>
      <c r="Y1961" s="71"/>
      <c r="Z1961" s="120"/>
      <c r="AA1961" s="120"/>
    </row>
    <row r="1962" spans="1:27" ht="41.1" hidden="1" customHeight="1" x14ac:dyDescent="0.3">
      <c r="A1962" s="285"/>
      <c r="B1962" s="57"/>
      <c r="C1962" s="57"/>
      <c r="D1962" s="57"/>
      <c r="E1962" s="57"/>
      <c r="F1962" s="57"/>
      <c r="G1962" s="57"/>
      <c r="H1962" s="103"/>
      <c r="I1962" s="133"/>
      <c r="J1962" s="187"/>
      <c r="K1962" s="133"/>
      <c r="L1962" s="91"/>
      <c r="M1962" s="188"/>
      <c r="N1962" s="123"/>
      <c r="O1962" s="124"/>
      <c r="P1962" s="110"/>
      <c r="Q1962" s="106"/>
      <c r="R1962" s="111"/>
      <c r="S1962" s="106"/>
      <c r="T1962" s="84">
        <f t="shared" si="109"/>
        <v>-9.7788870334625244E-9</v>
      </c>
      <c r="U1962" s="85"/>
      <c r="V1962" s="98"/>
      <c r="W1962" s="86"/>
      <c r="X1962" s="71"/>
      <c r="Y1962" s="71"/>
      <c r="Z1962" s="120"/>
      <c r="AA1962" s="120"/>
    </row>
    <row r="1963" spans="1:27" ht="41.1" hidden="1" customHeight="1" x14ac:dyDescent="0.3">
      <c r="A1963" s="285"/>
      <c r="B1963" s="57"/>
      <c r="C1963" s="57"/>
      <c r="D1963" s="57"/>
      <c r="E1963" s="57"/>
      <c r="F1963" s="57"/>
      <c r="G1963" s="57"/>
      <c r="H1963" s="103"/>
      <c r="I1963" s="133"/>
      <c r="J1963" s="187"/>
      <c r="K1963" s="133"/>
      <c r="L1963" s="91"/>
      <c r="M1963" s="188"/>
      <c r="N1963" s="123"/>
      <c r="O1963" s="124"/>
      <c r="P1963" s="110"/>
      <c r="Q1963" s="106"/>
      <c r="R1963" s="111"/>
      <c r="S1963" s="106"/>
      <c r="T1963" s="84">
        <f t="shared" si="109"/>
        <v>-9.7788870334625244E-9</v>
      </c>
      <c r="U1963" s="85"/>
      <c r="V1963" s="98"/>
      <c r="W1963" s="86"/>
      <c r="X1963" s="71"/>
      <c r="Y1963" s="71"/>
      <c r="Z1963" s="120"/>
      <c r="AA1963" s="120"/>
    </row>
    <row r="1964" spans="1:27" ht="41.1" hidden="1" customHeight="1" x14ac:dyDescent="0.3">
      <c r="A1964" s="285"/>
      <c r="B1964" s="57"/>
      <c r="C1964" s="57"/>
      <c r="D1964" s="57"/>
      <c r="E1964" s="57"/>
      <c r="F1964" s="57"/>
      <c r="G1964" s="57"/>
      <c r="H1964" s="103"/>
      <c r="I1964" s="133"/>
      <c r="J1964" s="187"/>
      <c r="K1964" s="133"/>
      <c r="L1964" s="91"/>
      <c r="M1964" s="188"/>
      <c r="N1964" s="123"/>
      <c r="O1964" s="124"/>
      <c r="P1964" s="110"/>
      <c r="Q1964" s="106"/>
      <c r="R1964" s="111"/>
      <c r="S1964" s="106"/>
      <c r="T1964" s="84">
        <f t="shared" si="109"/>
        <v>-9.7788870334625244E-9</v>
      </c>
      <c r="U1964" s="85"/>
      <c r="V1964" s="98"/>
      <c r="W1964" s="86"/>
      <c r="X1964" s="71"/>
      <c r="Y1964" s="71"/>
      <c r="Z1964" s="120"/>
      <c r="AA1964" s="120"/>
    </row>
    <row r="1965" spans="1:27" ht="41.1" hidden="1" customHeight="1" x14ac:dyDescent="0.3">
      <c r="A1965" s="285"/>
      <c r="B1965" s="57"/>
      <c r="C1965" s="57"/>
      <c r="D1965" s="57"/>
      <c r="E1965" s="57"/>
      <c r="F1965" s="57"/>
      <c r="G1965" s="57"/>
      <c r="H1965" s="103"/>
      <c r="I1965" s="133"/>
      <c r="J1965" s="187"/>
      <c r="K1965" s="133"/>
      <c r="L1965" s="91"/>
      <c r="M1965" s="188"/>
      <c r="N1965" s="123"/>
      <c r="O1965" s="124"/>
      <c r="P1965" s="110"/>
      <c r="Q1965" s="106"/>
      <c r="R1965" s="111"/>
      <c r="S1965" s="106"/>
      <c r="T1965" s="84">
        <f t="shared" si="109"/>
        <v>-9.7788870334625244E-9</v>
      </c>
      <c r="U1965" s="85"/>
      <c r="V1965" s="98"/>
      <c r="W1965" s="86"/>
      <c r="X1965" s="71"/>
      <c r="Y1965" s="71"/>
      <c r="Z1965" s="120"/>
      <c r="AA1965" s="120"/>
    </row>
    <row r="1966" spans="1:27" ht="41.1" hidden="1" customHeight="1" x14ac:dyDescent="0.3">
      <c r="A1966" s="285"/>
      <c r="B1966" s="57"/>
      <c r="C1966" s="57"/>
      <c r="D1966" s="57"/>
      <c r="E1966" s="57"/>
      <c r="F1966" s="57"/>
      <c r="G1966" s="57"/>
      <c r="H1966" s="103"/>
      <c r="I1966" s="133"/>
      <c r="J1966" s="187"/>
      <c r="K1966" s="133"/>
      <c r="L1966" s="91"/>
      <c r="M1966" s="188"/>
      <c r="N1966" s="123"/>
      <c r="O1966" s="124"/>
      <c r="P1966" s="110"/>
      <c r="Q1966" s="106"/>
      <c r="R1966" s="111"/>
      <c r="S1966" s="106"/>
      <c r="T1966" s="84">
        <f t="shared" si="109"/>
        <v>-9.7788870334625244E-9</v>
      </c>
      <c r="U1966" s="85"/>
      <c r="V1966" s="98"/>
      <c r="W1966" s="86"/>
      <c r="X1966" s="71"/>
      <c r="Y1966" s="71"/>
      <c r="Z1966" s="120"/>
      <c r="AA1966" s="120"/>
    </row>
    <row r="1967" spans="1:27" ht="41.1" hidden="1" customHeight="1" x14ac:dyDescent="0.3">
      <c r="A1967" s="285"/>
      <c r="B1967" s="57"/>
      <c r="C1967" s="57"/>
      <c r="D1967" s="57"/>
      <c r="E1967" s="57"/>
      <c r="F1967" s="57"/>
      <c r="G1967" s="57"/>
      <c r="H1967" s="103"/>
      <c r="I1967" s="133"/>
      <c r="J1967" s="187"/>
      <c r="K1967" s="133"/>
      <c r="L1967" s="91"/>
      <c r="M1967" s="188"/>
      <c r="N1967" s="123"/>
      <c r="O1967" s="124"/>
      <c r="P1967" s="110"/>
      <c r="Q1967" s="106"/>
      <c r="R1967" s="111"/>
      <c r="S1967" s="106"/>
      <c r="T1967" s="84">
        <f t="shared" si="109"/>
        <v>-9.7788870334625244E-9</v>
      </c>
      <c r="U1967" s="85"/>
      <c r="V1967" s="98"/>
      <c r="W1967" s="86"/>
      <c r="X1967" s="71"/>
      <c r="Y1967" s="71"/>
      <c r="Z1967" s="120"/>
      <c r="AA1967" s="120"/>
    </row>
    <row r="1968" spans="1:27" ht="41.1" hidden="1" customHeight="1" x14ac:dyDescent="0.3">
      <c r="A1968" s="285"/>
      <c r="B1968" s="57"/>
      <c r="C1968" s="57"/>
      <c r="D1968" s="57"/>
      <c r="E1968" s="57"/>
      <c r="F1968" s="57"/>
      <c r="G1968" s="57"/>
      <c r="H1968" s="103"/>
      <c r="I1968" s="133"/>
      <c r="J1968" s="187"/>
      <c r="K1968" s="133"/>
      <c r="L1968" s="91"/>
      <c r="M1968" s="188"/>
      <c r="N1968" s="123"/>
      <c r="O1968" s="124"/>
      <c r="P1968" s="110"/>
      <c r="Q1968" s="106"/>
      <c r="R1968" s="111"/>
      <c r="S1968" s="106"/>
      <c r="T1968" s="84">
        <f t="shared" si="109"/>
        <v>-9.7788870334625244E-9</v>
      </c>
      <c r="U1968" s="85"/>
      <c r="V1968" s="98"/>
      <c r="W1968" s="86"/>
      <c r="X1968" s="71"/>
      <c r="Y1968" s="71"/>
      <c r="Z1968" s="120"/>
      <c r="AA1968" s="120"/>
    </row>
    <row r="1969" spans="1:27" ht="41.1" hidden="1" customHeight="1" x14ac:dyDescent="0.3">
      <c r="A1969" s="285"/>
      <c r="B1969" s="57"/>
      <c r="C1969" s="57"/>
      <c r="D1969" s="57"/>
      <c r="E1969" s="57"/>
      <c r="F1969" s="57"/>
      <c r="G1969" s="57"/>
      <c r="H1969" s="103"/>
      <c r="I1969" s="133"/>
      <c r="J1969" s="187"/>
      <c r="K1969" s="133"/>
      <c r="L1969" s="91"/>
      <c r="M1969" s="188"/>
      <c r="N1969" s="123"/>
      <c r="O1969" s="124"/>
      <c r="P1969" s="110"/>
      <c r="Q1969" s="106"/>
      <c r="R1969" s="111"/>
      <c r="S1969" s="106"/>
      <c r="T1969" s="84">
        <f t="shared" si="109"/>
        <v>-9.7788870334625244E-9</v>
      </c>
      <c r="U1969" s="85"/>
      <c r="V1969" s="98"/>
      <c r="W1969" s="86"/>
      <c r="X1969" s="71"/>
      <c r="Y1969" s="71"/>
      <c r="Z1969" s="120"/>
      <c r="AA1969" s="120"/>
    </row>
    <row r="1970" spans="1:27" ht="41.1" hidden="1" customHeight="1" x14ac:dyDescent="0.3">
      <c r="A1970" s="285"/>
      <c r="B1970" s="57"/>
      <c r="C1970" s="57"/>
      <c r="D1970" s="57"/>
      <c r="E1970" s="57"/>
      <c r="F1970" s="57"/>
      <c r="G1970" s="57"/>
      <c r="H1970" s="103"/>
      <c r="I1970" s="133"/>
      <c r="J1970" s="187"/>
      <c r="K1970" s="133"/>
      <c r="L1970" s="91"/>
      <c r="M1970" s="188"/>
      <c r="N1970" s="123"/>
      <c r="O1970" s="124"/>
      <c r="P1970" s="110"/>
      <c r="Q1970" s="106"/>
      <c r="R1970" s="111"/>
      <c r="S1970" s="106"/>
      <c r="T1970" s="84">
        <f t="shared" si="109"/>
        <v>-9.7788870334625244E-9</v>
      </c>
      <c r="U1970" s="85"/>
      <c r="V1970" s="98"/>
      <c r="W1970" s="86"/>
      <c r="X1970" s="71"/>
      <c r="Y1970" s="71"/>
      <c r="Z1970" s="120"/>
      <c r="AA1970" s="120"/>
    </row>
    <row r="1971" spans="1:27" ht="41.1" hidden="1" customHeight="1" x14ac:dyDescent="0.3">
      <c r="A1971" s="285"/>
      <c r="B1971" s="57"/>
      <c r="C1971" s="57"/>
      <c r="D1971" s="57"/>
      <c r="E1971" s="57"/>
      <c r="F1971" s="57"/>
      <c r="G1971" s="57"/>
      <c r="H1971" s="103"/>
      <c r="I1971" s="133"/>
      <c r="J1971" s="187"/>
      <c r="K1971" s="133"/>
      <c r="L1971" s="91"/>
      <c r="M1971" s="188"/>
      <c r="N1971" s="123"/>
      <c r="O1971" s="124"/>
      <c r="P1971" s="110"/>
      <c r="Q1971" s="106"/>
      <c r="R1971" s="111"/>
      <c r="S1971" s="106"/>
      <c r="T1971" s="84">
        <f t="shared" si="109"/>
        <v>-9.7788870334625244E-9</v>
      </c>
      <c r="U1971" s="85"/>
      <c r="V1971" s="98"/>
      <c r="W1971" s="86"/>
      <c r="X1971" s="71"/>
      <c r="Y1971" s="71"/>
      <c r="Z1971" s="120"/>
      <c r="AA1971" s="120"/>
    </row>
    <row r="1972" spans="1:27" ht="41.1" hidden="1" customHeight="1" x14ac:dyDescent="0.3">
      <c r="A1972" s="285"/>
      <c r="B1972" s="57"/>
      <c r="C1972" s="57"/>
      <c r="D1972" s="57"/>
      <c r="E1972" s="57"/>
      <c r="F1972" s="57"/>
      <c r="G1972" s="57"/>
      <c r="H1972" s="103"/>
      <c r="I1972" s="133"/>
      <c r="J1972" s="187"/>
      <c r="K1972" s="133"/>
      <c r="L1972" s="91"/>
      <c r="M1972" s="188"/>
      <c r="N1972" s="123"/>
      <c r="O1972" s="124"/>
      <c r="P1972" s="110"/>
      <c r="Q1972" s="106"/>
      <c r="R1972" s="111"/>
      <c r="S1972" s="106"/>
      <c r="T1972" s="84">
        <f t="shared" si="109"/>
        <v>-9.7788870334625244E-9</v>
      </c>
      <c r="U1972" s="85"/>
      <c r="V1972" s="98"/>
      <c r="W1972" s="86"/>
      <c r="X1972" s="71"/>
      <c r="Y1972" s="71"/>
      <c r="Z1972" s="120"/>
      <c r="AA1972" s="120"/>
    </row>
    <row r="1973" spans="1:27" ht="41.1" hidden="1" customHeight="1" x14ac:dyDescent="0.3">
      <c r="A1973" s="285"/>
      <c r="B1973" s="57"/>
      <c r="C1973" s="57"/>
      <c r="D1973" s="57"/>
      <c r="E1973" s="57"/>
      <c r="F1973" s="57"/>
      <c r="G1973" s="57"/>
      <c r="H1973" s="103"/>
      <c r="I1973" s="133"/>
      <c r="J1973" s="187"/>
      <c r="K1973" s="133"/>
      <c r="L1973" s="91"/>
      <c r="M1973" s="188"/>
      <c r="N1973" s="123"/>
      <c r="O1973" s="124"/>
      <c r="P1973" s="110"/>
      <c r="Q1973" s="106"/>
      <c r="R1973" s="111"/>
      <c r="S1973" s="106"/>
      <c r="T1973" s="84">
        <f t="shared" si="109"/>
        <v>-9.7788870334625244E-9</v>
      </c>
      <c r="U1973" s="85"/>
      <c r="V1973" s="98"/>
      <c r="W1973" s="86"/>
      <c r="X1973" s="71"/>
      <c r="Y1973" s="71"/>
      <c r="Z1973" s="120"/>
      <c r="AA1973" s="120"/>
    </row>
    <row r="1974" spans="1:27" ht="41.1" hidden="1" customHeight="1" x14ac:dyDescent="0.3">
      <c r="A1974" s="285"/>
      <c r="B1974" s="57"/>
      <c r="C1974" s="57"/>
      <c r="D1974" s="57"/>
      <c r="E1974" s="57"/>
      <c r="F1974" s="57"/>
      <c r="G1974" s="57"/>
      <c r="H1974" s="103"/>
      <c r="I1974" s="133"/>
      <c r="J1974" s="187"/>
      <c r="K1974" s="133"/>
      <c r="L1974" s="91"/>
      <c r="M1974" s="188"/>
      <c r="N1974" s="123"/>
      <c r="O1974" s="124"/>
      <c r="P1974" s="110"/>
      <c r="Q1974" s="106"/>
      <c r="R1974" s="111"/>
      <c r="S1974" s="106"/>
      <c r="T1974" s="84">
        <f t="shared" si="109"/>
        <v>-9.7788870334625244E-9</v>
      </c>
      <c r="U1974" s="85"/>
      <c r="V1974" s="98"/>
      <c r="W1974" s="86"/>
      <c r="X1974" s="71"/>
      <c r="Y1974" s="71"/>
      <c r="Z1974" s="120"/>
      <c r="AA1974" s="120"/>
    </row>
    <row r="1975" spans="1:27" ht="41.1" hidden="1" customHeight="1" x14ac:dyDescent="0.3">
      <c r="A1975" s="285"/>
      <c r="B1975" s="57"/>
      <c r="C1975" s="57"/>
      <c r="D1975" s="57"/>
      <c r="E1975" s="57"/>
      <c r="F1975" s="57"/>
      <c r="G1975" s="57"/>
      <c r="H1975" s="103"/>
      <c r="I1975" s="133"/>
      <c r="J1975" s="187"/>
      <c r="K1975" s="133"/>
      <c r="L1975" s="91"/>
      <c r="M1975" s="188"/>
      <c r="N1975" s="123"/>
      <c r="O1975" s="124"/>
      <c r="P1975" s="110"/>
      <c r="Q1975" s="106"/>
      <c r="R1975" s="111"/>
      <c r="S1975" s="106"/>
      <c r="T1975" s="84">
        <f t="shared" si="109"/>
        <v>-9.7788870334625244E-9</v>
      </c>
      <c r="U1975" s="85"/>
      <c r="V1975" s="98"/>
      <c r="W1975" s="86"/>
      <c r="X1975" s="71"/>
      <c r="Y1975" s="71"/>
      <c r="Z1975" s="120"/>
      <c r="AA1975" s="120"/>
    </row>
    <row r="1976" spans="1:27" ht="41.1" hidden="1" customHeight="1" x14ac:dyDescent="0.3">
      <c r="A1976" s="285"/>
      <c r="B1976" s="57"/>
      <c r="C1976" s="57"/>
      <c r="D1976" s="57"/>
      <c r="E1976" s="57"/>
      <c r="F1976" s="57"/>
      <c r="G1976" s="57"/>
      <c r="H1976" s="103"/>
      <c r="I1976" s="133"/>
      <c r="J1976" s="187"/>
      <c r="K1976" s="133"/>
      <c r="L1976" s="91"/>
      <c r="M1976" s="188"/>
      <c r="N1976" s="123"/>
      <c r="O1976" s="124"/>
      <c r="P1976" s="110"/>
      <c r="Q1976" s="106"/>
      <c r="R1976" s="111"/>
      <c r="S1976" s="106"/>
      <c r="T1976" s="84">
        <f t="shared" si="109"/>
        <v>-9.7788870334625244E-9</v>
      </c>
      <c r="U1976" s="85"/>
      <c r="V1976" s="98"/>
      <c r="W1976" s="86"/>
      <c r="X1976" s="71"/>
      <c r="Y1976" s="71"/>
      <c r="Z1976" s="120"/>
      <c r="AA1976" s="120"/>
    </row>
    <row r="1977" spans="1:27" ht="41.1" hidden="1" customHeight="1" x14ac:dyDescent="0.3">
      <c r="A1977" s="285"/>
      <c r="B1977" s="57"/>
      <c r="C1977" s="57"/>
      <c r="D1977" s="57"/>
      <c r="E1977" s="57"/>
      <c r="F1977" s="57"/>
      <c r="G1977" s="57"/>
      <c r="H1977" s="103"/>
      <c r="I1977" s="133"/>
      <c r="J1977" s="187"/>
      <c r="K1977" s="133"/>
      <c r="L1977" s="91"/>
      <c r="M1977" s="188"/>
      <c r="N1977" s="123"/>
      <c r="O1977" s="124"/>
      <c r="P1977" s="110"/>
      <c r="Q1977" s="106"/>
      <c r="R1977" s="111"/>
      <c r="S1977" s="106"/>
      <c r="T1977" s="84">
        <f t="shared" si="109"/>
        <v>-9.7788870334625244E-9</v>
      </c>
      <c r="U1977" s="85"/>
      <c r="V1977" s="98"/>
      <c r="W1977" s="86"/>
      <c r="X1977" s="71"/>
      <c r="Y1977" s="71"/>
      <c r="Z1977" s="120"/>
      <c r="AA1977" s="120"/>
    </row>
    <row r="1978" spans="1:27" ht="41.1" hidden="1" customHeight="1" x14ac:dyDescent="0.3">
      <c r="A1978" s="285"/>
      <c r="B1978" s="57"/>
      <c r="C1978" s="57"/>
      <c r="D1978" s="57"/>
      <c r="E1978" s="57"/>
      <c r="F1978" s="57"/>
      <c r="G1978" s="57"/>
      <c r="H1978" s="103"/>
      <c r="I1978" s="133"/>
      <c r="J1978" s="187"/>
      <c r="K1978" s="133"/>
      <c r="L1978" s="91"/>
      <c r="M1978" s="188"/>
      <c r="N1978" s="123"/>
      <c r="O1978" s="124"/>
      <c r="P1978" s="110"/>
      <c r="Q1978" s="106"/>
      <c r="R1978" s="111"/>
      <c r="S1978" s="106"/>
      <c r="T1978" s="84">
        <f t="shared" si="109"/>
        <v>-9.7788870334625244E-9</v>
      </c>
      <c r="U1978" s="85"/>
      <c r="V1978" s="98"/>
      <c r="W1978" s="86"/>
      <c r="X1978" s="71"/>
      <c r="Y1978" s="71"/>
      <c r="Z1978" s="120"/>
      <c r="AA1978" s="120"/>
    </row>
    <row r="1979" spans="1:27" ht="41.1" hidden="1" customHeight="1" x14ac:dyDescent="0.3">
      <c r="A1979" s="285"/>
      <c r="B1979" s="57"/>
      <c r="C1979" s="57"/>
      <c r="D1979" s="57"/>
      <c r="E1979" s="57"/>
      <c r="F1979" s="57"/>
      <c r="G1979" s="57"/>
      <c r="H1979" s="103"/>
      <c r="I1979" s="133"/>
      <c r="J1979" s="187"/>
      <c r="K1979" s="133"/>
      <c r="L1979" s="91"/>
      <c r="M1979" s="188"/>
      <c r="N1979" s="123"/>
      <c r="O1979" s="124"/>
      <c r="P1979" s="110"/>
      <c r="Q1979" s="106"/>
      <c r="R1979" s="111"/>
      <c r="S1979" s="106"/>
      <c r="T1979" s="84">
        <f t="shared" si="109"/>
        <v>-9.7788870334625244E-9</v>
      </c>
      <c r="U1979" s="85"/>
      <c r="V1979" s="98"/>
      <c r="W1979" s="86"/>
      <c r="X1979" s="71"/>
      <c r="Y1979" s="71"/>
      <c r="Z1979" s="120"/>
      <c r="AA1979" s="120"/>
    </row>
    <row r="1980" spans="1:27" ht="41.1" hidden="1" customHeight="1" x14ac:dyDescent="0.3">
      <c r="A1980" s="285"/>
      <c r="B1980" s="57"/>
      <c r="C1980" s="57"/>
      <c r="D1980" s="57"/>
      <c r="E1980" s="57"/>
      <c r="F1980" s="57"/>
      <c r="G1980" s="57"/>
      <c r="H1980" s="103"/>
      <c r="I1980" s="133"/>
      <c r="J1980" s="187"/>
      <c r="K1980" s="133"/>
      <c r="L1980" s="91"/>
      <c r="M1980" s="188"/>
      <c r="N1980" s="123"/>
      <c r="O1980" s="124"/>
      <c r="P1980" s="110"/>
      <c r="Q1980" s="106"/>
      <c r="R1980" s="111"/>
      <c r="S1980" s="106"/>
      <c r="T1980" s="84">
        <f t="shared" si="109"/>
        <v>-9.7788870334625244E-9</v>
      </c>
      <c r="U1980" s="85"/>
      <c r="V1980" s="98"/>
      <c r="W1980" s="86"/>
      <c r="X1980" s="71"/>
      <c r="Y1980" s="71"/>
      <c r="Z1980" s="120"/>
      <c r="AA1980" s="120"/>
    </row>
    <row r="1981" spans="1:27" ht="41.1" hidden="1" customHeight="1" x14ac:dyDescent="0.3">
      <c r="A1981" s="285"/>
      <c r="B1981" s="57"/>
      <c r="C1981" s="57"/>
      <c r="D1981" s="57"/>
      <c r="E1981" s="57"/>
      <c r="F1981" s="57"/>
      <c r="G1981" s="57"/>
      <c r="H1981" s="103"/>
      <c r="I1981" s="133"/>
      <c r="J1981" s="187"/>
      <c r="K1981" s="133"/>
      <c r="L1981" s="91"/>
      <c r="M1981" s="188"/>
      <c r="N1981" s="123"/>
      <c r="O1981" s="124"/>
      <c r="P1981" s="110"/>
      <c r="Q1981" s="106"/>
      <c r="R1981" s="111"/>
      <c r="S1981" s="106"/>
      <c r="T1981" s="84">
        <f t="shared" si="109"/>
        <v>-9.7788870334625244E-9</v>
      </c>
      <c r="U1981" s="85"/>
      <c r="V1981" s="98"/>
      <c r="W1981" s="86"/>
      <c r="X1981" s="71"/>
      <c r="Y1981" s="71"/>
      <c r="Z1981" s="120"/>
      <c r="AA1981" s="120"/>
    </row>
    <row r="1982" spans="1:27" ht="41.1" hidden="1" customHeight="1" x14ac:dyDescent="0.3">
      <c r="A1982" s="285"/>
      <c r="B1982" s="57"/>
      <c r="C1982" s="57"/>
      <c r="D1982" s="57"/>
      <c r="E1982" s="57"/>
      <c r="F1982" s="57"/>
      <c r="G1982" s="57"/>
      <c r="H1982" s="103"/>
      <c r="I1982" s="133"/>
      <c r="J1982" s="187"/>
      <c r="K1982" s="133"/>
      <c r="L1982" s="91"/>
      <c r="M1982" s="188"/>
      <c r="N1982" s="123"/>
      <c r="O1982" s="124"/>
      <c r="P1982" s="110"/>
      <c r="Q1982" s="106"/>
      <c r="R1982" s="111"/>
      <c r="S1982" s="106"/>
      <c r="T1982" s="84">
        <f t="shared" si="109"/>
        <v>-9.7788870334625244E-9</v>
      </c>
      <c r="U1982" s="85"/>
      <c r="V1982" s="98"/>
      <c r="W1982" s="86"/>
      <c r="X1982" s="71"/>
      <c r="Y1982" s="71"/>
      <c r="Z1982" s="120"/>
      <c r="AA1982" s="120"/>
    </row>
    <row r="1983" spans="1:27" ht="41.1" hidden="1" customHeight="1" x14ac:dyDescent="0.3">
      <c r="A1983" s="285"/>
      <c r="B1983" s="57"/>
      <c r="C1983" s="57"/>
      <c r="D1983" s="57"/>
      <c r="E1983" s="57"/>
      <c r="F1983" s="57"/>
      <c r="G1983" s="57"/>
      <c r="H1983" s="103"/>
      <c r="I1983" s="133"/>
      <c r="J1983" s="187"/>
      <c r="K1983" s="133"/>
      <c r="L1983" s="91"/>
      <c r="M1983" s="188"/>
      <c r="N1983" s="123"/>
      <c r="O1983" s="124"/>
      <c r="P1983" s="110"/>
      <c r="Q1983" s="106"/>
      <c r="R1983" s="111"/>
      <c r="S1983" s="106"/>
      <c r="T1983" s="84">
        <f t="shared" si="109"/>
        <v>-9.7788870334625244E-9</v>
      </c>
      <c r="U1983" s="85"/>
      <c r="V1983" s="98"/>
      <c r="W1983" s="86"/>
      <c r="X1983" s="71"/>
      <c r="Y1983" s="71"/>
      <c r="Z1983" s="120"/>
      <c r="AA1983" s="120"/>
    </row>
    <row r="1984" spans="1:27" ht="41.1" hidden="1" customHeight="1" x14ac:dyDescent="0.3">
      <c r="A1984" s="285"/>
      <c r="B1984" s="57"/>
      <c r="C1984" s="57"/>
      <c r="D1984" s="57"/>
      <c r="E1984" s="57"/>
      <c r="F1984" s="57"/>
      <c r="G1984" s="57"/>
      <c r="H1984" s="103"/>
      <c r="I1984" s="133"/>
      <c r="J1984" s="187"/>
      <c r="K1984" s="133"/>
      <c r="L1984" s="91"/>
      <c r="M1984" s="188"/>
      <c r="N1984" s="123"/>
      <c r="O1984" s="124"/>
      <c r="P1984" s="110"/>
      <c r="Q1984" s="106"/>
      <c r="R1984" s="111"/>
      <c r="S1984" s="106"/>
      <c r="T1984" s="84">
        <f t="shared" si="109"/>
        <v>-9.7788870334625244E-9</v>
      </c>
      <c r="U1984" s="85"/>
      <c r="V1984" s="98"/>
      <c r="W1984" s="86"/>
      <c r="X1984" s="71"/>
      <c r="Y1984" s="71"/>
      <c r="Z1984" s="120"/>
      <c r="AA1984" s="120"/>
    </row>
    <row r="1985" spans="1:27" ht="41.1" hidden="1" customHeight="1" x14ac:dyDescent="0.3">
      <c r="A1985" s="285"/>
      <c r="B1985" s="57"/>
      <c r="C1985" s="57"/>
      <c r="D1985" s="57"/>
      <c r="E1985" s="57"/>
      <c r="F1985" s="57"/>
      <c r="G1985" s="57"/>
      <c r="H1985" s="103"/>
      <c r="I1985" s="133"/>
      <c r="J1985" s="187"/>
      <c r="K1985" s="133"/>
      <c r="L1985" s="91"/>
      <c r="M1985" s="188"/>
      <c r="N1985" s="123"/>
      <c r="O1985" s="124"/>
      <c r="P1985" s="110"/>
      <c r="Q1985" s="106"/>
      <c r="R1985" s="111"/>
      <c r="S1985" s="106"/>
      <c r="T1985" s="84">
        <f t="shared" si="109"/>
        <v>-9.7788870334625244E-9</v>
      </c>
      <c r="U1985" s="85"/>
      <c r="V1985" s="98"/>
      <c r="W1985" s="86"/>
      <c r="X1985" s="71"/>
      <c r="Y1985" s="71"/>
      <c r="Z1985" s="120"/>
      <c r="AA1985" s="120"/>
    </row>
    <row r="1986" spans="1:27" ht="41.1" hidden="1" customHeight="1" x14ac:dyDescent="0.3">
      <c r="A1986" s="285"/>
      <c r="B1986" s="57"/>
      <c r="C1986" s="57"/>
      <c r="D1986" s="57"/>
      <c r="E1986" s="57"/>
      <c r="F1986" s="57"/>
      <c r="G1986" s="57"/>
      <c r="H1986" s="103"/>
      <c r="I1986" s="133"/>
      <c r="J1986" s="187"/>
      <c r="K1986" s="133"/>
      <c r="L1986" s="91"/>
      <c r="M1986" s="188"/>
      <c r="N1986" s="123"/>
      <c r="O1986" s="124"/>
      <c r="P1986" s="110"/>
      <c r="Q1986" s="106"/>
      <c r="R1986" s="111"/>
      <c r="S1986" s="106"/>
      <c r="T1986" s="84">
        <f t="shared" si="109"/>
        <v>-9.7788870334625244E-9</v>
      </c>
      <c r="U1986" s="85"/>
      <c r="V1986" s="98"/>
      <c r="W1986" s="86"/>
      <c r="X1986" s="71"/>
      <c r="Y1986" s="71"/>
      <c r="Z1986" s="120"/>
      <c r="AA1986" s="120"/>
    </row>
    <row r="1987" spans="1:27" ht="41.1" hidden="1" customHeight="1" x14ac:dyDescent="0.3">
      <c r="A1987" s="285"/>
      <c r="B1987" s="57"/>
      <c r="C1987" s="57"/>
      <c r="D1987" s="57"/>
      <c r="E1987" s="57"/>
      <c r="F1987" s="57"/>
      <c r="G1987" s="57"/>
      <c r="H1987" s="103"/>
      <c r="I1987" s="133"/>
      <c r="J1987" s="187"/>
      <c r="K1987" s="133"/>
      <c r="L1987" s="91"/>
      <c r="M1987" s="188"/>
      <c r="N1987" s="123"/>
      <c r="O1987" s="124"/>
      <c r="P1987" s="110"/>
      <c r="Q1987" s="106"/>
      <c r="R1987" s="111"/>
      <c r="S1987" s="106"/>
      <c r="T1987" s="84">
        <f t="shared" si="109"/>
        <v>-9.7788870334625244E-9</v>
      </c>
      <c r="U1987" s="85"/>
      <c r="V1987" s="98"/>
      <c r="W1987" s="86"/>
      <c r="X1987" s="71"/>
      <c r="Y1987" s="71"/>
      <c r="Z1987" s="120"/>
      <c r="AA1987" s="120"/>
    </row>
    <row r="1988" spans="1:27" ht="41.1" hidden="1" customHeight="1" x14ac:dyDescent="0.3">
      <c r="A1988" s="285"/>
      <c r="B1988" s="57"/>
      <c r="C1988" s="57"/>
      <c r="D1988" s="57"/>
      <c r="E1988" s="57"/>
      <c r="F1988" s="57"/>
      <c r="G1988" s="57"/>
      <c r="H1988" s="103"/>
      <c r="I1988" s="133"/>
      <c r="J1988" s="187"/>
      <c r="K1988" s="133"/>
      <c r="L1988" s="91"/>
      <c r="M1988" s="188"/>
      <c r="N1988" s="123"/>
      <c r="O1988" s="124"/>
      <c r="P1988" s="110"/>
      <c r="Q1988" s="106"/>
      <c r="R1988" s="111"/>
      <c r="S1988" s="106"/>
      <c r="T1988" s="84">
        <f t="shared" si="109"/>
        <v>-9.7788870334625244E-9</v>
      </c>
      <c r="U1988" s="85"/>
      <c r="V1988" s="98"/>
      <c r="W1988" s="86"/>
      <c r="X1988" s="71"/>
      <c r="Y1988" s="71"/>
      <c r="Z1988" s="120"/>
      <c r="AA1988" s="120"/>
    </row>
    <row r="1989" spans="1:27" ht="41.1" hidden="1" customHeight="1" x14ac:dyDescent="0.3">
      <c r="A1989" s="285"/>
      <c r="B1989" s="57"/>
      <c r="C1989" s="57"/>
      <c r="D1989" s="57"/>
      <c r="E1989" s="57"/>
      <c r="F1989" s="57"/>
      <c r="G1989" s="57"/>
      <c r="H1989" s="103"/>
      <c r="I1989" s="133"/>
      <c r="J1989" s="187"/>
      <c r="K1989" s="133"/>
      <c r="L1989" s="91"/>
      <c r="M1989" s="188"/>
      <c r="N1989" s="123"/>
      <c r="O1989" s="124"/>
      <c r="P1989" s="110"/>
      <c r="Q1989" s="106"/>
      <c r="R1989" s="111"/>
      <c r="S1989" s="106"/>
      <c r="T1989" s="84">
        <f t="shared" si="109"/>
        <v>-9.7788870334625244E-9</v>
      </c>
      <c r="U1989" s="85"/>
      <c r="V1989" s="98"/>
      <c r="W1989" s="86"/>
      <c r="X1989" s="71"/>
      <c r="Y1989" s="71"/>
      <c r="Z1989" s="120"/>
      <c r="AA1989" s="120"/>
    </row>
    <row r="1990" spans="1:27" ht="41.1" hidden="1" customHeight="1" x14ac:dyDescent="0.3">
      <c r="A1990" s="285"/>
      <c r="B1990" s="57"/>
      <c r="C1990" s="57"/>
      <c r="D1990" s="57"/>
      <c r="E1990" s="57"/>
      <c r="F1990" s="57"/>
      <c r="G1990" s="57"/>
      <c r="H1990" s="103"/>
      <c r="I1990" s="133"/>
      <c r="J1990" s="187"/>
      <c r="K1990" s="133"/>
      <c r="L1990" s="91"/>
      <c r="M1990" s="188"/>
      <c r="N1990" s="123"/>
      <c r="O1990" s="124"/>
      <c r="P1990" s="110"/>
      <c r="Q1990" s="106"/>
      <c r="R1990" s="111"/>
      <c r="S1990" s="106"/>
      <c r="T1990" s="84">
        <f t="shared" si="109"/>
        <v>-9.7788870334625244E-9</v>
      </c>
      <c r="U1990" s="85"/>
      <c r="V1990" s="98"/>
      <c r="W1990" s="86"/>
      <c r="X1990" s="71"/>
      <c r="Y1990" s="71"/>
      <c r="Z1990" s="120"/>
      <c r="AA1990" s="120"/>
    </row>
    <row r="1991" spans="1:27" ht="41.1" hidden="1" customHeight="1" x14ac:dyDescent="0.3">
      <c r="A1991" s="285"/>
      <c r="B1991" s="57"/>
      <c r="C1991" s="57"/>
      <c r="D1991" s="57"/>
      <c r="E1991" s="57"/>
      <c r="F1991" s="57"/>
      <c r="G1991" s="57"/>
      <c r="H1991" s="103"/>
      <c r="I1991" s="133"/>
      <c r="J1991" s="187"/>
      <c r="K1991" s="133"/>
      <c r="L1991" s="91"/>
      <c r="M1991" s="188"/>
      <c r="N1991" s="123"/>
      <c r="O1991" s="124"/>
      <c r="P1991" s="110"/>
      <c r="Q1991" s="106"/>
      <c r="R1991" s="111"/>
      <c r="S1991" s="106"/>
      <c r="T1991" s="84">
        <f t="shared" si="109"/>
        <v>-9.7788870334625244E-9</v>
      </c>
      <c r="U1991" s="85"/>
      <c r="V1991" s="98"/>
      <c r="W1991" s="86"/>
      <c r="X1991" s="71"/>
      <c r="Y1991" s="71"/>
      <c r="Z1991" s="120"/>
      <c r="AA1991" s="120"/>
    </row>
    <row r="1992" spans="1:27" ht="41.1" hidden="1" customHeight="1" x14ac:dyDescent="0.3">
      <c r="A1992" s="285"/>
      <c r="B1992" s="57"/>
      <c r="C1992" s="57"/>
      <c r="D1992" s="57"/>
      <c r="E1992" s="57"/>
      <c r="F1992" s="57"/>
      <c r="G1992" s="57"/>
      <c r="H1992" s="103"/>
      <c r="I1992" s="133"/>
      <c r="J1992" s="187"/>
      <c r="K1992" s="133"/>
      <c r="L1992" s="91"/>
      <c r="M1992" s="188"/>
      <c r="N1992" s="123"/>
      <c r="O1992" s="124"/>
      <c r="P1992" s="110"/>
      <c r="Q1992" s="106"/>
      <c r="R1992" s="111"/>
      <c r="S1992" s="106"/>
      <c r="T1992" s="84">
        <f t="shared" si="109"/>
        <v>-9.7788870334625244E-9</v>
      </c>
      <c r="U1992" s="85"/>
      <c r="V1992" s="98"/>
      <c r="W1992" s="86"/>
      <c r="X1992" s="71"/>
      <c r="Y1992" s="71"/>
      <c r="Z1992" s="120"/>
      <c r="AA1992" s="120"/>
    </row>
    <row r="1993" spans="1:27" ht="41.1" hidden="1" customHeight="1" x14ac:dyDescent="0.3">
      <c r="A1993" s="285"/>
      <c r="B1993" s="57"/>
      <c r="C1993" s="57"/>
      <c r="D1993" s="57"/>
      <c r="E1993" s="57"/>
      <c r="F1993" s="57"/>
      <c r="G1993" s="57"/>
      <c r="H1993" s="103"/>
      <c r="I1993" s="133"/>
      <c r="J1993" s="187"/>
      <c r="K1993" s="133"/>
      <c r="L1993" s="91"/>
      <c r="M1993" s="188"/>
      <c r="N1993" s="123"/>
      <c r="O1993" s="124"/>
      <c r="P1993" s="110"/>
      <c r="Q1993" s="106"/>
      <c r="R1993" s="111"/>
      <c r="S1993" s="106"/>
      <c r="T1993" s="84">
        <f t="shared" si="109"/>
        <v>-9.7788870334625244E-9</v>
      </c>
      <c r="U1993" s="85"/>
      <c r="V1993" s="98"/>
      <c r="W1993" s="86"/>
      <c r="X1993" s="71"/>
      <c r="Y1993" s="71"/>
      <c r="Z1993" s="120"/>
      <c r="AA1993" s="120"/>
    </row>
    <row r="1994" spans="1:27" ht="41.1" hidden="1" customHeight="1" x14ac:dyDescent="0.3">
      <c r="A1994" s="285"/>
      <c r="B1994" s="57"/>
      <c r="C1994" s="57"/>
      <c r="D1994" s="57"/>
      <c r="E1994" s="57"/>
      <c r="F1994" s="57"/>
      <c r="G1994" s="57"/>
      <c r="H1994" s="103"/>
      <c r="I1994" s="133"/>
      <c r="J1994" s="187"/>
      <c r="K1994" s="133"/>
      <c r="L1994" s="91"/>
      <c r="M1994" s="188"/>
      <c r="N1994" s="123"/>
      <c r="O1994" s="124"/>
      <c r="P1994" s="110"/>
      <c r="Q1994" s="106"/>
      <c r="R1994" s="111"/>
      <c r="S1994" s="106"/>
      <c r="T1994" s="84">
        <f t="shared" si="109"/>
        <v>-9.7788870334625244E-9</v>
      </c>
      <c r="U1994" s="85"/>
      <c r="V1994" s="98"/>
      <c r="W1994" s="86"/>
      <c r="X1994" s="71"/>
      <c r="Y1994" s="71"/>
      <c r="Z1994" s="120"/>
      <c r="AA1994" s="120"/>
    </row>
    <row r="1995" spans="1:27" ht="41.1" hidden="1" customHeight="1" x14ac:dyDescent="0.3">
      <c r="A1995" s="285"/>
      <c r="B1995" s="57"/>
      <c r="C1995" s="57"/>
      <c r="D1995" s="57"/>
      <c r="E1995" s="57"/>
      <c r="F1995" s="57"/>
      <c r="G1995" s="57"/>
      <c r="H1995" s="103"/>
      <c r="I1995" s="133"/>
      <c r="J1995" s="187"/>
      <c r="K1995" s="133"/>
      <c r="L1995" s="91"/>
      <c r="M1995" s="188"/>
      <c r="N1995" s="123"/>
      <c r="O1995" s="124"/>
      <c r="P1995" s="110"/>
      <c r="Q1995" s="106"/>
      <c r="R1995" s="111"/>
      <c r="S1995" s="106"/>
      <c r="T1995" s="84">
        <f t="shared" si="109"/>
        <v>-9.7788870334625244E-9</v>
      </c>
      <c r="U1995" s="85"/>
      <c r="V1995" s="98"/>
      <c r="W1995" s="86"/>
      <c r="X1995" s="71"/>
      <c r="Y1995" s="71"/>
      <c r="Z1995" s="120"/>
      <c r="AA1995" s="120"/>
    </row>
    <row r="1996" spans="1:27" ht="41.1" hidden="1" customHeight="1" x14ac:dyDescent="0.3">
      <c r="A1996" s="285"/>
      <c r="B1996" s="57"/>
      <c r="C1996" s="57"/>
      <c r="D1996" s="57"/>
      <c r="E1996" s="57"/>
      <c r="F1996" s="57"/>
      <c r="G1996" s="57"/>
      <c r="H1996" s="103"/>
      <c r="I1996" s="133"/>
      <c r="J1996" s="187"/>
      <c r="K1996" s="133"/>
      <c r="L1996" s="91"/>
      <c r="M1996" s="188"/>
      <c r="N1996" s="123"/>
      <c r="O1996" s="124"/>
      <c r="P1996" s="110"/>
      <c r="Q1996" s="106"/>
      <c r="R1996" s="111"/>
      <c r="S1996" s="106"/>
      <c r="T1996" s="84">
        <f t="shared" si="109"/>
        <v>-9.7788870334625244E-9</v>
      </c>
      <c r="U1996" s="85"/>
      <c r="V1996" s="98"/>
      <c r="W1996" s="86"/>
      <c r="X1996" s="71"/>
      <c r="Y1996" s="71"/>
      <c r="Z1996" s="120"/>
      <c r="AA1996" s="120"/>
    </row>
    <row r="1997" spans="1:27" ht="41.1" hidden="1" customHeight="1" x14ac:dyDescent="0.3">
      <c r="A1997" s="285"/>
      <c r="B1997" s="57"/>
      <c r="C1997" s="57"/>
      <c r="D1997" s="57"/>
      <c r="E1997" s="57"/>
      <c r="F1997" s="57"/>
      <c r="G1997" s="57"/>
      <c r="H1997" s="103"/>
      <c r="I1997" s="133"/>
      <c r="J1997" s="187"/>
      <c r="K1997" s="133"/>
      <c r="L1997" s="91"/>
      <c r="M1997" s="188"/>
      <c r="N1997" s="123"/>
      <c r="O1997" s="124"/>
      <c r="P1997" s="110"/>
      <c r="Q1997" s="106"/>
      <c r="R1997" s="111"/>
      <c r="S1997" s="106"/>
      <c r="T1997" s="84">
        <f t="shared" si="109"/>
        <v>-9.7788870334625244E-9</v>
      </c>
      <c r="U1997" s="85"/>
      <c r="V1997" s="98"/>
      <c r="W1997" s="86"/>
      <c r="X1997" s="71"/>
      <c r="Y1997" s="71"/>
      <c r="Z1997" s="120"/>
      <c r="AA1997" s="120"/>
    </row>
    <row r="1998" spans="1:27" ht="41.1" hidden="1" customHeight="1" x14ac:dyDescent="0.3">
      <c r="A1998" s="285"/>
      <c r="B1998" s="57"/>
      <c r="C1998" s="57"/>
      <c r="D1998" s="57"/>
      <c r="E1998" s="57"/>
      <c r="F1998" s="57"/>
      <c r="G1998" s="57"/>
      <c r="H1998" s="103"/>
      <c r="I1998" s="133"/>
      <c r="J1998" s="187"/>
      <c r="K1998" s="133"/>
      <c r="L1998" s="91"/>
      <c r="M1998" s="188"/>
      <c r="N1998" s="123"/>
      <c r="O1998" s="124"/>
      <c r="P1998" s="110"/>
      <c r="Q1998" s="106"/>
      <c r="R1998" s="111"/>
      <c r="S1998" s="106"/>
      <c r="T1998" s="84">
        <f t="shared" si="109"/>
        <v>-9.7788870334625244E-9</v>
      </c>
      <c r="U1998" s="85"/>
      <c r="V1998" s="98"/>
      <c r="W1998" s="86"/>
      <c r="X1998" s="71"/>
      <c r="Y1998" s="71"/>
      <c r="Z1998" s="120"/>
      <c r="AA1998" s="120"/>
    </row>
    <row r="1999" spans="1:27" ht="41.1" hidden="1" customHeight="1" x14ac:dyDescent="0.3">
      <c r="A1999" s="285"/>
      <c r="B1999" s="57"/>
      <c r="C1999" s="57"/>
      <c r="D1999" s="57"/>
      <c r="E1999" s="57"/>
      <c r="F1999" s="57"/>
      <c r="G1999" s="57"/>
      <c r="H1999" s="103"/>
      <c r="I1999" s="133"/>
      <c r="J1999" s="187"/>
      <c r="K1999" s="133"/>
      <c r="L1999" s="91"/>
      <c r="M1999" s="188"/>
      <c r="N1999" s="123"/>
      <c r="O1999" s="124"/>
      <c r="P1999" s="110"/>
      <c r="Q1999" s="106"/>
      <c r="R1999" s="111"/>
      <c r="S1999" s="106"/>
      <c r="T1999" s="84">
        <f t="shared" si="109"/>
        <v>-9.7788870334625244E-9</v>
      </c>
      <c r="U1999" s="85"/>
      <c r="V1999" s="98"/>
      <c r="W1999" s="86"/>
      <c r="X1999" s="71"/>
      <c r="Y1999" s="71"/>
      <c r="Z1999" s="120"/>
      <c r="AA1999" s="120"/>
    </row>
    <row r="2000" spans="1:27" ht="41.1" hidden="1" customHeight="1" x14ac:dyDescent="0.3">
      <c r="A2000" s="285"/>
      <c r="B2000" s="57"/>
      <c r="C2000" s="57"/>
      <c r="D2000" s="57"/>
      <c r="E2000" s="57"/>
      <c r="F2000" s="57"/>
      <c r="G2000" s="57"/>
      <c r="H2000" s="103"/>
      <c r="I2000" s="133"/>
      <c r="J2000" s="187"/>
      <c r="K2000" s="133"/>
      <c r="L2000" s="91"/>
      <c r="M2000" s="188"/>
      <c r="N2000" s="123"/>
      <c r="O2000" s="124"/>
      <c r="P2000" s="110"/>
      <c r="Q2000" s="106"/>
      <c r="R2000" s="111"/>
      <c r="S2000" s="106"/>
      <c r="T2000" s="84">
        <f t="shared" si="109"/>
        <v>-9.7788870334625244E-9</v>
      </c>
      <c r="U2000" s="85"/>
      <c r="V2000" s="98"/>
      <c r="W2000" s="86"/>
      <c r="X2000" s="71"/>
      <c r="Y2000" s="71"/>
      <c r="Z2000" s="120"/>
      <c r="AA2000" s="120"/>
    </row>
    <row r="2001" spans="1:27" ht="41.1" hidden="1" customHeight="1" x14ac:dyDescent="0.3">
      <c r="A2001" s="285"/>
      <c r="B2001" s="57"/>
      <c r="C2001" s="57"/>
      <c r="D2001" s="57"/>
      <c r="E2001" s="57"/>
      <c r="F2001" s="57"/>
      <c r="G2001" s="57"/>
      <c r="H2001" s="103"/>
      <c r="I2001" s="133"/>
      <c r="J2001" s="187"/>
      <c r="K2001" s="133"/>
      <c r="L2001" s="91"/>
      <c r="M2001" s="188"/>
      <c r="N2001" s="123"/>
      <c r="O2001" s="124"/>
      <c r="P2001" s="110"/>
      <c r="Q2001" s="106"/>
      <c r="R2001" s="111"/>
      <c r="S2001" s="106"/>
      <c r="T2001" s="84">
        <f t="shared" si="109"/>
        <v>-9.7788870334625244E-9</v>
      </c>
      <c r="U2001" s="85"/>
      <c r="V2001" s="98"/>
      <c r="W2001" s="86"/>
      <c r="X2001" s="71"/>
      <c r="Y2001" s="71"/>
      <c r="Z2001" s="120"/>
      <c r="AA2001" s="120"/>
    </row>
    <row r="2002" spans="1:27" ht="41.1" hidden="1" customHeight="1" x14ac:dyDescent="0.3">
      <c r="A2002" s="285"/>
      <c r="B2002" s="57"/>
      <c r="C2002" s="57"/>
      <c r="D2002" s="57"/>
      <c r="E2002" s="57"/>
      <c r="F2002" s="57"/>
      <c r="G2002" s="57"/>
      <c r="H2002" s="103"/>
      <c r="I2002" s="133"/>
      <c r="J2002" s="187"/>
      <c r="K2002" s="133"/>
      <c r="L2002" s="91"/>
      <c r="M2002" s="188"/>
      <c r="N2002" s="123"/>
      <c r="O2002" s="124"/>
      <c r="P2002" s="110"/>
      <c r="Q2002" s="106"/>
      <c r="R2002" s="111"/>
      <c r="S2002" s="106"/>
      <c r="T2002" s="84">
        <f t="shared" si="109"/>
        <v>-9.7788870334625244E-9</v>
      </c>
      <c r="U2002" s="85"/>
      <c r="V2002" s="98"/>
      <c r="W2002" s="86"/>
      <c r="X2002" s="71"/>
      <c r="Y2002" s="71"/>
      <c r="Z2002" s="120"/>
      <c r="AA2002" s="120"/>
    </row>
    <row r="2003" spans="1:27" ht="41.1" hidden="1" customHeight="1" x14ac:dyDescent="0.3">
      <c r="A2003" s="285"/>
      <c r="B2003" s="57"/>
      <c r="C2003" s="57"/>
      <c r="D2003" s="57"/>
      <c r="E2003" s="57"/>
      <c r="F2003" s="57"/>
      <c r="G2003" s="57"/>
      <c r="H2003" s="103"/>
      <c r="I2003" s="133"/>
      <c r="J2003" s="187"/>
      <c r="K2003" s="133"/>
      <c r="L2003" s="91"/>
      <c r="M2003" s="188"/>
      <c r="N2003" s="123"/>
      <c r="O2003" s="124"/>
      <c r="P2003" s="110"/>
      <c r="Q2003" s="106"/>
      <c r="R2003" s="111"/>
      <c r="S2003" s="106"/>
      <c r="T2003" s="84">
        <f t="shared" si="109"/>
        <v>-9.7788870334625244E-9</v>
      </c>
      <c r="U2003" s="85"/>
      <c r="V2003" s="98"/>
      <c r="W2003" s="86"/>
      <c r="X2003" s="71"/>
      <c r="Y2003" s="71"/>
      <c r="Z2003" s="120"/>
      <c r="AA2003" s="120"/>
    </row>
    <row r="2004" spans="1:27" ht="41.1" hidden="1" customHeight="1" x14ac:dyDescent="0.3">
      <c r="A2004" s="285"/>
      <c r="B2004" s="57"/>
      <c r="C2004" s="57"/>
      <c r="D2004" s="57"/>
      <c r="E2004" s="57"/>
      <c r="F2004" s="57"/>
      <c r="G2004" s="57"/>
      <c r="H2004" s="103"/>
      <c r="I2004" s="133"/>
      <c r="J2004" s="187"/>
      <c r="K2004" s="133"/>
      <c r="L2004" s="91"/>
      <c r="M2004" s="188"/>
      <c r="N2004" s="123"/>
      <c r="O2004" s="124"/>
      <c r="P2004" s="110"/>
      <c r="Q2004" s="106"/>
      <c r="R2004" s="111"/>
      <c r="S2004" s="106"/>
      <c r="T2004" s="84">
        <f t="shared" si="109"/>
        <v>-9.7788870334625244E-9</v>
      </c>
      <c r="U2004" s="85"/>
      <c r="V2004" s="98"/>
      <c r="W2004" s="86"/>
      <c r="X2004" s="71"/>
      <c r="Y2004" s="71"/>
      <c r="Z2004" s="120"/>
      <c r="AA2004" s="120"/>
    </row>
    <row r="2005" spans="1:27" ht="41.1" hidden="1" customHeight="1" x14ac:dyDescent="0.3">
      <c r="A2005" s="285"/>
      <c r="B2005" s="57"/>
      <c r="C2005" s="57"/>
      <c r="D2005" s="57"/>
      <c r="E2005" s="57"/>
      <c r="F2005" s="57"/>
      <c r="G2005" s="57"/>
      <c r="H2005" s="103"/>
      <c r="I2005" s="133"/>
      <c r="J2005" s="187"/>
      <c r="K2005" s="133"/>
      <c r="L2005" s="91"/>
      <c r="M2005" s="188"/>
      <c r="N2005" s="123"/>
      <c r="O2005" s="124"/>
      <c r="P2005" s="110"/>
      <c r="Q2005" s="106"/>
      <c r="R2005" s="111"/>
      <c r="S2005" s="106"/>
      <c r="T2005" s="84">
        <f t="shared" si="109"/>
        <v>-9.7788870334625244E-9</v>
      </c>
      <c r="U2005" s="85"/>
      <c r="V2005" s="98"/>
      <c r="W2005" s="86"/>
      <c r="X2005" s="71"/>
      <c r="Y2005" s="71"/>
      <c r="Z2005" s="120"/>
      <c r="AA2005" s="120"/>
    </row>
    <row r="2006" spans="1:27" ht="41.1" hidden="1" customHeight="1" x14ac:dyDescent="0.3">
      <c r="A2006" s="285"/>
      <c r="B2006" s="57"/>
      <c r="C2006" s="57"/>
      <c r="D2006" s="57"/>
      <c r="E2006" s="57"/>
      <c r="F2006" s="57"/>
      <c r="G2006" s="57"/>
      <c r="H2006" s="103"/>
      <c r="I2006" s="133"/>
      <c r="J2006" s="187"/>
      <c r="K2006" s="133"/>
      <c r="L2006" s="91"/>
      <c r="M2006" s="188"/>
      <c r="N2006" s="123"/>
      <c r="O2006" s="124"/>
      <c r="P2006" s="110"/>
      <c r="Q2006" s="106"/>
      <c r="R2006" s="111"/>
      <c r="S2006" s="106"/>
      <c r="T2006" s="84">
        <f t="shared" si="109"/>
        <v>-9.7788870334625244E-9</v>
      </c>
      <c r="U2006" s="85"/>
      <c r="V2006" s="98"/>
      <c r="W2006" s="86"/>
      <c r="X2006" s="71"/>
      <c r="Y2006" s="71"/>
      <c r="Z2006" s="120"/>
      <c r="AA2006" s="120"/>
    </row>
    <row r="2007" spans="1:27" ht="41.1" hidden="1" customHeight="1" x14ac:dyDescent="0.3">
      <c r="A2007" s="285"/>
      <c r="B2007" s="57"/>
      <c r="C2007" s="57"/>
      <c r="D2007" s="57"/>
      <c r="E2007" s="57"/>
      <c r="F2007" s="57"/>
      <c r="G2007" s="57"/>
      <c r="H2007" s="103"/>
      <c r="I2007" s="133"/>
      <c r="J2007" s="187"/>
      <c r="K2007" s="133"/>
      <c r="L2007" s="91"/>
      <c r="M2007" s="188"/>
      <c r="N2007" s="123"/>
      <c r="O2007" s="124"/>
      <c r="P2007" s="110"/>
      <c r="Q2007" s="106"/>
      <c r="R2007" s="111"/>
      <c r="S2007" s="106"/>
      <c r="T2007" s="84">
        <f t="shared" si="109"/>
        <v>-9.7788870334625244E-9</v>
      </c>
      <c r="U2007" s="85"/>
      <c r="V2007" s="98"/>
      <c r="W2007" s="86"/>
      <c r="X2007" s="71"/>
      <c r="Y2007" s="71"/>
      <c r="Z2007" s="120"/>
      <c r="AA2007" s="120"/>
    </row>
    <row r="2008" spans="1:27" ht="41.1" hidden="1" customHeight="1" x14ac:dyDescent="0.3">
      <c r="A2008" s="285"/>
      <c r="B2008" s="57"/>
      <c r="C2008" s="57"/>
      <c r="D2008" s="57"/>
      <c r="E2008" s="57"/>
      <c r="F2008" s="57"/>
      <c r="G2008" s="57"/>
      <c r="H2008" s="103"/>
      <c r="I2008" s="133"/>
      <c r="J2008" s="187"/>
      <c r="K2008" s="133"/>
      <c r="L2008" s="91"/>
      <c r="M2008" s="188"/>
      <c r="N2008" s="123"/>
      <c r="O2008" s="124"/>
      <c r="P2008" s="110"/>
      <c r="Q2008" s="106"/>
      <c r="R2008" s="111"/>
      <c r="S2008" s="106"/>
      <c r="T2008" s="84">
        <f t="shared" si="109"/>
        <v>-9.7788870334625244E-9</v>
      </c>
      <c r="U2008" s="85"/>
      <c r="V2008" s="98"/>
      <c r="W2008" s="86"/>
      <c r="X2008" s="71"/>
      <c r="Y2008" s="71"/>
      <c r="Z2008" s="120"/>
      <c r="AA2008" s="120"/>
    </row>
    <row r="2009" spans="1:27" ht="41.1" hidden="1" customHeight="1" x14ac:dyDescent="0.3">
      <c r="A2009" s="285"/>
      <c r="B2009" s="57"/>
      <c r="C2009" s="57"/>
      <c r="D2009" s="57"/>
      <c r="E2009" s="57"/>
      <c r="F2009" s="57"/>
      <c r="G2009" s="57"/>
      <c r="H2009" s="103"/>
      <c r="I2009" s="133"/>
      <c r="J2009" s="187"/>
      <c r="K2009" s="133"/>
      <c r="L2009" s="91"/>
      <c r="M2009" s="188"/>
      <c r="N2009" s="123"/>
      <c r="O2009" s="124"/>
      <c r="P2009" s="110"/>
      <c r="Q2009" s="106"/>
      <c r="R2009" s="111"/>
      <c r="S2009" s="106"/>
      <c r="T2009" s="84">
        <f t="shared" si="109"/>
        <v>-9.7788870334625244E-9</v>
      </c>
      <c r="U2009" s="85"/>
      <c r="V2009" s="98"/>
      <c r="W2009" s="86"/>
      <c r="X2009" s="71"/>
      <c r="Y2009" s="71"/>
      <c r="Z2009" s="120"/>
      <c r="AA2009" s="120"/>
    </row>
    <row r="2010" spans="1:27" ht="41.1" hidden="1" customHeight="1" x14ac:dyDescent="0.3">
      <c r="A2010" s="285"/>
      <c r="B2010" s="57"/>
      <c r="C2010" s="57"/>
      <c r="D2010" s="57"/>
      <c r="E2010" s="57"/>
      <c r="F2010" s="57"/>
      <c r="G2010" s="57"/>
      <c r="H2010" s="103"/>
      <c r="I2010" s="133"/>
      <c r="J2010" s="187"/>
      <c r="K2010" s="133"/>
      <c r="L2010" s="91"/>
      <c r="M2010" s="188"/>
      <c r="N2010" s="123"/>
      <c r="O2010" s="124"/>
      <c r="P2010" s="110"/>
      <c r="Q2010" s="106"/>
      <c r="R2010" s="111"/>
      <c r="S2010" s="106"/>
      <c r="T2010" s="84">
        <f t="shared" si="109"/>
        <v>-9.7788870334625244E-9</v>
      </c>
      <c r="U2010" s="85"/>
      <c r="V2010" s="98"/>
      <c r="W2010" s="86"/>
      <c r="X2010" s="71"/>
      <c r="Y2010" s="71"/>
      <c r="Z2010" s="120"/>
      <c r="AA2010" s="120"/>
    </row>
    <row r="2011" spans="1:27" ht="41.1" hidden="1" customHeight="1" x14ac:dyDescent="0.3">
      <c r="A2011" s="285"/>
      <c r="B2011" s="57"/>
      <c r="C2011" s="57"/>
      <c r="D2011" s="57"/>
      <c r="E2011" s="57"/>
      <c r="F2011" s="57"/>
      <c r="G2011" s="57"/>
      <c r="H2011" s="103"/>
      <c r="I2011" s="133"/>
      <c r="J2011" s="187"/>
      <c r="K2011" s="133"/>
      <c r="L2011" s="91"/>
      <c r="M2011" s="188"/>
      <c r="N2011" s="123"/>
      <c r="O2011" s="124"/>
      <c r="P2011" s="110"/>
      <c r="Q2011" s="106"/>
      <c r="R2011" s="111"/>
      <c r="S2011" s="106"/>
      <c r="T2011" s="84">
        <f t="shared" si="109"/>
        <v>-9.7788870334625244E-9</v>
      </c>
      <c r="U2011" s="85"/>
      <c r="V2011" s="98"/>
      <c r="W2011" s="86"/>
      <c r="X2011" s="71"/>
      <c r="Y2011" s="71"/>
      <c r="Z2011" s="120"/>
      <c r="AA2011" s="120"/>
    </row>
    <row r="2012" spans="1:27" ht="41.1" hidden="1" customHeight="1" x14ac:dyDescent="0.3">
      <c r="A2012" s="285"/>
      <c r="B2012" s="57"/>
      <c r="C2012" s="57"/>
      <c r="D2012" s="57"/>
      <c r="E2012" s="57"/>
      <c r="F2012" s="57"/>
      <c r="G2012" s="57"/>
      <c r="H2012" s="103"/>
      <c r="I2012" s="133"/>
      <c r="J2012" s="187"/>
      <c r="K2012" s="133"/>
      <c r="L2012" s="91"/>
      <c r="M2012" s="188"/>
      <c r="N2012" s="123"/>
      <c r="O2012" s="124"/>
      <c r="P2012" s="110"/>
      <c r="Q2012" s="106"/>
      <c r="R2012" s="111"/>
      <c r="S2012" s="106"/>
      <c r="T2012" s="84">
        <f t="shared" si="109"/>
        <v>-9.7788870334625244E-9</v>
      </c>
      <c r="U2012" s="85"/>
      <c r="V2012" s="98"/>
      <c r="W2012" s="86"/>
      <c r="X2012" s="71"/>
      <c r="Y2012" s="71"/>
      <c r="Z2012" s="120"/>
      <c r="AA2012" s="120"/>
    </row>
    <row r="2013" spans="1:27" ht="41.1" hidden="1" customHeight="1" x14ac:dyDescent="0.3">
      <c r="A2013" s="285"/>
      <c r="B2013" s="57"/>
      <c r="C2013" s="57"/>
      <c r="D2013" s="57"/>
      <c r="E2013" s="57"/>
      <c r="F2013" s="57"/>
      <c r="G2013" s="57"/>
      <c r="H2013" s="103"/>
      <c r="I2013" s="133"/>
      <c r="J2013" s="187"/>
      <c r="K2013" s="133"/>
      <c r="L2013" s="91"/>
      <c r="M2013" s="188"/>
      <c r="N2013" s="123"/>
      <c r="O2013" s="124"/>
      <c r="P2013" s="110"/>
      <c r="Q2013" s="106"/>
      <c r="R2013" s="111"/>
      <c r="S2013" s="106"/>
      <c r="T2013" s="84">
        <f t="shared" si="109"/>
        <v>-9.7788870334625244E-9</v>
      </c>
      <c r="U2013" s="85"/>
      <c r="V2013" s="98"/>
      <c r="W2013" s="86"/>
      <c r="X2013" s="71"/>
      <c r="Y2013" s="71"/>
      <c r="Z2013" s="120"/>
      <c r="AA2013" s="120"/>
    </row>
    <row r="2014" spans="1:27" ht="41.1" hidden="1" customHeight="1" x14ac:dyDescent="0.3">
      <c r="A2014" s="285"/>
      <c r="B2014" s="57"/>
      <c r="C2014" s="57"/>
      <c r="D2014" s="57"/>
      <c r="E2014" s="57"/>
      <c r="F2014" s="57"/>
      <c r="G2014" s="57"/>
      <c r="H2014" s="103"/>
      <c r="I2014" s="133"/>
      <c r="J2014" s="187"/>
      <c r="K2014" s="133"/>
      <c r="L2014" s="91"/>
      <c r="M2014" s="188"/>
      <c r="N2014" s="123"/>
      <c r="O2014" s="124"/>
      <c r="P2014" s="110"/>
      <c r="Q2014" s="106"/>
      <c r="R2014" s="111"/>
      <c r="S2014" s="106"/>
      <c r="T2014" s="84">
        <f t="shared" si="109"/>
        <v>-9.7788870334625244E-9</v>
      </c>
      <c r="U2014" s="85"/>
      <c r="V2014" s="98"/>
      <c r="W2014" s="86"/>
      <c r="X2014" s="71"/>
      <c r="Y2014" s="71"/>
      <c r="Z2014" s="120"/>
      <c r="AA2014" s="120"/>
    </row>
    <row r="2015" spans="1:27" ht="41.1" hidden="1" customHeight="1" x14ac:dyDescent="0.3">
      <c r="A2015" s="285"/>
      <c r="B2015" s="57"/>
      <c r="C2015" s="57"/>
      <c r="D2015" s="57"/>
      <c r="E2015" s="57"/>
      <c r="F2015" s="57"/>
      <c r="G2015" s="57"/>
      <c r="H2015" s="103"/>
      <c r="I2015" s="133"/>
      <c r="J2015" s="187"/>
      <c r="K2015" s="133"/>
      <c r="L2015" s="91"/>
      <c r="M2015" s="188"/>
      <c r="N2015" s="123"/>
      <c r="O2015" s="124"/>
      <c r="P2015" s="110"/>
      <c r="Q2015" s="106"/>
      <c r="R2015" s="111"/>
      <c r="S2015" s="106"/>
      <c r="T2015" s="84">
        <f t="shared" si="109"/>
        <v>-9.7788870334625244E-9</v>
      </c>
      <c r="U2015" s="85"/>
      <c r="V2015" s="98"/>
      <c r="W2015" s="86"/>
      <c r="X2015" s="71"/>
      <c r="Y2015" s="71"/>
      <c r="Z2015" s="120"/>
      <c r="AA2015" s="120"/>
    </row>
    <row r="2016" spans="1:27" ht="41.1" hidden="1" customHeight="1" x14ac:dyDescent="0.3">
      <c r="A2016" s="285"/>
      <c r="B2016" s="57"/>
      <c r="C2016" s="57"/>
      <c r="D2016" s="57"/>
      <c r="E2016" s="57"/>
      <c r="F2016" s="57"/>
      <c r="G2016" s="57"/>
      <c r="H2016" s="103"/>
      <c r="I2016" s="133"/>
      <c r="J2016" s="187"/>
      <c r="K2016" s="133"/>
      <c r="L2016" s="91"/>
      <c r="M2016" s="188"/>
      <c r="N2016" s="123"/>
      <c r="O2016" s="124"/>
      <c r="P2016" s="110"/>
      <c r="Q2016" s="106"/>
      <c r="R2016" s="111"/>
      <c r="S2016" s="106"/>
      <c r="T2016" s="84">
        <f t="shared" si="109"/>
        <v>-9.7788870334625244E-9</v>
      </c>
      <c r="U2016" s="85"/>
      <c r="V2016" s="98"/>
      <c r="W2016" s="86"/>
      <c r="X2016" s="71"/>
      <c r="Y2016" s="71"/>
      <c r="Z2016" s="120"/>
      <c r="AA2016" s="120"/>
    </row>
    <row r="2017" spans="1:27" ht="41.1" hidden="1" customHeight="1" x14ac:dyDescent="0.3">
      <c r="A2017" s="285"/>
      <c r="B2017" s="57"/>
      <c r="C2017" s="57"/>
      <c r="D2017" s="57"/>
      <c r="E2017" s="57"/>
      <c r="F2017" s="57"/>
      <c r="G2017" s="57"/>
      <c r="H2017" s="103"/>
      <c r="I2017" s="133"/>
      <c r="J2017" s="187"/>
      <c r="K2017" s="133"/>
      <c r="L2017" s="91"/>
      <c r="M2017" s="188"/>
      <c r="N2017" s="123"/>
      <c r="O2017" s="124"/>
      <c r="P2017" s="110"/>
      <c r="Q2017" s="106"/>
      <c r="R2017" s="111"/>
      <c r="S2017" s="106"/>
      <c r="T2017" s="84">
        <f t="shared" si="109"/>
        <v>-9.7788870334625244E-9</v>
      </c>
      <c r="U2017" s="85"/>
      <c r="V2017" s="98"/>
      <c r="W2017" s="86"/>
      <c r="X2017" s="71"/>
      <c r="Y2017" s="71"/>
      <c r="Z2017" s="120"/>
      <c r="AA2017" s="120"/>
    </row>
    <row r="2018" spans="1:27" ht="41.1" hidden="1" customHeight="1" x14ac:dyDescent="0.3">
      <c r="A2018" s="285"/>
      <c r="B2018" s="57"/>
      <c r="C2018" s="57"/>
      <c r="D2018" s="57"/>
      <c r="E2018" s="57"/>
      <c r="F2018" s="57"/>
      <c r="G2018" s="57"/>
      <c r="H2018" s="103"/>
      <c r="I2018" s="133"/>
      <c r="J2018" s="187"/>
      <c r="K2018" s="133"/>
      <c r="L2018" s="91"/>
      <c r="M2018" s="188"/>
      <c r="N2018" s="123"/>
      <c r="O2018" s="124"/>
      <c r="P2018" s="110"/>
      <c r="Q2018" s="106"/>
      <c r="R2018" s="111"/>
      <c r="S2018" s="106"/>
      <c r="T2018" s="84">
        <f t="shared" si="109"/>
        <v>-9.7788870334625244E-9</v>
      </c>
      <c r="U2018" s="85"/>
      <c r="V2018" s="98"/>
      <c r="W2018" s="86"/>
      <c r="X2018" s="71"/>
      <c r="Y2018" s="71"/>
      <c r="Z2018" s="120"/>
      <c r="AA2018" s="120"/>
    </row>
    <row r="2019" spans="1:27" ht="41.1" hidden="1" customHeight="1" x14ac:dyDescent="0.3">
      <c r="A2019" s="285"/>
      <c r="B2019" s="57"/>
      <c r="C2019" s="57"/>
      <c r="D2019" s="57"/>
      <c r="E2019" s="57"/>
      <c r="F2019" s="57"/>
      <c r="G2019" s="57"/>
      <c r="H2019" s="103"/>
      <c r="I2019" s="133"/>
      <c r="J2019" s="187"/>
      <c r="K2019" s="133"/>
      <c r="L2019" s="91"/>
      <c r="M2019" s="188"/>
      <c r="N2019" s="123"/>
      <c r="O2019" s="124"/>
      <c r="P2019" s="110"/>
      <c r="Q2019" s="106"/>
      <c r="R2019" s="111"/>
      <c r="S2019" s="106"/>
      <c r="T2019" s="84">
        <f t="shared" si="109"/>
        <v>-9.7788870334625244E-9</v>
      </c>
      <c r="U2019" s="85"/>
      <c r="V2019" s="98"/>
      <c r="W2019" s="86"/>
      <c r="X2019" s="71"/>
      <c r="Y2019" s="71"/>
      <c r="Z2019" s="120"/>
      <c r="AA2019" s="120"/>
    </row>
    <row r="2020" spans="1:27" ht="41.1" hidden="1" customHeight="1" x14ac:dyDescent="0.3">
      <c r="A2020" s="285"/>
      <c r="B2020" s="57"/>
      <c r="C2020" s="57"/>
      <c r="D2020" s="57"/>
      <c r="E2020" s="57"/>
      <c r="F2020" s="57"/>
      <c r="G2020" s="57"/>
      <c r="H2020" s="103"/>
      <c r="I2020" s="133"/>
      <c r="J2020" s="187"/>
      <c r="K2020" s="133"/>
      <c r="L2020" s="91"/>
      <c r="M2020" s="188"/>
      <c r="N2020" s="123"/>
      <c r="O2020" s="124"/>
      <c r="P2020" s="110"/>
      <c r="Q2020" s="106"/>
      <c r="R2020" s="111"/>
      <c r="S2020" s="106"/>
      <c r="T2020" s="84">
        <f t="shared" si="109"/>
        <v>-9.7788870334625244E-9</v>
      </c>
      <c r="U2020" s="85"/>
      <c r="V2020" s="98"/>
      <c r="W2020" s="86"/>
      <c r="X2020" s="71"/>
      <c r="Y2020" s="71"/>
      <c r="Z2020" s="120"/>
      <c r="AA2020" s="120"/>
    </row>
    <row r="2021" spans="1:27" ht="41.1" hidden="1" customHeight="1" x14ac:dyDescent="0.3">
      <c r="A2021" s="285"/>
      <c r="B2021" s="57"/>
      <c r="C2021" s="57"/>
      <c r="D2021" s="57"/>
      <c r="E2021" s="57"/>
      <c r="F2021" s="57"/>
      <c r="G2021" s="57"/>
      <c r="H2021" s="103"/>
      <c r="I2021" s="133"/>
      <c r="J2021" s="187"/>
      <c r="K2021" s="133"/>
      <c r="L2021" s="91"/>
      <c r="M2021" s="188"/>
      <c r="N2021" s="123"/>
      <c r="O2021" s="124"/>
      <c r="P2021" s="110"/>
      <c r="Q2021" s="106"/>
      <c r="R2021" s="111"/>
      <c r="S2021" s="106"/>
      <c r="T2021" s="84">
        <f t="shared" si="109"/>
        <v>-9.7788870334625244E-9</v>
      </c>
      <c r="U2021" s="85"/>
      <c r="V2021" s="98"/>
      <c r="W2021" s="86"/>
      <c r="X2021" s="71"/>
      <c r="Y2021" s="71"/>
      <c r="Z2021" s="120"/>
      <c r="AA2021" s="120"/>
    </row>
    <row r="2022" spans="1:27" ht="41.1" hidden="1" customHeight="1" x14ac:dyDescent="0.3">
      <c r="A2022" s="285"/>
      <c r="B2022" s="57"/>
      <c r="C2022" s="57"/>
      <c r="D2022" s="57"/>
      <c r="E2022" s="57"/>
      <c r="F2022" s="57"/>
      <c r="G2022" s="57"/>
      <c r="H2022" s="103"/>
      <c r="I2022" s="133"/>
      <c r="J2022" s="187"/>
      <c r="K2022" s="133"/>
      <c r="L2022" s="91"/>
      <c r="M2022" s="188"/>
      <c r="N2022" s="123"/>
      <c r="O2022" s="124"/>
      <c r="P2022" s="110"/>
      <c r="Q2022" s="106"/>
      <c r="R2022" s="111"/>
      <c r="S2022" s="106"/>
      <c r="T2022" s="84">
        <f t="shared" si="109"/>
        <v>-9.7788870334625244E-9</v>
      </c>
      <c r="U2022" s="85"/>
      <c r="V2022" s="98"/>
      <c r="W2022" s="86"/>
      <c r="X2022" s="71"/>
      <c r="Y2022" s="71"/>
      <c r="Z2022" s="120"/>
      <c r="AA2022" s="120"/>
    </row>
    <row r="2023" spans="1:27" ht="41.1" hidden="1" customHeight="1" x14ac:dyDescent="0.3">
      <c r="A2023" s="285"/>
      <c r="B2023" s="57"/>
      <c r="C2023" s="57"/>
      <c r="D2023" s="57"/>
      <c r="E2023" s="57"/>
      <c r="F2023" s="57"/>
      <c r="G2023" s="57"/>
      <c r="H2023" s="103"/>
      <c r="I2023" s="133"/>
      <c r="J2023" s="187"/>
      <c r="K2023" s="133"/>
      <c r="L2023" s="91"/>
      <c r="M2023" s="188"/>
      <c r="N2023" s="123"/>
      <c r="O2023" s="124"/>
      <c r="P2023" s="110"/>
      <c r="Q2023" s="106"/>
      <c r="R2023" s="111"/>
      <c r="S2023" s="106"/>
      <c r="T2023" s="84">
        <f t="shared" si="109"/>
        <v>-9.7788870334625244E-9</v>
      </c>
      <c r="U2023" s="85"/>
      <c r="V2023" s="98"/>
      <c r="W2023" s="86"/>
      <c r="X2023" s="71"/>
      <c r="Y2023" s="71"/>
      <c r="Z2023" s="120"/>
      <c r="AA2023" s="120"/>
    </row>
    <row r="2024" spans="1:27" ht="41.1" hidden="1" customHeight="1" x14ac:dyDescent="0.3">
      <c r="A2024" s="285"/>
      <c r="B2024" s="57"/>
      <c r="C2024" s="57"/>
      <c r="D2024" s="57"/>
      <c r="E2024" s="57"/>
      <c r="F2024" s="57"/>
      <c r="G2024" s="57"/>
      <c r="H2024" s="103"/>
      <c r="I2024" s="133"/>
      <c r="J2024" s="187"/>
      <c r="K2024" s="133"/>
      <c r="L2024" s="91"/>
      <c r="M2024" s="188"/>
      <c r="N2024" s="123"/>
      <c r="O2024" s="124"/>
      <c r="P2024" s="110"/>
      <c r="Q2024" s="106"/>
      <c r="R2024" s="111"/>
      <c r="S2024" s="106"/>
      <c r="T2024" s="84">
        <f t="shared" si="109"/>
        <v>-9.7788870334625244E-9</v>
      </c>
      <c r="U2024" s="85"/>
      <c r="V2024" s="98"/>
      <c r="W2024" s="86"/>
      <c r="X2024" s="71"/>
      <c r="Y2024" s="71"/>
      <c r="Z2024" s="120"/>
      <c r="AA2024" s="120"/>
    </row>
    <row r="2025" spans="1:27" ht="41.1" hidden="1" customHeight="1" x14ac:dyDescent="0.3">
      <c r="A2025" s="285"/>
      <c r="B2025" s="57"/>
      <c r="C2025" s="57"/>
      <c r="D2025" s="57"/>
      <c r="E2025" s="57"/>
      <c r="F2025" s="57"/>
      <c r="G2025" s="57"/>
      <c r="H2025" s="103"/>
      <c r="I2025" s="133"/>
      <c r="J2025" s="187"/>
      <c r="K2025" s="133"/>
      <c r="L2025" s="91"/>
      <c r="M2025" s="188"/>
      <c r="N2025" s="123"/>
      <c r="O2025" s="124"/>
      <c r="P2025" s="110"/>
      <c r="Q2025" s="106"/>
      <c r="R2025" s="111"/>
      <c r="S2025" s="106"/>
      <c r="T2025" s="84">
        <f t="shared" ref="T2025:T2088" si="110">+T2024+Q2025-(R2025+S2025)</f>
        <v>-9.7788870334625244E-9</v>
      </c>
      <c r="U2025" s="85"/>
      <c r="V2025" s="98"/>
      <c r="W2025" s="86"/>
      <c r="X2025" s="71"/>
      <c r="Y2025" s="71"/>
      <c r="Z2025" s="120"/>
      <c r="AA2025" s="120"/>
    </row>
    <row r="2026" spans="1:27" ht="41.1" hidden="1" customHeight="1" x14ac:dyDescent="0.3">
      <c r="A2026" s="285"/>
      <c r="B2026" s="57"/>
      <c r="C2026" s="57"/>
      <c r="D2026" s="57"/>
      <c r="E2026" s="57"/>
      <c r="F2026" s="57"/>
      <c r="G2026" s="57"/>
      <c r="H2026" s="103"/>
      <c r="I2026" s="133"/>
      <c r="J2026" s="187"/>
      <c r="K2026" s="133"/>
      <c r="L2026" s="91"/>
      <c r="M2026" s="188"/>
      <c r="N2026" s="123"/>
      <c r="O2026" s="124"/>
      <c r="P2026" s="110"/>
      <c r="Q2026" s="106"/>
      <c r="R2026" s="111"/>
      <c r="S2026" s="106"/>
      <c r="T2026" s="84">
        <f t="shared" si="110"/>
        <v>-9.7788870334625244E-9</v>
      </c>
      <c r="U2026" s="85"/>
      <c r="V2026" s="98"/>
      <c r="W2026" s="86"/>
      <c r="X2026" s="71"/>
      <c r="Y2026" s="71"/>
      <c r="Z2026" s="120"/>
      <c r="AA2026" s="120"/>
    </row>
    <row r="2027" spans="1:27" ht="41.1" hidden="1" customHeight="1" x14ac:dyDescent="0.3">
      <c r="A2027" s="285"/>
      <c r="B2027" s="57"/>
      <c r="C2027" s="57"/>
      <c r="D2027" s="57"/>
      <c r="E2027" s="57"/>
      <c r="F2027" s="57"/>
      <c r="G2027" s="57"/>
      <c r="H2027" s="103"/>
      <c r="I2027" s="133"/>
      <c r="J2027" s="187"/>
      <c r="K2027" s="133"/>
      <c r="L2027" s="91"/>
      <c r="M2027" s="188"/>
      <c r="N2027" s="123"/>
      <c r="O2027" s="124"/>
      <c r="P2027" s="110"/>
      <c r="Q2027" s="106"/>
      <c r="R2027" s="111"/>
      <c r="S2027" s="106"/>
      <c r="T2027" s="84">
        <f t="shared" si="110"/>
        <v>-9.7788870334625244E-9</v>
      </c>
      <c r="U2027" s="85"/>
      <c r="V2027" s="98"/>
      <c r="W2027" s="86"/>
      <c r="X2027" s="71"/>
      <c r="Y2027" s="71"/>
      <c r="Z2027" s="120"/>
      <c r="AA2027" s="120"/>
    </row>
    <row r="2028" spans="1:27" ht="41.1" hidden="1" customHeight="1" x14ac:dyDescent="0.3">
      <c r="A2028" s="285"/>
      <c r="B2028" s="57"/>
      <c r="C2028" s="57"/>
      <c r="D2028" s="57"/>
      <c r="E2028" s="57"/>
      <c r="F2028" s="57"/>
      <c r="G2028" s="57"/>
      <c r="H2028" s="103"/>
      <c r="I2028" s="133"/>
      <c r="J2028" s="187"/>
      <c r="K2028" s="133"/>
      <c r="L2028" s="91"/>
      <c r="M2028" s="188"/>
      <c r="N2028" s="123"/>
      <c r="O2028" s="124"/>
      <c r="P2028" s="110"/>
      <c r="Q2028" s="106"/>
      <c r="R2028" s="111"/>
      <c r="S2028" s="106"/>
      <c r="T2028" s="84">
        <f t="shared" si="110"/>
        <v>-9.7788870334625244E-9</v>
      </c>
      <c r="U2028" s="85"/>
      <c r="V2028" s="98"/>
      <c r="W2028" s="86"/>
      <c r="X2028" s="71"/>
      <c r="Y2028" s="71"/>
      <c r="Z2028" s="120"/>
      <c r="AA2028" s="120"/>
    </row>
    <row r="2029" spans="1:27" ht="41.1" hidden="1" customHeight="1" x14ac:dyDescent="0.3">
      <c r="A2029" s="285"/>
      <c r="B2029" s="57"/>
      <c r="C2029" s="57"/>
      <c r="D2029" s="57"/>
      <c r="E2029" s="57"/>
      <c r="F2029" s="57"/>
      <c r="G2029" s="57"/>
      <c r="H2029" s="103"/>
      <c r="I2029" s="133"/>
      <c r="J2029" s="187"/>
      <c r="K2029" s="133"/>
      <c r="L2029" s="91"/>
      <c r="M2029" s="188"/>
      <c r="N2029" s="123"/>
      <c r="O2029" s="124"/>
      <c r="P2029" s="110"/>
      <c r="Q2029" s="106"/>
      <c r="R2029" s="111"/>
      <c r="S2029" s="106"/>
      <c r="T2029" s="84">
        <f t="shared" si="110"/>
        <v>-9.7788870334625244E-9</v>
      </c>
      <c r="U2029" s="85"/>
      <c r="V2029" s="98"/>
      <c r="W2029" s="86"/>
      <c r="X2029" s="71"/>
      <c r="Y2029" s="71"/>
      <c r="Z2029" s="120"/>
      <c r="AA2029" s="120"/>
    </row>
    <row r="2030" spans="1:27" ht="41.1" hidden="1" customHeight="1" x14ac:dyDescent="0.3">
      <c r="A2030" s="285"/>
      <c r="B2030" s="57"/>
      <c r="C2030" s="57"/>
      <c r="D2030" s="57"/>
      <c r="E2030" s="57"/>
      <c r="F2030" s="57"/>
      <c r="G2030" s="57"/>
      <c r="H2030" s="103"/>
      <c r="I2030" s="133"/>
      <c r="J2030" s="187"/>
      <c r="K2030" s="133"/>
      <c r="L2030" s="91"/>
      <c r="M2030" s="188"/>
      <c r="N2030" s="123"/>
      <c r="O2030" s="124"/>
      <c r="P2030" s="110"/>
      <c r="Q2030" s="106"/>
      <c r="R2030" s="111"/>
      <c r="S2030" s="106"/>
      <c r="T2030" s="84">
        <f t="shared" si="110"/>
        <v>-9.7788870334625244E-9</v>
      </c>
      <c r="U2030" s="85"/>
      <c r="V2030" s="98"/>
      <c r="W2030" s="86"/>
      <c r="X2030" s="71"/>
      <c r="Y2030" s="71"/>
      <c r="Z2030" s="120"/>
      <c r="AA2030" s="120"/>
    </row>
    <row r="2031" spans="1:27" ht="41.1" hidden="1" customHeight="1" x14ac:dyDescent="0.3">
      <c r="A2031" s="285"/>
      <c r="B2031" s="57"/>
      <c r="C2031" s="57"/>
      <c r="D2031" s="57"/>
      <c r="E2031" s="57"/>
      <c r="F2031" s="57"/>
      <c r="G2031" s="57"/>
      <c r="H2031" s="103"/>
      <c r="I2031" s="133"/>
      <c r="J2031" s="187"/>
      <c r="K2031" s="133"/>
      <c r="L2031" s="91"/>
      <c r="M2031" s="188"/>
      <c r="N2031" s="123"/>
      <c r="O2031" s="124"/>
      <c r="P2031" s="110"/>
      <c r="Q2031" s="106"/>
      <c r="R2031" s="111"/>
      <c r="S2031" s="106"/>
      <c r="T2031" s="84">
        <f t="shared" si="110"/>
        <v>-9.7788870334625244E-9</v>
      </c>
      <c r="U2031" s="85"/>
      <c r="V2031" s="98"/>
      <c r="W2031" s="86"/>
      <c r="X2031" s="71"/>
      <c r="Y2031" s="71"/>
      <c r="Z2031" s="120"/>
      <c r="AA2031" s="120"/>
    </row>
    <row r="2032" spans="1:27" ht="41.1" hidden="1" customHeight="1" x14ac:dyDescent="0.3">
      <c r="A2032" s="285"/>
      <c r="B2032" s="57"/>
      <c r="C2032" s="57"/>
      <c r="D2032" s="57"/>
      <c r="E2032" s="57"/>
      <c r="F2032" s="57"/>
      <c r="G2032" s="57"/>
      <c r="H2032" s="103"/>
      <c r="I2032" s="133"/>
      <c r="J2032" s="187"/>
      <c r="K2032" s="133"/>
      <c r="L2032" s="91"/>
      <c r="M2032" s="188"/>
      <c r="N2032" s="123"/>
      <c r="O2032" s="124"/>
      <c r="P2032" s="110"/>
      <c r="Q2032" s="106"/>
      <c r="R2032" s="111"/>
      <c r="S2032" s="106"/>
      <c r="T2032" s="84">
        <f t="shared" si="110"/>
        <v>-9.7788870334625244E-9</v>
      </c>
      <c r="U2032" s="85"/>
      <c r="V2032" s="98"/>
      <c r="W2032" s="86"/>
      <c r="X2032" s="71"/>
      <c r="Y2032" s="71"/>
      <c r="Z2032" s="120"/>
      <c r="AA2032" s="120"/>
    </row>
    <row r="2033" spans="1:27" ht="41.1" hidden="1" customHeight="1" x14ac:dyDescent="0.3">
      <c r="A2033" s="285"/>
      <c r="B2033" s="57"/>
      <c r="C2033" s="57"/>
      <c r="D2033" s="57"/>
      <c r="E2033" s="57"/>
      <c r="F2033" s="57"/>
      <c r="G2033" s="57"/>
      <c r="H2033" s="103"/>
      <c r="I2033" s="133"/>
      <c r="J2033" s="187"/>
      <c r="K2033" s="133"/>
      <c r="L2033" s="91"/>
      <c r="M2033" s="188"/>
      <c r="N2033" s="123"/>
      <c r="O2033" s="124"/>
      <c r="P2033" s="110"/>
      <c r="Q2033" s="106"/>
      <c r="R2033" s="111"/>
      <c r="S2033" s="106"/>
      <c r="T2033" s="84">
        <f t="shared" si="110"/>
        <v>-9.7788870334625244E-9</v>
      </c>
      <c r="U2033" s="85"/>
      <c r="V2033" s="98"/>
      <c r="W2033" s="86"/>
      <c r="X2033" s="71"/>
      <c r="Y2033" s="71"/>
      <c r="Z2033" s="120"/>
      <c r="AA2033" s="120"/>
    </row>
    <row r="2034" spans="1:27" ht="41.1" hidden="1" customHeight="1" x14ac:dyDescent="0.3">
      <c r="A2034" s="285"/>
      <c r="B2034" s="57"/>
      <c r="C2034" s="57"/>
      <c r="D2034" s="57"/>
      <c r="E2034" s="57"/>
      <c r="F2034" s="57"/>
      <c r="G2034" s="57"/>
      <c r="H2034" s="103"/>
      <c r="I2034" s="133"/>
      <c r="J2034" s="187"/>
      <c r="K2034" s="133"/>
      <c r="L2034" s="91"/>
      <c r="M2034" s="188"/>
      <c r="N2034" s="123"/>
      <c r="O2034" s="124"/>
      <c r="P2034" s="110"/>
      <c r="Q2034" s="106"/>
      <c r="R2034" s="111"/>
      <c r="S2034" s="106"/>
      <c r="T2034" s="84">
        <f t="shared" si="110"/>
        <v>-9.7788870334625244E-9</v>
      </c>
      <c r="U2034" s="85"/>
      <c r="V2034" s="98"/>
      <c r="W2034" s="86"/>
      <c r="X2034" s="71"/>
      <c r="Y2034" s="71"/>
      <c r="Z2034" s="120"/>
      <c r="AA2034" s="120"/>
    </row>
    <row r="2035" spans="1:27" ht="41.1" hidden="1" customHeight="1" x14ac:dyDescent="0.3">
      <c r="A2035" s="285"/>
      <c r="B2035" s="57"/>
      <c r="C2035" s="57"/>
      <c r="D2035" s="57"/>
      <c r="E2035" s="57"/>
      <c r="F2035" s="57"/>
      <c r="G2035" s="57"/>
      <c r="H2035" s="103"/>
      <c r="I2035" s="133"/>
      <c r="J2035" s="187"/>
      <c r="K2035" s="133"/>
      <c r="L2035" s="91"/>
      <c r="M2035" s="188"/>
      <c r="N2035" s="123"/>
      <c r="O2035" s="124"/>
      <c r="P2035" s="110"/>
      <c r="Q2035" s="106"/>
      <c r="R2035" s="111"/>
      <c r="S2035" s="106"/>
      <c r="T2035" s="84">
        <f t="shared" si="110"/>
        <v>-9.7788870334625244E-9</v>
      </c>
      <c r="U2035" s="85"/>
      <c r="V2035" s="98"/>
      <c r="W2035" s="86"/>
      <c r="X2035" s="71"/>
      <c r="Y2035" s="71"/>
      <c r="Z2035" s="120"/>
      <c r="AA2035" s="120"/>
    </row>
    <row r="2036" spans="1:27" ht="41.1" hidden="1" customHeight="1" x14ac:dyDescent="0.3">
      <c r="A2036" s="285"/>
      <c r="B2036" s="57"/>
      <c r="C2036" s="57"/>
      <c r="D2036" s="57"/>
      <c r="E2036" s="57"/>
      <c r="F2036" s="57"/>
      <c r="G2036" s="57"/>
      <c r="H2036" s="103"/>
      <c r="I2036" s="133"/>
      <c r="J2036" s="187"/>
      <c r="K2036" s="133"/>
      <c r="L2036" s="91"/>
      <c r="M2036" s="188"/>
      <c r="N2036" s="123"/>
      <c r="O2036" s="124"/>
      <c r="P2036" s="110"/>
      <c r="Q2036" s="106"/>
      <c r="R2036" s="111"/>
      <c r="S2036" s="106"/>
      <c r="T2036" s="84">
        <f t="shared" si="110"/>
        <v>-9.7788870334625244E-9</v>
      </c>
      <c r="U2036" s="85"/>
      <c r="V2036" s="98"/>
      <c r="W2036" s="86"/>
      <c r="X2036" s="71"/>
      <c r="Y2036" s="71"/>
      <c r="Z2036" s="120"/>
      <c r="AA2036" s="120"/>
    </row>
    <row r="2037" spans="1:27" ht="41.1" hidden="1" customHeight="1" x14ac:dyDescent="0.3">
      <c r="A2037" s="285"/>
      <c r="B2037" s="57"/>
      <c r="C2037" s="57"/>
      <c r="D2037" s="57"/>
      <c r="E2037" s="57"/>
      <c r="F2037" s="57"/>
      <c r="G2037" s="57"/>
      <c r="H2037" s="103"/>
      <c r="I2037" s="133"/>
      <c r="J2037" s="187"/>
      <c r="K2037" s="133"/>
      <c r="L2037" s="91"/>
      <c r="M2037" s="188"/>
      <c r="N2037" s="123"/>
      <c r="O2037" s="124"/>
      <c r="P2037" s="110"/>
      <c r="Q2037" s="106"/>
      <c r="R2037" s="111"/>
      <c r="S2037" s="106"/>
      <c r="T2037" s="84">
        <f t="shared" si="110"/>
        <v>-9.7788870334625244E-9</v>
      </c>
      <c r="U2037" s="85"/>
      <c r="V2037" s="98"/>
      <c r="W2037" s="86"/>
      <c r="X2037" s="71"/>
      <c r="Y2037" s="71"/>
      <c r="Z2037" s="120"/>
      <c r="AA2037" s="120"/>
    </row>
    <row r="2038" spans="1:27" ht="41.1" hidden="1" customHeight="1" x14ac:dyDescent="0.3">
      <c r="A2038" s="285"/>
      <c r="B2038" s="57"/>
      <c r="C2038" s="57"/>
      <c r="D2038" s="57"/>
      <c r="E2038" s="57"/>
      <c r="F2038" s="57"/>
      <c r="G2038" s="57"/>
      <c r="H2038" s="103"/>
      <c r="I2038" s="133"/>
      <c r="J2038" s="187"/>
      <c r="K2038" s="133"/>
      <c r="L2038" s="91"/>
      <c r="M2038" s="188"/>
      <c r="N2038" s="123"/>
      <c r="O2038" s="124"/>
      <c r="P2038" s="110"/>
      <c r="Q2038" s="106"/>
      <c r="R2038" s="111"/>
      <c r="S2038" s="106"/>
      <c r="T2038" s="84">
        <f t="shared" si="110"/>
        <v>-9.7788870334625244E-9</v>
      </c>
      <c r="U2038" s="85"/>
      <c r="V2038" s="98"/>
      <c r="W2038" s="86"/>
      <c r="X2038" s="71"/>
      <c r="Y2038" s="71"/>
      <c r="Z2038" s="120"/>
      <c r="AA2038" s="120"/>
    </row>
    <row r="2039" spans="1:27" ht="41.1" hidden="1" customHeight="1" x14ac:dyDescent="0.3">
      <c r="A2039" s="285"/>
      <c r="B2039" s="57"/>
      <c r="C2039" s="57"/>
      <c r="D2039" s="57"/>
      <c r="E2039" s="57"/>
      <c r="F2039" s="57"/>
      <c r="G2039" s="57"/>
      <c r="H2039" s="103"/>
      <c r="I2039" s="133"/>
      <c r="J2039" s="187"/>
      <c r="K2039" s="133"/>
      <c r="L2039" s="91"/>
      <c r="M2039" s="188"/>
      <c r="N2039" s="123"/>
      <c r="O2039" s="124"/>
      <c r="P2039" s="110"/>
      <c r="Q2039" s="106"/>
      <c r="R2039" s="111"/>
      <c r="S2039" s="106"/>
      <c r="T2039" s="84">
        <f t="shared" si="110"/>
        <v>-9.7788870334625244E-9</v>
      </c>
      <c r="U2039" s="85"/>
      <c r="V2039" s="98"/>
      <c r="W2039" s="86"/>
      <c r="X2039" s="71"/>
      <c r="Y2039" s="71"/>
      <c r="Z2039" s="120"/>
      <c r="AA2039" s="120"/>
    </row>
    <row r="2040" spans="1:27" ht="41.1" hidden="1" customHeight="1" x14ac:dyDescent="0.3">
      <c r="A2040" s="285"/>
      <c r="B2040" s="57"/>
      <c r="C2040" s="57"/>
      <c r="D2040" s="57"/>
      <c r="E2040" s="57"/>
      <c r="F2040" s="57"/>
      <c r="G2040" s="57"/>
      <c r="H2040" s="103"/>
      <c r="I2040" s="133"/>
      <c r="J2040" s="187"/>
      <c r="K2040" s="133"/>
      <c r="L2040" s="91"/>
      <c r="M2040" s="188"/>
      <c r="N2040" s="123"/>
      <c r="O2040" s="124"/>
      <c r="P2040" s="110"/>
      <c r="Q2040" s="106"/>
      <c r="R2040" s="111"/>
      <c r="S2040" s="106"/>
      <c r="T2040" s="84">
        <f t="shared" si="110"/>
        <v>-9.7788870334625244E-9</v>
      </c>
      <c r="U2040" s="85"/>
      <c r="V2040" s="98"/>
      <c r="W2040" s="86"/>
      <c r="X2040" s="71"/>
      <c r="Y2040" s="71"/>
      <c r="Z2040" s="120"/>
      <c r="AA2040" s="120"/>
    </row>
    <row r="2041" spans="1:27" ht="41.1" hidden="1" customHeight="1" x14ac:dyDescent="0.3">
      <c r="A2041" s="285"/>
      <c r="B2041" s="57"/>
      <c r="C2041" s="57"/>
      <c r="D2041" s="57"/>
      <c r="E2041" s="57"/>
      <c r="F2041" s="57"/>
      <c r="G2041" s="57"/>
      <c r="H2041" s="103"/>
      <c r="I2041" s="133"/>
      <c r="J2041" s="187"/>
      <c r="K2041" s="133"/>
      <c r="L2041" s="91"/>
      <c r="M2041" s="188"/>
      <c r="N2041" s="123"/>
      <c r="O2041" s="124"/>
      <c r="P2041" s="110"/>
      <c r="Q2041" s="106"/>
      <c r="R2041" s="111"/>
      <c r="S2041" s="106"/>
      <c r="T2041" s="84">
        <f t="shared" si="110"/>
        <v>-9.7788870334625244E-9</v>
      </c>
      <c r="U2041" s="85"/>
      <c r="V2041" s="98"/>
      <c r="W2041" s="86"/>
      <c r="X2041" s="71"/>
      <c r="Y2041" s="71"/>
      <c r="Z2041" s="120"/>
      <c r="AA2041" s="120"/>
    </row>
    <row r="2042" spans="1:27" ht="41.1" hidden="1" customHeight="1" x14ac:dyDescent="0.3">
      <c r="A2042" s="285"/>
      <c r="B2042" s="57"/>
      <c r="C2042" s="57"/>
      <c r="D2042" s="57"/>
      <c r="E2042" s="57"/>
      <c r="F2042" s="57"/>
      <c r="G2042" s="57"/>
      <c r="H2042" s="103"/>
      <c r="I2042" s="133"/>
      <c r="J2042" s="187"/>
      <c r="K2042" s="133"/>
      <c r="L2042" s="91"/>
      <c r="M2042" s="188"/>
      <c r="N2042" s="123"/>
      <c r="O2042" s="124"/>
      <c r="P2042" s="110"/>
      <c r="Q2042" s="106"/>
      <c r="R2042" s="111"/>
      <c r="S2042" s="106"/>
      <c r="T2042" s="84">
        <f t="shared" si="110"/>
        <v>-9.7788870334625244E-9</v>
      </c>
      <c r="U2042" s="85"/>
      <c r="V2042" s="98"/>
      <c r="W2042" s="86"/>
      <c r="X2042" s="71"/>
      <c r="Y2042" s="71"/>
      <c r="Z2042" s="120"/>
      <c r="AA2042" s="120"/>
    </row>
    <row r="2043" spans="1:27" ht="41.1" hidden="1" customHeight="1" x14ac:dyDescent="0.3">
      <c r="A2043" s="285"/>
      <c r="B2043" s="57"/>
      <c r="C2043" s="57"/>
      <c r="D2043" s="57"/>
      <c r="E2043" s="57"/>
      <c r="F2043" s="57"/>
      <c r="G2043" s="57"/>
      <c r="H2043" s="103"/>
      <c r="I2043" s="133"/>
      <c r="J2043" s="187"/>
      <c r="K2043" s="133"/>
      <c r="L2043" s="91"/>
      <c r="M2043" s="188"/>
      <c r="N2043" s="123"/>
      <c r="O2043" s="124"/>
      <c r="P2043" s="110"/>
      <c r="Q2043" s="106"/>
      <c r="R2043" s="111"/>
      <c r="S2043" s="106"/>
      <c r="T2043" s="84">
        <f t="shared" si="110"/>
        <v>-9.7788870334625244E-9</v>
      </c>
      <c r="U2043" s="85"/>
      <c r="V2043" s="98"/>
      <c r="W2043" s="86"/>
      <c r="X2043" s="71"/>
      <c r="Y2043" s="71"/>
      <c r="Z2043" s="120"/>
      <c r="AA2043" s="120"/>
    </row>
    <row r="2044" spans="1:27" ht="41.1" hidden="1" customHeight="1" x14ac:dyDescent="0.3">
      <c r="A2044" s="285"/>
      <c r="B2044" s="57"/>
      <c r="C2044" s="57"/>
      <c r="D2044" s="57"/>
      <c r="E2044" s="57"/>
      <c r="F2044" s="57"/>
      <c r="G2044" s="57"/>
      <c r="H2044" s="103"/>
      <c r="I2044" s="133"/>
      <c r="J2044" s="187"/>
      <c r="K2044" s="133"/>
      <c r="L2044" s="91"/>
      <c r="M2044" s="188"/>
      <c r="N2044" s="123"/>
      <c r="O2044" s="124"/>
      <c r="P2044" s="110"/>
      <c r="Q2044" s="106"/>
      <c r="R2044" s="111"/>
      <c r="S2044" s="106"/>
      <c r="T2044" s="84">
        <f t="shared" si="110"/>
        <v>-9.7788870334625244E-9</v>
      </c>
      <c r="U2044" s="85"/>
      <c r="V2044" s="98"/>
      <c r="W2044" s="86"/>
      <c r="X2044" s="71"/>
      <c r="Y2044" s="71"/>
      <c r="Z2044" s="120"/>
      <c r="AA2044" s="120"/>
    </row>
    <row r="2045" spans="1:27" ht="41.1" hidden="1" customHeight="1" x14ac:dyDescent="0.3">
      <c r="A2045" s="285"/>
      <c r="B2045" s="57"/>
      <c r="C2045" s="57"/>
      <c r="D2045" s="57"/>
      <c r="E2045" s="57"/>
      <c r="F2045" s="57"/>
      <c r="G2045" s="57"/>
      <c r="H2045" s="103"/>
      <c r="I2045" s="133"/>
      <c r="J2045" s="187"/>
      <c r="K2045" s="133"/>
      <c r="L2045" s="91"/>
      <c r="M2045" s="188"/>
      <c r="N2045" s="123"/>
      <c r="O2045" s="124"/>
      <c r="P2045" s="110"/>
      <c r="Q2045" s="106"/>
      <c r="R2045" s="111"/>
      <c r="S2045" s="106"/>
      <c r="T2045" s="84">
        <f t="shared" si="110"/>
        <v>-9.7788870334625244E-9</v>
      </c>
      <c r="U2045" s="85"/>
      <c r="V2045" s="98"/>
      <c r="W2045" s="86"/>
      <c r="X2045" s="71"/>
      <c r="Y2045" s="71"/>
      <c r="Z2045" s="120"/>
      <c r="AA2045" s="120"/>
    </row>
    <row r="2046" spans="1:27" ht="41.1" hidden="1" customHeight="1" x14ac:dyDescent="0.3">
      <c r="A2046" s="285"/>
      <c r="B2046" s="57"/>
      <c r="C2046" s="57"/>
      <c r="D2046" s="57"/>
      <c r="E2046" s="57"/>
      <c r="F2046" s="57"/>
      <c r="G2046" s="57"/>
      <c r="H2046" s="103"/>
      <c r="I2046" s="133"/>
      <c r="J2046" s="187"/>
      <c r="K2046" s="133"/>
      <c r="L2046" s="91"/>
      <c r="M2046" s="188"/>
      <c r="N2046" s="123"/>
      <c r="O2046" s="124"/>
      <c r="P2046" s="110"/>
      <c r="Q2046" s="106"/>
      <c r="R2046" s="111"/>
      <c r="S2046" s="106"/>
      <c r="T2046" s="84">
        <f t="shared" si="110"/>
        <v>-9.7788870334625244E-9</v>
      </c>
      <c r="U2046" s="85"/>
      <c r="V2046" s="98"/>
      <c r="W2046" s="86"/>
      <c r="X2046" s="71"/>
      <c r="Y2046" s="71"/>
      <c r="Z2046" s="120"/>
      <c r="AA2046" s="120"/>
    </row>
    <row r="2047" spans="1:27" ht="41.1" hidden="1" customHeight="1" x14ac:dyDescent="0.3">
      <c r="A2047" s="285"/>
      <c r="B2047" s="57"/>
      <c r="C2047" s="57"/>
      <c r="D2047" s="57"/>
      <c r="E2047" s="57"/>
      <c r="F2047" s="57"/>
      <c r="G2047" s="57"/>
      <c r="H2047" s="103"/>
      <c r="I2047" s="133"/>
      <c r="J2047" s="187"/>
      <c r="K2047" s="133"/>
      <c r="L2047" s="91"/>
      <c r="M2047" s="188"/>
      <c r="N2047" s="123"/>
      <c r="O2047" s="124"/>
      <c r="P2047" s="110"/>
      <c r="Q2047" s="106"/>
      <c r="R2047" s="111"/>
      <c r="S2047" s="106"/>
      <c r="T2047" s="84">
        <f t="shared" si="110"/>
        <v>-9.7788870334625244E-9</v>
      </c>
      <c r="U2047" s="85"/>
      <c r="V2047" s="98"/>
      <c r="W2047" s="86"/>
      <c r="X2047" s="71"/>
      <c r="Y2047" s="71"/>
      <c r="Z2047" s="120"/>
      <c r="AA2047" s="120"/>
    </row>
    <row r="2048" spans="1:27" ht="41.1" hidden="1" customHeight="1" x14ac:dyDescent="0.3">
      <c r="A2048" s="285"/>
      <c r="B2048" s="57"/>
      <c r="C2048" s="57"/>
      <c r="D2048" s="57"/>
      <c r="E2048" s="57"/>
      <c r="F2048" s="57"/>
      <c r="G2048" s="57"/>
      <c r="H2048" s="103"/>
      <c r="I2048" s="133"/>
      <c r="J2048" s="187"/>
      <c r="K2048" s="133"/>
      <c r="L2048" s="91"/>
      <c r="M2048" s="188"/>
      <c r="N2048" s="123"/>
      <c r="O2048" s="124"/>
      <c r="P2048" s="110"/>
      <c r="Q2048" s="106"/>
      <c r="R2048" s="111"/>
      <c r="S2048" s="106"/>
      <c r="T2048" s="84">
        <f t="shared" si="110"/>
        <v>-9.7788870334625244E-9</v>
      </c>
      <c r="U2048" s="85"/>
      <c r="V2048" s="98"/>
      <c r="W2048" s="86"/>
      <c r="X2048" s="71"/>
      <c r="Y2048" s="71"/>
      <c r="Z2048" s="120"/>
      <c r="AA2048" s="120"/>
    </row>
    <row r="2049" spans="1:27" ht="41.1" hidden="1" customHeight="1" x14ac:dyDescent="0.3">
      <c r="A2049" s="285"/>
      <c r="B2049" s="57"/>
      <c r="C2049" s="57"/>
      <c r="D2049" s="57"/>
      <c r="E2049" s="57"/>
      <c r="F2049" s="57"/>
      <c r="G2049" s="57"/>
      <c r="H2049" s="103"/>
      <c r="I2049" s="133"/>
      <c r="J2049" s="187"/>
      <c r="K2049" s="133"/>
      <c r="L2049" s="91"/>
      <c r="M2049" s="188"/>
      <c r="N2049" s="123"/>
      <c r="O2049" s="124"/>
      <c r="P2049" s="110"/>
      <c r="Q2049" s="106"/>
      <c r="R2049" s="111"/>
      <c r="S2049" s="106"/>
      <c r="T2049" s="84">
        <f t="shared" si="110"/>
        <v>-9.7788870334625244E-9</v>
      </c>
      <c r="U2049" s="85"/>
      <c r="V2049" s="98"/>
      <c r="W2049" s="86"/>
      <c r="X2049" s="71"/>
      <c r="Y2049" s="71"/>
      <c r="Z2049" s="120"/>
      <c r="AA2049" s="120"/>
    </row>
    <row r="2050" spans="1:27" ht="41.1" hidden="1" customHeight="1" x14ac:dyDescent="0.3">
      <c r="A2050" s="285"/>
      <c r="B2050" s="57"/>
      <c r="C2050" s="57"/>
      <c r="D2050" s="57"/>
      <c r="E2050" s="57"/>
      <c r="F2050" s="57"/>
      <c r="G2050" s="57"/>
      <c r="H2050" s="103"/>
      <c r="I2050" s="133"/>
      <c r="J2050" s="187"/>
      <c r="K2050" s="133"/>
      <c r="L2050" s="91"/>
      <c r="M2050" s="188"/>
      <c r="N2050" s="123"/>
      <c r="O2050" s="124"/>
      <c r="P2050" s="110"/>
      <c r="Q2050" s="106"/>
      <c r="R2050" s="111"/>
      <c r="S2050" s="106"/>
      <c r="T2050" s="84">
        <f t="shared" si="110"/>
        <v>-9.7788870334625244E-9</v>
      </c>
      <c r="U2050" s="85"/>
      <c r="V2050" s="98"/>
      <c r="W2050" s="86"/>
      <c r="X2050" s="71"/>
      <c r="Y2050" s="71"/>
      <c r="Z2050" s="120"/>
      <c r="AA2050" s="120"/>
    </row>
    <row r="2051" spans="1:27" ht="41.1" hidden="1" customHeight="1" x14ac:dyDescent="0.3">
      <c r="A2051" s="285"/>
      <c r="B2051" s="57"/>
      <c r="C2051" s="57"/>
      <c r="D2051" s="57"/>
      <c r="E2051" s="57"/>
      <c r="F2051" s="57"/>
      <c r="G2051" s="57"/>
      <c r="H2051" s="103"/>
      <c r="I2051" s="133"/>
      <c r="J2051" s="187"/>
      <c r="K2051" s="133"/>
      <c r="L2051" s="91"/>
      <c r="M2051" s="188"/>
      <c r="N2051" s="123"/>
      <c r="O2051" s="124"/>
      <c r="P2051" s="110"/>
      <c r="Q2051" s="106"/>
      <c r="R2051" s="111"/>
      <c r="S2051" s="106"/>
      <c r="T2051" s="84">
        <f t="shared" si="110"/>
        <v>-9.7788870334625244E-9</v>
      </c>
      <c r="U2051" s="85"/>
      <c r="V2051" s="98"/>
      <c r="W2051" s="86"/>
      <c r="X2051" s="71"/>
      <c r="Y2051" s="71"/>
      <c r="Z2051" s="120"/>
      <c r="AA2051" s="120"/>
    </row>
    <row r="2052" spans="1:27" ht="41.1" hidden="1" customHeight="1" x14ac:dyDescent="0.3">
      <c r="A2052" s="285"/>
      <c r="B2052" s="57"/>
      <c r="C2052" s="57"/>
      <c r="D2052" s="57"/>
      <c r="E2052" s="57"/>
      <c r="F2052" s="57"/>
      <c r="G2052" s="57"/>
      <c r="H2052" s="103"/>
      <c r="I2052" s="133"/>
      <c r="J2052" s="187"/>
      <c r="K2052" s="133"/>
      <c r="L2052" s="91"/>
      <c r="M2052" s="188"/>
      <c r="N2052" s="123"/>
      <c r="O2052" s="124"/>
      <c r="P2052" s="110"/>
      <c r="Q2052" s="106"/>
      <c r="R2052" s="111"/>
      <c r="S2052" s="106"/>
      <c r="T2052" s="84">
        <f t="shared" si="110"/>
        <v>-9.7788870334625244E-9</v>
      </c>
      <c r="U2052" s="85"/>
      <c r="V2052" s="98"/>
      <c r="W2052" s="86"/>
      <c r="X2052" s="71"/>
      <c r="Y2052" s="71"/>
      <c r="Z2052" s="120"/>
      <c r="AA2052" s="120"/>
    </row>
    <row r="2053" spans="1:27" ht="41.1" hidden="1" customHeight="1" x14ac:dyDescent="0.3">
      <c r="A2053" s="285"/>
      <c r="B2053" s="57"/>
      <c r="C2053" s="57"/>
      <c r="D2053" s="57"/>
      <c r="E2053" s="57"/>
      <c r="F2053" s="57"/>
      <c r="G2053" s="57"/>
      <c r="H2053" s="103"/>
      <c r="I2053" s="133"/>
      <c r="J2053" s="187"/>
      <c r="K2053" s="133"/>
      <c r="L2053" s="91"/>
      <c r="M2053" s="188"/>
      <c r="N2053" s="123"/>
      <c r="O2053" s="124"/>
      <c r="P2053" s="110"/>
      <c r="Q2053" s="106"/>
      <c r="R2053" s="111"/>
      <c r="S2053" s="106"/>
      <c r="T2053" s="84">
        <f t="shared" si="110"/>
        <v>-9.7788870334625244E-9</v>
      </c>
      <c r="U2053" s="85"/>
      <c r="V2053" s="98"/>
      <c r="W2053" s="86"/>
      <c r="X2053" s="71"/>
      <c r="Y2053" s="71"/>
      <c r="Z2053" s="120"/>
      <c r="AA2053" s="120"/>
    </row>
    <row r="2054" spans="1:27" ht="41.1" hidden="1" customHeight="1" x14ac:dyDescent="0.3">
      <c r="A2054" s="285"/>
      <c r="B2054" s="57"/>
      <c r="C2054" s="57"/>
      <c r="D2054" s="57"/>
      <c r="E2054" s="57"/>
      <c r="F2054" s="57"/>
      <c r="G2054" s="57"/>
      <c r="H2054" s="103"/>
      <c r="I2054" s="133"/>
      <c r="J2054" s="187"/>
      <c r="K2054" s="133"/>
      <c r="L2054" s="91"/>
      <c r="M2054" s="188"/>
      <c r="N2054" s="123"/>
      <c r="O2054" s="124"/>
      <c r="P2054" s="110"/>
      <c r="Q2054" s="106"/>
      <c r="R2054" s="111"/>
      <c r="S2054" s="106"/>
      <c r="T2054" s="84">
        <f t="shared" si="110"/>
        <v>-9.7788870334625244E-9</v>
      </c>
      <c r="U2054" s="85"/>
      <c r="V2054" s="98"/>
      <c r="W2054" s="86"/>
      <c r="X2054" s="71"/>
      <c r="Y2054" s="71"/>
      <c r="Z2054" s="120"/>
      <c r="AA2054" s="120"/>
    </row>
    <row r="2055" spans="1:27" ht="41.1" hidden="1" customHeight="1" x14ac:dyDescent="0.3">
      <c r="A2055" s="285"/>
      <c r="B2055" s="57"/>
      <c r="C2055" s="57"/>
      <c r="D2055" s="57"/>
      <c r="E2055" s="57"/>
      <c r="F2055" s="57"/>
      <c r="G2055" s="57"/>
      <c r="H2055" s="103"/>
      <c r="I2055" s="133"/>
      <c r="J2055" s="187"/>
      <c r="K2055" s="133"/>
      <c r="L2055" s="91"/>
      <c r="M2055" s="188"/>
      <c r="N2055" s="123"/>
      <c r="O2055" s="124"/>
      <c r="P2055" s="110"/>
      <c r="Q2055" s="106"/>
      <c r="R2055" s="111"/>
      <c r="S2055" s="106"/>
      <c r="T2055" s="84">
        <f t="shared" si="110"/>
        <v>-9.7788870334625244E-9</v>
      </c>
      <c r="U2055" s="85"/>
      <c r="V2055" s="98"/>
      <c r="W2055" s="86"/>
      <c r="X2055" s="71"/>
      <c r="Y2055" s="71"/>
      <c r="Z2055" s="120"/>
      <c r="AA2055" s="120"/>
    </row>
    <row r="2056" spans="1:27" ht="41.1" hidden="1" customHeight="1" x14ac:dyDescent="0.3">
      <c r="A2056" s="285"/>
      <c r="B2056" s="57"/>
      <c r="C2056" s="57"/>
      <c r="D2056" s="57"/>
      <c r="E2056" s="57"/>
      <c r="F2056" s="57"/>
      <c r="G2056" s="57"/>
      <c r="H2056" s="103"/>
      <c r="I2056" s="133"/>
      <c r="J2056" s="187"/>
      <c r="K2056" s="133"/>
      <c r="L2056" s="91"/>
      <c r="M2056" s="188"/>
      <c r="N2056" s="123"/>
      <c r="O2056" s="124"/>
      <c r="P2056" s="110"/>
      <c r="Q2056" s="106"/>
      <c r="R2056" s="111"/>
      <c r="S2056" s="106"/>
      <c r="T2056" s="84">
        <f t="shared" si="110"/>
        <v>-9.7788870334625244E-9</v>
      </c>
      <c r="U2056" s="85"/>
      <c r="V2056" s="98"/>
      <c r="W2056" s="86"/>
      <c r="X2056" s="71"/>
      <c r="Y2056" s="71"/>
      <c r="Z2056" s="120"/>
      <c r="AA2056" s="120"/>
    </row>
    <row r="2057" spans="1:27" ht="41.1" hidden="1" customHeight="1" x14ac:dyDescent="0.3">
      <c r="A2057" s="285"/>
      <c r="B2057" s="57"/>
      <c r="C2057" s="57"/>
      <c r="D2057" s="57"/>
      <c r="E2057" s="57"/>
      <c r="F2057" s="57"/>
      <c r="G2057" s="57"/>
      <c r="H2057" s="103"/>
      <c r="I2057" s="133"/>
      <c r="J2057" s="187"/>
      <c r="K2057" s="133"/>
      <c r="L2057" s="91"/>
      <c r="M2057" s="188"/>
      <c r="N2057" s="123"/>
      <c r="O2057" s="124"/>
      <c r="P2057" s="110"/>
      <c r="Q2057" s="106"/>
      <c r="R2057" s="111"/>
      <c r="S2057" s="106"/>
      <c r="T2057" s="84">
        <f t="shared" si="110"/>
        <v>-9.7788870334625244E-9</v>
      </c>
      <c r="U2057" s="85"/>
      <c r="V2057" s="98"/>
      <c r="W2057" s="86"/>
      <c r="X2057" s="71"/>
      <c r="Y2057" s="71"/>
      <c r="Z2057" s="120"/>
      <c r="AA2057" s="120"/>
    </row>
    <row r="2058" spans="1:27" ht="41.1" hidden="1" customHeight="1" x14ac:dyDescent="0.3">
      <c r="A2058" s="285"/>
      <c r="B2058" s="57"/>
      <c r="C2058" s="57"/>
      <c r="D2058" s="57"/>
      <c r="E2058" s="57"/>
      <c r="F2058" s="57"/>
      <c r="G2058" s="57"/>
      <c r="H2058" s="103"/>
      <c r="I2058" s="133"/>
      <c r="J2058" s="187"/>
      <c r="K2058" s="133"/>
      <c r="L2058" s="91"/>
      <c r="M2058" s="188"/>
      <c r="N2058" s="123"/>
      <c r="O2058" s="124"/>
      <c r="P2058" s="110"/>
      <c r="Q2058" s="106"/>
      <c r="R2058" s="111"/>
      <c r="S2058" s="106"/>
      <c r="T2058" s="84">
        <f t="shared" si="110"/>
        <v>-9.7788870334625244E-9</v>
      </c>
      <c r="U2058" s="85"/>
      <c r="V2058" s="98"/>
      <c r="W2058" s="86"/>
      <c r="X2058" s="71"/>
      <c r="Y2058" s="71"/>
      <c r="Z2058" s="120"/>
      <c r="AA2058" s="120"/>
    </row>
    <row r="2059" spans="1:27" ht="41.1" hidden="1" customHeight="1" x14ac:dyDescent="0.3">
      <c r="A2059" s="285"/>
      <c r="B2059" s="57"/>
      <c r="C2059" s="57"/>
      <c r="D2059" s="57"/>
      <c r="E2059" s="57"/>
      <c r="F2059" s="57"/>
      <c r="G2059" s="57"/>
      <c r="H2059" s="103"/>
      <c r="I2059" s="133"/>
      <c r="J2059" s="187"/>
      <c r="K2059" s="133"/>
      <c r="L2059" s="91"/>
      <c r="M2059" s="188"/>
      <c r="N2059" s="123"/>
      <c r="O2059" s="124"/>
      <c r="P2059" s="110"/>
      <c r="Q2059" s="106"/>
      <c r="R2059" s="111"/>
      <c r="S2059" s="106"/>
      <c r="T2059" s="84">
        <f t="shared" si="110"/>
        <v>-9.7788870334625244E-9</v>
      </c>
      <c r="U2059" s="85"/>
      <c r="V2059" s="98"/>
      <c r="W2059" s="86"/>
      <c r="X2059" s="71"/>
      <c r="Y2059" s="71"/>
      <c r="Z2059" s="120"/>
      <c r="AA2059" s="120"/>
    </row>
    <row r="2060" spans="1:27" ht="41.1" hidden="1" customHeight="1" x14ac:dyDescent="0.3">
      <c r="A2060" s="285"/>
      <c r="B2060" s="57"/>
      <c r="C2060" s="57"/>
      <c r="D2060" s="57"/>
      <c r="E2060" s="57"/>
      <c r="F2060" s="57"/>
      <c r="G2060" s="57"/>
      <c r="H2060" s="103"/>
      <c r="I2060" s="133"/>
      <c r="J2060" s="187"/>
      <c r="K2060" s="133"/>
      <c r="L2060" s="91"/>
      <c r="M2060" s="188"/>
      <c r="N2060" s="123"/>
      <c r="O2060" s="124"/>
      <c r="P2060" s="110"/>
      <c r="Q2060" s="106"/>
      <c r="R2060" s="111"/>
      <c r="S2060" s="106"/>
      <c r="T2060" s="84">
        <f t="shared" si="110"/>
        <v>-9.7788870334625244E-9</v>
      </c>
      <c r="U2060" s="85"/>
      <c r="V2060" s="98"/>
      <c r="W2060" s="86"/>
      <c r="X2060" s="71"/>
      <c r="Y2060" s="71"/>
      <c r="Z2060" s="120"/>
      <c r="AA2060" s="120"/>
    </row>
    <row r="2061" spans="1:27" ht="41.1" hidden="1" customHeight="1" x14ac:dyDescent="0.3">
      <c r="A2061" s="285"/>
      <c r="B2061" s="57"/>
      <c r="C2061" s="57"/>
      <c r="D2061" s="57"/>
      <c r="E2061" s="57"/>
      <c r="F2061" s="57"/>
      <c r="G2061" s="57"/>
      <c r="H2061" s="103"/>
      <c r="I2061" s="133"/>
      <c r="J2061" s="187"/>
      <c r="K2061" s="133"/>
      <c r="L2061" s="91"/>
      <c r="M2061" s="188"/>
      <c r="N2061" s="123"/>
      <c r="O2061" s="124"/>
      <c r="P2061" s="110"/>
      <c r="Q2061" s="106"/>
      <c r="R2061" s="111"/>
      <c r="S2061" s="106"/>
      <c r="T2061" s="84">
        <f t="shared" si="110"/>
        <v>-9.7788870334625244E-9</v>
      </c>
      <c r="U2061" s="85"/>
      <c r="V2061" s="98"/>
      <c r="W2061" s="86"/>
      <c r="X2061" s="71"/>
      <c r="Y2061" s="71"/>
      <c r="Z2061" s="120"/>
      <c r="AA2061" s="120"/>
    </row>
    <row r="2062" spans="1:27" ht="41.1" hidden="1" customHeight="1" x14ac:dyDescent="0.3">
      <c r="A2062" s="285"/>
      <c r="B2062" s="57"/>
      <c r="C2062" s="57"/>
      <c r="D2062" s="57"/>
      <c r="E2062" s="57"/>
      <c r="F2062" s="57"/>
      <c r="G2062" s="57"/>
      <c r="H2062" s="103"/>
      <c r="I2062" s="133"/>
      <c r="J2062" s="187"/>
      <c r="K2062" s="133"/>
      <c r="L2062" s="91"/>
      <c r="M2062" s="188"/>
      <c r="N2062" s="123"/>
      <c r="O2062" s="124"/>
      <c r="P2062" s="110"/>
      <c r="Q2062" s="106"/>
      <c r="R2062" s="111"/>
      <c r="S2062" s="106"/>
      <c r="T2062" s="84">
        <f t="shared" si="110"/>
        <v>-9.7788870334625244E-9</v>
      </c>
      <c r="U2062" s="85"/>
      <c r="V2062" s="98"/>
      <c r="W2062" s="86"/>
      <c r="X2062" s="71"/>
      <c r="Y2062" s="71"/>
      <c r="Z2062" s="120"/>
      <c r="AA2062" s="120"/>
    </row>
    <row r="2063" spans="1:27" ht="41.1" hidden="1" customHeight="1" x14ac:dyDescent="0.3">
      <c r="A2063" s="285"/>
      <c r="B2063" s="57"/>
      <c r="C2063" s="57"/>
      <c r="D2063" s="57"/>
      <c r="E2063" s="57"/>
      <c r="F2063" s="57"/>
      <c r="G2063" s="57"/>
      <c r="H2063" s="103"/>
      <c r="I2063" s="133"/>
      <c r="J2063" s="187"/>
      <c r="K2063" s="133"/>
      <c r="L2063" s="91"/>
      <c r="M2063" s="188"/>
      <c r="N2063" s="123"/>
      <c r="O2063" s="124"/>
      <c r="P2063" s="110"/>
      <c r="Q2063" s="106"/>
      <c r="R2063" s="111"/>
      <c r="S2063" s="106"/>
      <c r="T2063" s="84">
        <f t="shared" si="110"/>
        <v>-9.7788870334625244E-9</v>
      </c>
      <c r="U2063" s="85"/>
      <c r="V2063" s="98"/>
      <c r="W2063" s="86"/>
      <c r="X2063" s="71"/>
      <c r="Y2063" s="71"/>
      <c r="Z2063" s="120"/>
      <c r="AA2063" s="120"/>
    </row>
    <row r="2064" spans="1:27" ht="41.1" hidden="1" customHeight="1" x14ac:dyDescent="0.3">
      <c r="A2064" s="285"/>
      <c r="B2064" s="57"/>
      <c r="C2064" s="57"/>
      <c r="D2064" s="57"/>
      <c r="E2064" s="57"/>
      <c r="F2064" s="57"/>
      <c r="G2064" s="57"/>
      <c r="H2064" s="103"/>
      <c r="I2064" s="133"/>
      <c r="J2064" s="187"/>
      <c r="K2064" s="133"/>
      <c r="L2064" s="91"/>
      <c r="M2064" s="188"/>
      <c r="N2064" s="123"/>
      <c r="O2064" s="124"/>
      <c r="P2064" s="110"/>
      <c r="Q2064" s="106"/>
      <c r="R2064" s="111"/>
      <c r="S2064" s="106"/>
      <c r="T2064" s="84">
        <f t="shared" si="110"/>
        <v>-9.7788870334625244E-9</v>
      </c>
      <c r="U2064" s="85"/>
      <c r="V2064" s="98"/>
      <c r="W2064" s="86"/>
      <c r="X2064" s="71"/>
      <c r="Y2064" s="71"/>
      <c r="Z2064" s="120"/>
      <c r="AA2064" s="120"/>
    </row>
    <row r="2065" spans="1:27" ht="41.1" hidden="1" customHeight="1" x14ac:dyDescent="0.3">
      <c r="A2065" s="285"/>
      <c r="B2065" s="57"/>
      <c r="C2065" s="57"/>
      <c r="D2065" s="57"/>
      <c r="E2065" s="57"/>
      <c r="F2065" s="57"/>
      <c r="G2065" s="57"/>
      <c r="H2065" s="103"/>
      <c r="I2065" s="133"/>
      <c r="J2065" s="187"/>
      <c r="K2065" s="133"/>
      <c r="L2065" s="91"/>
      <c r="M2065" s="188"/>
      <c r="N2065" s="123"/>
      <c r="O2065" s="124"/>
      <c r="P2065" s="110"/>
      <c r="Q2065" s="106"/>
      <c r="R2065" s="111"/>
      <c r="S2065" s="106"/>
      <c r="T2065" s="84">
        <f t="shared" si="110"/>
        <v>-9.7788870334625244E-9</v>
      </c>
      <c r="U2065" s="85"/>
      <c r="V2065" s="98"/>
      <c r="W2065" s="86"/>
      <c r="X2065" s="71"/>
      <c r="Y2065" s="71"/>
      <c r="Z2065" s="120"/>
      <c r="AA2065" s="120"/>
    </row>
    <row r="2066" spans="1:27" ht="41.1" hidden="1" customHeight="1" x14ac:dyDescent="0.3">
      <c r="A2066" s="285"/>
      <c r="B2066" s="57"/>
      <c r="C2066" s="57"/>
      <c r="D2066" s="57"/>
      <c r="E2066" s="57"/>
      <c r="F2066" s="57"/>
      <c r="G2066" s="57"/>
      <c r="H2066" s="103"/>
      <c r="I2066" s="133"/>
      <c r="J2066" s="187"/>
      <c r="K2066" s="133"/>
      <c r="L2066" s="91"/>
      <c r="M2066" s="188"/>
      <c r="N2066" s="123"/>
      <c r="O2066" s="124"/>
      <c r="P2066" s="110"/>
      <c r="Q2066" s="106"/>
      <c r="R2066" s="111"/>
      <c r="S2066" s="106"/>
      <c r="T2066" s="84">
        <f t="shared" si="110"/>
        <v>-9.7788870334625244E-9</v>
      </c>
      <c r="U2066" s="85"/>
      <c r="V2066" s="98"/>
      <c r="W2066" s="86"/>
      <c r="X2066" s="71"/>
      <c r="Y2066" s="71"/>
      <c r="Z2066" s="120"/>
      <c r="AA2066" s="120"/>
    </row>
    <row r="2067" spans="1:27" ht="41.1" hidden="1" customHeight="1" x14ac:dyDescent="0.3">
      <c r="A2067" s="285"/>
      <c r="B2067" s="57"/>
      <c r="C2067" s="57"/>
      <c r="D2067" s="57"/>
      <c r="E2067" s="57"/>
      <c r="F2067" s="57"/>
      <c r="G2067" s="57"/>
      <c r="H2067" s="103"/>
      <c r="I2067" s="133"/>
      <c r="J2067" s="187"/>
      <c r="K2067" s="133"/>
      <c r="L2067" s="91"/>
      <c r="M2067" s="188"/>
      <c r="N2067" s="123"/>
      <c r="O2067" s="124"/>
      <c r="P2067" s="110"/>
      <c r="Q2067" s="106"/>
      <c r="R2067" s="111"/>
      <c r="S2067" s="106"/>
      <c r="T2067" s="84">
        <f t="shared" si="110"/>
        <v>-9.7788870334625244E-9</v>
      </c>
      <c r="U2067" s="85"/>
      <c r="V2067" s="98"/>
      <c r="W2067" s="86"/>
      <c r="X2067" s="71"/>
      <c r="Y2067" s="71"/>
      <c r="Z2067" s="120"/>
      <c r="AA2067" s="120"/>
    </row>
    <row r="2068" spans="1:27" ht="41.1" hidden="1" customHeight="1" x14ac:dyDescent="0.3">
      <c r="A2068" s="285"/>
      <c r="B2068" s="57"/>
      <c r="C2068" s="57"/>
      <c r="D2068" s="57"/>
      <c r="E2068" s="57"/>
      <c r="F2068" s="57"/>
      <c r="G2068" s="57"/>
      <c r="H2068" s="103"/>
      <c r="I2068" s="133"/>
      <c r="J2068" s="187"/>
      <c r="K2068" s="133"/>
      <c r="L2068" s="91"/>
      <c r="M2068" s="188"/>
      <c r="N2068" s="123"/>
      <c r="O2068" s="124"/>
      <c r="P2068" s="110"/>
      <c r="Q2068" s="106"/>
      <c r="R2068" s="111"/>
      <c r="S2068" s="106"/>
      <c r="T2068" s="84">
        <f t="shared" si="110"/>
        <v>-9.7788870334625244E-9</v>
      </c>
      <c r="U2068" s="85"/>
      <c r="V2068" s="98"/>
      <c r="W2068" s="86"/>
      <c r="X2068" s="71"/>
      <c r="Y2068" s="71"/>
      <c r="Z2068" s="120"/>
      <c r="AA2068" s="120"/>
    </row>
    <row r="2069" spans="1:27" ht="41.1" hidden="1" customHeight="1" x14ac:dyDescent="0.3">
      <c r="A2069" s="285"/>
      <c r="B2069" s="57"/>
      <c r="C2069" s="57"/>
      <c r="D2069" s="57"/>
      <c r="E2069" s="57"/>
      <c r="F2069" s="57"/>
      <c r="G2069" s="57"/>
      <c r="H2069" s="103"/>
      <c r="I2069" s="133"/>
      <c r="J2069" s="187"/>
      <c r="K2069" s="133"/>
      <c r="L2069" s="91"/>
      <c r="M2069" s="188"/>
      <c r="N2069" s="123"/>
      <c r="O2069" s="124"/>
      <c r="P2069" s="110"/>
      <c r="Q2069" s="106"/>
      <c r="R2069" s="111"/>
      <c r="S2069" s="106"/>
      <c r="T2069" s="84">
        <f t="shared" si="110"/>
        <v>-9.7788870334625244E-9</v>
      </c>
      <c r="U2069" s="85"/>
      <c r="V2069" s="98"/>
      <c r="W2069" s="86"/>
      <c r="X2069" s="71"/>
      <c r="Y2069" s="71"/>
      <c r="Z2069" s="120"/>
      <c r="AA2069" s="120"/>
    </row>
    <row r="2070" spans="1:27" ht="41.1" hidden="1" customHeight="1" x14ac:dyDescent="0.3">
      <c r="A2070" s="285"/>
      <c r="B2070" s="57"/>
      <c r="C2070" s="57"/>
      <c r="D2070" s="57"/>
      <c r="E2070" s="57"/>
      <c r="F2070" s="57"/>
      <c r="G2070" s="57"/>
      <c r="H2070" s="103"/>
      <c r="I2070" s="133"/>
      <c r="J2070" s="187"/>
      <c r="K2070" s="133"/>
      <c r="L2070" s="91"/>
      <c r="M2070" s="188"/>
      <c r="N2070" s="123"/>
      <c r="O2070" s="124"/>
      <c r="P2070" s="110"/>
      <c r="Q2070" s="106"/>
      <c r="R2070" s="111"/>
      <c r="S2070" s="106"/>
      <c r="T2070" s="84">
        <f t="shared" si="110"/>
        <v>-9.7788870334625244E-9</v>
      </c>
      <c r="U2070" s="85"/>
      <c r="V2070" s="98"/>
      <c r="W2070" s="86"/>
      <c r="X2070" s="71"/>
      <c r="Y2070" s="71"/>
      <c r="Z2070" s="120"/>
      <c r="AA2070" s="120"/>
    </row>
    <row r="2071" spans="1:27" ht="41.1" hidden="1" customHeight="1" x14ac:dyDescent="0.3">
      <c r="A2071" s="285"/>
      <c r="B2071" s="57"/>
      <c r="C2071" s="57"/>
      <c r="D2071" s="57"/>
      <c r="E2071" s="57"/>
      <c r="F2071" s="57"/>
      <c r="G2071" s="57"/>
      <c r="H2071" s="103"/>
      <c r="I2071" s="133"/>
      <c r="J2071" s="187"/>
      <c r="K2071" s="133"/>
      <c r="L2071" s="91"/>
      <c r="M2071" s="188"/>
      <c r="N2071" s="123"/>
      <c r="O2071" s="124"/>
      <c r="P2071" s="110"/>
      <c r="Q2071" s="106"/>
      <c r="R2071" s="111"/>
      <c r="S2071" s="106"/>
      <c r="T2071" s="84">
        <f t="shared" si="110"/>
        <v>-9.7788870334625244E-9</v>
      </c>
      <c r="U2071" s="85"/>
      <c r="V2071" s="98"/>
      <c r="W2071" s="86"/>
      <c r="X2071" s="71"/>
      <c r="Y2071" s="71"/>
      <c r="Z2071" s="120"/>
      <c r="AA2071" s="120"/>
    </row>
    <row r="2072" spans="1:27" ht="41.1" hidden="1" customHeight="1" x14ac:dyDescent="0.3">
      <c r="A2072" s="285"/>
      <c r="B2072" s="57"/>
      <c r="C2072" s="57"/>
      <c r="D2072" s="57"/>
      <c r="E2072" s="57"/>
      <c r="F2072" s="57"/>
      <c r="G2072" s="57"/>
      <c r="H2072" s="103"/>
      <c r="I2072" s="133"/>
      <c r="J2072" s="187"/>
      <c r="K2072" s="133"/>
      <c r="L2072" s="91"/>
      <c r="M2072" s="188"/>
      <c r="N2072" s="123"/>
      <c r="O2072" s="124"/>
      <c r="P2072" s="110"/>
      <c r="Q2072" s="106"/>
      <c r="R2072" s="111"/>
      <c r="S2072" s="106"/>
      <c r="T2072" s="84">
        <f t="shared" si="110"/>
        <v>-9.7788870334625244E-9</v>
      </c>
      <c r="U2072" s="85"/>
      <c r="V2072" s="98"/>
      <c r="W2072" s="86"/>
      <c r="X2072" s="71"/>
      <c r="Y2072" s="71"/>
      <c r="Z2072" s="120"/>
      <c r="AA2072" s="120"/>
    </row>
    <row r="2073" spans="1:27" ht="41.1" hidden="1" customHeight="1" x14ac:dyDescent="0.3">
      <c r="A2073" s="285"/>
      <c r="B2073" s="57"/>
      <c r="C2073" s="57"/>
      <c r="D2073" s="57"/>
      <c r="E2073" s="57"/>
      <c r="F2073" s="57"/>
      <c r="G2073" s="57"/>
      <c r="H2073" s="103"/>
      <c r="I2073" s="133"/>
      <c r="J2073" s="187"/>
      <c r="K2073" s="133"/>
      <c r="L2073" s="91"/>
      <c r="M2073" s="188"/>
      <c r="N2073" s="123"/>
      <c r="O2073" s="124"/>
      <c r="P2073" s="110"/>
      <c r="Q2073" s="106"/>
      <c r="R2073" s="111"/>
      <c r="S2073" s="106"/>
      <c r="T2073" s="84">
        <f t="shared" si="110"/>
        <v>-9.7788870334625244E-9</v>
      </c>
      <c r="U2073" s="85"/>
      <c r="V2073" s="98"/>
      <c r="W2073" s="86"/>
      <c r="X2073" s="71"/>
      <c r="Y2073" s="71"/>
      <c r="Z2073" s="120"/>
      <c r="AA2073" s="120"/>
    </row>
    <row r="2074" spans="1:27" ht="41.1" hidden="1" customHeight="1" x14ac:dyDescent="0.3">
      <c r="A2074" s="285"/>
      <c r="B2074" s="57"/>
      <c r="C2074" s="57"/>
      <c r="D2074" s="57"/>
      <c r="E2074" s="57"/>
      <c r="F2074" s="57"/>
      <c r="G2074" s="57"/>
      <c r="H2074" s="103"/>
      <c r="I2074" s="133"/>
      <c r="J2074" s="187"/>
      <c r="K2074" s="133"/>
      <c r="L2074" s="91"/>
      <c r="M2074" s="188"/>
      <c r="N2074" s="123"/>
      <c r="O2074" s="124"/>
      <c r="P2074" s="110"/>
      <c r="Q2074" s="106"/>
      <c r="R2074" s="111"/>
      <c r="S2074" s="106"/>
      <c r="T2074" s="84">
        <f t="shared" si="110"/>
        <v>-9.7788870334625244E-9</v>
      </c>
      <c r="U2074" s="85"/>
      <c r="V2074" s="98"/>
      <c r="W2074" s="86"/>
      <c r="X2074" s="71"/>
      <c r="Y2074" s="71"/>
      <c r="Z2074" s="120"/>
      <c r="AA2074" s="120"/>
    </row>
    <row r="2075" spans="1:27" ht="41.1" hidden="1" customHeight="1" x14ac:dyDescent="0.3">
      <c r="A2075" s="285"/>
      <c r="B2075" s="57"/>
      <c r="C2075" s="57"/>
      <c r="D2075" s="57"/>
      <c r="E2075" s="57"/>
      <c r="F2075" s="57"/>
      <c r="G2075" s="57"/>
      <c r="H2075" s="103"/>
      <c r="I2075" s="133"/>
      <c r="J2075" s="187"/>
      <c r="K2075" s="133"/>
      <c r="L2075" s="91"/>
      <c r="M2075" s="188"/>
      <c r="N2075" s="123"/>
      <c r="O2075" s="124"/>
      <c r="P2075" s="110"/>
      <c r="Q2075" s="106"/>
      <c r="R2075" s="111"/>
      <c r="S2075" s="106"/>
      <c r="T2075" s="84">
        <f t="shared" si="110"/>
        <v>-9.7788870334625244E-9</v>
      </c>
      <c r="U2075" s="85"/>
      <c r="V2075" s="98"/>
      <c r="W2075" s="86"/>
      <c r="X2075" s="71"/>
      <c r="Y2075" s="71"/>
      <c r="Z2075" s="120"/>
      <c r="AA2075" s="120"/>
    </row>
    <row r="2076" spans="1:27" ht="41.1" hidden="1" customHeight="1" x14ac:dyDescent="0.3">
      <c r="A2076" s="285"/>
      <c r="B2076" s="57"/>
      <c r="C2076" s="57"/>
      <c r="D2076" s="57"/>
      <c r="E2076" s="57"/>
      <c r="F2076" s="57"/>
      <c r="G2076" s="57"/>
      <c r="H2076" s="103"/>
      <c r="I2076" s="133"/>
      <c r="J2076" s="187"/>
      <c r="K2076" s="133"/>
      <c r="L2076" s="91"/>
      <c r="M2076" s="188"/>
      <c r="N2076" s="123"/>
      <c r="O2076" s="124"/>
      <c r="P2076" s="110"/>
      <c r="Q2076" s="106"/>
      <c r="R2076" s="111"/>
      <c r="S2076" s="106"/>
      <c r="T2076" s="84">
        <f t="shared" si="110"/>
        <v>-9.7788870334625244E-9</v>
      </c>
      <c r="U2076" s="85"/>
      <c r="V2076" s="98"/>
      <c r="W2076" s="86"/>
      <c r="X2076" s="71"/>
      <c r="Y2076" s="71"/>
      <c r="Z2076" s="120"/>
      <c r="AA2076" s="120"/>
    </row>
    <row r="2077" spans="1:27" ht="41.1" hidden="1" customHeight="1" x14ac:dyDescent="0.3">
      <c r="A2077" s="285"/>
      <c r="B2077" s="57"/>
      <c r="C2077" s="57"/>
      <c r="D2077" s="57"/>
      <c r="E2077" s="57"/>
      <c r="F2077" s="57"/>
      <c r="G2077" s="57"/>
      <c r="H2077" s="103"/>
      <c r="I2077" s="133"/>
      <c r="J2077" s="187"/>
      <c r="K2077" s="133"/>
      <c r="L2077" s="91"/>
      <c r="M2077" s="188"/>
      <c r="N2077" s="123"/>
      <c r="O2077" s="124"/>
      <c r="P2077" s="110"/>
      <c r="Q2077" s="106"/>
      <c r="R2077" s="111"/>
      <c r="S2077" s="106"/>
      <c r="T2077" s="84">
        <f t="shared" si="110"/>
        <v>-9.7788870334625244E-9</v>
      </c>
      <c r="U2077" s="85"/>
      <c r="V2077" s="98"/>
      <c r="W2077" s="86"/>
      <c r="X2077" s="71"/>
      <c r="Y2077" s="71"/>
      <c r="Z2077" s="120"/>
      <c r="AA2077" s="120"/>
    </row>
    <row r="2078" spans="1:27" ht="41.1" hidden="1" customHeight="1" x14ac:dyDescent="0.3">
      <c r="A2078" s="285"/>
      <c r="B2078" s="57"/>
      <c r="C2078" s="57"/>
      <c r="D2078" s="57"/>
      <c r="E2078" s="57"/>
      <c r="F2078" s="57"/>
      <c r="G2078" s="57"/>
      <c r="H2078" s="103"/>
      <c r="I2078" s="133"/>
      <c r="J2078" s="187"/>
      <c r="K2078" s="133"/>
      <c r="L2078" s="91"/>
      <c r="M2078" s="188"/>
      <c r="N2078" s="123"/>
      <c r="O2078" s="124"/>
      <c r="P2078" s="110"/>
      <c r="Q2078" s="106"/>
      <c r="R2078" s="111"/>
      <c r="S2078" s="106"/>
      <c r="T2078" s="84">
        <f t="shared" si="110"/>
        <v>-9.7788870334625244E-9</v>
      </c>
      <c r="U2078" s="85"/>
      <c r="V2078" s="98"/>
      <c r="W2078" s="86"/>
      <c r="X2078" s="71"/>
      <c r="Y2078" s="71"/>
      <c r="Z2078" s="120"/>
      <c r="AA2078" s="120"/>
    </row>
    <row r="2079" spans="1:27" ht="41.1" hidden="1" customHeight="1" x14ac:dyDescent="0.3">
      <c r="A2079" s="285"/>
      <c r="B2079" s="57"/>
      <c r="C2079" s="57"/>
      <c r="D2079" s="57"/>
      <c r="E2079" s="57"/>
      <c r="F2079" s="57"/>
      <c r="G2079" s="57"/>
      <c r="H2079" s="103"/>
      <c r="I2079" s="133"/>
      <c r="J2079" s="187"/>
      <c r="K2079" s="133"/>
      <c r="L2079" s="91"/>
      <c r="M2079" s="188"/>
      <c r="N2079" s="123"/>
      <c r="O2079" s="124"/>
      <c r="P2079" s="110"/>
      <c r="Q2079" s="106"/>
      <c r="R2079" s="111"/>
      <c r="S2079" s="106"/>
      <c r="T2079" s="84">
        <f t="shared" si="110"/>
        <v>-9.7788870334625244E-9</v>
      </c>
      <c r="U2079" s="85"/>
      <c r="V2079" s="98"/>
      <c r="W2079" s="86"/>
      <c r="X2079" s="71"/>
      <c r="Y2079" s="71"/>
      <c r="Z2079" s="120"/>
      <c r="AA2079" s="120"/>
    </row>
    <row r="2080" spans="1:27" ht="41.1" hidden="1" customHeight="1" x14ac:dyDescent="0.3">
      <c r="A2080" s="285"/>
      <c r="B2080" s="57"/>
      <c r="C2080" s="57"/>
      <c r="D2080" s="57"/>
      <c r="E2080" s="57"/>
      <c r="F2080" s="57"/>
      <c r="G2080" s="57"/>
      <c r="H2080" s="103"/>
      <c r="I2080" s="133"/>
      <c r="J2080" s="187"/>
      <c r="K2080" s="133"/>
      <c r="L2080" s="91"/>
      <c r="M2080" s="188"/>
      <c r="N2080" s="123"/>
      <c r="O2080" s="124"/>
      <c r="P2080" s="110"/>
      <c r="Q2080" s="106"/>
      <c r="R2080" s="111"/>
      <c r="S2080" s="106"/>
      <c r="T2080" s="84">
        <f t="shared" si="110"/>
        <v>-9.7788870334625244E-9</v>
      </c>
      <c r="U2080" s="85"/>
      <c r="V2080" s="98"/>
      <c r="W2080" s="86"/>
      <c r="X2080" s="71"/>
      <c r="Y2080" s="71"/>
      <c r="Z2080" s="120"/>
      <c r="AA2080" s="120"/>
    </row>
    <row r="2081" spans="1:27" ht="41.1" hidden="1" customHeight="1" x14ac:dyDescent="0.3">
      <c r="A2081" s="285"/>
      <c r="B2081" s="57"/>
      <c r="C2081" s="57"/>
      <c r="D2081" s="57"/>
      <c r="E2081" s="57"/>
      <c r="F2081" s="57"/>
      <c r="G2081" s="57"/>
      <c r="H2081" s="103"/>
      <c r="I2081" s="133"/>
      <c r="J2081" s="187"/>
      <c r="K2081" s="133"/>
      <c r="L2081" s="91"/>
      <c r="M2081" s="188"/>
      <c r="N2081" s="123"/>
      <c r="O2081" s="124"/>
      <c r="P2081" s="110"/>
      <c r="Q2081" s="106"/>
      <c r="R2081" s="111"/>
      <c r="S2081" s="106"/>
      <c r="T2081" s="84">
        <f t="shared" si="110"/>
        <v>-9.7788870334625244E-9</v>
      </c>
      <c r="U2081" s="85"/>
      <c r="V2081" s="98"/>
      <c r="W2081" s="86"/>
      <c r="X2081" s="71"/>
      <c r="Y2081" s="71"/>
      <c r="Z2081" s="120"/>
      <c r="AA2081" s="120"/>
    </row>
    <row r="2082" spans="1:27" ht="41.1" hidden="1" customHeight="1" x14ac:dyDescent="0.3">
      <c r="A2082" s="285"/>
      <c r="B2082" s="57"/>
      <c r="C2082" s="57"/>
      <c r="D2082" s="57"/>
      <c r="E2082" s="57"/>
      <c r="F2082" s="57"/>
      <c r="G2082" s="57"/>
      <c r="H2082" s="103"/>
      <c r="I2082" s="133"/>
      <c r="J2082" s="187"/>
      <c r="K2082" s="133"/>
      <c r="L2082" s="91"/>
      <c r="M2082" s="188"/>
      <c r="N2082" s="123"/>
      <c r="O2082" s="124"/>
      <c r="P2082" s="110"/>
      <c r="Q2082" s="106"/>
      <c r="R2082" s="111"/>
      <c r="S2082" s="106"/>
      <c r="T2082" s="84">
        <f t="shared" si="110"/>
        <v>-9.7788870334625244E-9</v>
      </c>
      <c r="U2082" s="85"/>
      <c r="V2082" s="98"/>
      <c r="W2082" s="86"/>
      <c r="X2082" s="71"/>
      <c r="Y2082" s="71"/>
      <c r="Z2082" s="120"/>
      <c r="AA2082" s="120"/>
    </row>
    <row r="2083" spans="1:27" ht="41.1" hidden="1" customHeight="1" x14ac:dyDescent="0.3">
      <c r="A2083" s="285"/>
      <c r="B2083" s="57"/>
      <c r="C2083" s="57"/>
      <c r="D2083" s="57"/>
      <c r="E2083" s="57"/>
      <c r="F2083" s="57"/>
      <c r="G2083" s="57"/>
      <c r="H2083" s="103"/>
      <c r="I2083" s="133"/>
      <c r="J2083" s="187"/>
      <c r="K2083" s="133"/>
      <c r="L2083" s="91"/>
      <c r="M2083" s="188"/>
      <c r="N2083" s="123"/>
      <c r="O2083" s="124"/>
      <c r="P2083" s="110"/>
      <c r="Q2083" s="106"/>
      <c r="R2083" s="111"/>
      <c r="S2083" s="106"/>
      <c r="T2083" s="84">
        <f t="shared" si="110"/>
        <v>-9.7788870334625244E-9</v>
      </c>
      <c r="U2083" s="85"/>
      <c r="V2083" s="98"/>
      <c r="W2083" s="86"/>
      <c r="X2083" s="71"/>
      <c r="Y2083" s="71"/>
      <c r="Z2083" s="120"/>
      <c r="AA2083" s="120"/>
    </row>
    <row r="2084" spans="1:27" ht="41.1" hidden="1" customHeight="1" x14ac:dyDescent="0.3">
      <c r="A2084" s="285"/>
      <c r="B2084" s="57"/>
      <c r="C2084" s="57"/>
      <c r="D2084" s="57"/>
      <c r="E2084" s="57"/>
      <c r="F2084" s="57"/>
      <c r="G2084" s="57"/>
      <c r="H2084" s="103"/>
      <c r="I2084" s="133"/>
      <c r="J2084" s="187"/>
      <c r="K2084" s="133"/>
      <c r="L2084" s="91"/>
      <c r="M2084" s="188"/>
      <c r="N2084" s="123"/>
      <c r="O2084" s="124"/>
      <c r="P2084" s="110"/>
      <c r="Q2084" s="106"/>
      <c r="R2084" s="111"/>
      <c r="S2084" s="106"/>
      <c r="T2084" s="84">
        <f t="shared" si="110"/>
        <v>-9.7788870334625244E-9</v>
      </c>
      <c r="U2084" s="85"/>
      <c r="V2084" s="98"/>
      <c r="W2084" s="86"/>
      <c r="X2084" s="71"/>
      <c r="Y2084" s="71"/>
      <c r="Z2084" s="120"/>
      <c r="AA2084" s="120"/>
    </row>
    <row r="2085" spans="1:27" ht="41.1" hidden="1" customHeight="1" x14ac:dyDescent="0.3">
      <c r="A2085" s="285"/>
      <c r="B2085" s="57"/>
      <c r="C2085" s="57"/>
      <c r="D2085" s="57"/>
      <c r="E2085" s="57"/>
      <c r="F2085" s="57"/>
      <c r="G2085" s="57"/>
      <c r="H2085" s="103"/>
      <c r="I2085" s="133"/>
      <c r="J2085" s="187"/>
      <c r="K2085" s="133"/>
      <c r="L2085" s="91"/>
      <c r="M2085" s="188"/>
      <c r="N2085" s="123"/>
      <c r="O2085" s="124"/>
      <c r="P2085" s="110"/>
      <c r="Q2085" s="106"/>
      <c r="R2085" s="111"/>
      <c r="S2085" s="106"/>
      <c r="T2085" s="84">
        <f t="shared" si="110"/>
        <v>-9.7788870334625244E-9</v>
      </c>
      <c r="U2085" s="85"/>
      <c r="V2085" s="98"/>
      <c r="W2085" s="86"/>
      <c r="X2085" s="71"/>
      <c r="Y2085" s="71"/>
      <c r="Z2085" s="120"/>
      <c r="AA2085" s="120"/>
    </row>
    <row r="2086" spans="1:27" ht="41.1" hidden="1" customHeight="1" x14ac:dyDescent="0.3">
      <c r="A2086" s="285"/>
      <c r="B2086" s="57"/>
      <c r="C2086" s="57"/>
      <c r="D2086" s="57"/>
      <c r="E2086" s="57"/>
      <c r="F2086" s="57"/>
      <c r="G2086" s="57"/>
      <c r="H2086" s="103"/>
      <c r="I2086" s="133"/>
      <c r="J2086" s="187"/>
      <c r="K2086" s="133"/>
      <c r="L2086" s="91"/>
      <c r="M2086" s="188"/>
      <c r="N2086" s="123"/>
      <c r="O2086" s="124"/>
      <c r="P2086" s="110"/>
      <c r="Q2086" s="106"/>
      <c r="R2086" s="111"/>
      <c r="S2086" s="106"/>
      <c r="T2086" s="84">
        <f t="shared" si="110"/>
        <v>-9.7788870334625244E-9</v>
      </c>
      <c r="U2086" s="85"/>
      <c r="V2086" s="98"/>
      <c r="W2086" s="86"/>
      <c r="X2086" s="71"/>
      <c r="Y2086" s="71"/>
      <c r="Z2086" s="120"/>
      <c r="AA2086" s="120"/>
    </row>
    <row r="2087" spans="1:27" ht="41.1" hidden="1" customHeight="1" x14ac:dyDescent="0.3">
      <c r="A2087" s="285"/>
      <c r="B2087" s="57"/>
      <c r="C2087" s="57"/>
      <c r="D2087" s="57"/>
      <c r="E2087" s="57"/>
      <c r="F2087" s="57"/>
      <c r="G2087" s="57"/>
      <c r="H2087" s="103"/>
      <c r="I2087" s="133"/>
      <c r="J2087" s="187"/>
      <c r="K2087" s="133"/>
      <c r="L2087" s="91"/>
      <c r="M2087" s="188"/>
      <c r="N2087" s="123"/>
      <c r="O2087" s="124"/>
      <c r="P2087" s="110"/>
      <c r="Q2087" s="106"/>
      <c r="R2087" s="111"/>
      <c r="S2087" s="106"/>
      <c r="T2087" s="84">
        <f t="shared" si="110"/>
        <v>-9.7788870334625244E-9</v>
      </c>
      <c r="U2087" s="85"/>
      <c r="V2087" s="98"/>
      <c r="W2087" s="86"/>
      <c r="X2087" s="71"/>
      <c r="Y2087" s="71"/>
      <c r="Z2087" s="120"/>
      <c r="AA2087" s="120"/>
    </row>
    <row r="2088" spans="1:27" ht="41.1" hidden="1" customHeight="1" x14ac:dyDescent="0.3">
      <c r="A2088" s="285"/>
      <c r="B2088" s="57"/>
      <c r="C2088" s="57"/>
      <c r="D2088" s="57"/>
      <c r="E2088" s="57"/>
      <c r="F2088" s="57"/>
      <c r="G2088" s="57"/>
      <c r="H2088" s="103"/>
      <c r="I2088" s="133"/>
      <c r="J2088" s="187"/>
      <c r="K2088" s="133"/>
      <c r="L2088" s="91"/>
      <c r="M2088" s="188"/>
      <c r="N2088" s="123"/>
      <c r="O2088" s="124"/>
      <c r="P2088" s="110"/>
      <c r="Q2088" s="106"/>
      <c r="R2088" s="111"/>
      <c r="S2088" s="106"/>
      <c r="T2088" s="84">
        <f t="shared" si="110"/>
        <v>-9.7788870334625244E-9</v>
      </c>
      <c r="U2088" s="85"/>
      <c r="V2088" s="98"/>
      <c r="W2088" s="86"/>
      <c r="X2088" s="71"/>
      <c r="Y2088" s="71"/>
      <c r="Z2088" s="120"/>
      <c r="AA2088" s="120"/>
    </row>
    <row r="2089" spans="1:27" ht="41.1" hidden="1" customHeight="1" x14ac:dyDescent="0.3">
      <c r="A2089" s="285"/>
      <c r="B2089" s="57"/>
      <c r="C2089" s="57"/>
      <c r="D2089" s="57"/>
      <c r="E2089" s="57"/>
      <c r="F2089" s="57"/>
      <c r="G2089" s="57"/>
      <c r="H2089" s="103"/>
      <c r="I2089" s="133"/>
      <c r="J2089" s="187"/>
      <c r="K2089" s="133"/>
      <c r="L2089" s="91"/>
      <c r="M2089" s="188"/>
      <c r="N2089" s="123"/>
      <c r="O2089" s="124"/>
      <c r="P2089" s="110"/>
      <c r="Q2089" s="106"/>
      <c r="R2089" s="111"/>
      <c r="S2089" s="106"/>
      <c r="T2089" s="84">
        <f t="shared" ref="T2089:T2146" si="111">+T2088+Q2089-(R2089+S2089)</f>
        <v>-9.7788870334625244E-9</v>
      </c>
      <c r="U2089" s="85"/>
      <c r="V2089" s="98"/>
      <c r="W2089" s="86"/>
      <c r="X2089" s="71"/>
      <c r="Y2089" s="71"/>
      <c r="Z2089" s="120"/>
      <c r="AA2089" s="120"/>
    </row>
    <row r="2090" spans="1:27" ht="41.1" hidden="1" customHeight="1" x14ac:dyDescent="0.3">
      <c r="A2090" s="285"/>
      <c r="B2090" s="57"/>
      <c r="C2090" s="57"/>
      <c r="D2090" s="57"/>
      <c r="E2090" s="57"/>
      <c r="F2090" s="57"/>
      <c r="G2090" s="57"/>
      <c r="H2090" s="103"/>
      <c r="I2090" s="133"/>
      <c r="J2090" s="187"/>
      <c r="K2090" s="133"/>
      <c r="L2090" s="91"/>
      <c r="M2090" s="188"/>
      <c r="N2090" s="123"/>
      <c r="O2090" s="124"/>
      <c r="P2090" s="110"/>
      <c r="Q2090" s="106"/>
      <c r="R2090" s="111"/>
      <c r="S2090" s="106"/>
      <c r="T2090" s="84">
        <f t="shared" si="111"/>
        <v>-9.7788870334625244E-9</v>
      </c>
      <c r="U2090" s="85"/>
      <c r="V2090" s="98"/>
      <c r="W2090" s="86"/>
      <c r="X2090" s="71"/>
      <c r="Y2090" s="71"/>
      <c r="Z2090" s="120"/>
      <c r="AA2090" s="120"/>
    </row>
    <row r="2091" spans="1:27" ht="41.1" hidden="1" customHeight="1" x14ac:dyDescent="0.3">
      <c r="A2091" s="285"/>
      <c r="B2091" s="57"/>
      <c r="C2091" s="57"/>
      <c r="D2091" s="57"/>
      <c r="E2091" s="57"/>
      <c r="F2091" s="57"/>
      <c r="G2091" s="57"/>
      <c r="H2091" s="103"/>
      <c r="I2091" s="133"/>
      <c r="J2091" s="187"/>
      <c r="K2091" s="133"/>
      <c r="L2091" s="91"/>
      <c r="M2091" s="188"/>
      <c r="N2091" s="123"/>
      <c r="O2091" s="124"/>
      <c r="P2091" s="110"/>
      <c r="Q2091" s="106"/>
      <c r="R2091" s="111"/>
      <c r="S2091" s="106"/>
      <c r="T2091" s="84">
        <f t="shared" si="111"/>
        <v>-9.7788870334625244E-9</v>
      </c>
      <c r="U2091" s="85"/>
      <c r="V2091" s="98"/>
      <c r="W2091" s="86"/>
      <c r="X2091" s="71"/>
      <c r="Y2091" s="71"/>
      <c r="Z2091" s="120"/>
      <c r="AA2091" s="120"/>
    </row>
    <row r="2092" spans="1:27" ht="41.1" hidden="1" customHeight="1" x14ac:dyDescent="0.3">
      <c r="A2092" s="285"/>
      <c r="B2092" s="57"/>
      <c r="C2092" s="57"/>
      <c r="D2092" s="57"/>
      <c r="E2092" s="57"/>
      <c r="F2092" s="57"/>
      <c r="G2092" s="57"/>
      <c r="H2092" s="103"/>
      <c r="I2092" s="133"/>
      <c r="J2092" s="187"/>
      <c r="K2092" s="133"/>
      <c r="L2092" s="91"/>
      <c r="M2092" s="188"/>
      <c r="N2092" s="123"/>
      <c r="O2092" s="124"/>
      <c r="P2092" s="110"/>
      <c r="Q2092" s="106"/>
      <c r="R2092" s="111"/>
      <c r="S2092" s="106"/>
      <c r="T2092" s="84">
        <f t="shared" si="111"/>
        <v>-9.7788870334625244E-9</v>
      </c>
      <c r="U2092" s="85"/>
      <c r="V2092" s="98"/>
      <c r="W2092" s="86"/>
      <c r="X2092" s="71"/>
      <c r="Y2092" s="71"/>
      <c r="Z2092" s="120"/>
      <c r="AA2092" s="120"/>
    </row>
    <row r="2093" spans="1:27" ht="41.1" hidden="1" customHeight="1" x14ac:dyDescent="0.3">
      <c r="A2093" s="285"/>
      <c r="B2093" s="57"/>
      <c r="C2093" s="57"/>
      <c r="D2093" s="57"/>
      <c r="E2093" s="57"/>
      <c r="F2093" s="57"/>
      <c r="G2093" s="57"/>
      <c r="H2093" s="103"/>
      <c r="I2093" s="133"/>
      <c r="J2093" s="187"/>
      <c r="K2093" s="133"/>
      <c r="L2093" s="91"/>
      <c r="M2093" s="188"/>
      <c r="N2093" s="123"/>
      <c r="O2093" s="124"/>
      <c r="P2093" s="110"/>
      <c r="Q2093" s="106"/>
      <c r="R2093" s="111"/>
      <c r="S2093" s="106"/>
      <c r="T2093" s="84">
        <f t="shared" si="111"/>
        <v>-9.7788870334625244E-9</v>
      </c>
      <c r="U2093" s="85"/>
      <c r="V2093" s="98"/>
      <c r="W2093" s="86"/>
      <c r="X2093" s="71"/>
      <c r="Y2093" s="71"/>
      <c r="Z2093" s="120"/>
      <c r="AA2093" s="120"/>
    </row>
    <row r="2094" spans="1:27" ht="41.1" hidden="1" customHeight="1" x14ac:dyDescent="0.3">
      <c r="A2094" s="285"/>
      <c r="B2094" s="57"/>
      <c r="C2094" s="57"/>
      <c r="D2094" s="57"/>
      <c r="E2094" s="57"/>
      <c r="F2094" s="57"/>
      <c r="G2094" s="57"/>
      <c r="H2094" s="103"/>
      <c r="I2094" s="133"/>
      <c r="J2094" s="187"/>
      <c r="K2094" s="133"/>
      <c r="L2094" s="91"/>
      <c r="M2094" s="188"/>
      <c r="N2094" s="123"/>
      <c r="O2094" s="124"/>
      <c r="P2094" s="110"/>
      <c r="Q2094" s="106"/>
      <c r="R2094" s="111"/>
      <c r="S2094" s="106"/>
      <c r="T2094" s="84">
        <f t="shared" si="111"/>
        <v>-9.7788870334625244E-9</v>
      </c>
      <c r="U2094" s="85"/>
      <c r="V2094" s="98"/>
      <c r="W2094" s="86"/>
      <c r="X2094" s="71"/>
      <c r="Y2094" s="71"/>
      <c r="Z2094" s="120"/>
      <c r="AA2094" s="120"/>
    </row>
    <row r="2095" spans="1:27" ht="41.1" hidden="1" customHeight="1" x14ac:dyDescent="0.3">
      <c r="A2095" s="285"/>
      <c r="B2095" s="57"/>
      <c r="C2095" s="57"/>
      <c r="D2095" s="57"/>
      <c r="E2095" s="57"/>
      <c r="F2095" s="57"/>
      <c r="G2095" s="57"/>
      <c r="H2095" s="103"/>
      <c r="I2095" s="133"/>
      <c r="J2095" s="187"/>
      <c r="K2095" s="133"/>
      <c r="L2095" s="91"/>
      <c r="M2095" s="188"/>
      <c r="N2095" s="123"/>
      <c r="O2095" s="124"/>
      <c r="P2095" s="110"/>
      <c r="Q2095" s="106"/>
      <c r="R2095" s="111"/>
      <c r="S2095" s="106"/>
      <c r="T2095" s="84">
        <f t="shared" si="111"/>
        <v>-9.7788870334625244E-9</v>
      </c>
      <c r="U2095" s="85"/>
      <c r="V2095" s="98"/>
      <c r="W2095" s="86"/>
      <c r="X2095" s="71"/>
      <c r="Y2095" s="71"/>
      <c r="Z2095" s="120"/>
      <c r="AA2095" s="120"/>
    </row>
    <row r="2096" spans="1:27" ht="41.1" hidden="1" customHeight="1" x14ac:dyDescent="0.3">
      <c r="A2096" s="285"/>
      <c r="B2096" s="57"/>
      <c r="C2096" s="57"/>
      <c r="D2096" s="57"/>
      <c r="E2096" s="57"/>
      <c r="F2096" s="57"/>
      <c r="G2096" s="57"/>
      <c r="H2096" s="103"/>
      <c r="I2096" s="133"/>
      <c r="J2096" s="187"/>
      <c r="K2096" s="133"/>
      <c r="L2096" s="91"/>
      <c r="M2096" s="188"/>
      <c r="N2096" s="123"/>
      <c r="O2096" s="124"/>
      <c r="P2096" s="110"/>
      <c r="Q2096" s="106"/>
      <c r="R2096" s="111"/>
      <c r="S2096" s="106"/>
      <c r="T2096" s="84">
        <f t="shared" si="111"/>
        <v>-9.7788870334625244E-9</v>
      </c>
      <c r="U2096" s="85"/>
      <c r="V2096" s="98"/>
      <c r="W2096" s="86"/>
      <c r="X2096" s="71"/>
      <c r="Y2096" s="71"/>
      <c r="Z2096" s="120"/>
      <c r="AA2096" s="120"/>
    </row>
    <row r="2097" spans="1:27" ht="41.1" hidden="1" customHeight="1" x14ac:dyDescent="0.3">
      <c r="A2097" s="285"/>
      <c r="B2097" s="57"/>
      <c r="C2097" s="57"/>
      <c r="D2097" s="57"/>
      <c r="E2097" s="57"/>
      <c r="F2097" s="57"/>
      <c r="G2097" s="57"/>
      <c r="H2097" s="103"/>
      <c r="I2097" s="133"/>
      <c r="J2097" s="187"/>
      <c r="K2097" s="133"/>
      <c r="L2097" s="91"/>
      <c r="M2097" s="188"/>
      <c r="N2097" s="123"/>
      <c r="O2097" s="124"/>
      <c r="P2097" s="110"/>
      <c r="Q2097" s="106"/>
      <c r="R2097" s="111"/>
      <c r="S2097" s="106"/>
      <c r="T2097" s="84">
        <f t="shared" si="111"/>
        <v>-9.7788870334625244E-9</v>
      </c>
      <c r="U2097" s="85"/>
      <c r="V2097" s="98"/>
      <c r="W2097" s="86"/>
      <c r="X2097" s="71"/>
      <c r="Y2097" s="71"/>
      <c r="Z2097" s="120"/>
      <c r="AA2097" s="120"/>
    </row>
    <row r="2098" spans="1:27" ht="41.1" hidden="1" customHeight="1" x14ac:dyDescent="0.3">
      <c r="A2098" s="285"/>
      <c r="B2098" s="57"/>
      <c r="C2098" s="57"/>
      <c r="D2098" s="57"/>
      <c r="E2098" s="57"/>
      <c r="F2098" s="57"/>
      <c r="G2098" s="57"/>
      <c r="H2098" s="103"/>
      <c r="I2098" s="133"/>
      <c r="J2098" s="187"/>
      <c r="K2098" s="133"/>
      <c r="L2098" s="91"/>
      <c r="M2098" s="188"/>
      <c r="N2098" s="123"/>
      <c r="O2098" s="124"/>
      <c r="P2098" s="110"/>
      <c r="Q2098" s="106"/>
      <c r="R2098" s="111"/>
      <c r="S2098" s="106"/>
      <c r="T2098" s="84">
        <f t="shared" si="111"/>
        <v>-9.7788870334625244E-9</v>
      </c>
      <c r="U2098" s="85"/>
      <c r="V2098" s="98"/>
      <c r="W2098" s="86"/>
      <c r="X2098" s="71"/>
      <c r="Y2098" s="71"/>
      <c r="Z2098" s="120"/>
      <c r="AA2098" s="120"/>
    </row>
    <row r="2099" spans="1:27" ht="41.1" hidden="1" customHeight="1" x14ac:dyDescent="0.3">
      <c r="A2099" s="285"/>
      <c r="B2099" s="57"/>
      <c r="C2099" s="57"/>
      <c r="D2099" s="57"/>
      <c r="E2099" s="57"/>
      <c r="F2099" s="57"/>
      <c r="G2099" s="57"/>
      <c r="H2099" s="103"/>
      <c r="I2099" s="133"/>
      <c r="J2099" s="187"/>
      <c r="K2099" s="133"/>
      <c r="L2099" s="91"/>
      <c r="M2099" s="188"/>
      <c r="N2099" s="123"/>
      <c r="O2099" s="124"/>
      <c r="P2099" s="110"/>
      <c r="Q2099" s="106"/>
      <c r="R2099" s="111"/>
      <c r="S2099" s="106"/>
      <c r="T2099" s="84">
        <f t="shared" si="111"/>
        <v>-9.7788870334625244E-9</v>
      </c>
      <c r="U2099" s="85"/>
      <c r="V2099" s="98"/>
      <c r="W2099" s="86"/>
      <c r="X2099" s="71"/>
      <c r="Y2099" s="71"/>
      <c r="Z2099" s="120"/>
      <c r="AA2099" s="120"/>
    </row>
    <row r="2100" spans="1:27" ht="41.1" hidden="1" customHeight="1" x14ac:dyDescent="0.3">
      <c r="A2100" s="285"/>
      <c r="B2100" s="57"/>
      <c r="C2100" s="57"/>
      <c r="D2100" s="57"/>
      <c r="E2100" s="57"/>
      <c r="F2100" s="57"/>
      <c r="G2100" s="57"/>
      <c r="H2100" s="103"/>
      <c r="I2100" s="133"/>
      <c r="J2100" s="187"/>
      <c r="K2100" s="133"/>
      <c r="L2100" s="91"/>
      <c r="M2100" s="188"/>
      <c r="N2100" s="123"/>
      <c r="O2100" s="124"/>
      <c r="P2100" s="110"/>
      <c r="Q2100" s="106"/>
      <c r="R2100" s="111"/>
      <c r="S2100" s="106"/>
      <c r="T2100" s="84">
        <f t="shared" si="111"/>
        <v>-9.7788870334625244E-9</v>
      </c>
      <c r="U2100" s="85"/>
      <c r="V2100" s="98"/>
      <c r="W2100" s="86"/>
      <c r="X2100" s="71"/>
      <c r="Y2100" s="71"/>
      <c r="Z2100" s="120"/>
      <c r="AA2100" s="120"/>
    </row>
    <row r="2101" spans="1:27" ht="41.1" hidden="1" customHeight="1" x14ac:dyDescent="0.3">
      <c r="A2101" s="285"/>
      <c r="B2101" s="57"/>
      <c r="C2101" s="57"/>
      <c r="D2101" s="57"/>
      <c r="E2101" s="57"/>
      <c r="F2101" s="57"/>
      <c r="G2101" s="57"/>
      <c r="H2101" s="103"/>
      <c r="I2101" s="133"/>
      <c r="J2101" s="187"/>
      <c r="K2101" s="133"/>
      <c r="L2101" s="91"/>
      <c r="M2101" s="188"/>
      <c r="N2101" s="123"/>
      <c r="O2101" s="124"/>
      <c r="P2101" s="110"/>
      <c r="Q2101" s="106"/>
      <c r="R2101" s="111"/>
      <c r="S2101" s="106"/>
      <c r="T2101" s="84">
        <f t="shared" si="111"/>
        <v>-9.7788870334625244E-9</v>
      </c>
      <c r="U2101" s="85"/>
      <c r="V2101" s="98"/>
      <c r="W2101" s="86"/>
      <c r="X2101" s="71"/>
      <c r="Y2101" s="71"/>
      <c r="Z2101" s="120"/>
      <c r="AA2101" s="120"/>
    </row>
    <row r="2102" spans="1:27" ht="41.1" hidden="1" customHeight="1" x14ac:dyDescent="0.3">
      <c r="A2102" s="285"/>
      <c r="B2102" s="57"/>
      <c r="C2102" s="57"/>
      <c r="D2102" s="57"/>
      <c r="E2102" s="57"/>
      <c r="F2102" s="57"/>
      <c r="G2102" s="57"/>
      <c r="H2102" s="103"/>
      <c r="I2102" s="133"/>
      <c r="J2102" s="187"/>
      <c r="K2102" s="133"/>
      <c r="L2102" s="91"/>
      <c r="M2102" s="188"/>
      <c r="N2102" s="123"/>
      <c r="O2102" s="124"/>
      <c r="P2102" s="110"/>
      <c r="Q2102" s="106"/>
      <c r="R2102" s="111"/>
      <c r="S2102" s="106"/>
      <c r="T2102" s="84">
        <f t="shared" si="111"/>
        <v>-9.7788870334625244E-9</v>
      </c>
      <c r="U2102" s="85"/>
      <c r="V2102" s="98"/>
      <c r="W2102" s="86"/>
      <c r="X2102" s="71"/>
      <c r="Y2102" s="71"/>
      <c r="Z2102" s="120"/>
      <c r="AA2102" s="120"/>
    </row>
    <row r="2103" spans="1:27" ht="41.1" hidden="1" customHeight="1" x14ac:dyDescent="0.3">
      <c r="A2103" s="285"/>
      <c r="B2103" s="57"/>
      <c r="C2103" s="57"/>
      <c r="D2103" s="57"/>
      <c r="E2103" s="57"/>
      <c r="F2103" s="57"/>
      <c r="G2103" s="57"/>
      <c r="H2103" s="103"/>
      <c r="I2103" s="133"/>
      <c r="J2103" s="187"/>
      <c r="K2103" s="133"/>
      <c r="L2103" s="91"/>
      <c r="M2103" s="188"/>
      <c r="N2103" s="123"/>
      <c r="O2103" s="124"/>
      <c r="P2103" s="110"/>
      <c r="Q2103" s="106"/>
      <c r="R2103" s="111"/>
      <c r="S2103" s="106"/>
      <c r="T2103" s="84">
        <f t="shared" si="111"/>
        <v>-9.7788870334625244E-9</v>
      </c>
      <c r="U2103" s="85"/>
      <c r="V2103" s="98"/>
      <c r="W2103" s="86"/>
      <c r="X2103" s="71"/>
      <c r="Y2103" s="71"/>
      <c r="Z2103" s="120"/>
      <c r="AA2103" s="120"/>
    </row>
    <row r="2104" spans="1:27" ht="41.1" hidden="1" customHeight="1" x14ac:dyDescent="0.3">
      <c r="A2104" s="285"/>
      <c r="B2104" s="57"/>
      <c r="C2104" s="57"/>
      <c r="D2104" s="57"/>
      <c r="E2104" s="57"/>
      <c r="F2104" s="57"/>
      <c r="G2104" s="57"/>
      <c r="H2104" s="103"/>
      <c r="I2104" s="133"/>
      <c r="J2104" s="187"/>
      <c r="K2104" s="133"/>
      <c r="L2104" s="91"/>
      <c r="M2104" s="188"/>
      <c r="N2104" s="123"/>
      <c r="O2104" s="124"/>
      <c r="P2104" s="110"/>
      <c r="Q2104" s="106"/>
      <c r="R2104" s="111"/>
      <c r="S2104" s="106"/>
      <c r="T2104" s="84">
        <f t="shared" si="111"/>
        <v>-9.7788870334625244E-9</v>
      </c>
      <c r="U2104" s="85"/>
      <c r="V2104" s="98"/>
      <c r="W2104" s="86"/>
      <c r="X2104" s="71"/>
      <c r="Y2104" s="71"/>
      <c r="Z2104" s="120"/>
      <c r="AA2104" s="120"/>
    </row>
    <row r="2105" spans="1:27" ht="41.1" hidden="1" customHeight="1" x14ac:dyDescent="0.3">
      <c r="A2105" s="285"/>
      <c r="B2105" s="57"/>
      <c r="C2105" s="57"/>
      <c r="D2105" s="57"/>
      <c r="E2105" s="57"/>
      <c r="F2105" s="57"/>
      <c r="G2105" s="57"/>
      <c r="H2105" s="103"/>
      <c r="I2105" s="133"/>
      <c r="J2105" s="187"/>
      <c r="K2105" s="133"/>
      <c r="L2105" s="91"/>
      <c r="M2105" s="188"/>
      <c r="N2105" s="123"/>
      <c r="O2105" s="124"/>
      <c r="P2105" s="110"/>
      <c r="Q2105" s="106"/>
      <c r="R2105" s="111"/>
      <c r="S2105" s="106"/>
      <c r="T2105" s="84">
        <f t="shared" si="111"/>
        <v>-9.7788870334625244E-9</v>
      </c>
      <c r="U2105" s="85"/>
      <c r="V2105" s="98"/>
      <c r="W2105" s="86"/>
      <c r="X2105" s="71"/>
      <c r="Y2105" s="71"/>
      <c r="Z2105" s="120"/>
      <c r="AA2105" s="120"/>
    </row>
    <row r="2106" spans="1:27" ht="41.1" hidden="1" customHeight="1" x14ac:dyDescent="0.3">
      <c r="A2106" s="285"/>
      <c r="B2106" s="57"/>
      <c r="C2106" s="57"/>
      <c r="D2106" s="57"/>
      <c r="E2106" s="57"/>
      <c r="F2106" s="57"/>
      <c r="G2106" s="57"/>
      <c r="H2106" s="103"/>
      <c r="I2106" s="133"/>
      <c r="J2106" s="187"/>
      <c r="K2106" s="133"/>
      <c r="L2106" s="91"/>
      <c r="M2106" s="188"/>
      <c r="N2106" s="123"/>
      <c r="O2106" s="124"/>
      <c r="P2106" s="110"/>
      <c r="Q2106" s="106"/>
      <c r="R2106" s="111"/>
      <c r="S2106" s="106"/>
      <c r="T2106" s="84">
        <f t="shared" si="111"/>
        <v>-9.7788870334625244E-9</v>
      </c>
      <c r="U2106" s="85"/>
      <c r="V2106" s="98"/>
      <c r="W2106" s="86"/>
      <c r="X2106" s="71"/>
      <c r="Y2106" s="71"/>
      <c r="Z2106" s="120"/>
      <c r="AA2106" s="120"/>
    </row>
    <row r="2107" spans="1:27" ht="41.1" hidden="1" customHeight="1" x14ac:dyDescent="0.3">
      <c r="A2107" s="285"/>
      <c r="B2107" s="57"/>
      <c r="C2107" s="57"/>
      <c r="D2107" s="57"/>
      <c r="E2107" s="57"/>
      <c r="F2107" s="57"/>
      <c r="G2107" s="57"/>
      <c r="H2107" s="103"/>
      <c r="I2107" s="133"/>
      <c r="J2107" s="187"/>
      <c r="K2107" s="133"/>
      <c r="L2107" s="91"/>
      <c r="M2107" s="188"/>
      <c r="N2107" s="123"/>
      <c r="O2107" s="124"/>
      <c r="P2107" s="110"/>
      <c r="Q2107" s="106"/>
      <c r="R2107" s="111"/>
      <c r="S2107" s="106"/>
      <c r="T2107" s="84">
        <f t="shared" si="111"/>
        <v>-9.7788870334625244E-9</v>
      </c>
      <c r="U2107" s="85"/>
      <c r="V2107" s="98"/>
      <c r="W2107" s="86"/>
      <c r="X2107" s="71"/>
      <c r="Y2107" s="71"/>
      <c r="Z2107" s="120"/>
      <c r="AA2107" s="120"/>
    </row>
    <row r="2108" spans="1:27" ht="41.1" hidden="1" customHeight="1" x14ac:dyDescent="0.3">
      <c r="A2108" s="285"/>
      <c r="B2108" s="57"/>
      <c r="C2108" s="57"/>
      <c r="D2108" s="57"/>
      <c r="E2108" s="57"/>
      <c r="F2108" s="57"/>
      <c r="G2108" s="57"/>
      <c r="H2108" s="103"/>
      <c r="I2108" s="133"/>
      <c r="J2108" s="187"/>
      <c r="K2108" s="133"/>
      <c r="L2108" s="91"/>
      <c r="M2108" s="188"/>
      <c r="N2108" s="123"/>
      <c r="O2108" s="124"/>
      <c r="P2108" s="110"/>
      <c r="Q2108" s="106"/>
      <c r="R2108" s="111"/>
      <c r="S2108" s="106"/>
      <c r="T2108" s="84">
        <f t="shared" si="111"/>
        <v>-9.7788870334625244E-9</v>
      </c>
      <c r="U2108" s="85"/>
      <c r="V2108" s="98"/>
      <c r="W2108" s="86"/>
      <c r="X2108" s="71"/>
      <c r="Y2108" s="71"/>
      <c r="Z2108" s="120"/>
      <c r="AA2108" s="120"/>
    </row>
    <row r="2109" spans="1:27" ht="41.1" hidden="1" customHeight="1" x14ac:dyDescent="0.3">
      <c r="A2109" s="285"/>
      <c r="B2109" s="57"/>
      <c r="C2109" s="57"/>
      <c r="D2109" s="57"/>
      <c r="E2109" s="57"/>
      <c r="F2109" s="57"/>
      <c r="G2109" s="57"/>
      <c r="H2109" s="103"/>
      <c r="I2109" s="133"/>
      <c r="J2109" s="187"/>
      <c r="K2109" s="133"/>
      <c r="L2109" s="91"/>
      <c r="M2109" s="188"/>
      <c r="N2109" s="123"/>
      <c r="O2109" s="124"/>
      <c r="P2109" s="110"/>
      <c r="Q2109" s="106"/>
      <c r="R2109" s="111"/>
      <c r="S2109" s="106"/>
      <c r="T2109" s="84">
        <f t="shared" si="111"/>
        <v>-9.7788870334625244E-9</v>
      </c>
      <c r="U2109" s="85"/>
      <c r="V2109" s="98"/>
      <c r="W2109" s="86"/>
      <c r="X2109" s="71"/>
      <c r="Y2109" s="71"/>
      <c r="Z2109" s="120"/>
      <c r="AA2109" s="120"/>
    </row>
    <row r="2110" spans="1:27" ht="41.1" hidden="1" customHeight="1" x14ac:dyDescent="0.3">
      <c r="A2110" s="285"/>
      <c r="B2110" s="57"/>
      <c r="C2110" s="57"/>
      <c r="D2110" s="57"/>
      <c r="E2110" s="57"/>
      <c r="F2110" s="57"/>
      <c r="G2110" s="57"/>
      <c r="H2110" s="103"/>
      <c r="I2110" s="133"/>
      <c r="J2110" s="187"/>
      <c r="K2110" s="133"/>
      <c r="L2110" s="91"/>
      <c r="M2110" s="188"/>
      <c r="N2110" s="123"/>
      <c r="O2110" s="124"/>
      <c r="P2110" s="110"/>
      <c r="Q2110" s="106"/>
      <c r="R2110" s="111"/>
      <c r="S2110" s="106"/>
      <c r="T2110" s="84">
        <f t="shared" si="111"/>
        <v>-9.7788870334625244E-9</v>
      </c>
      <c r="U2110" s="85"/>
      <c r="V2110" s="98"/>
      <c r="W2110" s="86"/>
      <c r="X2110" s="71"/>
      <c r="Y2110" s="71"/>
      <c r="Z2110" s="120"/>
      <c r="AA2110" s="120"/>
    </row>
    <row r="2111" spans="1:27" ht="41.1" hidden="1" customHeight="1" x14ac:dyDescent="0.3">
      <c r="A2111" s="285"/>
      <c r="B2111" s="57"/>
      <c r="C2111" s="57"/>
      <c r="D2111" s="57"/>
      <c r="E2111" s="57"/>
      <c r="F2111" s="57"/>
      <c r="G2111" s="57"/>
      <c r="H2111" s="103"/>
      <c r="I2111" s="133"/>
      <c r="J2111" s="187"/>
      <c r="K2111" s="133"/>
      <c r="L2111" s="91"/>
      <c r="M2111" s="188"/>
      <c r="N2111" s="123"/>
      <c r="O2111" s="124"/>
      <c r="P2111" s="110"/>
      <c r="Q2111" s="106"/>
      <c r="R2111" s="111"/>
      <c r="S2111" s="106"/>
      <c r="T2111" s="84">
        <f t="shared" si="111"/>
        <v>-9.7788870334625244E-9</v>
      </c>
      <c r="U2111" s="85"/>
      <c r="V2111" s="98"/>
      <c r="W2111" s="86"/>
      <c r="X2111" s="71"/>
      <c r="Y2111" s="71"/>
      <c r="Z2111" s="120"/>
      <c r="AA2111" s="120"/>
    </row>
    <row r="2112" spans="1:27" ht="41.1" hidden="1" customHeight="1" x14ac:dyDescent="0.3">
      <c r="A2112" s="285"/>
      <c r="B2112" s="57"/>
      <c r="C2112" s="57"/>
      <c r="D2112" s="57"/>
      <c r="E2112" s="57"/>
      <c r="F2112" s="57"/>
      <c r="G2112" s="57"/>
      <c r="H2112" s="103"/>
      <c r="I2112" s="133"/>
      <c r="J2112" s="187"/>
      <c r="K2112" s="133"/>
      <c r="L2112" s="91"/>
      <c r="M2112" s="188"/>
      <c r="N2112" s="123"/>
      <c r="O2112" s="124"/>
      <c r="P2112" s="110"/>
      <c r="Q2112" s="106"/>
      <c r="R2112" s="111"/>
      <c r="S2112" s="106"/>
      <c r="T2112" s="84">
        <f t="shared" si="111"/>
        <v>-9.7788870334625244E-9</v>
      </c>
      <c r="U2112" s="85"/>
      <c r="V2112" s="98"/>
      <c r="W2112" s="86"/>
      <c r="X2112" s="71"/>
      <c r="Y2112" s="71"/>
      <c r="Z2112" s="120"/>
      <c r="AA2112" s="120"/>
    </row>
    <row r="2113" spans="1:27" ht="41.1" hidden="1" customHeight="1" x14ac:dyDescent="0.3">
      <c r="A2113" s="285"/>
      <c r="B2113" s="57"/>
      <c r="C2113" s="57"/>
      <c r="D2113" s="57"/>
      <c r="E2113" s="57"/>
      <c r="F2113" s="57"/>
      <c r="G2113" s="57"/>
      <c r="H2113" s="103"/>
      <c r="I2113" s="133"/>
      <c r="J2113" s="187"/>
      <c r="K2113" s="133"/>
      <c r="L2113" s="91"/>
      <c r="M2113" s="188"/>
      <c r="N2113" s="123"/>
      <c r="O2113" s="124"/>
      <c r="P2113" s="110"/>
      <c r="Q2113" s="106"/>
      <c r="R2113" s="111"/>
      <c r="S2113" s="106"/>
      <c r="T2113" s="84">
        <f t="shared" si="111"/>
        <v>-9.7788870334625244E-9</v>
      </c>
      <c r="U2113" s="85"/>
      <c r="V2113" s="98"/>
      <c r="W2113" s="86"/>
      <c r="X2113" s="71"/>
      <c r="Y2113" s="71"/>
      <c r="Z2113" s="120"/>
      <c r="AA2113" s="120"/>
    </row>
    <row r="2114" spans="1:27" ht="41.1" hidden="1" customHeight="1" x14ac:dyDescent="0.3">
      <c r="A2114" s="285"/>
      <c r="B2114" s="57"/>
      <c r="C2114" s="57"/>
      <c r="D2114" s="57"/>
      <c r="E2114" s="57"/>
      <c r="F2114" s="57"/>
      <c r="G2114" s="57"/>
      <c r="H2114" s="103"/>
      <c r="I2114" s="133"/>
      <c r="J2114" s="187"/>
      <c r="K2114" s="133"/>
      <c r="L2114" s="91"/>
      <c r="M2114" s="188"/>
      <c r="N2114" s="123"/>
      <c r="O2114" s="124"/>
      <c r="P2114" s="110"/>
      <c r="Q2114" s="106"/>
      <c r="R2114" s="111"/>
      <c r="S2114" s="106"/>
      <c r="T2114" s="84">
        <f t="shared" si="111"/>
        <v>-9.7788870334625244E-9</v>
      </c>
      <c r="U2114" s="85"/>
      <c r="V2114" s="98"/>
      <c r="W2114" s="86"/>
      <c r="X2114" s="71"/>
      <c r="Y2114" s="71"/>
      <c r="Z2114" s="120"/>
      <c r="AA2114" s="120"/>
    </row>
    <row r="2115" spans="1:27" ht="41.1" hidden="1" customHeight="1" x14ac:dyDescent="0.3">
      <c r="A2115" s="285"/>
      <c r="B2115" s="57"/>
      <c r="C2115" s="57"/>
      <c r="D2115" s="57"/>
      <c r="E2115" s="57"/>
      <c r="F2115" s="57"/>
      <c r="G2115" s="57"/>
      <c r="H2115" s="103"/>
      <c r="I2115" s="133"/>
      <c r="J2115" s="187"/>
      <c r="K2115" s="133"/>
      <c r="L2115" s="91"/>
      <c r="M2115" s="188"/>
      <c r="N2115" s="123"/>
      <c r="O2115" s="124"/>
      <c r="P2115" s="110"/>
      <c r="Q2115" s="106"/>
      <c r="R2115" s="111"/>
      <c r="S2115" s="106"/>
      <c r="T2115" s="84">
        <f t="shared" si="111"/>
        <v>-9.7788870334625244E-9</v>
      </c>
      <c r="U2115" s="85"/>
      <c r="V2115" s="98"/>
      <c r="W2115" s="86"/>
      <c r="X2115" s="71"/>
      <c r="Y2115" s="71"/>
      <c r="Z2115" s="120"/>
      <c r="AA2115" s="120"/>
    </row>
    <row r="2116" spans="1:27" ht="41.1" hidden="1" customHeight="1" x14ac:dyDescent="0.3">
      <c r="A2116" s="285"/>
      <c r="B2116" s="57"/>
      <c r="C2116" s="57"/>
      <c r="D2116" s="57"/>
      <c r="E2116" s="57"/>
      <c r="F2116" s="57"/>
      <c r="G2116" s="57"/>
      <c r="H2116" s="103"/>
      <c r="I2116" s="133"/>
      <c r="J2116" s="187"/>
      <c r="K2116" s="133"/>
      <c r="L2116" s="91"/>
      <c r="M2116" s="188"/>
      <c r="N2116" s="123"/>
      <c r="O2116" s="124"/>
      <c r="P2116" s="110"/>
      <c r="Q2116" s="106"/>
      <c r="R2116" s="111"/>
      <c r="S2116" s="106"/>
      <c r="T2116" s="84">
        <f t="shared" si="111"/>
        <v>-9.7788870334625244E-9</v>
      </c>
      <c r="U2116" s="85"/>
      <c r="V2116" s="98"/>
      <c r="W2116" s="86"/>
      <c r="X2116" s="71"/>
      <c r="Y2116" s="71"/>
      <c r="Z2116" s="120"/>
      <c r="AA2116" s="120"/>
    </row>
    <row r="2117" spans="1:27" ht="41.1" hidden="1" customHeight="1" x14ac:dyDescent="0.3">
      <c r="A2117" s="285"/>
      <c r="B2117" s="57"/>
      <c r="C2117" s="57"/>
      <c r="D2117" s="57"/>
      <c r="E2117" s="57"/>
      <c r="F2117" s="57"/>
      <c r="G2117" s="57"/>
      <c r="H2117" s="103"/>
      <c r="I2117" s="133"/>
      <c r="J2117" s="187"/>
      <c r="K2117" s="133"/>
      <c r="L2117" s="91"/>
      <c r="M2117" s="188"/>
      <c r="N2117" s="123"/>
      <c r="O2117" s="124"/>
      <c r="P2117" s="110"/>
      <c r="Q2117" s="106"/>
      <c r="R2117" s="111"/>
      <c r="S2117" s="106"/>
      <c r="T2117" s="84">
        <f t="shared" si="111"/>
        <v>-9.7788870334625244E-9</v>
      </c>
      <c r="U2117" s="85"/>
      <c r="V2117" s="98"/>
      <c r="W2117" s="86"/>
      <c r="X2117" s="71"/>
      <c r="Y2117" s="71"/>
      <c r="Z2117" s="120"/>
      <c r="AA2117" s="120"/>
    </row>
    <row r="2118" spans="1:27" ht="41.1" hidden="1" customHeight="1" x14ac:dyDescent="0.3">
      <c r="A2118" s="285"/>
      <c r="B2118" s="57"/>
      <c r="C2118" s="57"/>
      <c r="D2118" s="57"/>
      <c r="E2118" s="57"/>
      <c r="F2118" s="57"/>
      <c r="G2118" s="57"/>
      <c r="H2118" s="103"/>
      <c r="I2118" s="133"/>
      <c r="J2118" s="187"/>
      <c r="K2118" s="133"/>
      <c r="L2118" s="91"/>
      <c r="M2118" s="188"/>
      <c r="N2118" s="123"/>
      <c r="O2118" s="124"/>
      <c r="P2118" s="110"/>
      <c r="Q2118" s="106"/>
      <c r="R2118" s="111"/>
      <c r="S2118" s="106"/>
      <c r="T2118" s="84">
        <f t="shared" si="111"/>
        <v>-9.7788870334625244E-9</v>
      </c>
      <c r="U2118" s="85"/>
      <c r="V2118" s="98"/>
      <c r="W2118" s="86"/>
      <c r="X2118" s="71"/>
      <c r="Y2118" s="71"/>
      <c r="Z2118" s="120"/>
      <c r="AA2118" s="120"/>
    </row>
    <row r="2119" spans="1:27" ht="41.1" hidden="1" customHeight="1" x14ac:dyDescent="0.3">
      <c r="A2119" s="285"/>
      <c r="B2119" s="57"/>
      <c r="C2119" s="57"/>
      <c r="D2119" s="57"/>
      <c r="E2119" s="57"/>
      <c r="F2119" s="57"/>
      <c r="G2119" s="57"/>
      <c r="H2119" s="103"/>
      <c r="I2119" s="133"/>
      <c r="J2119" s="187"/>
      <c r="K2119" s="133"/>
      <c r="L2119" s="91"/>
      <c r="M2119" s="188"/>
      <c r="N2119" s="123"/>
      <c r="O2119" s="124"/>
      <c r="P2119" s="110"/>
      <c r="Q2119" s="106"/>
      <c r="R2119" s="111"/>
      <c r="S2119" s="106"/>
      <c r="T2119" s="84">
        <f t="shared" si="111"/>
        <v>-9.7788870334625244E-9</v>
      </c>
      <c r="U2119" s="85"/>
      <c r="V2119" s="98"/>
      <c r="W2119" s="86"/>
      <c r="X2119" s="71"/>
      <c r="Y2119" s="71"/>
      <c r="Z2119" s="120"/>
      <c r="AA2119" s="120"/>
    </row>
    <row r="2120" spans="1:27" ht="41.1" hidden="1" customHeight="1" x14ac:dyDescent="0.3">
      <c r="A2120" s="285"/>
      <c r="B2120" s="57"/>
      <c r="C2120" s="57"/>
      <c r="D2120" s="57"/>
      <c r="E2120" s="57"/>
      <c r="F2120" s="57"/>
      <c r="G2120" s="57"/>
      <c r="H2120" s="103"/>
      <c r="I2120" s="133"/>
      <c r="J2120" s="187"/>
      <c r="K2120" s="133"/>
      <c r="L2120" s="91"/>
      <c r="M2120" s="188"/>
      <c r="N2120" s="123"/>
      <c r="O2120" s="124"/>
      <c r="P2120" s="110"/>
      <c r="Q2120" s="106"/>
      <c r="R2120" s="111"/>
      <c r="S2120" s="106"/>
      <c r="T2120" s="84">
        <f t="shared" si="111"/>
        <v>-9.7788870334625244E-9</v>
      </c>
      <c r="U2120" s="85"/>
      <c r="V2120" s="98"/>
      <c r="W2120" s="86"/>
      <c r="X2120" s="71"/>
      <c r="Y2120" s="71"/>
      <c r="Z2120" s="120"/>
      <c r="AA2120" s="120"/>
    </row>
    <row r="2121" spans="1:27" ht="41.1" hidden="1" customHeight="1" x14ac:dyDescent="0.3">
      <c r="A2121" s="285"/>
      <c r="B2121" s="57"/>
      <c r="C2121" s="57"/>
      <c r="D2121" s="57"/>
      <c r="E2121" s="57"/>
      <c r="F2121" s="57"/>
      <c r="G2121" s="57"/>
      <c r="H2121" s="103"/>
      <c r="I2121" s="133"/>
      <c r="J2121" s="187"/>
      <c r="K2121" s="133"/>
      <c r="L2121" s="91"/>
      <c r="M2121" s="188"/>
      <c r="N2121" s="123"/>
      <c r="O2121" s="124"/>
      <c r="P2121" s="110"/>
      <c r="Q2121" s="106"/>
      <c r="R2121" s="111"/>
      <c r="S2121" s="106"/>
      <c r="T2121" s="84">
        <f t="shared" si="111"/>
        <v>-9.7788870334625244E-9</v>
      </c>
      <c r="U2121" s="85"/>
      <c r="V2121" s="98"/>
      <c r="W2121" s="86"/>
      <c r="X2121" s="71"/>
      <c r="Y2121" s="71"/>
      <c r="Z2121" s="120"/>
      <c r="AA2121" s="120"/>
    </row>
    <row r="2122" spans="1:27" ht="41.1" hidden="1" customHeight="1" x14ac:dyDescent="0.3">
      <c r="A2122" s="285"/>
      <c r="B2122" s="57"/>
      <c r="C2122" s="57"/>
      <c r="D2122" s="57"/>
      <c r="E2122" s="57"/>
      <c r="F2122" s="57"/>
      <c r="G2122" s="57"/>
      <c r="H2122" s="103"/>
      <c r="I2122" s="133"/>
      <c r="J2122" s="187"/>
      <c r="K2122" s="133"/>
      <c r="L2122" s="91"/>
      <c r="M2122" s="188"/>
      <c r="N2122" s="123"/>
      <c r="O2122" s="124"/>
      <c r="P2122" s="110"/>
      <c r="Q2122" s="106"/>
      <c r="R2122" s="111"/>
      <c r="S2122" s="106"/>
      <c r="T2122" s="84">
        <f t="shared" si="111"/>
        <v>-9.7788870334625244E-9</v>
      </c>
      <c r="U2122" s="85"/>
      <c r="V2122" s="98"/>
      <c r="W2122" s="86"/>
      <c r="X2122" s="71"/>
      <c r="Y2122" s="71"/>
      <c r="Z2122" s="120"/>
      <c r="AA2122" s="120"/>
    </row>
    <row r="2123" spans="1:27" ht="41.1" hidden="1" customHeight="1" x14ac:dyDescent="0.3">
      <c r="A2123" s="285"/>
      <c r="B2123" s="57"/>
      <c r="C2123" s="57"/>
      <c r="D2123" s="57"/>
      <c r="E2123" s="57"/>
      <c r="F2123" s="57"/>
      <c r="G2123" s="57"/>
      <c r="H2123" s="103"/>
      <c r="I2123" s="133"/>
      <c r="J2123" s="187"/>
      <c r="K2123" s="133"/>
      <c r="L2123" s="91"/>
      <c r="M2123" s="188"/>
      <c r="N2123" s="123"/>
      <c r="O2123" s="124"/>
      <c r="P2123" s="110"/>
      <c r="Q2123" s="106"/>
      <c r="R2123" s="111"/>
      <c r="S2123" s="106"/>
      <c r="T2123" s="84">
        <f t="shared" si="111"/>
        <v>-9.7788870334625244E-9</v>
      </c>
      <c r="U2123" s="85"/>
      <c r="V2123" s="98"/>
      <c r="W2123" s="86"/>
      <c r="X2123" s="71"/>
      <c r="Y2123" s="71"/>
      <c r="Z2123" s="120"/>
      <c r="AA2123" s="120"/>
    </row>
    <row r="2124" spans="1:27" ht="41.1" hidden="1" customHeight="1" x14ac:dyDescent="0.3">
      <c r="A2124" s="285"/>
      <c r="B2124" s="57"/>
      <c r="C2124" s="57"/>
      <c r="D2124" s="57"/>
      <c r="E2124" s="57"/>
      <c r="F2124" s="57"/>
      <c r="G2124" s="57"/>
      <c r="H2124" s="103"/>
      <c r="I2124" s="133"/>
      <c r="J2124" s="187"/>
      <c r="K2124" s="133"/>
      <c r="L2124" s="91"/>
      <c r="M2124" s="188"/>
      <c r="N2124" s="123"/>
      <c r="O2124" s="124"/>
      <c r="P2124" s="110"/>
      <c r="Q2124" s="106"/>
      <c r="R2124" s="111"/>
      <c r="S2124" s="106"/>
      <c r="T2124" s="84">
        <f t="shared" si="111"/>
        <v>-9.7788870334625244E-9</v>
      </c>
      <c r="U2124" s="85"/>
      <c r="V2124" s="98"/>
      <c r="W2124" s="86"/>
      <c r="X2124" s="71"/>
      <c r="Y2124" s="71"/>
      <c r="Z2124" s="120"/>
      <c r="AA2124" s="120"/>
    </row>
    <row r="2125" spans="1:27" ht="41.1" hidden="1" customHeight="1" x14ac:dyDescent="0.3">
      <c r="A2125" s="285"/>
      <c r="B2125" s="57"/>
      <c r="C2125" s="57"/>
      <c r="D2125" s="57"/>
      <c r="E2125" s="57"/>
      <c r="F2125" s="57"/>
      <c r="G2125" s="57"/>
      <c r="H2125" s="103"/>
      <c r="I2125" s="133"/>
      <c r="J2125" s="187"/>
      <c r="K2125" s="133"/>
      <c r="L2125" s="91"/>
      <c r="M2125" s="188"/>
      <c r="N2125" s="123"/>
      <c r="O2125" s="124"/>
      <c r="P2125" s="110"/>
      <c r="Q2125" s="106"/>
      <c r="R2125" s="111"/>
      <c r="S2125" s="106"/>
      <c r="T2125" s="84">
        <f t="shared" si="111"/>
        <v>-9.7788870334625244E-9</v>
      </c>
      <c r="U2125" s="85"/>
      <c r="V2125" s="98"/>
      <c r="W2125" s="86"/>
      <c r="X2125" s="71"/>
      <c r="Y2125" s="71"/>
      <c r="Z2125" s="120"/>
      <c r="AA2125" s="120"/>
    </row>
    <row r="2126" spans="1:27" ht="41.1" hidden="1" customHeight="1" x14ac:dyDescent="0.3">
      <c r="A2126" s="285"/>
      <c r="B2126" s="57"/>
      <c r="C2126" s="57"/>
      <c r="D2126" s="57"/>
      <c r="E2126" s="57"/>
      <c r="F2126" s="57"/>
      <c r="G2126" s="57"/>
      <c r="H2126" s="103"/>
      <c r="I2126" s="133"/>
      <c r="J2126" s="187"/>
      <c r="K2126" s="133"/>
      <c r="L2126" s="91"/>
      <c r="M2126" s="188"/>
      <c r="N2126" s="123"/>
      <c r="O2126" s="124"/>
      <c r="P2126" s="110"/>
      <c r="Q2126" s="106"/>
      <c r="R2126" s="111"/>
      <c r="S2126" s="106"/>
      <c r="T2126" s="84">
        <f t="shared" si="111"/>
        <v>-9.7788870334625244E-9</v>
      </c>
      <c r="U2126" s="85"/>
      <c r="V2126" s="98"/>
      <c r="W2126" s="86"/>
      <c r="X2126" s="71"/>
      <c r="Y2126" s="71"/>
      <c r="Z2126" s="120"/>
      <c r="AA2126" s="120"/>
    </row>
    <row r="2127" spans="1:27" ht="41.1" hidden="1" customHeight="1" x14ac:dyDescent="0.3">
      <c r="A2127" s="285"/>
      <c r="B2127" s="57"/>
      <c r="C2127" s="57"/>
      <c r="D2127" s="57"/>
      <c r="E2127" s="57"/>
      <c r="F2127" s="57"/>
      <c r="G2127" s="57"/>
      <c r="H2127" s="103"/>
      <c r="I2127" s="133"/>
      <c r="J2127" s="187"/>
      <c r="K2127" s="133"/>
      <c r="L2127" s="91"/>
      <c r="M2127" s="188"/>
      <c r="N2127" s="123"/>
      <c r="O2127" s="124"/>
      <c r="P2127" s="110"/>
      <c r="Q2127" s="106"/>
      <c r="R2127" s="111"/>
      <c r="S2127" s="106"/>
      <c r="T2127" s="84">
        <f t="shared" si="111"/>
        <v>-9.7788870334625244E-9</v>
      </c>
      <c r="U2127" s="85"/>
      <c r="V2127" s="98"/>
      <c r="W2127" s="86"/>
      <c r="X2127" s="71"/>
      <c r="Y2127" s="71"/>
      <c r="Z2127" s="120"/>
      <c r="AA2127" s="120"/>
    </row>
    <row r="2128" spans="1:27" ht="41.1" hidden="1" customHeight="1" x14ac:dyDescent="0.3">
      <c r="A2128" s="285"/>
      <c r="B2128" s="57"/>
      <c r="C2128" s="57"/>
      <c r="D2128" s="57"/>
      <c r="E2128" s="57"/>
      <c r="F2128" s="57"/>
      <c r="G2128" s="57"/>
      <c r="H2128" s="103"/>
      <c r="I2128" s="133"/>
      <c r="J2128" s="187"/>
      <c r="K2128" s="133"/>
      <c r="L2128" s="91"/>
      <c r="M2128" s="188"/>
      <c r="N2128" s="123"/>
      <c r="O2128" s="124"/>
      <c r="P2128" s="110"/>
      <c r="Q2128" s="106"/>
      <c r="R2128" s="111"/>
      <c r="S2128" s="106"/>
      <c r="T2128" s="84">
        <f t="shared" si="111"/>
        <v>-9.7788870334625244E-9</v>
      </c>
      <c r="U2128" s="85"/>
      <c r="V2128" s="98"/>
      <c r="W2128" s="86"/>
      <c r="X2128" s="71"/>
      <c r="Y2128" s="71"/>
      <c r="Z2128" s="120"/>
      <c r="AA2128" s="120"/>
    </row>
    <row r="2129" spans="1:27" ht="41.1" hidden="1" customHeight="1" x14ac:dyDescent="0.3">
      <c r="A2129" s="285"/>
      <c r="B2129" s="57"/>
      <c r="C2129" s="57"/>
      <c r="D2129" s="57"/>
      <c r="E2129" s="57"/>
      <c r="F2129" s="57"/>
      <c r="G2129" s="57"/>
      <c r="H2129" s="103"/>
      <c r="I2129" s="133"/>
      <c r="J2129" s="187"/>
      <c r="K2129" s="133"/>
      <c r="L2129" s="91"/>
      <c r="M2129" s="188"/>
      <c r="N2129" s="123"/>
      <c r="O2129" s="124"/>
      <c r="P2129" s="110"/>
      <c r="Q2129" s="106"/>
      <c r="R2129" s="111"/>
      <c r="S2129" s="106"/>
      <c r="T2129" s="84">
        <f t="shared" si="111"/>
        <v>-9.7788870334625244E-9</v>
      </c>
      <c r="U2129" s="85"/>
      <c r="V2129" s="98"/>
      <c r="W2129" s="86"/>
      <c r="X2129" s="71"/>
      <c r="Y2129" s="71"/>
      <c r="Z2129" s="120"/>
      <c r="AA2129" s="120"/>
    </row>
    <row r="2130" spans="1:27" ht="41.1" hidden="1" customHeight="1" x14ac:dyDescent="0.3">
      <c r="A2130" s="285"/>
      <c r="B2130" s="57"/>
      <c r="C2130" s="57"/>
      <c r="D2130" s="57"/>
      <c r="E2130" s="57"/>
      <c r="F2130" s="57"/>
      <c r="G2130" s="57"/>
      <c r="H2130" s="103"/>
      <c r="I2130" s="133"/>
      <c r="J2130" s="187"/>
      <c r="K2130" s="133"/>
      <c r="L2130" s="91"/>
      <c r="M2130" s="188"/>
      <c r="N2130" s="123"/>
      <c r="O2130" s="124"/>
      <c r="P2130" s="110"/>
      <c r="Q2130" s="106"/>
      <c r="R2130" s="111"/>
      <c r="S2130" s="106"/>
      <c r="T2130" s="84">
        <f t="shared" si="111"/>
        <v>-9.7788870334625244E-9</v>
      </c>
      <c r="U2130" s="85"/>
      <c r="V2130" s="98"/>
      <c r="W2130" s="86"/>
      <c r="X2130" s="71"/>
      <c r="Y2130" s="71"/>
      <c r="Z2130" s="120"/>
      <c r="AA2130" s="120"/>
    </row>
    <row r="2131" spans="1:27" ht="41.1" hidden="1" customHeight="1" x14ac:dyDescent="0.3">
      <c r="A2131" s="285"/>
      <c r="B2131" s="57"/>
      <c r="C2131" s="57"/>
      <c r="D2131" s="57"/>
      <c r="E2131" s="57"/>
      <c r="F2131" s="57"/>
      <c r="G2131" s="57"/>
      <c r="H2131" s="103"/>
      <c r="I2131" s="133"/>
      <c r="J2131" s="187"/>
      <c r="K2131" s="133"/>
      <c r="L2131" s="91"/>
      <c r="M2131" s="188"/>
      <c r="N2131" s="123"/>
      <c r="O2131" s="124"/>
      <c r="P2131" s="110"/>
      <c r="Q2131" s="106"/>
      <c r="R2131" s="111"/>
      <c r="S2131" s="106"/>
      <c r="T2131" s="84">
        <f t="shared" si="111"/>
        <v>-9.7788870334625244E-9</v>
      </c>
      <c r="U2131" s="85"/>
      <c r="V2131" s="98"/>
      <c r="W2131" s="86"/>
      <c r="X2131" s="71"/>
      <c r="Y2131" s="71"/>
      <c r="Z2131" s="120"/>
      <c r="AA2131" s="120"/>
    </row>
    <row r="2132" spans="1:27" ht="41.1" hidden="1" customHeight="1" x14ac:dyDescent="0.3">
      <c r="A2132" s="285"/>
      <c r="B2132" s="57"/>
      <c r="C2132" s="57"/>
      <c r="D2132" s="57"/>
      <c r="E2132" s="57"/>
      <c r="F2132" s="57"/>
      <c r="G2132" s="57"/>
      <c r="H2132" s="103"/>
      <c r="I2132" s="133"/>
      <c r="J2132" s="187"/>
      <c r="K2132" s="133"/>
      <c r="L2132" s="91"/>
      <c r="M2132" s="188"/>
      <c r="N2132" s="123"/>
      <c r="O2132" s="124"/>
      <c r="P2132" s="110"/>
      <c r="Q2132" s="106"/>
      <c r="R2132" s="111"/>
      <c r="S2132" s="106"/>
      <c r="T2132" s="84">
        <f t="shared" si="111"/>
        <v>-9.7788870334625244E-9</v>
      </c>
      <c r="U2132" s="85"/>
      <c r="V2132" s="98"/>
      <c r="W2132" s="86"/>
      <c r="X2132" s="71"/>
      <c r="Y2132" s="71"/>
      <c r="Z2132" s="120"/>
      <c r="AA2132" s="120"/>
    </row>
    <row r="2133" spans="1:27" ht="41.1" hidden="1" customHeight="1" x14ac:dyDescent="0.3">
      <c r="A2133" s="285"/>
      <c r="B2133" s="57"/>
      <c r="C2133" s="57"/>
      <c r="D2133" s="57"/>
      <c r="E2133" s="57"/>
      <c r="F2133" s="57"/>
      <c r="G2133" s="57"/>
      <c r="H2133" s="103"/>
      <c r="I2133" s="133"/>
      <c r="J2133" s="187"/>
      <c r="K2133" s="133"/>
      <c r="L2133" s="91"/>
      <c r="M2133" s="188"/>
      <c r="N2133" s="123"/>
      <c r="O2133" s="124"/>
      <c r="P2133" s="110"/>
      <c r="Q2133" s="106"/>
      <c r="R2133" s="111"/>
      <c r="S2133" s="106"/>
      <c r="T2133" s="84">
        <f t="shared" si="111"/>
        <v>-9.7788870334625244E-9</v>
      </c>
      <c r="U2133" s="85"/>
      <c r="V2133" s="98"/>
      <c r="W2133" s="86"/>
      <c r="X2133" s="71"/>
      <c r="Y2133" s="71"/>
      <c r="Z2133" s="120"/>
      <c r="AA2133" s="120"/>
    </row>
    <row r="2134" spans="1:27" ht="41.1" hidden="1" customHeight="1" x14ac:dyDescent="0.3">
      <c r="A2134" s="285"/>
      <c r="B2134" s="57"/>
      <c r="C2134" s="57"/>
      <c r="D2134" s="57"/>
      <c r="E2134" s="57"/>
      <c r="F2134" s="57"/>
      <c r="G2134" s="57"/>
      <c r="H2134" s="103"/>
      <c r="I2134" s="133"/>
      <c r="J2134" s="187"/>
      <c r="K2134" s="133"/>
      <c r="L2134" s="91"/>
      <c r="M2134" s="188"/>
      <c r="N2134" s="123"/>
      <c r="O2134" s="124"/>
      <c r="P2134" s="110"/>
      <c r="Q2134" s="106"/>
      <c r="R2134" s="111"/>
      <c r="S2134" s="106"/>
      <c r="T2134" s="84">
        <f t="shared" si="111"/>
        <v>-9.7788870334625244E-9</v>
      </c>
      <c r="U2134" s="85"/>
      <c r="V2134" s="98"/>
      <c r="W2134" s="86"/>
      <c r="X2134" s="71"/>
      <c r="Y2134" s="71"/>
      <c r="Z2134" s="120"/>
      <c r="AA2134" s="120"/>
    </row>
    <row r="2135" spans="1:27" ht="41.1" hidden="1" customHeight="1" x14ac:dyDescent="0.3">
      <c r="A2135" s="285"/>
      <c r="B2135" s="57"/>
      <c r="C2135" s="57"/>
      <c r="D2135" s="57"/>
      <c r="E2135" s="57"/>
      <c r="F2135" s="57"/>
      <c r="G2135" s="57"/>
      <c r="H2135" s="103"/>
      <c r="I2135" s="133"/>
      <c r="J2135" s="187"/>
      <c r="K2135" s="133"/>
      <c r="L2135" s="91"/>
      <c r="M2135" s="188"/>
      <c r="N2135" s="123"/>
      <c r="O2135" s="124"/>
      <c r="P2135" s="110"/>
      <c r="Q2135" s="106"/>
      <c r="R2135" s="111"/>
      <c r="S2135" s="106"/>
      <c r="T2135" s="84">
        <f t="shared" si="111"/>
        <v>-9.7788870334625244E-9</v>
      </c>
      <c r="U2135" s="85"/>
      <c r="V2135" s="98"/>
      <c r="W2135" s="86"/>
      <c r="X2135" s="71"/>
      <c r="Y2135" s="71"/>
      <c r="Z2135" s="120"/>
      <c r="AA2135" s="120"/>
    </row>
    <row r="2136" spans="1:27" ht="41.1" hidden="1" customHeight="1" x14ac:dyDescent="0.3">
      <c r="A2136" s="285"/>
      <c r="B2136" s="57"/>
      <c r="C2136" s="57"/>
      <c r="D2136" s="57"/>
      <c r="E2136" s="57"/>
      <c r="F2136" s="57"/>
      <c r="G2136" s="57"/>
      <c r="H2136" s="103"/>
      <c r="I2136" s="133"/>
      <c r="J2136" s="187"/>
      <c r="K2136" s="133"/>
      <c r="L2136" s="91"/>
      <c r="M2136" s="188"/>
      <c r="N2136" s="123"/>
      <c r="O2136" s="124"/>
      <c r="P2136" s="110"/>
      <c r="Q2136" s="106"/>
      <c r="R2136" s="111"/>
      <c r="S2136" s="106"/>
      <c r="T2136" s="84">
        <f t="shared" si="111"/>
        <v>-9.7788870334625244E-9</v>
      </c>
      <c r="U2136" s="85"/>
      <c r="V2136" s="98"/>
      <c r="W2136" s="86"/>
      <c r="X2136" s="71"/>
      <c r="Y2136" s="71"/>
      <c r="Z2136" s="120"/>
      <c r="AA2136" s="120"/>
    </row>
    <row r="2137" spans="1:27" ht="41.1" hidden="1" customHeight="1" x14ac:dyDescent="0.3">
      <c r="A2137" s="285"/>
      <c r="B2137" s="57"/>
      <c r="C2137" s="57"/>
      <c r="D2137" s="57"/>
      <c r="E2137" s="57"/>
      <c r="F2137" s="57"/>
      <c r="G2137" s="57"/>
      <c r="H2137" s="103"/>
      <c r="I2137" s="133"/>
      <c r="J2137" s="187"/>
      <c r="K2137" s="133"/>
      <c r="L2137" s="91"/>
      <c r="M2137" s="188"/>
      <c r="N2137" s="123"/>
      <c r="O2137" s="124"/>
      <c r="P2137" s="110"/>
      <c r="Q2137" s="106"/>
      <c r="R2137" s="111"/>
      <c r="S2137" s="106"/>
      <c r="T2137" s="84">
        <f t="shared" si="111"/>
        <v>-9.7788870334625244E-9</v>
      </c>
      <c r="U2137" s="85"/>
      <c r="V2137" s="98"/>
      <c r="W2137" s="86"/>
      <c r="X2137" s="71"/>
      <c r="Y2137" s="71"/>
      <c r="Z2137" s="120"/>
      <c r="AA2137" s="120"/>
    </row>
    <row r="2138" spans="1:27" ht="41.1" hidden="1" customHeight="1" x14ac:dyDescent="0.3">
      <c r="A2138" s="285"/>
      <c r="B2138" s="57"/>
      <c r="C2138" s="57"/>
      <c r="D2138" s="57"/>
      <c r="E2138" s="57"/>
      <c r="F2138" s="57"/>
      <c r="G2138" s="57"/>
      <c r="H2138" s="103"/>
      <c r="I2138" s="133"/>
      <c r="J2138" s="187"/>
      <c r="K2138" s="133"/>
      <c r="L2138" s="91"/>
      <c r="M2138" s="188"/>
      <c r="N2138" s="123"/>
      <c r="O2138" s="124"/>
      <c r="P2138" s="110"/>
      <c r="Q2138" s="106"/>
      <c r="R2138" s="111"/>
      <c r="S2138" s="106"/>
      <c r="T2138" s="84">
        <f t="shared" si="111"/>
        <v>-9.7788870334625244E-9</v>
      </c>
      <c r="U2138" s="85"/>
      <c r="V2138" s="98"/>
      <c r="W2138" s="86"/>
      <c r="X2138" s="71"/>
      <c r="Y2138" s="71"/>
      <c r="Z2138" s="120"/>
      <c r="AA2138" s="120"/>
    </row>
    <row r="2139" spans="1:27" ht="41.1" hidden="1" customHeight="1" x14ac:dyDescent="0.3">
      <c r="A2139" s="285"/>
      <c r="B2139" s="57"/>
      <c r="C2139" s="57"/>
      <c r="D2139" s="57"/>
      <c r="E2139" s="57"/>
      <c r="F2139" s="57"/>
      <c r="G2139" s="57"/>
      <c r="H2139" s="103"/>
      <c r="I2139" s="133"/>
      <c r="J2139" s="187"/>
      <c r="K2139" s="133"/>
      <c r="L2139" s="91"/>
      <c r="M2139" s="188"/>
      <c r="N2139" s="123"/>
      <c r="O2139" s="124"/>
      <c r="P2139" s="110"/>
      <c r="Q2139" s="106"/>
      <c r="R2139" s="111"/>
      <c r="S2139" s="106"/>
      <c r="T2139" s="84">
        <f t="shared" si="111"/>
        <v>-9.7788870334625244E-9</v>
      </c>
      <c r="U2139" s="85"/>
      <c r="V2139" s="98"/>
      <c r="W2139" s="86"/>
      <c r="X2139" s="71"/>
      <c r="Y2139" s="71"/>
      <c r="Z2139" s="120"/>
      <c r="AA2139" s="120"/>
    </row>
    <row r="2140" spans="1:27" ht="41.1" hidden="1" customHeight="1" x14ac:dyDescent="0.3">
      <c r="A2140" s="285"/>
      <c r="B2140" s="57"/>
      <c r="C2140" s="57"/>
      <c r="D2140" s="57"/>
      <c r="E2140" s="57"/>
      <c r="F2140" s="57"/>
      <c r="G2140" s="57"/>
      <c r="H2140" s="103"/>
      <c r="I2140" s="133"/>
      <c r="J2140" s="187"/>
      <c r="K2140" s="133"/>
      <c r="L2140" s="91"/>
      <c r="M2140" s="188"/>
      <c r="N2140" s="123"/>
      <c r="O2140" s="124"/>
      <c r="P2140" s="110"/>
      <c r="Q2140" s="106"/>
      <c r="R2140" s="111"/>
      <c r="S2140" s="106"/>
      <c r="T2140" s="84">
        <f t="shared" si="111"/>
        <v>-9.7788870334625244E-9</v>
      </c>
      <c r="U2140" s="85"/>
      <c r="V2140" s="98"/>
      <c r="W2140" s="86"/>
      <c r="X2140" s="71"/>
      <c r="Y2140" s="71"/>
      <c r="Z2140" s="120"/>
      <c r="AA2140" s="120"/>
    </row>
    <row r="2141" spans="1:27" ht="41.1" hidden="1" customHeight="1" x14ac:dyDescent="0.3">
      <c r="A2141" s="285"/>
      <c r="B2141" s="57"/>
      <c r="C2141" s="57"/>
      <c r="D2141" s="57"/>
      <c r="E2141" s="57"/>
      <c r="F2141" s="57"/>
      <c r="G2141" s="57"/>
      <c r="H2141" s="103"/>
      <c r="I2141" s="133"/>
      <c r="J2141" s="187"/>
      <c r="K2141" s="133"/>
      <c r="L2141" s="91"/>
      <c r="M2141" s="188"/>
      <c r="N2141" s="123"/>
      <c r="O2141" s="124"/>
      <c r="P2141" s="110"/>
      <c r="Q2141" s="106"/>
      <c r="R2141" s="111"/>
      <c r="S2141" s="106"/>
      <c r="T2141" s="84">
        <f t="shared" si="111"/>
        <v>-9.7788870334625244E-9</v>
      </c>
      <c r="U2141" s="85"/>
      <c r="V2141" s="98"/>
      <c r="W2141" s="86"/>
      <c r="X2141" s="71"/>
      <c r="Y2141" s="71"/>
      <c r="Z2141" s="120"/>
      <c r="AA2141" s="120"/>
    </row>
    <row r="2142" spans="1:27" ht="41.1" hidden="1" customHeight="1" x14ac:dyDescent="0.3">
      <c r="A2142" s="285"/>
      <c r="B2142" s="57"/>
      <c r="C2142" s="57"/>
      <c r="D2142" s="57"/>
      <c r="E2142" s="57"/>
      <c r="F2142" s="57"/>
      <c r="G2142" s="57"/>
      <c r="H2142" s="103"/>
      <c r="I2142" s="133"/>
      <c r="J2142" s="187"/>
      <c r="K2142" s="133"/>
      <c r="L2142" s="91"/>
      <c r="M2142" s="188"/>
      <c r="N2142" s="123"/>
      <c r="O2142" s="124"/>
      <c r="P2142" s="110"/>
      <c r="Q2142" s="106"/>
      <c r="R2142" s="111"/>
      <c r="S2142" s="106"/>
      <c r="T2142" s="84">
        <f t="shared" si="111"/>
        <v>-9.7788870334625244E-9</v>
      </c>
      <c r="U2142" s="85"/>
      <c r="V2142" s="98"/>
      <c r="W2142" s="86"/>
      <c r="X2142" s="71"/>
      <c r="Y2142" s="71"/>
      <c r="Z2142" s="120"/>
      <c r="AA2142" s="120"/>
    </row>
    <row r="2143" spans="1:27" ht="41.1" hidden="1" customHeight="1" x14ac:dyDescent="0.3">
      <c r="A2143" s="285"/>
      <c r="B2143" s="57"/>
      <c r="C2143" s="57"/>
      <c r="D2143" s="57"/>
      <c r="E2143" s="57"/>
      <c r="F2143" s="57"/>
      <c r="G2143" s="57"/>
      <c r="H2143" s="103"/>
      <c r="I2143" s="133"/>
      <c r="J2143" s="187"/>
      <c r="K2143" s="133"/>
      <c r="L2143" s="91"/>
      <c r="M2143" s="188"/>
      <c r="N2143" s="123"/>
      <c r="O2143" s="124"/>
      <c r="P2143" s="110"/>
      <c r="Q2143" s="106"/>
      <c r="R2143" s="111"/>
      <c r="S2143" s="106"/>
      <c r="T2143" s="84">
        <f t="shared" si="111"/>
        <v>-9.7788870334625244E-9</v>
      </c>
      <c r="U2143" s="85"/>
      <c r="V2143" s="98"/>
      <c r="W2143" s="86"/>
      <c r="X2143" s="71"/>
      <c r="Y2143" s="71"/>
      <c r="Z2143" s="120"/>
      <c r="AA2143" s="120"/>
    </row>
    <row r="2144" spans="1:27" ht="41.1" hidden="1" customHeight="1" x14ac:dyDescent="0.3">
      <c r="A2144" s="285"/>
      <c r="B2144" s="57"/>
      <c r="C2144" s="57"/>
      <c r="D2144" s="57"/>
      <c r="E2144" s="57"/>
      <c r="F2144" s="57"/>
      <c r="G2144" s="57"/>
      <c r="H2144" s="103"/>
      <c r="I2144" s="133"/>
      <c r="J2144" s="187"/>
      <c r="K2144" s="133"/>
      <c r="L2144" s="91"/>
      <c r="M2144" s="188"/>
      <c r="N2144" s="123"/>
      <c r="O2144" s="124"/>
      <c r="P2144" s="110"/>
      <c r="Q2144" s="106"/>
      <c r="R2144" s="111"/>
      <c r="S2144" s="106"/>
      <c r="T2144" s="84">
        <f t="shared" si="111"/>
        <v>-9.7788870334625244E-9</v>
      </c>
      <c r="U2144" s="85"/>
      <c r="V2144" s="98"/>
      <c r="W2144" s="86"/>
      <c r="X2144" s="71"/>
      <c r="Y2144" s="71"/>
      <c r="Z2144" s="120"/>
      <c r="AA2144" s="120"/>
    </row>
    <row r="2145" spans="1:27" ht="41.1" hidden="1" customHeight="1" x14ac:dyDescent="0.3">
      <c r="A2145" s="285"/>
      <c r="B2145" s="57"/>
      <c r="C2145" s="57"/>
      <c r="D2145" s="57"/>
      <c r="E2145" s="57"/>
      <c r="F2145" s="57"/>
      <c r="G2145" s="57"/>
      <c r="H2145" s="103"/>
      <c r="I2145" s="133"/>
      <c r="J2145" s="187"/>
      <c r="K2145" s="133"/>
      <c r="L2145" s="91"/>
      <c r="M2145" s="188"/>
      <c r="N2145" s="123"/>
      <c r="O2145" s="124"/>
      <c r="P2145" s="110"/>
      <c r="Q2145" s="106"/>
      <c r="R2145" s="111"/>
      <c r="S2145" s="106"/>
      <c r="T2145" s="84">
        <f t="shared" si="111"/>
        <v>-9.7788870334625244E-9</v>
      </c>
      <c r="U2145" s="85"/>
      <c r="V2145" s="98"/>
      <c r="W2145" s="86"/>
      <c r="X2145" s="71"/>
      <c r="Y2145" s="71"/>
      <c r="Z2145" s="120"/>
      <c r="AA2145" s="120"/>
    </row>
    <row r="2146" spans="1:27" ht="41.1" hidden="1" customHeight="1" x14ac:dyDescent="0.3">
      <c r="A2146" s="285"/>
      <c r="B2146" s="57"/>
      <c r="C2146" s="57"/>
      <c r="D2146" s="57"/>
      <c r="E2146" s="57"/>
      <c r="F2146" s="57"/>
      <c r="G2146" s="57"/>
      <c r="H2146" s="103"/>
      <c r="I2146" s="133"/>
      <c r="J2146" s="187"/>
      <c r="K2146" s="133"/>
      <c r="L2146" s="91"/>
      <c r="M2146" s="188"/>
      <c r="N2146" s="123"/>
      <c r="O2146" s="124"/>
      <c r="P2146" s="110"/>
      <c r="Q2146" s="106"/>
      <c r="R2146" s="111"/>
      <c r="S2146" s="106"/>
      <c r="T2146" s="84">
        <f t="shared" si="111"/>
        <v>-9.7788870334625244E-9</v>
      </c>
      <c r="U2146" s="85"/>
      <c r="V2146" s="98"/>
      <c r="W2146" s="86"/>
      <c r="X2146" s="71"/>
      <c r="Y2146" s="71"/>
      <c r="Z2146" s="120"/>
      <c r="AA2146" s="120"/>
    </row>
    <row r="2147" spans="1:27" ht="35.1" hidden="1" customHeight="1" x14ac:dyDescent="0.3">
      <c r="D2147"/>
      <c r="H2147" s="159"/>
      <c r="I2147" s="73"/>
      <c r="J2147" s="181"/>
      <c r="K2147" s="182"/>
      <c r="L2147" s="76"/>
      <c r="M2147" s="183"/>
      <c r="N2147" s="184"/>
      <c r="O2147" s="74"/>
      <c r="P2147" s="184"/>
      <c r="Q2147" s="140"/>
      <c r="R2147" s="106"/>
      <c r="S2147" s="106"/>
      <c r="T2147" s="84">
        <f>+T393+Q2147-(R2147+S2147)</f>
        <v>26999802.989999995</v>
      </c>
      <c r="U2147" s="85"/>
      <c r="V2147" s="85"/>
      <c r="W2147" s="107"/>
      <c r="X2147" s="71"/>
      <c r="Y2147" s="71"/>
      <c r="Z2147" t="s">
        <v>2377</v>
      </c>
    </row>
    <row r="2148" spans="1:27" ht="9" customHeight="1" x14ac:dyDescent="0.3">
      <c r="H2148" s="286"/>
      <c r="I2148" s="287"/>
      <c r="J2148" s="288"/>
      <c r="K2148" s="289"/>
      <c r="L2148" s="289"/>
      <c r="M2148" s="290"/>
      <c r="N2148" s="291"/>
      <c r="O2148" s="292"/>
      <c r="P2148" s="293"/>
      <c r="Q2148" s="294"/>
      <c r="R2148" s="295"/>
      <c r="S2148" s="295"/>
      <c r="T2148" s="296"/>
      <c r="U2148" s="297"/>
      <c r="V2148" s="297"/>
      <c r="W2148" s="173"/>
      <c r="X2148" s="298"/>
      <c r="Y2148" s="120"/>
      <c r="Z2148" s="120"/>
      <c r="AA2148" s="11"/>
    </row>
    <row r="2149" spans="1:27" ht="15" customHeight="1" x14ac:dyDescent="0.3">
      <c r="H2149" s="299"/>
      <c r="I2149" s="299"/>
      <c r="J2149" s="299"/>
      <c r="K2149" s="300"/>
      <c r="L2149" s="300"/>
      <c r="M2149" s="299"/>
      <c r="N2149" s="301"/>
      <c r="O2149" s="302"/>
      <c r="P2149" s="143"/>
      <c r="Q2149" s="302"/>
      <c r="R2149" s="143"/>
      <c r="S2149" s="298"/>
      <c r="T2149" s="298"/>
      <c r="U2149" s="303"/>
      <c r="V2149" s="303"/>
    </row>
    <row r="2150" spans="1:27" ht="15" customHeight="1" x14ac:dyDescent="0.3">
      <c r="H2150" s="299"/>
      <c r="I2150" s="299"/>
      <c r="J2150" s="299"/>
      <c r="K2150" s="300"/>
      <c r="L2150" s="300"/>
      <c r="M2150" s="299"/>
      <c r="N2150" s="301"/>
      <c r="O2150" s="302"/>
      <c r="P2150" s="143"/>
      <c r="Q2150" s="302"/>
      <c r="R2150" s="143"/>
      <c r="S2150" s="298"/>
      <c r="T2150" s="298"/>
      <c r="U2150" s="303"/>
      <c r="V2150" s="303"/>
    </row>
    <row r="2151" spans="1:27" x14ac:dyDescent="0.3">
      <c r="H2151" s="299"/>
      <c r="I2151" s="299"/>
      <c r="J2151" s="299"/>
      <c r="K2151" s="300"/>
      <c r="L2151" s="300"/>
      <c r="M2151" s="299"/>
      <c r="N2151" s="301"/>
      <c r="O2151" s="302"/>
      <c r="P2151" s="143"/>
      <c r="Q2151" s="302"/>
      <c r="R2151" s="143"/>
      <c r="S2151" s="298"/>
      <c r="T2151" s="298"/>
      <c r="U2151" s="303"/>
      <c r="V2151" s="303"/>
    </row>
    <row r="2152" spans="1:27" x14ac:dyDescent="0.3">
      <c r="H2152" s="299"/>
      <c r="I2152" s="299"/>
      <c r="J2152" s="299"/>
      <c r="K2152" s="300"/>
      <c r="L2152" s="300"/>
      <c r="M2152" s="299"/>
      <c r="N2152" s="301"/>
      <c r="O2152" s="302"/>
      <c r="P2152" s="304"/>
      <c r="Q2152" s="302"/>
      <c r="R2152" s="143"/>
      <c r="S2152" s="298"/>
      <c r="T2152" s="298"/>
      <c r="U2152" s="303"/>
      <c r="V2152" s="303"/>
    </row>
    <row r="2153" spans="1:27" x14ac:dyDescent="0.3">
      <c r="H2153" s="299"/>
      <c r="I2153" s="299"/>
      <c r="J2153" s="299"/>
      <c r="K2153" s="300"/>
      <c r="L2153" s="300"/>
      <c r="M2153" s="299"/>
      <c r="N2153" s="301"/>
      <c r="O2153" s="302"/>
      <c r="P2153" s="304"/>
      <c r="Q2153" s="302"/>
      <c r="R2153" s="143"/>
      <c r="S2153" s="298"/>
      <c r="T2153" s="298"/>
      <c r="U2153" s="303"/>
      <c r="V2153" s="303"/>
    </row>
    <row r="2154" spans="1:27" x14ac:dyDescent="0.3">
      <c r="H2154" s="299"/>
      <c r="I2154" s="299"/>
      <c r="J2154" s="299"/>
      <c r="K2154" s="300"/>
      <c r="L2154" s="300"/>
      <c r="M2154" s="299"/>
      <c r="N2154" s="301"/>
      <c r="O2154" s="302"/>
      <c r="P2154" s="304"/>
      <c r="Q2154" s="302"/>
      <c r="R2154" s="143"/>
      <c r="S2154" s="298"/>
      <c r="T2154" s="298"/>
      <c r="U2154" s="303"/>
      <c r="V2154" s="303"/>
    </row>
    <row r="2155" spans="1:27" x14ac:dyDescent="0.3">
      <c r="H2155" s="299"/>
      <c r="I2155" s="299"/>
      <c r="J2155" s="299"/>
      <c r="K2155" s="300"/>
      <c r="L2155" s="300"/>
      <c r="M2155" s="299"/>
      <c r="N2155" s="301"/>
      <c r="O2155" s="302"/>
      <c r="P2155" s="304"/>
      <c r="Q2155" s="302"/>
      <c r="R2155" s="143"/>
      <c r="S2155" s="298"/>
      <c r="T2155" s="298"/>
      <c r="U2155" s="303"/>
      <c r="V2155" s="303"/>
    </row>
    <row r="2156" spans="1:27" x14ac:dyDescent="0.3">
      <c r="H2156" s="299"/>
      <c r="I2156" s="305"/>
      <c r="J2156" s="299"/>
      <c r="K2156" s="299"/>
      <c r="L2156" s="306"/>
      <c r="M2156" s="299"/>
      <c r="N2156" s="302"/>
      <c r="O2156" s="299"/>
      <c r="P2156" s="304"/>
      <c r="Q2156" s="302"/>
      <c r="R2156" s="143"/>
      <c r="S2156" s="298"/>
      <c r="T2156" s="298"/>
      <c r="U2156" s="303"/>
      <c r="V2156" s="303"/>
    </row>
    <row r="2157" spans="1:27" x14ac:dyDescent="0.3">
      <c r="H2157" s="299"/>
      <c r="I2157" s="299"/>
      <c r="J2157" s="299"/>
      <c r="K2157" s="299"/>
      <c r="L2157" s="299"/>
      <c r="M2157" s="299"/>
      <c r="N2157" s="307"/>
      <c r="O2157" s="302"/>
      <c r="P2157" s="304"/>
      <c r="Q2157" s="302"/>
      <c r="R2157" s="308"/>
      <c r="S2157" s="298"/>
      <c r="T2157" s="298"/>
      <c r="U2157" s="303"/>
      <c r="V2157" s="303"/>
    </row>
    <row r="2158" spans="1:27" x14ac:dyDescent="0.3">
      <c r="H2158" s="309"/>
      <c r="I2158" s="309"/>
      <c r="J2158" s="299"/>
      <c r="K2158" s="309"/>
      <c r="L2158" s="309"/>
      <c r="M2158" s="299"/>
      <c r="N2158" s="307"/>
      <c r="O2158" s="310"/>
      <c r="P2158" s="311"/>
      <c r="Q2158" s="302"/>
      <c r="R2158" s="312"/>
      <c r="S2158" s="298"/>
      <c r="T2158" s="298"/>
      <c r="U2158" s="303"/>
      <c r="V2158" s="303"/>
    </row>
    <row r="2159" spans="1:27" x14ac:dyDescent="0.3">
      <c r="H2159" s="309"/>
      <c r="I2159" s="309"/>
      <c r="J2159" s="299"/>
      <c r="K2159" s="309"/>
      <c r="L2159" s="309"/>
      <c r="M2159" s="299"/>
      <c r="N2159" s="313"/>
      <c r="O2159" s="309"/>
      <c r="P2159" s="314"/>
      <c r="Q2159" s="302"/>
      <c r="R2159" s="309"/>
      <c r="S2159" s="298"/>
      <c r="T2159" s="298"/>
      <c r="U2159" s="303"/>
      <c r="V2159" s="303"/>
    </row>
    <row r="2160" spans="1:27" x14ac:dyDescent="0.3">
      <c r="H2160" s="315"/>
      <c r="I2160" s="315"/>
      <c r="J2160" s="299"/>
      <c r="K2160" s="315"/>
      <c r="L2160" s="315"/>
      <c r="M2160" s="299"/>
      <c r="N2160" s="302"/>
      <c r="O2160" s="315"/>
      <c r="P2160" s="316"/>
      <c r="Q2160" s="302"/>
      <c r="R2160" s="309"/>
      <c r="S2160" s="298"/>
      <c r="T2160" s="298"/>
      <c r="U2160" s="303"/>
      <c r="V2160" s="303"/>
    </row>
    <row r="2161" spans="8:22" x14ac:dyDescent="0.3">
      <c r="H2161" s="309"/>
      <c r="I2161" s="317"/>
      <c r="J2161" s="299"/>
      <c r="K2161" s="317"/>
      <c r="L2161" s="317"/>
      <c r="M2161" s="299"/>
      <c r="N2161" s="302"/>
      <c r="O2161" s="317"/>
      <c r="P2161" s="314"/>
      <c r="Q2161" s="302"/>
      <c r="R2161" s="309"/>
      <c r="S2161" s="298"/>
      <c r="T2161" s="298"/>
      <c r="U2161" s="303"/>
      <c r="V2161" s="303"/>
    </row>
    <row r="2162" spans="8:22" x14ac:dyDescent="0.3">
      <c r="H2162" s="309"/>
      <c r="I2162" s="317"/>
      <c r="J2162" s="299"/>
      <c r="K2162" s="317"/>
      <c r="L2162" s="317"/>
      <c r="M2162" s="299"/>
      <c r="N2162" s="302"/>
      <c r="O2162" s="317"/>
      <c r="P2162" s="314"/>
      <c r="Q2162" s="302"/>
      <c r="R2162" s="298"/>
      <c r="S2162" s="298"/>
      <c r="T2162" s="298"/>
      <c r="U2162" s="303"/>
      <c r="V2162" s="303"/>
    </row>
    <row r="2163" spans="8:22" x14ac:dyDescent="0.3">
      <c r="H2163" s="309"/>
      <c r="I2163" s="317"/>
      <c r="J2163" s="299"/>
      <c r="K2163" s="317"/>
      <c r="L2163" s="317"/>
      <c r="M2163" s="299"/>
      <c r="N2163" s="302"/>
      <c r="O2163" s="317"/>
      <c r="P2163" s="314"/>
      <c r="Q2163" s="302"/>
      <c r="R2163" s="143"/>
      <c r="S2163" s="298"/>
      <c r="T2163" s="298"/>
      <c r="U2163" s="303"/>
      <c r="V2163" s="303"/>
    </row>
    <row r="2164" spans="8:22" x14ac:dyDescent="0.3">
      <c r="H2164" s="299"/>
      <c r="I2164" s="299"/>
      <c r="J2164" s="299"/>
      <c r="K2164" s="300"/>
      <c r="L2164" s="300"/>
      <c r="M2164" s="299"/>
      <c r="N2164" s="301"/>
      <c r="O2164" s="302"/>
      <c r="P2164" s="304"/>
      <c r="Q2164" s="302"/>
      <c r="R2164" s="143"/>
      <c r="S2164" s="298"/>
      <c r="T2164" s="298"/>
      <c r="U2164" s="303"/>
      <c r="V2164" s="303"/>
    </row>
    <row r="2165" spans="8:22" x14ac:dyDescent="0.3">
      <c r="H2165" s="299"/>
      <c r="I2165" s="299"/>
      <c r="J2165" s="299"/>
      <c r="K2165" s="300"/>
      <c r="L2165" s="300"/>
      <c r="M2165" s="299"/>
      <c r="N2165" s="301"/>
      <c r="O2165" s="302"/>
      <c r="P2165" s="304"/>
      <c r="Q2165" s="302"/>
      <c r="R2165" s="143"/>
      <c r="S2165" s="298"/>
      <c r="T2165" s="298"/>
      <c r="U2165" s="303"/>
      <c r="V2165" s="303"/>
    </row>
    <row r="2166" spans="8:22" x14ac:dyDescent="0.3">
      <c r="H2166" s="299"/>
      <c r="I2166" s="299"/>
      <c r="J2166" s="299"/>
      <c r="K2166" s="300"/>
      <c r="L2166" s="300"/>
      <c r="M2166" s="299"/>
      <c r="N2166" s="301"/>
      <c r="O2166" s="302"/>
      <c r="P2166" s="298"/>
      <c r="Q2166" s="302"/>
      <c r="R2166" s="143"/>
      <c r="S2166" s="298"/>
      <c r="T2166" s="298"/>
      <c r="U2166" s="303"/>
      <c r="V2166" s="303"/>
    </row>
    <row r="2167" spans="8:22" x14ac:dyDescent="0.3">
      <c r="H2167" s="299"/>
      <c r="I2167" s="299"/>
      <c r="J2167" s="299"/>
      <c r="K2167" s="300"/>
      <c r="L2167" s="300"/>
      <c r="M2167" s="299"/>
      <c r="N2167" s="318"/>
      <c r="O2167" s="302"/>
      <c r="P2167" s="143"/>
      <c r="Q2167" s="302"/>
      <c r="R2167" s="313"/>
      <c r="S2167" s="298"/>
      <c r="T2167" s="298"/>
      <c r="U2167" s="303"/>
      <c r="V2167" s="303"/>
    </row>
    <row r="2168" spans="8:22" x14ac:dyDescent="0.3">
      <c r="H2168" s="299"/>
      <c r="I2168" s="305"/>
      <c r="J2168" s="299"/>
      <c r="K2168" s="299"/>
      <c r="L2168" s="306"/>
      <c r="M2168" s="299"/>
      <c r="N2168" s="302"/>
      <c r="O2168" s="299"/>
      <c r="P2168" s="313"/>
      <c r="Q2168" s="302"/>
      <c r="R2168" s="313"/>
      <c r="S2168" s="298"/>
      <c r="T2168" s="298"/>
      <c r="U2168" s="303"/>
      <c r="V2168" s="303"/>
    </row>
    <row r="2169" spans="8:22" x14ac:dyDescent="0.3">
      <c r="H2169" s="315"/>
      <c r="I2169" s="315"/>
      <c r="J2169" s="315"/>
      <c r="K2169" s="315"/>
      <c r="L2169" s="315"/>
      <c r="M2169" s="319"/>
      <c r="N2169" s="320"/>
      <c r="O2169" s="315"/>
      <c r="P2169" s="315"/>
      <c r="Q2169" s="321"/>
      <c r="R2169" s="321"/>
      <c r="S2169" s="298"/>
      <c r="T2169" s="298"/>
      <c r="U2169" s="303"/>
      <c r="V2169" s="303"/>
    </row>
    <row r="2170" spans="8:22" ht="18.75" customHeight="1" x14ac:dyDescent="0.3">
      <c r="H2170" s="321"/>
      <c r="I2170" s="317"/>
      <c r="J2170" s="317"/>
      <c r="K2170" s="317"/>
      <c r="L2170" s="317"/>
      <c r="M2170" s="317"/>
      <c r="N2170" s="302"/>
      <c r="O2170" s="317"/>
      <c r="P2170" s="317"/>
      <c r="Q2170" s="321"/>
      <c r="R2170" s="321"/>
      <c r="S2170" s="298"/>
      <c r="T2170" s="298"/>
      <c r="U2170" s="303"/>
      <c r="V2170" s="303"/>
    </row>
    <row r="2171" spans="8:22" x14ac:dyDescent="0.3">
      <c r="H2171" s="321"/>
      <c r="I2171" s="317"/>
      <c r="J2171" s="317"/>
      <c r="K2171" s="317"/>
      <c r="L2171" s="317"/>
      <c r="M2171" s="317"/>
      <c r="N2171" s="302"/>
      <c r="O2171" s="317"/>
      <c r="P2171" s="317"/>
      <c r="Q2171" s="321"/>
      <c r="R2171" s="321"/>
      <c r="S2171" s="298"/>
      <c r="T2171" s="298"/>
      <c r="U2171" s="303"/>
      <c r="V2171" s="303"/>
    </row>
    <row r="2172" spans="8:22" x14ac:dyDescent="0.3">
      <c r="H2172" s="321"/>
      <c r="I2172" s="317"/>
      <c r="J2172" s="317"/>
      <c r="K2172" s="317"/>
      <c r="L2172" s="317"/>
      <c r="M2172" s="317"/>
      <c r="N2172" s="302"/>
      <c r="O2172" s="317"/>
      <c r="P2172" s="317"/>
      <c r="Q2172" s="321"/>
      <c r="R2172" s="313"/>
      <c r="S2172" s="298"/>
      <c r="T2172" s="298"/>
      <c r="U2172" s="303"/>
      <c r="V2172" s="303"/>
    </row>
    <row r="2173" spans="8:22" ht="34.5" customHeight="1" x14ac:dyDescent="0.3">
      <c r="H2173" s="321"/>
      <c r="I2173" s="321"/>
      <c r="J2173" s="321"/>
      <c r="K2173" s="321"/>
      <c r="L2173" s="321"/>
      <c r="M2173" s="317"/>
      <c r="N2173" s="302"/>
      <c r="O2173" s="299"/>
      <c r="P2173" s="299"/>
      <c r="Q2173" s="321"/>
      <c r="R2173" s="313"/>
      <c r="S2173" s="298"/>
      <c r="T2173" s="298"/>
      <c r="U2173" s="303"/>
      <c r="V2173" s="303"/>
    </row>
    <row r="2174" spans="8:22" x14ac:dyDescent="0.3">
      <c r="H2174" s="321"/>
      <c r="I2174" s="321"/>
      <c r="J2174" s="321"/>
      <c r="K2174" s="321"/>
      <c r="L2174" s="321"/>
      <c r="M2174" s="321"/>
      <c r="N2174" s="313"/>
      <c r="O2174" s="321"/>
      <c r="P2174" s="321"/>
      <c r="Q2174" s="321"/>
      <c r="R2174" s="321"/>
      <c r="S2174" s="298"/>
      <c r="T2174" s="298"/>
      <c r="U2174" s="303"/>
      <c r="V2174" s="303"/>
    </row>
    <row r="2175" spans="8:22" x14ac:dyDescent="0.3">
      <c r="H2175" s="322"/>
      <c r="I2175" s="322"/>
      <c r="J2175" s="322"/>
      <c r="K2175" s="322"/>
      <c r="L2175" s="322"/>
      <c r="M2175" s="322"/>
      <c r="N2175" s="323"/>
      <c r="O2175" s="322"/>
      <c r="P2175" s="322"/>
      <c r="Q2175" s="321"/>
      <c r="R2175" s="321"/>
      <c r="S2175" s="298"/>
      <c r="T2175" s="298"/>
      <c r="U2175" s="303"/>
      <c r="V2175" s="303"/>
    </row>
    <row r="2176" spans="8:22" x14ac:dyDescent="0.3">
      <c r="H2176" s="324"/>
      <c r="I2176" s="324"/>
      <c r="J2176" s="324"/>
      <c r="K2176" s="324"/>
      <c r="L2176" s="324"/>
      <c r="M2176" s="324"/>
      <c r="N2176" s="325"/>
      <c r="O2176" s="324"/>
      <c r="P2176" s="324"/>
      <c r="Q2176" s="321"/>
      <c r="R2176" s="321"/>
      <c r="S2176" s="298"/>
      <c r="T2176" s="298"/>
      <c r="U2176" s="303"/>
      <c r="V2176" s="303"/>
    </row>
    <row r="2177" spans="8:22" x14ac:dyDescent="0.3">
      <c r="H2177" s="324"/>
      <c r="I2177" s="324"/>
      <c r="J2177" s="324"/>
      <c r="K2177" s="324"/>
      <c r="L2177" s="324"/>
      <c r="M2177" s="324"/>
      <c r="N2177" s="325"/>
      <c r="O2177" s="324"/>
      <c r="P2177" s="324"/>
      <c r="Q2177" s="321"/>
      <c r="R2177" s="321"/>
      <c r="S2177" s="298"/>
      <c r="T2177" s="298"/>
      <c r="U2177" s="303"/>
      <c r="V2177" s="303"/>
    </row>
    <row r="2178" spans="8:22" x14ac:dyDescent="0.3">
      <c r="H2178" s="326"/>
      <c r="I2178" s="326"/>
      <c r="J2178" s="326"/>
      <c r="K2178" s="326"/>
      <c r="L2178" s="326"/>
      <c r="M2178" s="326"/>
      <c r="N2178" s="327"/>
      <c r="O2178" s="326"/>
      <c r="P2178" s="326"/>
      <c r="Q2178" s="321"/>
      <c r="R2178" s="321"/>
      <c r="S2178" s="298"/>
      <c r="T2178" s="298"/>
      <c r="U2178" s="303"/>
      <c r="V2178" s="303"/>
    </row>
    <row r="2179" spans="8:22" x14ac:dyDescent="0.3">
      <c r="H2179" s="321"/>
      <c r="I2179" s="328"/>
      <c r="J2179" s="321"/>
      <c r="K2179" s="329"/>
      <c r="L2179" s="330"/>
      <c r="M2179" s="331"/>
      <c r="N2179" s="332"/>
      <c r="O2179" s="331"/>
      <c r="P2179" s="333"/>
      <c r="Q2179" s="321"/>
      <c r="R2179" s="321"/>
      <c r="S2179" s="298"/>
      <c r="T2179" s="298"/>
      <c r="U2179" s="303"/>
      <c r="V2179" s="303"/>
    </row>
    <row r="2180" spans="8:22" x14ac:dyDescent="0.3">
      <c r="H2180" s="321"/>
      <c r="I2180" s="328"/>
      <c r="J2180" s="321"/>
      <c r="K2180" s="329"/>
      <c r="L2180" s="329"/>
      <c r="M2180" s="331"/>
      <c r="N2180" s="332"/>
      <c r="O2180" s="331"/>
      <c r="P2180" s="333"/>
      <c r="Q2180" s="321"/>
      <c r="R2180" s="321"/>
      <c r="S2180" s="298"/>
      <c r="T2180" s="298"/>
      <c r="U2180" s="303"/>
      <c r="V2180" s="303"/>
    </row>
    <row r="2181" spans="8:22" x14ac:dyDescent="0.3">
      <c r="H2181" s="321"/>
      <c r="I2181" s="305"/>
      <c r="J2181" s="305"/>
      <c r="K2181" s="314"/>
      <c r="L2181" s="299"/>
      <c r="M2181" s="321"/>
      <c r="N2181" s="313"/>
      <c r="O2181" s="334"/>
      <c r="P2181" s="334"/>
      <c r="Q2181" s="334"/>
      <c r="R2181" s="334"/>
      <c r="S2181" s="298"/>
      <c r="T2181" s="298"/>
      <c r="U2181" s="303"/>
      <c r="V2181" s="303"/>
    </row>
    <row r="2182" spans="8:22" x14ac:dyDescent="0.3">
      <c r="H2182" s="306"/>
      <c r="I2182" s="335"/>
      <c r="J2182" s="335"/>
      <c r="K2182" s="299"/>
      <c r="L2182" s="299"/>
      <c r="M2182" s="299"/>
      <c r="N2182" s="334"/>
      <c r="O2182" s="336"/>
      <c r="P2182" s="336"/>
      <c r="Q2182" s="336"/>
      <c r="R2182" s="336"/>
      <c r="S2182" s="298"/>
      <c r="T2182" s="298"/>
      <c r="U2182" s="303"/>
      <c r="V2182" s="303"/>
    </row>
    <row r="2183" spans="8:22" x14ac:dyDescent="0.3">
      <c r="H2183" s="299"/>
      <c r="I2183" s="299"/>
      <c r="J2183" s="299"/>
      <c r="K2183" s="299"/>
      <c r="L2183" s="306"/>
      <c r="M2183" s="317"/>
      <c r="N2183" s="337"/>
      <c r="O2183" s="302"/>
      <c r="P2183" s="313"/>
      <c r="Q2183" s="302"/>
      <c r="R2183" s="313"/>
      <c r="S2183" s="298"/>
      <c r="T2183" s="298"/>
      <c r="U2183" s="303"/>
      <c r="V2183" s="303"/>
    </row>
    <row r="2184" spans="8:22" x14ac:dyDescent="0.3">
      <c r="H2184" s="299"/>
      <c r="I2184" s="299"/>
      <c r="J2184" s="299"/>
      <c r="K2184" s="300"/>
      <c r="L2184" s="300"/>
      <c r="M2184" s="338"/>
      <c r="N2184" s="318"/>
      <c r="O2184" s="302"/>
      <c r="P2184" s="313"/>
      <c r="Q2184" s="302"/>
      <c r="R2184" s="313"/>
      <c r="S2184" s="298"/>
      <c r="T2184" s="298"/>
      <c r="U2184" s="303"/>
      <c r="V2184" s="303"/>
    </row>
    <row r="2185" spans="8:22" x14ac:dyDescent="0.3">
      <c r="H2185" s="299"/>
      <c r="I2185" s="299"/>
      <c r="J2185" s="299"/>
      <c r="K2185" s="300"/>
      <c r="L2185" s="300"/>
      <c r="M2185" s="338"/>
      <c r="N2185" s="318"/>
      <c r="O2185" s="302"/>
      <c r="P2185" s="313"/>
      <c r="Q2185" s="302"/>
      <c r="R2185" s="313"/>
      <c r="S2185" s="298"/>
      <c r="T2185" s="298"/>
      <c r="U2185" s="303"/>
      <c r="V2185" s="303"/>
    </row>
    <row r="2186" spans="8:22" x14ac:dyDescent="0.3">
      <c r="H2186" s="299"/>
      <c r="I2186" s="299"/>
      <c r="J2186" s="299"/>
      <c r="K2186" s="300"/>
      <c r="L2186" s="300"/>
      <c r="M2186" s="338"/>
      <c r="N2186" s="318"/>
      <c r="O2186" s="302"/>
      <c r="P2186" s="313"/>
      <c r="Q2186" s="302"/>
      <c r="R2186" s="313"/>
      <c r="S2186" s="298"/>
      <c r="T2186" s="298"/>
      <c r="U2186" s="303"/>
      <c r="V2186" s="303"/>
    </row>
    <row r="2187" spans="8:22" x14ac:dyDescent="0.3">
      <c r="H2187" s="299"/>
      <c r="I2187" s="299"/>
      <c r="J2187" s="299"/>
      <c r="K2187" s="300"/>
      <c r="L2187" s="300"/>
      <c r="M2187" s="338"/>
      <c r="N2187" s="318"/>
      <c r="O2187" s="302"/>
      <c r="P2187" s="313"/>
      <c r="Q2187" s="302"/>
      <c r="R2187" s="313"/>
      <c r="S2187" s="298"/>
      <c r="T2187" s="298"/>
      <c r="U2187" s="303"/>
      <c r="V2187" s="303"/>
    </row>
    <row r="2188" spans="8:22" x14ac:dyDescent="0.3">
      <c r="H2188" s="299"/>
      <c r="I2188" s="299"/>
      <c r="J2188" s="299"/>
      <c r="K2188" s="300"/>
      <c r="L2188" s="300"/>
      <c r="M2188" s="338"/>
      <c r="N2188" s="318"/>
      <c r="O2188" s="302"/>
      <c r="P2188" s="313"/>
      <c r="Q2188" s="302"/>
      <c r="R2188" s="313"/>
      <c r="S2188" s="298"/>
      <c r="T2188" s="298"/>
      <c r="U2188" s="303"/>
      <c r="V2188" s="303"/>
    </row>
    <row r="2189" spans="8:22" x14ac:dyDescent="0.3">
      <c r="H2189" s="299"/>
      <c r="I2189" s="299"/>
      <c r="J2189" s="299"/>
      <c r="K2189" s="300"/>
      <c r="L2189" s="300"/>
      <c r="M2189" s="338"/>
      <c r="N2189" s="318"/>
      <c r="O2189" s="302"/>
      <c r="P2189" s="313"/>
      <c r="Q2189" s="302"/>
      <c r="R2189" s="313"/>
      <c r="S2189" s="298"/>
      <c r="T2189" s="298"/>
      <c r="U2189" s="303"/>
      <c r="V2189" s="303"/>
    </row>
    <row r="2190" spans="8:22" x14ac:dyDescent="0.3">
      <c r="H2190" s="299"/>
      <c r="I2190" s="299"/>
      <c r="J2190" s="299"/>
      <c r="K2190" s="300"/>
      <c r="L2190" s="300"/>
      <c r="M2190" s="338"/>
      <c r="N2190" s="318"/>
      <c r="O2190" s="302"/>
      <c r="P2190" s="313"/>
      <c r="Q2190" s="302"/>
      <c r="R2190" s="313"/>
      <c r="S2190" s="298"/>
      <c r="T2190" s="298"/>
      <c r="U2190" s="303"/>
      <c r="V2190" s="303"/>
    </row>
    <row r="2191" spans="8:22" x14ac:dyDescent="0.3">
      <c r="H2191" s="299"/>
      <c r="I2191" s="299"/>
      <c r="J2191" s="299"/>
      <c r="K2191" s="339"/>
      <c r="L2191" s="300"/>
      <c r="M2191" s="338"/>
      <c r="N2191" s="318"/>
      <c r="O2191" s="302"/>
      <c r="P2191" s="313"/>
      <c r="Q2191" s="302"/>
      <c r="R2191" s="313"/>
      <c r="S2191" s="298"/>
      <c r="T2191" s="298"/>
      <c r="U2191" s="303"/>
      <c r="V2191" s="303"/>
    </row>
    <row r="2192" spans="8:22" x14ac:dyDescent="0.3">
      <c r="H2192" s="299"/>
      <c r="I2192" s="299"/>
      <c r="J2192" s="299"/>
      <c r="K2192" s="300"/>
      <c r="L2192" s="339"/>
      <c r="M2192" s="338"/>
      <c r="N2192" s="318"/>
      <c r="O2192" s="302"/>
      <c r="P2192" s="313"/>
      <c r="Q2192" s="302"/>
      <c r="R2192" s="313"/>
      <c r="S2192" s="298"/>
      <c r="T2192" s="298"/>
      <c r="U2192" s="303"/>
      <c r="V2192" s="303"/>
    </row>
    <row r="2193" spans="8:22" x14ac:dyDescent="0.3">
      <c r="H2193" s="299"/>
      <c r="I2193" s="299"/>
      <c r="J2193" s="299"/>
      <c r="K2193" s="300"/>
      <c r="L2193" s="339"/>
      <c r="M2193" s="338"/>
      <c r="N2193" s="318"/>
      <c r="O2193" s="302"/>
      <c r="P2193" s="313"/>
      <c r="Q2193" s="302"/>
      <c r="R2193" s="313"/>
      <c r="S2193" s="298"/>
      <c r="T2193" s="298"/>
      <c r="U2193" s="303"/>
      <c r="V2193" s="303"/>
    </row>
    <row r="2194" spans="8:22" x14ac:dyDescent="0.3">
      <c r="H2194" s="299"/>
      <c r="I2194" s="299"/>
      <c r="J2194" s="299"/>
      <c r="K2194" s="300"/>
      <c r="L2194" s="339"/>
      <c r="M2194" s="338"/>
      <c r="N2194" s="318"/>
      <c r="O2194" s="302"/>
      <c r="P2194" s="313"/>
      <c r="Q2194" s="302"/>
      <c r="R2194" s="313"/>
      <c r="S2194" s="298"/>
      <c r="T2194" s="298"/>
      <c r="U2194" s="303"/>
      <c r="V2194" s="303"/>
    </row>
    <row r="2195" spans="8:22" x14ac:dyDescent="0.3">
      <c r="H2195" s="299"/>
      <c r="I2195" s="299"/>
      <c r="J2195" s="299"/>
      <c r="K2195" s="300"/>
      <c r="L2195" s="339"/>
      <c r="M2195" s="338"/>
      <c r="N2195" s="318"/>
      <c r="O2195" s="302"/>
      <c r="P2195" s="313"/>
      <c r="Q2195" s="302"/>
      <c r="R2195" s="313"/>
      <c r="S2195" s="298"/>
      <c r="T2195" s="298"/>
      <c r="U2195" s="303"/>
      <c r="V2195" s="303"/>
    </row>
    <row r="2196" spans="8:22" x14ac:dyDescent="0.3">
      <c r="H2196" s="299"/>
      <c r="I2196" s="305"/>
      <c r="J2196" s="299"/>
      <c r="K2196" s="299"/>
      <c r="L2196" s="306"/>
      <c r="M2196" s="299"/>
      <c r="N2196" s="302"/>
      <c r="O2196" s="299"/>
      <c r="P2196" s="313"/>
      <c r="Q2196" s="299"/>
      <c r="R2196" s="313"/>
      <c r="S2196" s="298"/>
      <c r="T2196" s="298"/>
      <c r="U2196" s="303"/>
      <c r="V2196" s="303"/>
    </row>
    <row r="2197" spans="8:22" ht="21.75" customHeight="1" x14ac:dyDescent="0.3">
      <c r="H2197" s="299"/>
      <c r="I2197" s="299"/>
      <c r="J2197" s="299"/>
      <c r="K2197" s="299"/>
      <c r="L2197" s="299"/>
      <c r="M2197" s="299"/>
      <c r="N2197" s="304"/>
      <c r="O2197" s="302"/>
      <c r="P2197" s="340"/>
      <c r="Q2197" s="302"/>
      <c r="R2197" s="340"/>
      <c r="S2197" s="298"/>
      <c r="T2197" s="298"/>
      <c r="U2197" s="303"/>
      <c r="V2197" s="303"/>
    </row>
    <row r="2198" spans="8:22" x14ac:dyDescent="0.3">
      <c r="H2198" s="321"/>
      <c r="I2198" s="321"/>
      <c r="J2198" s="321"/>
      <c r="K2198" s="321"/>
      <c r="L2198" s="321"/>
      <c r="M2198" s="321"/>
      <c r="N2198" s="314"/>
      <c r="O2198" s="310"/>
      <c r="P2198" s="341"/>
      <c r="Q2198" s="341"/>
      <c r="R2198" s="341"/>
      <c r="S2198" s="298"/>
      <c r="T2198" s="298"/>
      <c r="U2198" s="303"/>
      <c r="V2198" s="303"/>
    </row>
    <row r="2199" spans="8:22" ht="25.5" customHeight="1" x14ac:dyDescent="0.3">
      <c r="H2199" s="321"/>
      <c r="I2199" s="321"/>
      <c r="J2199" s="321"/>
      <c r="K2199" s="321"/>
      <c r="L2199" s="321"/>
      <c r="M2199" s="321"/>
      <c r="N2199" s="314"/>
      <c r="O2199" s="321"/>
      <c r="P2199" s="342"/>
      <c r="Q2199" s="321"/>
      <c r="R2199" s="342"/>
      <c r="S2199" s="298"/>
      <c r="T2199" s="298"/>
      <c r="U2199" s="303"/>
      <c r="V2199" s="303"/>
    </row>
    <row r="2200" spans="8:22" ht="25.5" customHeight="1" x14ac:dyDescent="0.3">
      <c r="H2200" s="321"/>
      <c r="I2200" s="321"/>
      <c r="J2200" s="321"/>
      <c r="K2200" s="321"/>
      <c r="L2200" s="321"/>
      <c r="M2200" s="321"/>
      <c r="N2200" s="343"/>
      <c r="O2200" s="344"/>
      <c r="P2200" s="341"/>
      <c r="Q2200" s="341"/>
      <c r="R2200" s="341"/>
      <c r="S2200" s="298"/>
      <c r="T2200" s="298"/>
      <c r="U2200" s="303"/>
      <c r="V2200" s="303"/>
    </row>
    <row r="2201" spans="8:22" ht="25.5" customHeight="1" x14ac:dyDescent="0.3">
      <c r="H2201" s="321"/>
      <c r="I2201" s="321"/>
      <c r="J2201" s="321"/>
      <c r="K2201" s="321"/>
      <c r="L2201" s="321"/>
      <c r="M2201" s="321"/>
      <c r="N2201" s="314"/>
      <c r="O2201" s="344"/>
      <c r="P2201" s="341"/>
      <c r="Q2201" s="341"/>
      <c r="R2201" s="341"/>
      <c r="S2201" s="298"/>
      <c r="T2201" s="298"/>
      <c r="U2201" s="303"/>
      <c r="V2201" s="303"/>
    </row>
    <row r="2202" spans="8:22" x14ac:dyDescent="0.3">
      <c r="H2202" s="315"/>
      <c r="I2202" s="315"/>
      <c r="J2202" s="315"/>
      <c r="K2202" s="315"/>
      <c r="L2202" s="315"/>
      <c r="M2202" s="319"/>
      <c r="N2202" s="319"/>
      <c r="O2202" s="315"/>
      <c r="P2202" s="315"/>
      <c r="Q2202" s="321"/>
      <c r="R2202" s="321"/>
      <c r="S2202" s="298"/>
      <c r="T2202" s="298"/>
      <c r="U2202" s="303"/>
      <c r="V2202" s="303"/>
    </row>
    <row r="2203" spans="8:22" x14ac:dyDescent="0.3">
      <c r="H2203" s="321"/>
      <c r="I2203" s="317"/>
      <c r="J2203" s="317"/>
      <c r="K2203" s="317"/>
      <c r="L2203" s="317"/>
      <c r="M2203" s="317"/>
      <c r="N2203" s="317"/>
      <c r="O2203" s="317"/>
      <c r="P2203" s="317"/>
      <c r="Q2203" s="321"/>
      <c r="R2203" s="321"/>
      <c r="S2203" s="298"/>
      <c r="T2203" s="298"/>
      <c r="U2203" s="303"/>
      <c r="V2203" s="303"/>
    </row>
    <row r="2204" spans="8:22" x14ac:dyDescent="0.3">
      <c r="H2204" s="321"/>
      <c r="I2204" s="317"/>
      <c r="J2204" s="317"/>
      <c r="K2204" s="317"/>
      <c r="L2204" s="317"/>
      <c r="M2204" s="317"/>
      <c r="N2204" s="317"/>
      <c r="O2204" s="317"/>
      <c r="P2204" s="317"/>
      <c r="Q2204" s="321"/>
      <c r="R2204" s="321"/>
      <c r="S2204" s="298"/>
      <c r="T2204" s="298"/>
      <c r="U2204" s="303"/>
      <c r="V2204" s="303"/>
    </row>
    <row r="2205" spans="8:22" x14ac:dyDescent="0.3">
      <c r="H2205" s="321"/>
      <c r="I2205" s="317"/>
      <c r="J2205" s="317"/>
      <c r="K2205" s="317"/>
      <c r="L2205" s="317"/>
      <c r="M2205" s="317"/>
      <c r="N2205" s="317"/>
      <c r="O2205" s="317"/>
      <c r="P2205" s="317"/>
      <c r="Q2205" s="321"/>
      <c r="R2205" s="313"/>
      <c r="S2205" s="298"/>
      <c r="T2205" s="298"/>
      <c r="U2205" s="303"/>
      <c r="V2205" s="303"/>
    </row>
    <row r="2206" spans="8:22" ht="34.5" customHeight="1" x14ac:dyDescent="0.3">
      <c r="H2206" s="321"/>
      <c r="I2206" s="321"/>
      <c r="J2206" s="321"/>
      <c r="K2206" s="321"/>
      <c r="L2206" s="321"/>
      <c r="M2206" s="317"/>
      <c r="N2206" s="317"/>
      <c r="O2206" s="299"/>
      <c r="P2206" s="299"/>
      <c r="Q2206" s="321"/>
      <c r="R2206" s="313"/>
      <c r="S2206" s="298"/>
      <c r="T2206" s="298"/>
      <c r="U2206" s="303"/>
      <c r="V2206" s="303"/>
    </row>
    <row r="2207" spans="8:22" x14ac:dyDescent="0.3">
      <c r="H2207" s="321"/>
      <c r="I2207" s="321"/>
      <c r="J2207" s="321"/>
      <c r="K2207" s="321"/>
      <c r="L2207" s="321"/>
      <c r="M2207" s="321"/>
      <c r="N2207" s="321"/>
      <c r="O2207" s="321"/>
      <c r="P2207" s="321"/>
      <c r="Q2207" s="321"/>
      <c r="R2207" s="321"/>
      <c r="S2207" s="298"/>
      <c r="T2207" s="298"/>
      <c r="U2207" s="303"/>
      <c r="V2207" s="303"/>
    </row>
    <row r="2208" spans="8:22" x14ac:dyDescent="0.3">
      <c r="H2208" s="322"/>
      <c r="I2208" s="322"/>
      <c r="J2208" s="322"/>
      <c r="K2208" s="322"/>
      <c r="L2208" s="322"/>
      <c r="M2208" s="322"/>
      <c r="N2208" s="322"/>
      <c r="O2208" s="322"/>
      <c r="P2208" s="322"/>
      <c r="Q2208" s="321"/>
      <c r="R2208" s="321"/>
      <c r="S2208" s="298"/>
      <c r="T2208" s="298"/>
      <c r="U2208" s="303"/>
      <c r="V2208" s="303"/>
    </row>
    <row r="2209" spans="8:22" x14ac:dyDescent="0.3">
      <c r="H2209" s="324"/>
      <c r="I2209" s="324"/>
      <c r="J2209" s="324"/>
      <c r="K2209" s="324"/>
      <c r="L2209" s="324"/>
      <c r="M2209" s="324"/>
      <c r="N2209" s="324"/>
      <c r="O2209" s="324"/>
      <c r="P2209" s="324"/>
      <c r="Q2209" s="321"/>
      <c r="R2209" s="321"/>
      <c r="S2209" s="298"/>
      <c r="T2209" s="298"/>
      <c r="U2209" s="303"/>
      <c r="V2209" s="303"/>
    </row>
    <row r="2210" spans="8:22" x14ac:dyDescent="0.3">
      <c r="H2210" s="324"/>
      <c r="I2210" s="324"/>
      <c r="J2210" s="324"/>
      <c r="K2210" s="324"/>
      <c r="L2210" s="324"/>
      <c r="M2210" s="324"/>
      <c r="N2210" s="324"/>
      <c r="O2210" s="324"/>
      <c r="P2210" s="324"/>
      <c r="Q2210" s="321"/>
      <c r="R2210" s="321"/>
      <c r="S2210" s="298"/>
      <c r="T2210" s="298"/>
      <c r="U2210" s="303"/>
      <c r="V2210" s="303"/>
    </row>
    <row r="2211" spans="8:22" x14ac:dyDescent="0.3">
      <c r="H2211" s="326"/>
      <c r="I2211" s="326"/>
      <c r="J2211" s="326"/>
      <c r="K2211" s="326"/>
      <c r="L2211" s="326"/>
      <c r="M2211" s="326"/>
      <c r="N2211" s="326"/>
      <c r="O2211" s="326"/>
      <c r="P2211" s="326"/>
      <c r="Q2211" s="321"/>
      <c r="R2211" s="321"/>
      <c r="S2211" s="298"/>
      <c r="T2211" s="298"/>
      <c r="U2211" s="303"/>
      <c r="V2211" s="303"/>
    </row>
    <row r="2212" spans="8:22" x14ac:dyDescent="0.3">
      <c r="H2212" s="321"/>
      <c r="I2212" s="328"/>
      <c r="J2212" s="321"/>
      <c r="K2212" s="329"/>
      <c r="L2212" s="330"/>
      <c r="M2212" s="331"/>
      <c r="N2212" s="331"/>
      <c r="O2212" s="331"/>
      <c r="P2212" s="333"/>
      <c r="Q2212" s="321"/>
      <c r="R2212" s="321"/>
      <c r="S2212" s="298"/>
      <c r="T2212" s="298"/>
      <c r="U2212" s="303"/>
      <c r="V2212" s="303"/>
    </row>
    <row r="2213" spans="8:22" x14ac:dyDescent="0.3">
      <c r="H2213" s="321"/>
      <c r="I2213" s="328"/>
      <c r="J2213" s="321"/>
      <c r="K2213" s="329"/>
      <c r="L2213" s="329"/>
      <c r="M2213" s="331"/>
      <c r="N2213" s="331"/>
      <c r="O2213" s="331"/>
      <c r="P2213" s="333"/>
      <c r="Q2213" s="321"/>
      <c r="R2213" s="321"/>
      <c r="S2213" s="298"/>
      <c r="T2213" s="298"/>
      <c r="U2213" s="303"/>
      <c r="V2213" s="303"/>
    </row>
    <row r="2214" spans="8:22" x14ac:dyDescent="0.3">
      <c r="H2214" s="321"/>
      <c r="I2214" s="305"/>
      <c r="J2214" s="305"/>
      <c r="K2214" s="314"/>
      <c r="L2214" s="299"/>
      <c r="M2214" s="321"/>
      <c r="N2214" s="313"/>
      <c r="O2214" s="334"/>
      <c r="P2214" s="334"/>
      <c r="Q2214" s="334"/>
      <c r="R2214" s="334"/>
      <c r="S2214" s="298"/>
      <c r="T2214" s="298"/>
      <c r="U2214" s="303"/>
      <c r="V2214" s="303"/>
    </row>
    <row r="2215" spans="8:22" x14ac:dyDescent="0.3">
      <c r="H2215" s="306"/>
      <c r="I2215" s="335"/>
      <c r="J2215" s="335"/>
      <c r="K2215" s="299"/>
      <c r="L2215" s="299"/>
      <c r="M2215" s="299"/>
      <c r="N2215" s="334"/>
      <c r="O2215" s="336"/>
      <c r="P2215" s="336"/>
      <c r="Q2215" s="336"/>
      <c r="R2215" s="336"/>
      <c r="S2215" s="298"/>
      <c r="T2215" s="298"/>
      <c r="U2215" s="303"/>
      <c r="V2215" s="303"/>
    </row>
    <row r="2216" spans="8:22" x14ac:dyDescent="0.3">
      <c r="H2216" s="299"/>
      <c r="I2216" s="299"/>
      <c r="J2216" s="299"/>
      <c r="K2216" s="299"/>
      <c r="L2216" s="306"/>
      <c r="M2216" s="317"/>
      <c r="N2216" s="337"/>
      <c r="O2216" s="302"/>
      <c r="P2216" s="313"/>
      <c r="Q2216" s="302"/>
      <c r="R2216" s="313"/>
      <c r="S2216" s="298"/>
      <c r="T2216" s="298"/>
      <c r="U2216" s="303"/>
      <c r="V2216" s="303"/>
    </row>
    <row r="2217" spans="8:22" x14ac:dyDescent="0.3">
      <c r="H2217" s="299"/>
      <c r="I2217" s="299"/>
      <c r="J2217" s="299"/>
      <c r="K2217" s="300"/>
      <c r="L2217" s="300"/>
      <c r="M2217" s="338"/>
      <c r="N2217" s="345"/>
      <c r="O2217" s="302"/>
      <c r="P2217" s="313"/>
      <c r="Q2217" s="302"/>
      <c r="R2217" s="313"/>
      <c r="S2217" s="298"/>
      <c r="T2217" s="298"/>
      <c r="U2217" s="303"/>
      <c r="V2217" s="303"/>
    </row>
    <row r="2218" spans="8:22" x14ac:dyDescent="0.3">
      <c r="H2218" s="299"/>
      <c r="I2218" s="299"/>
      <c r="J2218" s="299"/>
      <c r="K2218" s="300"/>
      <c r="L2218" s="300"/>
      <c r="M2218" s="338"/>
      <c r="N2218" s="318"/>
      <c r="O2218" s="302"/>
      <c r="P2218" s="313"/>
      <c r="Q2218" s="302"/>
      <c r="R2218" s="313"/>
      <c r="S2218" s="298"/>
      <c r="T2218" s="298"/>
      <c r="U2218" s="303"/>
      <c r="V2218" s="303"/>
    </row>
    <row r="2219" spans="8:22" x14ac:dyDescent="0.3">
      <c r="H2219" s="299"/>
      <c r="I2219" s="305"/>
      <c r="J2219" s="299"/>
      <c r="K2219" s="299"/>
      <c r="L2219" s="306"/>
      <c r="M2219" s="299"/>
      <c r="N2219" s="302"/>
      <c r="O2219" s="299"/>
      <c r="P2219" s="313"/>
      <c r="Q2219" s="299"/>
      <c r="R2219" s="313"/>
      <c r="S2219" s="298"/>
      <c r="T2219" s="298"/>
      <c r="U2219" s="303"/>
      <c r="V2219" s="303"/>
    </row>
    <row r="2220" spans="8:22" x14ac:dyDescent="0.3">
      <c r="H2220" s="299"/>
      <c r="I2220" s="299"/>
      <c r="J2220" s="299"/>
      <c r="K2220" s="299"/>
      <c r="L2220" s="299"/>
      <c r="M2220" s="299"/>
      <c r="N2220" s="304"/>
      <c r="O2220" s="302"/>
      <c r="P2220" s="340"/>
      <c r="Q2220" s="302"/>
      <c r="R2220" s="340"/>
      <c r="S2220" s="298"/>
      <c r="T2220" s="298"/>
      <c r="U2220" s="303"/>
      <c r="V2220" s="303"/>
    </row>
    <row r="2221" spans="8:22" x14ac:dyDescent="0.3">
      <c r="H2221" s="321"/>
      <c r="I2221" s="321"/>
      <c r="J2221" s="321"/>
      <c r="K2221" s="321"/>
      <c r="L2221" s="321"/>
      <c r="M2221" s="321"/>
      <c r="N2221" s="314"/>
      <c r="O2221" s="310"/>
      <c r="P2221" s="341"/>
      <c r="Q2221" s="341"/>
      <c r="R2221" s="341"/>
      <c r="S2221" s="298"/>
      <c r="T2221" s="298"/>
      <c r="U2221" s="303"/>
      <c r="V2221" s="303"/>
    </row>
    <row r="2222" spans="8:22" x14ac:dyDescent="0.3">
      <c r="H2222" s="321"/>
      <c r="I2222" s="321"/>
      <c r="J2222" s="321"/>
      <c r="K2222" s="321"/>
      <c r="L2222" s="321"/>
      <c r="M2222" s="321"/>
      <c r="N2222" s="321"/>
      <c r="O2222" s="321"/>
      <c r="P2222" s="321"/>
      <c r="Q2222" s="321"/>
      <c r="R2222" s="321"/>
      <c r="S2222" s="298"/>
      <c r="T2222" s="298"/>
      <c r="U2222" s="303"/>
      <c r="V2222" s="303"/>
    </row>
    <row r="2223" spans="8:22" x14ac:dyDescent="0.3">
      <c r="H2223" s="315"/>
      <c r="I2223" s="315"/>
      <c r="J2223" s="315"/>
      <c r="K2223" s="315"/>
      <c r="L2223" s="315"/>
      <c r="M2223" s="319"/>
      <c r="N2223" s="319"/>
      <c r="O2223" s="315"/>
      <c r="P2223" s="315"/>
      <c r="Q2223" s="321"/>
      <c r="R2223" s="321"/>
      <c r="S2223" s="298"/>
      <c r="T2223" s="298"/>
      <c r="U2223" s="303"/>
      <c r="V2223" s="303"/>
    </row>
    <row r="2224" spans="8:22" ht="4.5" customHeight="1" x14ac:dyDescent="0.3">
      <c r="H2224" s="321"/>
      <c r="I2224" s="317"/>
      <c r="J2224" s="317"/>
      <c r="K2224" s="317"/>
      <c r="L2224" s="317"/>
      <c r="M2224" s="317"/>
      <c r="N2224" s="317"/>
      <c r="O2224" s="317"/>
      <c r="P2224" s="317"/>
      <c r="Q2224" s="321"/>
      <c r="R2224" s="321"/>
      <c r="S2224" s="298"/>
      <c r="T2224" s="298"/>
      <c r="U2224" s="303"/>
      <c r="V2224" s="303"/>
    </row>
    <row r="2225" spans="8:22" x14ac:dyDescent="0.3">
      <c r="H2225" s="321"/>
      <c r="I2225" s="317"/>
      <c r="J2225" s="317"/>
      <c r="K2225" s="317"/>
      <c r="L2225" s="317"/>
      <c r="M2225" s="317"/>
      <c r="N2225" s="317"/>
      <c r="O2225" s="317"/>
      <c r="P2225" s="317"/>
      <c r="Q2225" s="321"/>
      <c r="R2225" s="321"/>
      <c r="S2225" s="298"/>
      <c r="T2225" s="298"/>
      <c r="U2225" s="303"/>
      <c r="V2225" s="303"/>
    </row>
    <row r="2226" spans="8:22" x14ac:dyDescent="0.3">
      <c r="H2226" s="321"/>
      <c r="I2226" s="317"/>
      <c r="J2226" s="317"/>
      <c r="K2226" s="317"/>
      <c r="L2226" s="317"/>
      <c r="M2226" s="317"/>
      <c r="N2226" s="317"/>
      <c r="O2226" s="317"/>
      <c r="P2226" s="317"/>
      <c r="Q2226" s="321"/>
      <c r="R2226" s="313"/>
      <c r="S2226" s="298"/>
      <c r="T2226" s="298"/>
      <c r="U2226" s="303"/>
      <c r="V2226" s="303"/>
    </row>
    <row r="2227" spans="8:22" x14ac:dyDescent="0.3">
      <c r="H2227" s="321"/>
      <c r="I2227" s="317"/>
      <c r="J2227" s="317"/>
      <c r="K2227" s="317"/>
      <c r="L2227" s="317"/>
      <c r="M2227" s="317"/>
      <c r="N2227" s="317"/>
      <c r="O2227" s="317"/>
      <c r="P2227" s="317"/>
      <c r="Q2227" s="321"/>
      <c r="R2227" s="313"/>
      <c r="S2227" s="298"/>
      <c r="T2227" s="298"/>
      <c r="U2227" s="303"/>
      <c r="V2227" s="303"/>
    </row>
    <row r="2228" spans="8:22" ht="21.75" customHeight="1" x14ac:dyDescent="0.3">
      <c r="H2228" s="321"/>
      <c r="I2228" s="321"/>
      <c r="J2228" s="321"/>
      <c r="K2228" s="321"/>
      <c r="L2228" s="321"/>
      <c r="M2228" s="317"/>
      <c r="N2228" s="317"/>
      <c r="O2228" s="299"/>
      <c r="P2228" s="299"/>
      <c r="Q2228" s="321"/>
      <c r="R2228" s="313"/>
      <c r="S2228" s="298"/>
      <c r="T2228" s="298"/>
      <c r="U2228" s="303"/>
      <c r="V2228" s="303"/>
    </row>
    <row r="2229" spans="8:22" ht="7.5" customHeight="1" x14ac:dyDescent="0.3">
      <c r="H2229" s="321"/>
      <c r="I2229" s="321"/>
      <c r="J2229" s="321"/>
      <c r="K2229" s="321"/>
      <c r="L2229" s="321"/>
      <c r="M2229" s="321"/>
      <c r="N2229" s="321"/>
      <c r="O2229" s="321"/>
      <c r="P2229" s="321"/>
      <c r="Q2229" s="321"/>
      <c r="R2229" s="321"/>
      <c r="S2229" s="298"/>
      <c r="T2229" s="298"/>
      <c r="U2229" s="303"/>
      <c r="V2229" s="303"/>
    </row>
    <row r="2230" spans="8:22" x14ac:dyDescent="0.3">
      <c r="H2230" s="322"/>
      <c r="I2230" s="322"/>
      <c r="J2230" s="322"/>
      <c r="K2230" s="322"/>
      <c r="L2230" s="322"/>
      <c r="M2230" s="322"/>
      <c r="N2230" s="322"/>
      <c r="O2230" s="322"/>
      <c r="P2230" s="322"/>
      <c r="Q2230" s="321"/>
      <c r="R2230" s="321"/>
      <c r="S2230" s="298"/>
      <c r="T2230" s="298"/>
      <c r="U2230" s="303"/>
      <c r="V2230" s="303"/>
    </row>
    <row r="2231" spans="8:22" x14ac:dyDescent="0.3">
      <c r="H2231" s="324"/>
      <c r="I2231" s="324"/>
      <c r="J2231" s="324"/>
      <c r="K2231" s="324"/>
      <c r="L2231" s="324"/>
      <c r="M2231" s="324"/>
      <c r="N2231" s="324"/>
      <c r="O2231" s="324"/>
      <c r="P2231" s="324"/>
      <c r="Q2231" s="321"/>
      <c r="R2231" s="321"/>
      <c r="S2231" s="298"/>
      <c r="T2231" s="298"/>
      <c r="U2231" s="303"/>
      <c r="V2231" s="303"/>
    </row>
    <row r="2232" spans="8:22" x14ac:dyDescent="0.3">
      <c r="H2232" s="324"/>
      <c r="I2232" s="324"/>
      <c r="J2232" s="324"/>
      <c r="K2232" s="324"/>
      <c r="L2232" s="324"/>
      <c r="M2232" s="324"/>
      <c r="N2232" s="324"/>
      <c r="O2232" s="324"/>
      <c r="P2232" s="324"/>
      <c r="Q2232" s="321"/>
      <c r="R2232" s="321"/>
      <c r="S2232" s="298"/>
      <c r="T2232" s="298"/>
      <c r="U2232" s="303"/>
      <c r="V2232" s="303"/>
    </row>
    <row r="2233" spans="8:22" x14ac:dyDescent="0.3">
      <c r="H2233" s="326"/>
      <c r="I2233" s="326"/>
      <c r="J2233" s="326"/>
      <c r="K2233" s="326"/>
      <c r="L2233" s="326"/>
      <c r="M2233" s="326"/>
      <c r="N2233" s="326"/>
      <c r="O2233" s="326"/>
      <c r="P2233" s="326"/>
      <c r="Q2233" s="321"/>
      <c r="R2233" s="321"/>
      <c r="S2233" s="298"/>
      <c r="T2233" s="298"/>
      <c r="U2233" s="303"/>
      <c r="V2233" s="303"/>
    </row>
    <row r="2234" spans="8:22" ht="12.75" customHeight="1" x14ac:dyDescent="0.3">
      <c r="H2234" s="321"/>
      <c r="I2234" s="328"/>
      <c r="J2234" s="321"/>
      <c r="K2234" s="329"/>
      <c r="L2234" s="330"/>
      <c r="M2234" s="331"/>
      <c r="N2234" s="331"/>
      <c r="O2234" s="331"/>
      <c r="P2234" s="333"/>
      <c r="Q2234" s="321"/>
      <c r="R2234" s="321"/>
      <c r="S2234" s="298"/>
      <c r="T2234" s="298"/>
      <c r="U2234" s="303"/>
      <c r="V2234" s="303"/>
    </row>
    <row r="2235" spans="8:22" x14ac:dyDescent="0.3">
      <c r="H2235" s="321"/>
      <c r="I2235" s="328"/>
      <c r="J2235" s="321"/>
      <c r="K2235" s="329"/>
      <c r="L2235" s="329"/>
      <c r="M2235" s="331"/>
      <c r="N2235" s="331"/>
      <c r="O2235" s="331"/>
      <c r="P2235" s="333"/>
      <c r="Q2235" s="321"/>
      <c r="R2235" s="321"/>
      <c r="S2235" s="298"/>
      <c r="T2235" s="298"/>
      <c r="U2235" s="303"/>
      <c r="V2235" s="303"/>
    </row>
    <row r="2236" spans="8:22" x14ac:dyDescent="0.3">
      <c r="H2236" s="321"/>
      <c r="I2236" s="305"/>
      <c r="J2236" s="305"/>
      <c r="K2236" s="314"/>
      <c r="L2236" s="299"/>
      <c r="M2236" s="321"/>
      <c r="N2236" s="313"/>
      <c r="O2236" s="334"/>
      <c r="P2236" s="334"/>
      <c r="Q2236" s="334"/>
      <c r="R2236" s="334"/>
      <c r="S2236" s="298"/>
      <c r="T2236" s="298"/>
      <c r="U2236" s="303"/>
      <c r="V2236" s="303"/>
    </row>
    <row r="2237" spans="8:22" x14ac:dyDescent="0.3">
      <c r="H2237" s="306"/>
      <c r="I2237" s="335"/>
      <c r="J2237" s="335"/>
      <c r="K2237" s="299"/>
      <c r="L2237" s="299"/>
      <c r="M2237" s="299"/>
      <c r="N2237" s="334"/>
      <c r="O2237" s="336"/>
      <c r="P2237" s="336"/>
      <c r="Q2237" s="336"/>
      <c r="R2237" s="336"/>
      <c r="S2237" s="298"/>
      <c r="T2237" s="298"/>
      <c r="U2237" s="303"/>
      <c r="V2237" s="303"/>
    </row>
    <row r="2238" spans="8:22" ht="39.75" customHeight="1" x14ac:dyDescent="0.3">
      <c r="H2238" s="299"/>
      <c r="I2238" s="299"/>
      <c r="J2238" s="299"/>
      <c r="K2238" s="300"/>
      <c r="L2238" s="300"/>
      <c r="M2238" s="338"/>
      <c r="N2238" s="345"/>
      <c r="O2238" s="302"/>
      <c r="P2238" s="313"/>
      <c r="Q2238" s="302"/>
      <c r="R2238" s="313"/>
      <c r="S2238" s="298"/>
      <c r="T2238" s="298"/>
      <c r="U2238" s="303"/>
      <c r="V2238" s="303"/>
    </row>
    <row r="2239" spans="8:22" ht="23.25" customHeight="1" x14ac:dyDescent="0.3">
      <c r="H2239" s="299"/>
      <c r="I2239" s="299"/>
      <c r="J2239" s="299"/>
      <c r="K2239" s="300"/>
      <c r="L2239" s="300"/>
      <c r="M2239" s="338"/>
      <c r="N2239" s="346"/>
      <c r="O2239" s="302"/>
      <c r="P2239" s="313"/>
      <c r="Q2239" s="302"/>
      <c r="R2239" s="313"/>
      <c r="S2239" s="298"/>
      <c r="T2239" s="298"/>
      <c r="U2239" s="303"/>
      <c r="V2239" s="303"/>
    </row>
    <row r="2240" spans="8:22" x14ac:dyDescent="0.3">
      <c r="H2240" s="299"/>
      <c r="I2240" s="299"/>
      <c r="J2240" s="299"/>
      <c r="K2240" s="300"/>
      <c r="L2240" s="300"/>
      <c r="M2240" s="338"/>
      <c r="N2240" s="318"/>
      <c r="O2240" s="302"/>
      <c r="P2240" s="313"/>
      <c r="Q2240" s="302"/>
      <c r="R2240" s="313"/>
      <c r="S2240" s="298"/>
      <c r="T2240" s="298"/>
      <c r="U2240" s="303"/>
      <c r="V2240" s="303"/>
    </row>
    <row r="2241" spans="8:22" ht="11.25" customHeight="1" x14ac:dyDescent="0.3">
      <c r="H2241" s="299"/>
      <c r="I2241" s="299"/>
      <c r="J2241" s="299"/>
      <c r="K2241" s="300"/>
      <c r="L2241" s="300"/>
      <c r="M2241" s="338"/>
      <c r="N2241" s="318"/>
      <c r="O2241" s="302"/>
      <c r="P2241" s="313"/>
      <c r="Q2241" s="302"/>
      <c r="R2241" s="313"/>
      <c r="S2241" s="298"/>
      <c r="T2241" s="298"/>
      <c r="U2241" s="303"/>
      <c r="V2241" s="303"/>
    </row>
    <row r="2242" spans="8:22" x14ac:dyDescent="0.3">
      <c r="H2242" s="299"/>
      <c r="I2242" s="299"/>
      <c r="J2242" s="299"/>
      <c r="K2242" s="300"/>
      <c r="L2242" s="300"/>
      <c r="M2242" s="338"/>
      <c r="N2242" s="318"/>
      <c r="O2242" s="302"/>
      <c r="P2242" s="313"/>
      <c r="Q2242" s="302"/>
      <c r="R2242" s="313"/>
      <c r="S2242" s="298"/>
      <c r="T2242" s="298"/>
      <c r="U2242" s="303"/>
      <c r="V2242" s="303"/>
    </row>
    <row r="2243" spans="8:22" ht="12" customHeight="1" x14ac:dyDescent="0.3">
      <c r="H2243" s="299"/>
      <c r="I2243" s="299"/>
      <c r="J2243" s="299"/>
      <c r="K2243" s="300"/>
      <c r="L2243" s="300"/>
      <c r="M2243" s="338"/>
      <c r="N2243" s="318"/>
      <c r="O2243" s="302"/>
      <c r="P2243" s="313"/>
      <c r="Q2243" s="302"/>
      <c r="R2243" s="313"/>
      <c r="S2243" s="298"/>
      <c r="T2243" s="298"/>
      <c r="U2243" s="303"/>
      <c r="V2243" s="303"/>
    </row>
    <row r="2244" spans="8:22" x14ac:dyDescent="0.3">
      <c r="H2244" s="299"/>
      <c r="I2244" s="299"/>
      <c r="J2244" s="299"/>
      <c r="K2244" s="300"/>
      <c r="L2244" s="300"/>
      <c r="M2244" s="338"/>
      <c r="N2244" s="318"/>
      <c r="O2244" s="302"/>
      <c r="P2244" s="313"/>
      <c r="Q2244" s="302"/>
      <c r="R2244" s="313"/>
      <c r="S2244" s="298"/>
      <c r="T2244" s="298"/>
      <c r="U2244" s="303"/>
      <c r="V2244" s="303"/>
    </row>
    <row r="2245" spans="8:22" ht="33.75" customHeight="1" x14ac:dyDescent="0.3">
      <c r="H2245" s="299"/>
      <c r="I2245" s="299"/>
      <c r="J2245" s="299"/>
      <c r="K2245" s="300"/>
      <c r="L2245" s="300"/>
      <c r="M2245" s="338"/>
      <c r="N2245" s="318"/>
      <c r="O2245" s="302"/>
      <c r="P2245" s="313"/>
      <c r="Q2245" s="302"/>
      <c r="R2245" s="313"/>
      <c r="S2245" s="298"/>
      <c r="T2245" s="298"/>
      <c r="U2245" s="303"/>
      <c r="V2245" s="303"/>
    </row>
    <row r="2246" spans="8:22" x14ac:dyDescent="0.3">
      <c r="H2246" s="299"/>
      <c r="I2246" s="299"/>
      <c r="J2246" s="299"/>
      <c r="K2246" s="300"/>
      <c r="L2246" s="300"/>
      <c r="M2246" s="338"/>
      <c r="N2246" s="318"/>
      <c r="O2246" s="302"/>
      <c r="P2246" s="313"/>
      <c r="Q2246" s="302"/>
      <c r="R2246" s="313"/>
      <c r="S2246" s="298"/>
      <c r="T2246" s="298"/>
      <c r="U2246" s="303"/>
      <c r="V2246" s="303"/>
    </row>
    <row r="2247" spans="8:22" x14ac:dyDescent="0.3">
      <c r="H2247" s="299"/>
      <c r="I2247" s="299"/>
      <c r="J2247" s="299"/>
      <c r="K2247" s="300"/>
      <c r="L2247" s="300"/>
      <c r="M2247" s="338"/>
      <c r="N2247" s="318"/>
      <c r="O2247" s="302"/>
      <c r="P2247" s="313"/>
      <c r="Q2247" s="302"/>
      <c r="R2247" s="313"/>
      <c r="S2247" s="298"/>
      <c r="T2247" s="298"/>
      <c r="U2247" s="303"/>
      <c r="V2247" s="303"/>
    </row>
    <row r="2248" spans="8:22" x14ac:dyDescent="0.3">
      <c r="H2248" s="299"/>
      <c r="I2248" s="299"/>
      <c r="J2248" s="299"/>
      <c r="K2248" s="300"/>
      <c r="L2248" s="300"/>
      <c r="M2248" s="338"/>
      <c r="N2248" s="318"/>
      <c r="O2248" s="302"/>
      <c r="P2248" s="313"/>
      <c r="Q2248" s="302"/>
      <c r="R2248" s="313"/>
      <c r="S2248" s="298"/>
      <c r="T2248" s="298"/>
      <c r="U2248" s="303"/>
      <c r="V2248" s="303"/>
    </row>
    <row r="2249" spans="8:22" ht="12" customHeight="1" x14ac:dyDescent="0.3">
      <c r="H2249" s="299"/>
      <c r="I2249" s="299"/>
      <c r="J2249" s="299"/>
      <c r="K2249" s="300"/>
      <c r="L2249" s="300"/>
      <c r="M2249" s="338"/>
      <c r="N2249" s="318"/>
      <c r="O2249" s="302"/>
      <c r="P2249" s="313"/>
      <c r="Q2249" s="302"/>
      <c r="R2249" s="313"/>
      <c r="S2249" s="298"/>
      <c r="T2249" s="298"/>
      <c r="U2249" s="303"/>
      <c r="V2249" s="303"/>
    </row>
    <row r="2250" spans="8:22" ht="12" customHeight="1" x14ac:dyDescent="0.3">
      <c r="H2250" s="299"/>
      <c r="I2250" s="299"/>
      <c r="J2250" s="299"/>
      <c r="K2250" s="300"/>
      <c r="L2250" s="300"/>
      <c r="M2250" s="338"/>
      <c r="N2250" s="318"/>
      <c r="O2250" s="302"/>
      <c r="P2250" s="313"/>
      <c r="Q2250" s="302"/>
      <c r="R2250" s="313"/>
      <c r="S2250" s="298"/>
      <c r="T2250" s="298"/>
      <c r="U2250" s="303"/>
      <c r="V2250" s="303"/>
    </row>
    <row r="2251" spans="8:22" ht="11.25" customHeight="1" x14ac:dyDescent="0.3">
      <c r="H2251" s="299"/>
      <c r="I2251" s="299"/>
      <c r="J2251" s="299"/>
      <c r="K2251" s="300"/>
      <c r="L2251" s="300"/>
      <c r="M2251" s="338"/>
      <c r="N2251" s="318"/>
      <c r="O2251" s="302"/>
      <c r="P2251" s="313"/>
      <c r="Q2251" s="302"/>
      <c r="R2251" s="313"/>
      <c r="S2251" s="298"/>
      <c r="T2251" s="298"/>
      <c r="U2251" s="303"/>
      <c r="V2251" s="303"/>
    </row>
    <row r="2252" spans="8:22" ht="34.5" customHeight="1" x14ac:dyDescent="0.3">
      <c r="H2252" s="299"/>
      <c r="I2252" s="299"/>
      <c r="J2252" s="299"/>
      <c r="K2252" s="300"/>
      <c r="L2252" s="300"/>
      <c r="M2252" s="338"/>
      <c r="N2252" s="346"/>
      <c r="O2252" s="302"/>
      <c r="P2252" s="313"/>
      <c r="Q2252" s="302"/>
      <c r="R2252" s="313"/>
      <c r="S2252" s="298"/>
      <c r="T2252" s="298"/>
      <c r="U2252" s="303"/>
      <c r="V2252" s="303"/>
    </row>
    <row r="2253" spans="8:22" ht="23.25" customHeight="1" x14ac:dyDescent="0.3">
      <c r="H2253" s="299"/>
      <c r="I2253" s="299"/>
      <c r="J2253" s="299"/>
      <c r="K2253" s="300"/>
      <c r="L2253" s="300"/>
      <c r="M2253" s="338"/>
      <c r="N2253" s="318"/>
      <c r="O2253" s="302"/>
      <c r="P2253" s="313"/>
      <c r="Q2253" s="302"/>
      <c r="R2253" s="313"/>
      <c r="S2253" s="298"/>
      <c r="T2253" s="298"/>
      <c r="U2253" s="303"/>
      <c r="V2253" s="303"/>
    </row>
    <row r="2254" spans="8:22" ht="6.75" customHeight="1" x14ac:dyDescent="0.3">
      <c r="H2254" s="299"/>
      <c r="I2254" s="305"/>
      <c r="J2254" s="299"/>
      <c r="K2254" s="299"/>
      <c r="L2254" s="306"/>
      <c r="M2254" s="299"/>
      <c r="N2254" s="302"/>
      <c r="O2254" s="299"/>
      <c r="P2254" s="313"/>
      <c r="Q2254" s="299"/>
      <c r="R2254" s="313"/>
      <c r="S2254" s="298"/>
      <c r="T2254" s="298"/>
      <c r="U2254" s="303"/>
      <c r="V2254" s="303"/>
    </row>
    <row r="2255" spans="8:22" x14ac:dyDescent="0.3">
      <c r="H2255" s="299"/>
      <c r="I2255" s="299"/>
      <c r="J2255" s="299"/>
      <c r="K2255" s="299"/>
      <c r="L2255" s="299"/>
      <c r="M2255" s="299"/>
      <c r="N2255" s="304"/>
      <c r="O2255" s="302"/>
      <c r="P2255" s="340"/>
      <c r="Q2255" s="302"/>
      <c r="R2255" s="340"/>
      <c r="S2255" s="298"/>
      <c r="T2255" s="298"/>
      <c r="U2255" s="303"/>
      <c r="V2255" s="303"/>
    </row>
    <row r="2256" spans="8:22" x14ac:dyDescent="0.3">
      <c r="H2256" s="321"/>
      <c r="I2256" s="321"/>
      <c r="J2256" s="321"/>
      <c r="K2256" s="321"/>
      <c r="L2256" s="321"/>
      <c r="M2256" s="321"/>
      <c r="N2256" s="314"/>
      <c r="O2256" s="310"/>
      <c r="P2256" s="341"/>
      <c r="Q2256" s="341"/>
      <c r="R2256" s="341"/>
      <c r="S2256" s="298"/>
      <c r="T2256" s="298"/>
      <c r="U2256" s="303"/>
      <c r="V2256" s="303"/>
    </row>
    <row r="2257" spans="8:22" ht="9.75" customHeight="1" x14ac:dyDescent="0.3">
      <c r="H2257" s="321"/>
      <c r="I2257" s="321"/>
      <c r="J2257" s="321"/>
      <c r="K2257" s="321"/>
      <c r="L2257" s="321"/>
      <c r="M2257" s="321"/>
      <c r="N2257" s="321"/>
      <c r="O2257" s="321"/>
      <c r="P2257" s="321"/>
      <c r="Q2257" s="321"/>
      <c r="R2257" s="321"/>
      <c r="S2257" s="298"/>
      <c r="T2257" s="298"/>
      <c r="U2257" s="303"/>
      <c r="V2257" s="303"/>
    </row>
    <row r="2258" spans="8:22" x14ac:dyDescent="0.3">
      <c r="H2258" s="315"/>
      <c r="I2258" s="315"/>
      <c r="J2258" s="315"/>
      <c r="K2258" s="315"/>
      <c r="L2258" s="315"/>
      <c r="M2258" s="319"/>
      <c r="N2258" s="319"/>
      <c r="O2258" s="315"/>
      <c r="P2258" s="315"/>
      <c r="Q2258" s="321"/>
      <c r="R2258" s="321"/>
      <c r="S2258" s="298"/>
      <c r="T2258" s="298"/>
      <c r="U2258" s="303"/>
      <c r="V2258" s="303"/>
    </row>
    <row r="2259" spans="8:22" ht="5.25" customHeight="1" x14ac:dyDescent="0.3">
      <c r="H2259" s="321"/>
      <c r="I2259" s="317"/>
      <c r="J2259" s="317"/>
      <c r="K2259" s="317"/>
      <c r="L2259" s="317"/>
      <c r="M2259" s="317"/>
      <c r="N2259" s="317"/>
      <c r="O2259" s="317"/>
      <c r="P2259" s="317"/>
      <c r="Q2259" s="321"/>
      <c r="R2259" s="321"/>
      <c r="S2259" s="298"/>
      <c r="T2259" s="298"/>
      <c r="U2259" s="303"/>
      <c r="V2259" s="303"/>
    </row>
    <row r="2260" spans="8:22" ht="22.5" customHeight="1" x14ac:dyDescent="0.3">
      <c r="H2260" s="321"/>
      <c r="I2260" s="317"/>
      <c r="J2260" s="317"/>
      <c r="K2260" s="317"/>
      <c r="L2260" s="317"/>
      <c r="M2260" s="317"/>
      <c r="N2260" s="317"/>
      <c r="O2260" s="317"/>
      <c r="P2260" s="317"/>
      <c r="Q2260" s="321"/>
      <c r="R2260" s="321"/>
      <c r="S2260" s="298"/>
      <c r="T2260" s="298"/>
      <c r="U2260" s="303"/>
      <c r="V2260" s="303"/>
    </row>
    <row r="2261" spans="8:22" x14ac:dyDescent="0.3">
      <c r="H2261" s="321"/>
      <c r="I2261" s="317"/>
      <c r="J2261" s="317"/>
      <c r="K2261" s="317"/>
      <c r="L2261" s="317"/>
      <c r="M2261" s="317"/>
      <c r="N2261" s="317"/>
      <c r="O2261" s="317"/>
      <c r="P2261" s="317"/>
      <c r="Q2261" s="321"/>
      <c r="R2261" s="313"/>
      <c r="S2261" s="298"/>
      <c r="T2261" s="298"/>
      <c r="U2261" s="303"/>
      <c r="V2261" s="303"/>
    </row>
    <row r="2262" spans="8:22" ht="24.75" customHeight="1" x14ac:dyDescent="0.3">
      <c r="H2262" s="321"/>
      <c r="I2262" s="321"/>
      <c r="J2262" s="321"/>
      <c r="K2262" s="321"/>
      <c r="L2262" s="321"/>
      <c r="M2262" s="317"/>
      <c r="N2262" s="317"/>
      <c r="O2262" s="299"/>
      <c r="P2262" s="299"/>
      <c r="Q2262" s="321"/>
      <c r="R2262" s="313"/>
      <c r="S2262" s="298"/>
      <c r="T2262" s="298"/>
      <c r="U2262" s="303"/>
      <c r="V2262" s="303"/>
    </row>
    <row r="2263" spans="8:22" ht="4.5" customHeight="1" x14ac:dyDescent="0.3">
      <c r="H2263" s="321"/>
      <c r="I2263" s="321"/>
      <c r="J2263" s="321"/>
      <c r="K2263" s="321"/>
      <c r="L2263" s="321"/>
      <c r="M2263" s="321"/>
      <c r="N2263" s="321"/>
      <c r="O2263" s="321"/>
      <c r="P2263" s="321"/>
      <c r="Q2263" s="321"/>
      <c r="R2263" s="321"/>
      <c r="S2263" s="298"/>
      <c r="T2263" s="298"/>
      <c r="U2263" s="303"/>
      <c r="V2263" s="303"/>
    </row>
    <row r="2264" spans="8:22" x14ac:dyDescent="0.3">
      <c r="H2264" s="322"/>
      <c r="I2264" s="322"/>
      <c r="J2264" s="322"/>
      <c r="K2264" s="322"/>
      <c r="L2264" s="322"/>
      <c r="M2264" s="322"/>
      <c r="N2264" s="322"/>
      <c r="O2264" s="322"/>
      <c r="P2264" s="322"/>
      <c r="Q2264" s="321"/>
      <c r="R2264" s="321"/>
      <c r="S2264" s="298"/>
      <c r="T2264" s="298"/>
      <c r="U2264" s="303"/>
      <c r="V2264" s="303"/>
    </row>
    <row r="2265" spans="8:22" x14ac:dyDescent="0.3">
      <c r="H2265" s="324"/>
      <c r="I2265" s="324"/>
      <c r="J2265" s="324"/>
      <c r="K2265" s="324"/>
      <c r="L2265" s="324"/>
      <c r="M2265" s="324"/>
      <c r="N2265" s="324"/>
      <c r="O2265" s="324"/>
      <c r="P2265" s="324"/>
      <c r="Q2265" s="321"/>
      <c r="R2265" s="321"/>
      <c r="S2265" s="298"/>
      <c r="T2265" s="298"/>
      <c r="U2265" s="303"/>
      <c r="V2265" s="303"/>
    </row>
    <row r="2266" spans="8:22" x14ac:dyDescent="0.3">
      <c r="H2266" s="324"/>
      <c r="I2266" s="324"/>
      <c r="J2266" s="324"/>
      <c r="K2266" s="324"/>
      <c r="L2266" s="324"/>
      <c r="M2266" s="324"/>
      <c r="N2266" s="324"/>
      <c r="O2266" s="324"/>
      <c r="P2266" s="324"/>
      <c r="Q2266" s="321"/>
      <c r="R2266" s="321"/>
      <c r="S2266" s="298"/>
      <c r="T2266" s="298"/>
      <c r="U2266" s="303"/>
      <c r="V2266" s="303"/>
    </row>
    <row r="2267" spans="8:22" x14ac:dyDescent="0.3">
      <c r="H2267" s="326"/>
      <c r="I2267" s="326"/>
      <c r="J2267" s="326"/>
      <c r="K2267" s="326"/>
      <c r="L2267" s="326"/>
      <c r="M2267" s="326"/>
      <c r="N2267" s="326"/>
      <c r="O2267" s="326"/>
      <c r="P2267" s="326"/>
      <c r="Q2267" s="321"/>
      <c r="R2267" s="321"/>
      <c r="S2267" s="298"/>
      <c r="T2267" s="298"/>
      <c r="U2267" s="303"/>
      <c r="V2267" s="303"/>
    </row>
    <row r="2268" spans="8:22" x14ac:dyDescent="0.3">
      <c r="H2268" s="321"/>
      <c r="I2268" s="328"/>
      <c r="J2268" s="321"/>
      <c r="K2268" s="329"/>
      <c r="L2268" s="330"/>
      <c r="M2268" s="331"/>
      <c r="N2268" s="331"/>
      <c r="O2268" s="331"/>
      <c r="P2268" s="333"/>
      <c r="Q2268" s="321"/>
      <c r="R2268" s="321"/>
      <c r="S2268" s="298"/>
      <c r="T2268" s="298"/>
      <c r="U2268" s="303"/>
      <c r="V2268" s="303"/>
    </row>
    <row r="2269" spans="8:22" x14ac:dyDescent="0.3">
      <c r="H2269" s="321"/>
      <c r="I2269" s="328"/>
      <c r="J2269" s="321"/>
      <c r="K2269" s="329"/>
      <c r="L2269" s="329"/>
      <c r="M2269" s="331"/>
      <c r="N2269" s="331"/>
      <c r="O2269" s="331"/>
      <c r="P2269" s="333"/>
      <c r="Q2269" s="321"/>
      <c r="R2269" s="321"/>
      <c r="S2269" s="298"/>
      <c r="T2269" s="298"/>
      <c r="U2269" s="303"/>
      <c r="V2269" s="303"/>
    </row>
    <row r="2270" spans="8:22" x14ac:dyDescent="0.3">
      <c r="H2270" s="321"/>
      <c r="I2270" s="305"/>
      <c r="J2270" s="305"/>
      <c r="K2270" s="314"/>
      <c r="L2270" s="299"/>
      <c r="M2270" s="321"/>
      <c r="N2270" s="313"/>
      <c r="O2270" s="334"/>
      <c r="P2270" s="334"/>
      <c r="Q2270" s="334"/>
      <c r="R2270" s="334"/>
      <c r="S2270" s="298"/>
      <c r="T2270" s="298"/>
      <c r="U2270" s="303"/>
      <c r="V2270" s="303"/>
    </row>
    <row r="2271" spans="8:22" x14ac:dyDescent="0.3">
      <c r="H2271" s="306"/>
      <c r="I2271" s="335"/>
      <c r="J2271" s="335"/>
      <c r="K2271" s="299"/>
      <c r="L2271" s="299"/>
      <c r="M2271" s="299"/>
      <c r="N2271" s="334"/>
      <c r="O2271" s="336"/>
      <c r="P2271" s="336"/>
      <c r="Q2271" s="336"/>
      <c r="R2271" s="336"/>
      <c r="S2271" s="298"/>
      <c r="T2271" s="298"/>
      <c r="U2271" s="303"/>
      <c r="V2271" s="303"/>
    </row>
    <row r="2272" spans="8:22" x14ac:dyDescent="0.3">
      <c r="H2272" s="299"/>
      <c r="I2272" s="299"/>
      <c r="J2272" s="299"/>
      <c r="K2272" s="299"/>
      <c r="L2272" s="306"/>
      <c r="M2272" s="317"/>
      <c r="N2272" s="337"/>
      <c r="O2272" s="302"/>
      <c r="P2272" s="313"/>
      <c r="Q2272" s="302"/>
      <c r="R2272" s="313"/>
      <c r="S2272" s="298"/>
      <c r="T2272" s="298"/>
      <c r="U2272" s="303"/>
      <c r="V2272" s="303"/>
    </row>
    <row r="2273" spans="8:22" x14ac:dyDescent="0.3">
      <c r="H2273" s="299"/>
      <c r="I2273" s="299"/>
      <c r="J2273" s="299"/>
      <c r="K2273" s="300"/>
      <c r="L2273" s="300"/>
      <c r="M2273" s="338"/>
      <c r="N2273" s="318"/>
      <c r="O2273" s="302"/>
      <c r="P2273" s="313"/>
      <c r="Q2273" s="302"/>
      <c r="R2273" s="313"/>
      <c r="S2273" s="298"/>
      <c r="T2273" s="298"/>
      <c r="U2273" s="303"/>
      <c r="V2273" s="303"/>
    </row>
    <row r="2274" spans="8:22" x14ac:dyDescent="0.3">
      <c r="H2274" s="299"/>
      <c r="I2274" s="299"/>
      <c r="J2274" s="299"/>
      <c r="K2274" s="300"/>
      <c r="L2274" s="300"/>
      <c r="M2274" s="338"/>
      <c r="N2274" s="318"/>
      <c r="O2274" s="302"/>
      <c r="P2274" s="313"/>
      <c r="Q2274" s="302"/>
      <c r="R2274" s="313"/>
      <c r="S2274" s="298"/>
      <c r="T2274" s="298"/>
      <c r="U2274" s="303"/>
      <c r="V2274" s="303"/>
    </row>
    <row r="2275" spans="8:22" ht="13.5" customHeight="1" x14ac:dyDescent="0.3">
      <c r="H2275" s="299"/>
      <c r="I2275" s="299"/>
      <c r="J2275" s="299"/>
      <c r="K2275" s="300"/>
      <c r="L2275" s="300"/>
      <c r="M2275" s="338"/>
      <c r="N2275" s="318"/>
      <c r="O2275" s="302"/>
      <c r="P2275" s="313"/>
      <c r="Q2275" s="302"/>
      <c r="R2275" s="313"/>
      <c r="S2275" s="298"/>
      <c r="T2275" s="298"/>
      <c r="U2275" s="303"/>
      <c r="V2275" s="303"/>
    </row>
    <row r="2276" spans="8:22" x14ac:dyDescent="0.3">
      <c r="H2276" s="299"/>
      <c r="I2276" s="299"/>
      <c r="J2276" s="299"/>
      <c r="K2276" s="300"/>
      <c r="L2276" s="300"/>
      <c r="M2276" s="338"/>
      <c r="N2276" s="318"/>
      <c r="O2276" s="302"/>
      <c r="P2276" s="313"/>
      <c r="Q2276" s="302"/>
      <c r="R2276" s="313"/>
      <c r="S2276" s="298"/>
      <c r="T2276" s="298"/>
      <c r="U2276" s="303"/>
      <c r="V2276" s="303"/>
    </row>
    <row r="2277" spans="8:22" x14ac:dyDescent="0.3">
      <c r="H2277" s="299"/>
      <c r="I2277" s="299"/>
      <c r="J2277" s="299"/>
      <c r="K2277" s="300"/>
      <c r="L2277" s="300"/>
      <c r="M2277" s="338"/>
      <c r="N2277" s="318"/>
      <c r="O2277" s="302"/>
      <c r="P2277" s="313"/>
      <c r="Q2277" s="302"/>
      <c r="R2277" s="313"/>
      <c r="S2277" s="298"/>
      <c r="T2277" s="298"/>
      <c r="U2277" s="303"/>
      <c r="V2277" s="303"/>
    </row>
    <row r="2278" spans="8:22" x14ac:dyDescent="0.3">
      <c r="H2278" s="299"/>
      <c r="I2278" s="299"/>
      <c r="J2278" s="299"/>
      <c r="K2278" s="300"/>
      <c r="L2278" s="300"/>
      <c r="M2278" s="338"/>
      <c r="N2278" s="318"/>
      <c r="O2278" s="302"/>
      <c r="P2278" s="313"/>
      <c r="Q2278" s="302"/>
      <c r="R2278" s="313"/>
      <c r="S2278" s="298"/>
      <c r="T2278" s="298"/>
      <c r="U2278" s="303"/>
      <c r="V2278" s="303"/>
    </row>
    <row r="2279" spans="8:22" x14ac:dyDescent="0.3">
      <c r="H2279" s="299"/>
      <c r="I2279" s="299"/>
      <c r="J2279" s="299"/>
      <c r="K2279" s="300"/>
      <c r="L2279" s="300"/>
      <c r="M2279" s="338"/>
      <c r="N2279" s="318"/>
      <c r="O2279" s="302"/>
      <c r="P2279" s="313"/>
      <c r="Q2279" s="302"/>
      <c r="R2279" s="313"/>
      <c r="S2279" s="298"/>
      <c r="T2279" s="298"/>
      <c r="U2279" s="303"/>
      <c r="V2279" s="303"/>
    </row>
    <row r="2280" spans="8:22" x14ac:dyDescent="0.3">
      <c r="H2280" s="299"/>
      <c r="I2280" s="299"/>
      <c r="J2280" s="299"/>
      <c r="K2280" s="300"/>
      <c r="L2280" s="300"/>
      <c r="M2280" s="338"/>
      <c r="N2280" s="318"/>
      <c r="O2280" s="302"/>
      <c r="P2280" s="313"/>
      <c r="Q2280" s="302"/>
      <c r="R2280" s="313"/>
      <c r="S2280" s="298"/>
      <c r="T2280" s="298"/>
      <c r="U2280" s="303"/>
      <c r="V2280" s="303"/>
    </row>
    <row r="2281" spans="8:22" x14ac:dyDescent="0.3">
      <c r="H2281" s="299"/>
      <c r="I2281" s="299"/>
      <c r="J2281" s="299"/>
      <c r="K2281" s="300"/>
      <c r="L2281" s="300"/>
      <c r="M2281" s="338"/>
      <c r="N2281" s="318"/>
      <c r="O2281" s="302"/>
      <c r="P2281" s="313"/>
      <c r="Q2281" s="302"/>
      <c r="R2281" s="313"/>
      <c r="S2281" s="298"/>
      <c r="T2281" s="298"/>
      <c r="U2281" s="303"/>
      <c r="V2281" s="303"/>
    </row>
    <row r="2282" spans="8:22" x14ac:dyDescent="0.3">
      <c r="H2282" s="299"/>
      <c r="I2282" s="299"/>
      <c r="J2282" s="299"/>
      <c r="K2282" s="300"/>
      <c r="L2282" s="300"/>
      <c r="M2282" s="338"/>
      <c r="N2282" s="318"/>
      <c r="O2282" s="302"/>
      <c r="P2282" s="313"/>
      <c r="Q2282" s="302"/>
      <c r="R2282" s="313"/>
      <c r="S2282" s="298"/>
      <c r="T2282" s="298"/>
      <c r="U2282" s="303"/>
      <c r="V2282" s="303"/>
    </row>
    <row r="2283" spans="8:22" ht="25.5" customHeight="1" x14ac:dyDescent="0.3">
      <c r="H2283" s="299"/>
      <c r="I2283" s="299"/>
      <c r="J2283" s="299"/>
      <c r="K2283" s="300"/>
      <c r="L2283" s="300"/>
      <c r="M2283" s="338"/>
      <c r="N2283" s="318"/>
      <c r="O2283" s="302"/>
      <c r="P2283" s="313"/>
      <c r="Q2283" s="302"/>
      <c r="R2283" s="313"/>
      <c r="S2283" s="298"/>
      <c r="T2283" s="298"/>
      <c r="U2283" s="303"/>
      <c r="V2283" s="303"/>
    </row>
    <row r="2284" spans="8:22" x14ac:dyDescent="0.3">
      <c r="H2284" s="299"/>
      <c r="I2284" s="299"/>
      <c r="J2284" s="299"/>
      <c r="K2284" s="300"/>
      <c r="L2284" s="300"/>
      <c r="M2284" s="338"/>
      <c r="N2284" s="318"/>
      <c r="O2284" s="302"/>
      <c r="P2284" s="313"/>
      <c r="Q2284" s="302"/>
      <c r="R2284" s="313"/>
      <c r="S2284" s="298"/>
      <c r="T2284" s="298"/>
      <c r="U2284" s="303"/>
      <c r="V2284" s="303"/>
    </row>
    <row r="2285" spans="8:22" x14ac:dyDescent="0.3">
      <c r="H2285" s="299"/>
      <c r="I2285" s="305"/>
      <c r="J2285" s="299"/>
      <c r="K2285" s="299"/>
      <c r="L2285" s="306"/>
      <c r="M2285" s="299"/>
      <c r="N2285" s="302"/>
      <c r="O2285" s="299"/>
      <c r="P2285" s="313"/>
      <c r="Q2285" s="299"/>
      <c r="R2285" s="313"/>
      <c r="S2285" s="298"/>
      <c r="T2285" s="298"/>
      <c r="U2285" s="303"/>
      <c r="V2285" s="303"/>
    </row>
    <row r="2286" spans="8:22" x14ac:dyDescent="0.3">
      <c r="H2286" s="299"/>
      <c r="I2286" s="299"/>
      <c r="J2286" s="299"/>
      <c r="K2286" s="299"/>
      <c r="L2286" s="299"/>
      <c r="M2286" s="299"/>
      <c r="N2286" s="304"/>
      <c r="O2286" s="302"/>
      <c r="P2286" s="340"/>
      <c r="Q2286" s="302"/>
      <c r="R2286" s="340"/>
      <c r="S2286" s="298"/>
      <c r="T2286" s="298"/>
      <c r="U2286" s="303"/>
      <c r="V2286" s="303"/>
    </row>
    <row r="2287" spans="8:22" x14ac:dyDescent="0.3">
      <c r="H2287" s="321"/>
      <c r="I2287" s="321"/>
      <c r="J2287" s="321"/>
      <c r="K2287" s="321"/>
      <c r="L2287" s="321"/>
      <c r="M2287" s="321"/>
      <c r="N2287" s="314"/>
      <c r="O2287" s="310"/>
      <c r="P2287" s="341"/>
      <c r="Q2287" s="341"/>
      <c r="R2287" s="341"/>
      <c r="S2287" s="298"/>
      <c r="T2287" s="298"/>
      <c r="U2287" s="303"/>
      <c r="V2287" s="303"/>
    </row>
    <row r="2288" spans="8:22" x14ac:dyDescent="0.3">
      <c r="H2288" s="321"/>
      <c r="I2288" s="321"/>
      <c r="J2288" s="321"/>
      <c r="K2288" s="321"/>
      <c r="L2288" s="321"/>
      <c r="M2288" s="321"/>
      <c r="N2288" s="321"/>
      <c r="O2288" s="321"/>
      <c r="P2288" s="321"/>
      <c r="Q2288" s="321"/>
      <c r="R2288" s="321"/>
      <c r="S2288" s="298"/>
      <c r="T2288" s="298"/>
      <c r="U2288" s="303"/>
      <c r="V2288" s="303"/>
    </row>
    <row r="2289" spans="8:22" x14ac:dyDescent="0.3">
      <c r="H2289" s="315"/>
      <c r="I2289" s="315"/>
      <c r="J2289" s="315"/>
      <c r="K2289" s="315"/>
      <c r="L2289" s="315"/>
      <c r="M2289" s="319"/>
      <c r="N2289" s="319"/>
      <c r="O2289" s="315"/>
      <c r="P2289" s="315"/>
      <c r="Q2289" s="321"/>
      <c r="R2289" s="321"/>
      <c r="S2289" s="298"/>
      <c r="T2289" s="298"/>
      <c r="U2289" s="303"/>
      <c r="V2289" s="303"/>
    </row>
    <row r="2290" spans="8:22" x14ac:dyDescent="0.3">
      <c r="H2290" s="321"/>
      <c r="I2290" s="317"/>
      <c r="J2290" s="317"/>
      <c r="K2290" s="317"/>
      <c r="L2290" s="317"/>
      <c r="M2290" s="317"/>
      <c r="N2290" s="317"/>
      <c r="O2290" s="317"/>
      <c r="P2290" s="317"/>
      <c r="Q2290" s="321"/>
      <c r="R2290" s="321"/>
      <c r="S2290" s="298"/>
      <c r="T2290" s="298"/>
      <c r="U2290" s="303"/>
      <c r="V2290" s="303"/>
    </row>
    <row r="2291" spans="8:22" x14ac:dyDescent="0.3">
      <c r="H2291" s="321"/>
      <c r="I2291" s="317"/>
      <c r="J2291" s="317"/>
      <c r="K2291" s="317"/>
      <c r="L2291" s="317"/>
      <c r="M2291" s="317"/>
      <c r="N2291" s="317"/>
      <c r="O2291" s="317"/>
      <c r="P2291" s="317"/>
      <c r="Q2291" s="321"/>
      <c r="R2291" s="321"/>
      <c r="S2291" s="298"/>
      <c r="T2291" s="298"/>
      <c r="U2291" s="303"/>
      <c r="V2291" s="303"/>
    </row>
    <row r="2292" spans="8:22" x14ac:dyDescent="0.3">
      <c r="H2292" s="321"/>
      <c r="I2292" s="317"/>
      <c r="J2292" s="317"/>
      <c r="K2292" s="317"/>
      <c r="L2292" s="317"/>
      <c r="M2292" s="317"/>
      <c r="N2292" s="317"/>
      <c r="O2292" s="317"/>
      <c r="P2292" s="317"/>
      <c r="Q2292" s="321"/>
      <c r="R2292" s="313"/>
      <c r="S2292" s="298"/>
      <c r="T2292" s="298"/>
      <c r="U2292" s="303"/>
      <c r="V2292" s="303"/>
    </row>
    <row r="2293" spans="8:22" ht="36.75" customHeight="1" x14ac:dyDescent="0.3">
      <c r="H2293" s="321"/>
      <c r="I2293" s="321"/>
      <c r="J2293" s="321"/>
      <c r="K2293" s="321"/>
      <c r="L2293" s="321"/>
      <c r="M2293" s="317"/>
      <c r="N2293" s="317"/>
      <c r="O2293" s="299"/>
      <c r="P2293" s="299"/>
      <c r="Q2293" s="321"/>
      <c r="R2293" s="313"/>
      <c r="S2293" s="298"/>
      <c r="T2293" s="298"/>
      <c r="U2293" s="303"/>
      <c r="V2293" s="303"/>
    </row>
    <row r="2294" spans="8:22" x14ac:dyDescent="0.3">
      <c r="H2294" s="321"/>
      <c r="I2294" s="321"/>
      <c r="J2294" s="321"/>
      <c r="K2294" s="321"/>
      <c r="L2294" s="321"/>
      <c r="M2294" s="321"/>
      <c r="N2294" s="321"/>
      <c r="O2294" s="321"/>
      <c r="P2294" s="321"/>
      <c r="Q2294" s="321"/>
      <c r="R2294" s="321"/>
      <c r="S2294" s="298"/>
      <c r="T2294" s="298"/>
      <c r="U2294" s="303"/>
      <c r="V2294" s="303"/>
    </row>
    <row r="2295" spans="8:22" x14ac:dyDescent="0.3">
      <c r="H2295" s="322"/>
      <c r="I2295" s="322"/>
      <c r="J2295" s="322"/>
      <c r="K2295" s="322"/>
      <c r="L2295" s="322"/>
      <c r="M2295" s="322"/>
      <c r="N2295" s="322"/>
      <c r="O2295" s="322"/>
      <c r="P2295" s="322"/>
      <c r="Q2295" s="321"/>
      <c r="R2295" s="321"/>
      <c r="S2295" s="298"/>
      <c r="T2295" s="298"/>
      <c r="U2295" s="303"/>
      <c r="V2295" s="303"/>
    </row>
    <row r="2296" spans="8:22" x14ac:dyDescent="0.3">
      <c r="H2296" s="324"/>
      <c r="I2296" s="324"/>
      <c r="J2296" s="324"/>
      <c r="K2296" s="324"/>
      <c r="L2296" s="324"/>
      <c r="M2296" s="324"/>
      <c r="N2296" s="324"/>
      <c r="O2296" s="324"/>
      <c r="P2296" s="324"/>
      <c r="Q2296" s="321"/>
      <c r="R2296" s="321"/>
      <c r="S2296" s="298"/>
      <c r="T2296" s="298"/>
      <c r="U2296" s="303"/>
      <c r="V2296" s="303"/>
    </row>
    <row r="2297" spans="8:22" x14ac:dyDescent="0.3">
      <c r="H2297" s="324"/>
      <c r="I2297" s="324"/>
      <c r="J2297" s="324"/>
      <c r="K2297" s="324"/>
      <c r="L2297" s="324"/>
      <c r="M2297" s="324"/>
      <c r="N2297" s="324"/>
      <c r="O2297" s="324"/>
      <c r="P2297" s="324"/>
      <c r="Q2297" s="321"/>
      <c r="R2297" s="321"/>
      <c r="S2297" s="298"/>
      <c r="T2297" s="298"/>
      <c r="U2297" s="303"/>
      <c r="V2297" s="303"/>
    </row>
    <row r="2298" spans="8:22" x14ac:dyDescent="0.3">
      <c r="H2298" s="326"/>
      <c r="I2298" s="326"/>
      <c r="J2298" s="326"/>
      <c r="K2298" s="326"/>
      <c r="L2298" s="326"/>
      <c r="M2298" s="326"/>
      <c r="N2298" s="326"/>
      <c r="O2298" s="326"/>
      <c r="P2298" s="326"/>
      <c r="Q2298" s="321"/>
      <c r="R2298" s="321"/>
      <c r="S2298" s="298"/>
      <c r="T2298" s="298"/>
      <c r="U2298" s="303"/>
      <c r="V2298" s="303"/>
    </row>
    <row r="2299" spans="8:22" x14ac:dyDescent="0.3">
      <c r="H2299" s="321"/>
      <c r="I2299" s="328"/>
      <c r="J2299" s="321"/>
      <c r="K2299" s="329"/>
      <c r="L2299" s="330"/>
      <c r="M2299" s="331"/>
      <c r="N2299" s="331"/>
      <c r="O2299" s="331"/>
      <c r="P2299" s="333"/>
      <c r="Q2299" s="321"/>
      <c r="R2299" s="321"/>
      <c r="S2299" s="298"/>
      <c r="T2299" s="298"/>
      <c r="U2299" s="303"/>
      <c r="V2299" s="303"/>
    </row>
    <row r="2300" spans="8:22" x14ac:dyDescent="0.3">
      <c r="H2300" s="321"/>
      <c r="I2300" s="328"/>
      <c r="J2300" s="321"/>
      <c r="K2300" s="329"/>
      <c r="L2300" s="329"/>
      <c r="M2300" s="331"/>
      <c r="N2300" s="331"/>
      <c r="O2300" s="331"/>
      <c r="P2300" s="333"/>
      <c r="Q2300" s="321"/>
      <c r="R2300" s="321"/>
      <c r="S2300" s="298"/>
      <c r="T2300" s="298"/>
      <c r="U2300" s="303"/>
      <c r="V2300" s="303"/>
    </row>
    <row r="2301" spans="8:22" x14ac:dyDescent="0.3">
      <c r="H2301" s="321"/>
      <c r="I2301" s="305"/>
      <c r="J2301" s="305"/>
      <c r="K2301" s="314"/>
      <c r="L2301" s="299"/>
      <c r="M2301" s="321"/>
      <c r="N2301" s="313"/>
      <c r="O2301" s="334"/>
      <c r="P2301" s="334"/>
      <c r="Q2301" s="334"/>
      <c r="R2301" s="334"/>
      <c r="S2301" s="298"/>
      <c r="T2301" s="298"/>
      <c r="U2301" s="303"/>
      <c r="V2301" s="303"/>
    </row>
    <row r="2302" spans="8:22" x14ac:dyDescent="0.3">
      <c r="H2302" s="306"/>
      <c r="I2302" s="335"/>
      <c r="J2302" s="335"/>
      <c r="K2302" s="299"/>
      <c r="L2302" s="299"/>
      <c r="M2302" s="299"/>
      <c r="N2302" s="334"/>
      <c r="O2302" s="336"/>
      <c r="P2302" s="336"/>
      <c r="Q2302" s="336"/>
      <c r="R2302" s="336"/>
      <c r="S2302" s="298"/>
      <c r="T2302" s="298"/>
      <c r="U2302" s="303"/>
      <c r="V2302" s="303"/>
    </row>
    <row r="2303" spans="8:22" x14ac:dyDescent="0.3">
      <c r="H2303" s="299"/>
      <c r="I2303" s="299"/>
      <c r="J2303" s="299"/>
      <c r="K2303" s="299"/>
      <c r="L2303" s="306"/>
      <c r="M2303" s="317"/>
      <c r="N2303" s="337"/>
      <c r="O2303" s="302"/>
      <c r="P2303" s="313"/>
      <c r="Q2303" s="302"/>
      <c r="R2303" s="313"/>
      <c r="S2303" s="298"/>
      <c r="T2303" s="298"/>
      <c r="U2303" s="303"/>
      <c r="V2303" s="303"/>
    </row>
    <row r="2304" spans="8:22" x14ac:dyDescent="0.3">
      <c r="H2304" s="299"/>
      <c r="I2304" s="299"/>
      <c r="J2304" s="299"/>
      <c r="K2304" s="300"/>
      <c r="L2304" s="300"/>
      <c r="M2304" s="338"/>
      <c r="N2304" s="345"/>
      <c r="O2304" s="302"/>
      <c r="P2304" s="313"/>
      <c r="Q2304" s="302"/>
      <c r="R2304" s="313"/>
      <c r="S2304" s="298"/>
      <c r="T2304" s="298"/>
      <c r="U2304" s="303"/>
      <c r="V2304" s="303"/>
    </row>
    <row r="2305" spans="8:22" x14ac:dyDescent="0.3">
      <c r="H2305" s="299"/>
      <c r="I2305" s="299"/>
      <c r="J2305" s="299"/>
      <c r="K2305" s="300"/>
      <c r="L2305" s="300"/>
      <c r="M2305" s="338"/>
      <c r="N2305" s="346"/>
      <c r="O2305" s="302"/>
      <c r="P2305" s="313"/>
      <c r="Q2305" s="302"/>
      <c r="R2305" s="313"/>
      <c r="S2305" s="298"/>
      <c r="T2305" s="298"/>
      <c r="U2305" s="303"/>
      <c r="V2305" s="303"/>
    </row>
    <row r="2306" spans="8:22" x14ac:dyDescent="0.3">
      <c r="H2306" s="299"/>
      <c r="I2306" s="299"/>
      <c r="J2306" s="299"/>
      <c r="K2306" s="300"/>
      <c r="L2306" s="300"/>
      <c r="M2306" s="338"/>
      <c r="N2306" s="346"/>
      <c r="O2306" s="302"/>
      <c r="P2306" s="313"/>
      <c r="Q2306" s="302"/>
      <c r="R2306" s="313"/>
      <c r="S2306" s="298"/>
      <c r="T2306" s="298"/>
      <c r="U2306" s="303"/>
      <c r="V2306" s="303"/>
    </row>
    <row r="2307" spans="8:22" x14ac:dyDescent="0.3">
      <c r="H2307" s="299"/>
      <c r="I2307" s="299"/>
      <c r="J2307" s="299"/>
      <c r="K2307" s="300"/>
      <c r="L2307" s="300"/>
      <c r="M2307" s="338"/>
      <c r="N2307" s="346"/>
      <c r="O2307" s="302"/>
      <c r="P2307" s="313"/>
      <c r="Q2307" s="302"/>
      <c r="R2307" s="313"/>
      <c r="S2307" s="298"/>
      <c r="T2307" s="298"/>
      <c r="U2307" s="303"/>
      <c r="V2307" s="303"/>
    </row>
    <row r="2308" spans="8:22" x14ac:dyDescent="0.3">
      <c r="H2308" s="299"/>
      <c r="I2308" s="299"/>
      <c r="J2308" s="299"/>
      <c r="K2308" s="300"/>
      <c r="L2308" s="300"/>
      <c r="M2308" s="338"/>
      <c r="N2308" s="346"/>
      <c r="O2308" s="302"/>
      <c r="P2308" s="313"/>
      <c r="Q2308" s="302"/>
      <c r="R2308" s="313"/>
      <c r="S2308" s="298"/>
      <c r="T2308" s="298"/>
      <c r="U2308" s="303"/>
      <c r="V2308" s="303"/>
    </row>
    <row r="2309" spans="8:22" x14ac:dyDescent="0.3">
      <c r="H2309" s="299"/>
      <c r="I2309" s="299"/>
      <c r="J2309" s="299"/>
      <c r="K2309" s="300"/>
      <c r="L2309" s="300"/>
      <c r="M2309" s="338"/>
      <c r="N2309" s="318"/>
      <c r="O2309" s="302"/>
      <c r="P2309" s="313"/>
      <c r="Q2309" s="302"/>
      <c r="R2309" s="313"/>
      <c r="S2309" s="298"/>
      <c r="T2309" s="298"/>
      <c r="U2309" s="303"/>
      <c r="V2309" s="303"/>
    </row>
    <row r="2310" spans="8:22" x14ac:dyDescent="0.3">
      <c r="H2310" s="299"/>
      <c r="I2310" s="299"/>
      <c r="J2310" s="299"/>
      <c r="K2310" s="300"/>
      <c r="L2310" s="300"/>
      <c r="M2310" s="338"/>
      <c r="N2310" s="318"/>
      <c r="O2310" s="302"/>
      <c r="P2310" s="313"/>
      <c r="Q2310" s="302"/>
      <c r="R2310" s="313"/>
      <c r="S2310" s="298"/>
      <c r="T2310" s="298"/>
      <c r="U2310" s="303"/>
      <c r="V2310" s="303"/>
    </row>
    <row r="2311" spans="8:22" x14ac:dyDescent="0.3">
      <c r="H2311" s="299"/>
      <c r="I2311" s="299"/>
      <c r="J2311" s="299"/>
      <c r="K2311" s="300"/>
      <c r="L2311" s="300"/>
      <c r="M2311" s="338"/>
      <c r="N2311" s="318"/>
      <c r="O2311" s="302"/>
      <c r="P2311" s="313"/>
      <c r="Q2311" s="302"/>
      <c r="R2311" s="313"/>
      <c r="S2311" s="298"/>
      <c r="T2311" s="298"/>
      <c r="U2311" s="303"/>
      <c r="V2311" s="303"/>
    </row>
    <row r="2312" spans="8:22" x14ac:dyDescent="0.3">
      <c r="H2312" s="299"/>
      <c r="I2312" s="299"/>
      <c r="J2312" s="299"/>
      <c r="K2312" s="300"/>
      <c r="L2312" s="300"/>
      <c r="M2312" s="338"/>
      <c r="N2312" s="318"/>
      <c r="O2312" s="302"/>
      <c r="P2312" s="313"/>
      <c r="Q2312" s="302"/>
      <c r="R2312" s="313"/>
      <c r="S2312" s="298"/>
      <c r="T2312" s="298"/>
      <c r="U2312" s="303"/>
      <c r="V2312" s="303"/>
    </row>
    <row r="2313" spans="8:22" x14ac:dyDescent="0.3">
      <c r="H2313" s="299"/>
      <c r="I2313" s="299"/>
      <c r="J2313" s="299"/>
      <c r="K2313" s="300"/>
      <c r="L2313" s="300"/>
      <c r="M2313" s="338"/>
      <c r="N2313" s="318"/>
      <c r="O2313" s="302"/>
      <c r="P2313" s="313"/>
      <c r="Q2313" s="302"/>
      <c r="R2313" s="313"/>
      <c r="S2313" s="298"/>
      <c r="T2313" s="298"/>
      <c r="U2313" s="303"/>
      <c r="V2313" s="303"/>
    </row>
    <row r="2314" spans="8:22" x14ac:dyDescent="0.3">
      <c r="H2314" s="299"/>
      <c r="I2314" s="299"/>
      <c r="J2314" s="299"/>
      <c r="K2314" s="300"/>
      <c r="L2314" s="300"/>
      <c r="M2314" s="338"/>
      <c r="N2314" s="318"/>
      <c r="O2314" s="302"/>
      <c r="P2314" s="313"/>
      <c r="Q2314" s="302"/>
      <c r="R2314" s="313"/>
      <c r="S2314" s="298"/>
      <c r="T2314" s="298"/>
      <c r="U2314" s="303"/>
      <c r="V2314" s="303"/>
    </row>
    <row r="2315" spans="8:22" x14ac:dyDescent="0.3">
      <c r="H2315" s="299"/>
      <c r="I2315" s="299"/>
      <c r="J2315" s="299"/>
      <c r="K2315" s="300"/>
      <c r="L2315" s="300"/>
      <c r="M2315" s="338"/>
      <c r="N2315" s="318"/>
      <c r="O2315" s="302"/>
      <c r="P2315" s="313"/>
      <c r="Q2315" s="302"/>
      <c r="R2315" s="313"/>
      <c r="S2315" s="298"/>
      <c r="T2315" s="298"/>
      <c r="U2315" s="303"/>
      <c r="V2315" s="303"/>
    </row>
    <row r="2316" spans="8:22" x14ac:dyDescent="0.3">
      <c r="H2316" s="299"/>
      <c r="I2316" s="299"/>
      <c r="J2316" s="299"/>
      <c r="K2316" s="300"/>
      <c r="L2316" s="300"/>
      <c r="M2316" s="338"/>
      <c r="N2316" s="318"/>
      <c r="O2316" s="302"/>
      <c r="P2316" s="313"/>
      <c r="Q2316" s="302"/>
      <c r="R2316" s="313"/>
      <c r="S2316" s="298"/>
      <c r="T2316" s="298"/>
      <c r="U2316" s="303"/>
      <c r="V2316" s="303"/>
    </row>
    <row r="2317" spans="8:22" x14ac:dyDescent="0.3">
      <c r="H2317" s="299"/>
      <c r="I2317" s="299"/>
      <c r="J2317" s="299"/>
      <c r="K2317" s="300"/>
      <c r="L2317" s="300"/>
      <c r="M2317" s="338"/>
      <c r="N2317" s="318"/>
      <c r="O2317" s="302"/>
      <c r="P2317" s="313"/>
      <c r="Q2317" s="302"/>
      <c r="R2317" s="313"/>
      <c r="S2317" s="298"/>
      <c r="T2317" s="298"/>
      <c r="U2317" s="303"/>
      <c r="V2317" s="303"/>
    </row>
    <row r="2318" spans="8:22" ht="24.75" customHeight="1" x14ac:dyDescent="0.3">
      <c r="H2318" s="299"/>
      <c r="I2318" s="299"/>
      <c r="J2318" s="299"/>
      <c r="K2318" s="300"/>
      <c r="L2318" s="300"/>
      <c r="M2318" s="338"/>
      <c r="N2318" s="346"/>
      <c r="O2318" s="302"/>
      <c r="P2318" s="313"/>
      <c r="Q2318" s="302"/>
      <c r="R2318" s="313"/>
      <c r="S2318" s="298"/>
      <c r="T2318" s="298"/>
      <c r="U2318" s="303"/>
      <c r="V2318" s="303"/>
    </row>
    <row r="2319" spans="8:22" x14ac:dyDescent="0.3">
      <c r="H2319" s="299"/>
      <c r="I2319" s="299"/>
      <c r="J2319" s="299"/>
      <c r="K2319" s="300"/>
      <c r="L2319" s="300"/>
      <c r="M2319" s="338"/>
      <c r="N2319" s="318"/>
      <c r="O2319" s="302"/>
      <c r="P2319" s="313"/>
      <c r="Q2319" s="302"/>
      <c r="R2319" s="313"/>
      <c r="S2319" s="298"/>
      <c r="T2319" s="298"/>
      <c r="U2319" s="303"/>
      <c r="V2319" s="303"/>
    </row>
    <row r="2320" spans="8:22" x14ac:dyDescent="0.3">
      <c r="H2320" s="299"/>
      <c r="I2320" s="305"/>
      <c r="J2320" s="299"/>
      <c r="K2320" s="299"/>
      <c r="L2320" s="306"/>
      <c r="M2320" s="299"/>
      <c r="N2320" s="302"/>
      <c r="O2320" s="299"/>
      <c r="P2320" s="313"/>
      <c r="Q2320" s="299"/>
      <c r="R2320" s="313"/>
      <c r="S2320" s="298"/>
      <c r="T2320" s="298"/>
      <c r="U2320" s="303"/>
      <c r="V2320" s="303"/>
    </row>
    <row r="2321" spans="8:22" x14ac:dyDescent="0.3">
      <c r="H2321" s="299"/>
      <c r="I2321" s="299"/>
      <c r="J2321" s="299"/>
      <c r="K2321" s="299"/>
      <c r="L2321" s="299"/>
      <c r="M2321" s="299"/>
      <c r="N2321" s="304"/>
      <c r="O2321" s="302"/>
      <c r="P2321" s="340"/>
      <c r="Q2321" s="302"/>
      <c r="R2321" s="340"/>
      <c r="S2321" s="298"/>
      <c r="T2321" s="298"/>
      <c r="U2321" s="303"/>
      <c r="V2321" s="303"/>
    </row>
    <row r="2322" spans="8:22" x14ac:dyDescent="0.3">
      <c r="H2322" s="321"/>
      <c r="I2322" s="321"/>
      <c r="J2322" s="321"/>
      <c r="K2322" s="321"/>
      <c r="L2322" s="321"/>
      <c r="M2322" s="321"/>
      <c r="N2322" s="314"/>
      <c r="O2322" s="310"/>
      <c r="P2322" s="341"/>
      <c r="Q2322" s="341"/>
      <c r="R2322" s="341"/>
      <c r="S2322" s="298"/>
      <c r="T2322" s="298"/>
      <c r="U2322" s="303"/>
      <c r="V2322" s="303"/>
    </row>
    <row r="2323" spans="8:22" x14ac:dyDescent="0.3">
      <c r="H2323" s="321"/>
      <c r="I2323" s="321"/>
      <c r="J2323" s="321"/>
      <c r="K2323" s="321"/>
      <c r="L2323" s="321"/>
      <c r="M2323" s="321"/>
      <c r="N2323" s="321"/>
      <c r="O2323" s="321"/>
      <c r="P2323" s="321"/>
      <c r="Q2323" s="321"/>
      <c r="R2323" s="321"/>
      <c r="S2323" s="298"/>
      <c r="T2323" s="298"/>
      <c r="U2323" s="303"/>
      <c r="V2323" s="303"/>
    </row>
    <row r="2324" spans="8:22" x14ac:dyDescent="0.3">
      <c r="H2324" s="315"/>
      <c r="I2324" s="315"/>
      <c r="J2324" s="315"/>
      <c r="K2324" s="315"/>
      <c r="L2324" s="315"/>
      <c r="M2324" s="319"/>
      <c r="N2324" s="319"/>
      <c r="O2324" s="315"/>
      <c r="P2324" s="315"/>
      <c r="Q2324" s="321"/>
      <c r="R2324" s="321"/>
      <c r="S2324" s="298"/>
      <c r="T2324" s="298"/>
      <c r="U2324" s="303"/>
      <c r="V2324" s="303"/>
    </row>
    <row r="2325" spans="8:22" x14ac:dyDescent="0.3">
      <c r="H2325" s="321"/>
      <c r="I2325" s="317"/>
      <c r="J2325" s="317"/>
      <c r="K2325" s="317"/>
      <c r="L2325" s="317"/>
      <c r="M2325" s="317"/>
      <c r="N2325" s="317"/>
      <c r="O2325" s="317"/>
      <c r="P2325" s="317"/>
      <c r="Q2325" s="321"/>
      <c r="R2325" s="321"/>
      <c r="S2325" s="298"/>
      <c r="T2325" s="298"/>
      <c r="U2325" s="303"/>
      <c r="V2325" s="303"/>
    </row>
    <row r="2326" spans="8:22" x14ac:dyDescent="0.3">
      <c r="H2326" s="309"/>
      <c r="I2326" s="317"/>
      <c r="J2326" s="317"/>
      <c r="K2326" s="317"/>
      <c r="L2326" s="317"/>
      <c r="M2326" s="317"/>
      <c r="N2326" s="317"/>
      <c r="O2326" s="317"/>
      <c r="P2326" s="317"/>
      <c r="Q2326" s="309"/>
      <c r="R2326" s="309"/>
      <c r="S2326" s="298"/>
      <c r="T2326" s="298"/>
      <c r="U2326" s="303"/>
      <c r="V2326" s="303"/>
    </row>
    <row r="2327" spans="8:22" x14ac:dyDescent="0.3">
      <c r="H2327" s="309"/>
      <c r="I2327" s="317"/>
      <c r="J2327" s="317"/>
      <c r="K2327" s="317"/>
      <c r="L2327" s="317"/>
      <c r="M2327" s="317"/>
      <c r="N2327" s="317"/>
      <c r="O2327" s="317"/>
      <c r="P2327" s="317"/>
      <c r="Q2327" s="309"/>
      <c r="R2327" s="143"/>
      <c r="S2327" s="298"/>
      <c r="T2327" s="298"/>
      <c r="U2327" s="303"/>
      <c r="V2327" s="303"/>
    </row>
    <row r="2328" spans="8:22" x14ac:dyDescent="0.3">
      <c r="H2328" s="309"/>
      <c r="I2328" s="317"/>
      <c r="J2328" s="317"/>
      <c r="K2328" s="317"/>
      <c r="L2328" s="317"/>
      <c r="M2328" s="317"/>
      <c r="N2328" s="317"/>
      <c r="O2328" s="317"/>
      <c r="P2328" s="317"/>
      <c r="Q2328" s="309"/>
      <c r="R2328" s="143"/>
      <c r="S2328" s="298"/>
      <c r="T2328" s="298"/>
      <c r="U2328" s="303"/>
      <c r="V2328" s="303"/>
    </row>
    <row r="2329" spans="8:22" ht="23.25" customHeight="1" x14ac:dyDescent="0.3">
      <c r="H2329" s="309"/>
      <c r="I2329" s="309"/>
      <c r="J2329" s="309"/>
      <c r="K2329" s="309"/>
      <c r="L2329" s="309"/>
      <c r="M2329" s="317"/>
      <c r="N2329" s="317"/>
      <c r="O2329" s="299"/>
      <c r="P2329" s="299"/>
      <c r="Q2329" s="309"/>
      <c r="R2329" s="143"/>
      <c r="S2329" s="298"/>
      <c r="T2329" s="298"/>
      <c r="U2329" s="303"/>
      <c r="V2329" s="303"/>
    </row>
    <row r="2330" spans="8:22" x14ac:dyDescent="0.3">
      <c r="H2330" s="309"/>
      <c r="I2330" s="309"/>
      <c r="J2330" s="309"/>
      <c r="K2330" s="309"/>
      <c r="L2330" s="309"/>
      <c r="M2330" s="321"/>
      <c r="N2330" s="321"/>
      <c r="O2330" s="309"/>
      <c r="P2330" s="309"/>
      <c r="Q2330" s="309"/>
      <c r="R2330" s="309"/>
      <c r="S2330" s="298"/>
      <c r="T2330" s="298"/>
      <c r="U2330" s="303"/>
      <c r="V2330" s="303"/>
    </row>
    <row r="2331" spans="8:22" x14ac:dyDescent="0.3">
      <c r="H2331" s="520"/>
      <c r="I2331" s="520"/>
      <c r="J2331" s="520"/>
      <c r="K2331" s="520"/>
      <c r="L2331" s="520"/>
      <c r="M2331" s="520"/>
      <c r="N2331" s="520"/>
      <c r="O2331" s="520"/>
      <c r="P2331" s="520"/>
      <c r="Q2331" s="309"/>
      <c r="R2331" s="309"/>
      <c r="S2331" s="298"/>
      <c r="T2331" s="298"/>
      <c r="U2331" s="303"/>
      <c r="V2331" s="303"/>
    </row>
    <row r="2332" spans="8:22" x14ac:dyDescent="0.3">
      <c r="H2332" s="482"/>
      <c r="I2332" s="482"/>
      <c r="J2332" s="482"/>
      <c r="K2332" s="482"/>
      <c r="L2332" s="482"/>
      <c r="M2332" s="482"/>
      <c r="N2332" s="482"/>
      <c r="O2332" s="482"/>
      <c r="P2332" s="482"/>
      <c r="Q2332" s="309"/>
      <c r="R2332" s="309"/>
      <c r="S2332" s="298"/>
      <c r="T2332" s="298"/>
      <c r="U2332" s="303"/>
      <c r="V2332" s="303"/>
    </row>
    <row r="2333" spans="8:22" x14ac:dyDescent="0.3">
      <c r="H2333" s="482"/>
      <c r="I2333" s="482"/>
      <c r="J2333" s="482"/>
      <c r="K2333" s="482"/>
      <c r="L2333" s="482"/>
      <c r="M2333" s="482"/>
      <c r="N2333" s="482"/>
      <c r="O2333" s="482"/>
      <c r="P2333" s="482"/>
      <c r="Q2333" s="309"/>
      <c r="R2333" s="309"/>
      <c r="S2333" s="298"/>
      <c r="T2333" s="298"/>
      <c r="U2333" s="303"/>
      <c r="V2333" s="303"/>
    </row>
    <row r="2334" spans="8:22" x14ac:dyDescent="0.3">
      <c r="H2334" s="513"/>
      <c r="I2334" s="513"/>
      <c r="J2334" s="513"/>
      <c r="K2334" s="513"/>
      <c r="L2334" s="513"/>
      <c r="M2334" s="513"/>
      <c r="N2334" s="513"/>
      <c r="O2334" s="513"/>
      <c r="P2334" s="513"/>
      <c r="Q2334" s="309"/>
      <c r="R2334" s="309"/>
      <c r="S2334" s="298"/>
      <c r="T2334" s="298"/>
      <c r="U2334" s="303"/>
      <c r="V2334" s="303"/>
    </row>
    <row r="2335" spans="8:22" x14ac:dyDescent="0.3">
      <c r="H2335" s="309"/>
      <c r="I2335" s="347"/>
      <c r="J2335" s="309"/>
      <c r="K2335" s="348"/>
      <c r="L2335" s="349"/>
      <c r="M2335" s="331"/>
      <c r="N2335" s="514"/>
      <c r="O2335" s="514"/>
      <c r="P2335" s="333"/>
      <c r="Q2335" s="309"/>
      <c r="R2335" s="309"/>
      <c r="S2335" s="298"/>
      <c r="T2335" s="298"/>
      <c r="U2335" s="303"/>
      <c r="V2335" s="303"/>
    </row>
    <row r="2336" spans="8:22" x14ac:dyDescent="0.3">
      <c r="H2336" s="309"/>
      <c r="I2336" s="347"/>
      <c r="J2336" s="309"/>
      <c r="K2336" s="348"/>
      <c r="L2336" s="348"/>
      <c r="M2336" s="331"/>
      <c r="N2336" s="514"/>
      <c r="O2336" s="514"/>
      <c r="P2336" s="333"/>
      <c r="Q2336" s="309"/>
      <c r="R2336" s="309"/>
      <c r="S2336" s="298"/>
      <c r="T2336" s="298"/>
      <c r="U2336" s="303"/>
      <c r="V2336" s="303"/>
    </row>
    <row r="2337" spans="8:22" x14ac:dyDescent="0.3">
      <c r="H2337" s="309"/>
      <c r="I2337" s="305"/>
      <c r="J2337" s="305"/>
      <c r="K2337" s="314"/>
      <c r="L2337" s="299"/>
      <c r="M2337" s="321"/>
      <c r="N2337" s="313"/>
      <c r="O2337" s="515"/>
      <c r="P2337" s="515"/>
      <c r="Q2337" s="515"/>
      <c r="R2337" s="515"/>
      <c r="S2337" s="298"/>
      <c r="T2337" s="298"/>
      <c r="U2337" s="303"/>
      <c r="V2337" s="303"/>
    </row>
    <row r="2338" spans="8:22" x14ac:dyDescent="0.3">
      <c r="H2338" s="306"/>
      <c r="I2338" s="335"/>
      <c r="J2338" s="335"/>
      <c r="K2338" s="299"/>
      <c r="L2338" s="299"/>
      <c r="M2338" s="299"/>
      <c r="N2338" s="334"/>
      <c r="O2338" s="516"/>
      <c r="P2338" s="516"/>
      <c r="Q2338" s="516"/>
      <c r="R2338" s="516"/>
      <c r="S2338" s="298"/>
      <c r="T2338" s="298"/>
      <c r="U2338" s="303"/>
      <c r="V2338" s="303"/>
    </row>
    <row r="2339" spans="8:22" x14ac:dyDescent="0.3">
      <c r="H2339" s="299"/>
      <c r="I2339" s="299"/>
      <c r="J2339" s="299"/>
      <c r="K2339" s="299"/>
      <c r="L2339" s="306"/>
      <c r="M2339" s="317"/>
      <c r="N2339" s="337"/>
      <c r="O2339" s="302"/>
      <c r="P2339" s="143"/>
      <c r="Q2339" s="302"/>
      <c r="R2339" s="143"/>
      <c r="S2339" s="298"/>
      <c r="T2339" s="298"/>
      <c r="U2339" s="303"/>
      <c r="V2339" s="303"/>
    </row>
    <row r="2340" spans="8:22" x14ac:dyDescent="0.3">
      <c r="H2340" s="299"/>
      <c r="I2340" s="299"/>
      <c r="J2340" s="299"/>
      <c r="K2340" s="300"/>
      <c r="L2340" s="300"/>
      <c r="M2340" s="350"/>
      <c r="N2340" s="351"/>
      <c r="O2340" s="302"/>
      <c r="P2340" s="143"/>
      <c r="Q2340" s="302"/>
      <c r="R2340" s="143"/>
      <c r="S2340" s="298"/>
      <c r="T2340" s="298"/>
      <c r="U2340" s="303"/>
      <c r="V2340" s="303"/>
    </row>
    <row r="2341" spans="8:22" x14ac:dyDescent="0.3">
      <c r="H2341" s="299"/>
      <c r="I2341" s="299"/>
      <c r="J2341" s="299"/>
      <c r="K2341" s="300"/>
      <c r="L2341" s="300"/>
      <c r="M2341" s="350"/>
      <c r="N2341" s="352"/>
      <c r="O2341" s="302"/>
      <c r="P2341" s="143"/>
      <c r="Q2341" s="302"/>
      <c r="R2341" s="143"/>
      <c r="S2341" s="298"/>
      <c r="T2341" s="298"/>
      <c r="U2341" s="303"/>
      <c r="V2341" s="303"/>
    </row>
    <row r="2342" spans="8:22" x14ac:dyDescent="0.3">
      <c r="H2342" s="299"/>
      <c r="I2342" s="299"/>
      <c r="J2342" s="299"/>
      <c r="K2342" s="300"/>
      <c r="L2342" s="300"/>
      <c r="M2342" s="350"/>
      <c r="N2342" s="352"/>
      <c r="O2342" s="302"/>
      <c r="P2342" s="143"/>
      <c r="Q2342" s="302"/>
      <c r="R2342" s="143"/>
      <c r="S2342" s="298"/>
      <c r="T2342" s="298"/>
      <c r="U2342" s="303"/>
      <c r="V2342" s="303"/>
    </row>
    <row r="2343" spans="8:22" x14ac:dyDescent="0.3">
      <c r="H2343" s="299"/>
      <c r="I2343" s="299"/>
      <c r="J2343" s="299"/>
      <c r="K2343" s="300"/>
      <c r="L2343" s="300"/>
      <c r="M2343" s="350"/>
      <c r="N2343" s="352"/>
      <c r="O2343" s="302"/>
      <c r="P2343" s="143"/>
      <c r="Q2343" s="302"/>
      <c r="R2343" s="143"/>
      <c r="S2343" s="298"/>
      <c r="T2343" s="298"/>
      <c r="U2343" s="303"/>
      <c r="V2343" s="303"/>
    </row>
    <row r="2344" spans="8:22" x14ac:dyDescent="0.3">
      <c r="H2344" s="299"/>
      <c r="I2344" s="299"/>
      <c r="J2344" s="299"/>
      <c r="K2344" s="300"/>
      <c r="L2344" s="300"/>
      <c r="M2344" s="350"/>
      <c r="N2344" s="352"/>
      <c r="O2344" s="302"/>
      <c r="P2344" s="143"/>
      <c r="Q2344" s="302"/>
      <c r="R2344" s="143"/>
      <c r="S2344" s="298"/>
      <c r="T2344" s="298"/>
      <c r="U2344" s="303"/>
      <c r="V2344" s="303"/>
    </row>
    <row r="2345" spans="8:22" x14ac:dyDescent="0.3">
      <c r="H2345" s="299"/>
      <c r="I2345" s="305"/>
      <c r="J2345" s="299"/>
      <c r="K2345" s="299"/>
      <c r="L2345" s="306"/>
      <c r="M2345" s="299"/>
      <c r="N2345" s="302"/>
      <c r="O2345" s="299"/>
      <c r="P2345" s="143"/>
      <c r="Q2345" s="299"/>
      <c r="R2345" s="143"/>
      <c r="S2345" s="298"/>
      <c r="T2345" s="298"/>
      <c r="U2345" s="303"/>
      <c r="V2345" s="303"/>
    </row>
    <row r="2346" spans="8:22" x14ac:dyDescent="0.3">
      <c r="H2346" s="299"/>
      <c r="I2346" s="299"/>
      <c r="J2346" s="299"/>
      <c r="K2346" s="299"/>
      <c r="L2346" s="299"/>
      <c r="M2346" s="299"/>
      <c r="N2346" s="307"/>
      <c r="O2346" s="302"/>
      <c r="P2346" s="308"/>
      <c r="Q2346" s="302"/>
      <c r="R2346" s="308"/>
      <c r="S2346" s="298"/>
      <c r="T2346" s="298"/>
      <c r="U2346" s="303"/>
      <c r="V2346" s="303"/>
    </row>
    <row r="2347" spans="8:22" x14ac:dyDescent="0.3">
      <c r="H2347" s="309"/>
      <c r="I2347" s="309"/>
      <c r="J2347" s="309"/>
      <c r="K2347" s="309"/>
      <c r="L2347" s="309"/>
      <c r="M2347" s="321"/>
      <c r="N2347" s="353"/>
      <c r="O2347" s="310"/>
      <c r="P2347" s="510"/>
      <c r="Q2347" s="510"/>
      <c r="R2347" s="510"/>
      <c r="S2347" s="298"/>
      <c r="T2347" s="298"/>
      <c r="U2347" s="303"/>
      <c r="V2347" s="303"/>
    </row>
    <row r="2348" spans="8:22" ht="21" customHeight="1" x14ac:dyDescent="0.3">
      <c r="H2348" s="309"/>
      <c r="I2348" s="309"/>
      <c r="J2348" s="309"/>
      <c r="K2348" s="309"/>
      <c r="L2348" s="309"/>
      <c r="M2348" s="321"/>
      <c r="N2348" s="321"/>
      <c r="O2348" s="309"/>
      <c r="P2348" s="309"/>
      <c r="Q2348" s="309"/>
      <c r="R2348" s="309"/>
      <c r="S2348" s="298"/>
      <c r="T2348" s="298"/>
      <c r="U2348" s="303"/>
      <c r="V2348" s="303"/>
    </row>
    <row r="2349" spans="8:22" x14ac:dyDescent="0.3">
      <c r="H2349" s="315"/>
      <c r="I2349" s="315"/>
      <c r="J2349" s="315"/>
      <c r="K2349" s="315"/>
      <c r="L2349" s="315"/>
      <c r="M2349" s="319"/>
      <c r="N2349" s="319"/>
      <c r="O2349" s="315"/>
      <c r="P2349" s="315"/>
      <c r="Q2349" s="309"/>
      <c r="R2349" s="309"/>
      <c r="S2349" s="298"/>
      <c r="T2349" s="298"/>
      <c r="U2349" s="303"/>
      <c r="V2349" s="303"/>
    </row>
    <row r="2350" spans="8:22" x14ac:dyDescent="0.3">
      <c r="H2350" s="309"/>
      <c r="I2350" s="317"/>
      <c r="J2350" s="317"/>
      <c r="K2350" s="317"/>
      <c r="L2350" s="317"/>
      <c r="M2350" s="317"/>
      <c r="N2350" s="317"/>
      <c r="O2350" s="317"/>
      <c r="P2350" s="317"/>
      <c r="Q2350" s="309"/>
      <c r="R2350" s="309"/>
      <c r="S2350" s="298"/>
      <c r="T2350" s="298"/>
      <c r="U2350" s="303"/>
      <c r="V2350" s="303"/>
    </row>
    <row r="2351" spans="8:22" x14ac:dyDescent="0.3">
      <c r="H2351" s="354"/>
      <c r="I2351" s="355"/>
      <c r="J2351" s="355"/>
      <c r="K2351" s="355"/>
      <c r="L2351" s="355"/>
      <c r="M2351" s="355"/>
      <c r="N2351" s="355"/>
      <c r="O2351" s="355"/>
      <c r="P2351" s="355"/>
      <c r="Q2351" s="13"/>
      <c r="R2351" s="13"/>
      <c r="U2351" s="356"/>
      <c r="V2351" s="356"/>
    </row>
    <row r="2352" spans="8:22" x14ac:dyDescent="0.3">
      <c r="H2352" s="354"/>
      <c r="I2352" s="355"/>
      <c r="J2352" s="355"/>
      <c r="K2352" s="355"/>
      <c r="L2352" s="355"/>
      <c r="M2352" s="355"/>
      <c r="N2352" s="355"/>
      <c r="O2352" s="355"/>
      <c r="P2352" s="355"/>
      <c r="Q2352" s="13"/>
      <c r="R2352" s="70"/>
      <c r="U2352" s="356"/>
      <c r="V2352" s="356"/>
    </row>
    <row r="2353" spans="8:22" x14ac:dyDescent="0.3">
      <c r="H2353" s="354"/>
      <c r="I2353" s="355"/>
      <c r="J2353" s="355"/>
      <c r="K2353" s="355"/>
      <c r="L2353" s="355"/>
      <c r="M2353" s="355"/>
      <c r="N2353" s="355"/>
      <c r="O2353" s="355"/>
      <c r="P2353" s="355"/>
      <c r="Q2353" s="13"/>
      <c r="R2353" s="70"/>
      <c r="U2353" s="356"/>
      <c r="V2353" s="356"/>
    </row>
    <row r="2354" spans="8:22" x14ac:dyDescent="0.3">
      <c r="H2354" s="354"/>
      <c r="I2354" s="354"/>
      <c r="J2354" s="354"/>
      <c r="K2354" s="354"/>
      <c r="L2354" s="354"/>
      <c r="M2354" s="355"/>
      <c r="N2354" s="355"/>
      <c r="O2354" s="357"/>
      <c r="P2354" s="357"/>
      <c r="Q2354" s="13"/>
      <c r="R2354" s="70"/>
      <c r="U2354" s="356"/>
      <c r="V2354" s="356"/>
    </row>
    <row r="2355" spans="8:22" x14ac:dyDescent="0.3">
      <c r="H2355" s="13"/>
      <c r="I2355" s="13"/>
      <c r="J2355" s="13"/>
      <c r="K2355" s="13"/>
      <c r="L2355" s="13"/>
      <c r="M2355" s="358"/>
      <c r="N2355" s="358"/>
      <c r="O2355" s="13"/>
      <c r="P2355" s="13"/>
      <c r="Q2355" s="13"/>
      <c r="R2355" s="13"/>
      <c r="U2355" s="356"/>
      <c r="V2355" s="356"/>
    </row>
    <row r="2356" spans="8:22" ht="16.5" customHeight="1" x14ac:dyDescent="0.4">
      <c r="H2356" s="487"/>
      <c r="I2356" s="487"/>
      <c r="J2356" s="487"/>
      <c r="K2356" s="487"/>
      <c r="L2356" s="487"/>
      <c r="M2356" s="487"/>
      <c r="N2356" s="487"/>
      <c r="O2356" s="487"/>
      <c r="P2356" s="487"/>
      <c r="Q2356" s="13"/>
      <c r="R2356" s="13"/>
      <c r="U2356" s="356"/>
      <c r="V2356" s="356"/>
    </row>
    <row r="2357" spans="8:22" x14ac:dyDescent="0.3">
      <c r="H2357" s="482"/>
      <c r="I2357" s="482"/>
      <c r="J2357" s="482"/>
      <c r="K2357" s="482"/>
      <c r="L2357" s="482"/>
      <c r="M2357" s="482"/>
      <c r="N2357" s="482"/>
      <c r="O2357" s="482"/>
      <c r="P2357" s="482"/>
      <c r="Q2357" s="13"/>
      <c r="R2357" s="13"/>
      <c r="S2357" s="71"/>
      <c r="U2357" s="356"/>
      <c r="V2357" s="356"/>
    </row>
    <row r="2358" spans="8:22" ht="15.75" customHeight="1" x14ac:dyDescent="0.4">
      <c r="H2358" s="483"/>
      <c r="I2358" s="483"/>
      <c r="J2358" s="483"/>
      <c r="K2358" s="483"/>
      <c r="L2358" s="483"/>
      <c r="M2358" s="483"/>
      <c r="N2358" s="483"/>
      <c r="O2358" s="483"/>
      <c r="P2358" s="483"/>
      <c r="Q2358" s="13"/>
      <c r="R2358" s="13"/>
      <c r="U2358" s="356"/>
      <c r="V2358" s="356"/>
    </row>
    <row r="2359" spans="8:22" ht="18" x14ac:dyDescent="0.4">
      <c r="H2359" s="484"/>
      <c r="I2359" s="484"/>
      <c r="J2359" s="484"/>
      <c r="K2359" s="484"/>
      <c r="L2359" s="484"/>
      <c r="M2359" s="484"/>
      <c r="N2359" s="484"/>
      <c r="O2359" s="484"/>
      <c r="P2359" s="484"/>
      <c r="Q2359" s="13"/>
      <c r="R2359" s="13"/>
      <c r="U2359" s="356"/>
      <c r="V2359" s="356"/>
    </row>
    <row r="2360" spans="8:22" x14ac:dyDescent="0.3">
      <c r="H2360" s="13"/>
      <c r="I2360" s="359"/>
      <c r="J2360" s="360"/>
      <c r="K2360" s="361"/>
      <c r="L2360" s="362"/>
      <c r="M2360" s="363"/>
      <c r="N2360" s="485"/>
      <c r="O2360" s="485"/>
      <c r="P2360" s="364"/>
      <c r="Q2360" s="13"/>
      <c r="R2360" s="13"/>
      <c r="U2360" s="356"/>
      <c r="V2360" s="356"/>
    </row>
    <row r="2361" spans="8:22" x14ac:dyDescent="0.3">
      <c r="H2361" s="13"/>
      <c r="I2361" s="359"/>
      <c r="J2361" s="360"/>
      <c r="K2361" s="361"/>
      <c r="L2361" s="361"/>
      <c r="M2361" s="363"/>
      <c r="N2361" s="485"/>
      <c r="O2361" s="485"/>
      <c r="P2361" s="364"/>
      <c r="Q2361" s="13"/>
      <c r="R2361" s="13"/>
      <c r="S2361" s="120"/>
      <c r="U2361" s="356"/>
      <c r="V2361" s="356"/>
    </row>
    <row r="2362" spans="8:22" x14ac:dyDescent="0.3">
      <c r="H2362" s="13"/>
      <c r="I2362" s="365"/>
      <c r="J2362" s="365"/>
      <c r="K2362" s="366"/>
      <c r="L2362" s="367"/>
      <c r="M2362" s="368"/>
      <c r="N2362" s="369"/>
      <c r="O2362" s="486"/>
      <c r="P2362" s="486"/>
      <c r="Q2362" s="486"/>
      <c r="R2362" s="486"/>
      <c r="U2362" s="356"/>
      <c r="V2362" s="356"/>
    </row>
    <row r="2363" spans="8:22" x14ac:dyDescent="0.3">
      <c r="H2363" s="370"/>
      <c r="I2363" s="371"/>
      <c r="J2363" s="371"/>
      <c r="K2363" s="367"/>
      <c r="L2363" s="367"/>
      <c r="M2363" s="367"/>
      <c r="N2363" s="372"/>
      <c r="O2363" s="478"/>
      <c r="P2363" s="478"/>
      <c r="Q2363" s="478"/>
      <c r="R2363" s="478"/>
      <c r="U2363" s="356"/>
      <c r="V2363" s="356"/>
    </row>
    <row r="2364" spans="8:22" ht="7.5" customHeight="1" x14ac:dyDescent="0.3">
      <c r="H2364" s="357"/>
      <c r="I2364" s="357"/>
      <c r="J2364" s="357"/>
      <c r="K2364" s="357"/>
      <c r="L2364" s="373"/>
      <c r="M2364" s="374"/>
      <c r="N2364" s="375"/>
      <c r="O2364" s="376"/>
      <c r="P2364" s="377"/>
      <c r="Q2364" s="376"/>
      <c r="R2364" s="377"/>
      <c r="U2364" s="356"/>
      <c r="V2364" s="356"/>
    </row>
    <row r="2365" spans="8:22" ht="17.25" customHeight="1" x14ac:dyDescent="0.3">
      <c r="H2365" s="357"/>
      <c r="I2365" s="357"/>
      <c r="J2365" s="357"/>
      <c r="K2365" s="378"/>
      <c r="L2365" s="378"/>
      <c r="M2365" s="379"/>
      <c r="N2365" s="380"/>
      <c r="O2365" s="376"/>
      <c r="P2365" s="377"/>
      <c r="Q2365" s="376"/>
      <c r="R2365" s="377"/>
      <c r="U2365" s="356"/>
      <c r="V2365" s="356"/>
    </row>
    <row r="2366" spans="8:22" x14ac:dyDescent="0.3">
      <c r="H2366" s="357"/>
      <c r="I2366" s="357"/>
      <c r="J2366" s="357"/>
      <c r="K2366" s="378"/>
      <c r="L2366" s="378"/>
      <c r="M2366" s="379"/>
      <c r="N2366" s="381"/>
      <c r="O2366" s="376"/>
      <c r="P2366" s="377"/>
      <c r="Q2366" s="376"/>
      <c r="R2366" s="377"/>
      <c r="U2366" s="356"/>
      <c r="V2366" s="356"/>
    </row>
    <row r="2367" spans="8:22" x14ac:dyDescent="0.3">
      <c r="H2367" s="357"/>
      <c r="I2367" s="357"/>
      <c r="J2367" s="357"/>
      <c r="K2367" s="378"/>
      <c r="L2367" s="378"/>
      <c r="M2367" s="379"/>
      <c r="N2367" s="381"/>
      <c r="O2367" s="376"/>
      <c r="P2367" s="377"/>
      <c r="Q2367" s="376"/>
      <c r="R2367" s="377"/>
      <c r="U2367" s="356"/>
      <c r="V2367" s="356"/>
    </row>
    <row r="2368" spans="8:22" ht="38.25" customHeight="1" x14ac:dyDescent="0.3">
      <c r="H2368" s="357"/>
      <c r="I2368" s="357"/>
      <c r="J2368" s="357"/>
      <c r="K2368" s="378"/>
      <c r="L2368" s="378"/>
      <c r="M2368" s="379"/>
      <c r="N2368" s="381"/>
      <c r="O2368" s="376"/>
      <c r="P2368" s="377"/>
      <c r="Q2368" s="376"/>
      <c r="R2368" s="377"/>
      <c r="U2368" s="356"/>
      <c r="V2368" s="356"/>
    </row>
    <row r="2369" spans="8:22" x14ac:dyDescent="0.3">
      <c r="H2369" s="357"/>
      <c r="I2369" s="357"/>
      <c r="J2369" s="357"/>
      <c r="K2369" s="378"/>
      <c r="L2369" s="378"/>
      <c r="M2369" s="379"/>
      <c r="N2369" s="381"/>
      <c r="O2369" s="376"/>
      <c r="P2369" s="377"/>
      <c r="Q2369" s="376"/>
      <c r="R2369" s="377"/>
      <c r="U2369" s="356"/>
      <c r="V2369" s="356"/>
    </row>
    <row r="2370" spans="8:22" ht="10.5" customHeight="1" x14ac:dyDescent="0.3">
      <c r="H2370" s="357"/>
      <c r="I2370" s="357"/>
      <c r="J2370" s="357"/>
      <c r="K2370" s="378"/>
      <c r="L2370" s="378"/>
      <c r="M2370" s="379"/>
      <c r="N2370" s="381"/>
      <c r="O2370" s="376"/>
      <c r="P2370" s="377"/>
      <c r="Q2370" s="376"/>
      <c r="R2370" s="377"/>
      <c r="U2370" s="356"/>
      <c r="V2370" s="356"/>
    </row>
    <row r="2371" spans="8:22" x14ac:dyDescent="0.3">
      <c r="H2371" s="357"/>
      <c r="I2371" s="357"/>
      <c r="J2371" s="357"/>
      <c r="K2371" s="378"/>
      <c r="L2371" s="378"/>
      <c r="M2371" s="379"/>
      <c r="N2371" s="381"/>
      <c r="O2371" s="376"/>
      <c r="P2371" s="377"/>
      <c r="Q2371" s="376"/>
      <c r="R2371" s="377"/>
      <c r="U2371" s="356"/>
      <c r="V2371" s="356"/>
    </row>
    <row r="2372" spans="8:22" x14ac:dyDescent="0.3">
      <c r="H2372" s="357"/>
      <c r="I2372" s="357"/>
      <c r="J2372" s="357"/>
      <c r="K2372" s="378"/>
      <c r="L2372" s="378"/>
      <c r="M2372" s="379"/>
      <c r="N2372" s="381"/>
      <c r="O2372" s="376"/>
      <c r="P2372" s="377"/>
      <c r="Q2372" s="376"/>
      <c r="R2372" s="377"/>
      <c r="U2372" s="356"/>
      <c r="V2372" s="356"/>
    </row>
    <row r="2373" spans="8:22" x14ac:dyDescent="0.3">
      <c r="H2373" s="357"/>
      <c r="I2373" s="357"/>
      <c r="J2373" s="357"/>
      <c r="K2373" s="378"/>
      <c r="L2373" s="378"/>
      <c r="M2373" s="379"/>
      <c r="N2373" s="381"/>
      <c r="O2373" s="376"/>
      <c r="P2373" s="377"/>
      <c r="Q2373" s="376"/>
      <c r="R2373" s="377"/>
      <c r="U2373" s="356"/>
      <c r="V2373" s="356"/>
    </row>
    <row r="2374" spans="8:22" x14ac:dyDescent="0.3">
      <c r="H2374" s="357"/>
      <c r="I2374" s="357"/>
      <c r="J2374" s="357"/>
      <c r="K2374" s="378"/>
      <c r="L2374" s="378"/>
      <c r="M2374" s="379"/>
      <c r="N2374" s="381"/>
      <c r="O2374" s="376"/>
      <c r="P2374" s="377"/>
      <c r="Q2374" s="376"/>
      <c r="R2374" s="377"/>
      <c r="U2374" s="356"/>
      <c r="V2374" s="356"/>
    </row>
    <row r="2375" spans="8:22" x14ac:dyDescent="0.3">
      <c r="H2375" s="357"/>
      <c r="I2375" s="357"/>
      <c r="J2375" s="357"/>
      <c r="K2375" s="378"/>
      <c r="L2375" s="378"/>
      <c r="M2375" s="379"/>
      <c r="N2375" s="381"/>
      <c r="O2375" s="376"/>
      <c r="P2375" s="377"/>
      <c r="Q2375" s="376"/>
      <c r="R2375" s="377"/>
      <c r="U2375" s="356"/>
      <c r="V2375" s="356"/>
    </row>
    <row r="2376" spans="8:22" ht="11.25" customHeight="1" x14ac:dyDescent="0.3">
      <c r="H2376" s="357"/>
      <c r="I2376" s="357"/>
      <c r="J2376" s="357"/>
      <c r="K2376" s="378"/>
      <c r="L2376" s="378"/>
      <c r="M2376" s="379"/>
      <c r="N2376" s="381"/>
      <c r="O2376" s="376"/>
      <c r="P2376" s="377"/>
      <c r="Q2376" s="376"/>
      <c r="R2376" s="377"/>
      <c r="U2376" s="356"/>
      <c r="V2376" s="356"/>
    </row>
    <row r="2377" spans="8:22" x14ac:dyDescent="0.3">
      <c r="H2377" s="357"/>
      <c r="I2377" s="357"/>
      <c r="J2377" s="357"/>
      <c r="K2377" s="378"/>
      <c r="L2377" s="378"/>
      <c r="M2377" s="379"/>
      <c r="N2377" s="381"/>
      <c r="O2377" s="376"/>
      <c r="P2377" s="377"/>
      <c r="Q2377" s="376"/>
      <c r="R2377" s="377"/>
      <c r="U2377" s="356"/>
      <c r="V2377" s="356"/>
    </row>
    <row r="2378" spans="8:22" x14ac:dyDescent="0.3">
      <c r="H2378" s="357"/>
      <c r="I2378" s="357"/>
      <c r="J2378" s="357"/>
      <c r="K2378" s="378"/>
      <c r="L2378" s="378"/>
      <c r="M2378" s="379"/>
      <c r="N2378" s="381"/>
      <c r="O2378" s="376"/>
      <c r="P2378" s="377"/>
      <c r="Q2378" s="376"/>
      <c r="R2378" s="377"/>
      <c r="U2378" s="356"/>
      <c r="V2378" s="356"/>
    </row>
    <row r="2379" spans="8:22" x14ac:dyDescent="0.3">
      <c r="H2379" s="357"/>
      <c r="I2379" s="357"/>
      <c r="J2379" s="357"/>
      <c r="K2379" s="378"/>
      <c r="L2379" s="378"/>
      <c r="M2379" s="379"/>
      <c r="N2379" s="381"/>
      <c r="O2379" s="376"/>
      <c r="P2379" s="377"/>
      <c r="Q2379" s="376"/>
      <c r="R2379" s="377"/>
      <c r="U2379" s="356"/>
      <c r="V2379" s="356"/>
    </row>
    <row r="2380" spans="8:22" x14ac:dyDescent="0.3">
      <c r="H2380" s="357"/>
      <c r="I2380" s="357"/>
      <c r="J2380" s="357"/>
      <c r="K2380" s="378"/>
      <c r="L2380" s="378"/>
      <c r="M2380" s="379"/>
      <c r="N2380" s="381"/>
      <c r="O2380" s="376"/>
      <c r="P2380" s="377"/>
      <c r="Q2380" s="376"/>
      <c r="R2380" s="377"/>
      <c r="U2380" s="356"/>
      <c r="V2380" s="356"/>
    </row>
    <row r="2381" spans="8:22" x14ac:dyDescent="0.3">
      <c r="H2381" s="357"/>
      <c r="I2381" s="357"/>
      <c r="J2381" s="357"/>
      <c r="K2381" s="378"/>
      <c r="L2381" s="378"/>
      <c r="M2381" s="379"/>
      <c r="N2381" s="381"/>
      <c r="O2381" s="376"/>
      <c r="P2381" s="377"/>
      <c r="Q2381" s="376"/>
      <c r="R2381" s="377"/>
      <c r="U2381" s="356"/>
      <c r="V2381" s="356"/>
    </row>
    <row r="2382" spans="8:22" x14ac:dyDescent="0.3">
      <c r="H2382" s="357"/>
      <c r="I2382" s="357"/>
      <c r="J2382" s="357"/>
      <c r="K2382" s="378"/>
      <c r="L2382" s="378"/>
      <c r="M2382" s="379"/>
      <c r="N2382" s="381"/>
      <c r="O2382" s="376"/>
      <c r="P2382" s="377"/>
      <c r="Q2382" s="376"/>
      <c r="R2382" s="377"/>
      <c r="U2382" s="356"/>
      <c r="V2382" s="356"/>
    </row>
    <row r="2383" spans="8:22" x14ac:dyDescent="0.3">
      <c r="H2383" s="357"/>
      <c r="I2383" s="357"/>
      <c r="J2383" s="357"/>
      <c r="K2383" s="378"/>
      <c r="L2383" s="378"/>
      <c r="M2383" s="379"/>
      <c r="N2383" s="381"/>
      <c r="O2383" s="376"/>
      <c r="P2383" s="377"/>
      <c r="Q2383" s="376"/>
      <c r="R2383" s="377"/>
      <c r="U2383" s="356"/>
      <c r="V2383" s="356"/>
    </row>
    <row r="2384" spans="8:22" x14ac:dyDescent="0.3">
      <c r="H2384" s="357"/>
      <c r="I2384" s="357"/>
      <c r="J2384" s="357"/>
      <c r="K2384" s="378"/>
      <c r="L2384" s="378"/>
      <c r="M2384" s="379"/>
      <c r="N2384" s="381"/>
      <c r="O2384" s="376"/>
      <c r="P2384" s="377"/>
      <c r="Q2384" s="376"/>
      <c r="R2384" s="377"/>
      <c r="U2384" s="356"/>
      <c r="V2384" s="356"/>
    </row>
    <row r="2385" spans="8:22" x14ac:dyDescent="0.3">
      <c r="H2385" s="357"/>
      <c r="I2385" s="357"/>
      <c r="J2385" s="357"/>
      <c r="K2385" s="378"/>
      <c r="L2385" s="378"/>
      <c r="M2385" s="379"/>
      <c r="N2385" s="381"/>
      <c r="O2385" s="376"/>
      <c r="P2385" s="377"/>
      <c r="Q2385" s="376"/>
      <c r="R2385" s="377"/>
      <c r="U2385" s="356"/>
      <c r="V2385" s="356"/>
    </row>
    <row r="2386" spans="8:22" x14ac:dyDescent="0.3">
      <c r="H2386" s="367"/>
      <c r="I2386" s="367"/>
      <c r="J2386" s="367"/>
      <c r="K2386" s="367"/>
      <c r="L2386" s="367"/>
      <c r="M2386" s="367"/>
      <c r="N2386" s="382"/>
      <c r="O2386" s="376"/>
      <c r="P2386" s="383"/>
      <c r="Q2386" s="376"/>
      <c r="R2386" s="383"/>
      <c r="U2386" s="356"/>
      <c r="V2386" s="356"/>
    </row>
    <row r="2387" spans="8:22" x14ac:dyDescent="0.3">
      <c r="H2387" s="354"/>
      <c r="I2387" s="354"/>
      <c r="J2387" s="354"/>
      <c r="K2387" s="354"/>
      <c r="L2387" s="354"/>
      <c r="M2387" s="368"/>
      <c r="N2387" s="384"/>
      <c r="O2387" s="310"/>
      <c r="P2387" s="495"/>
      <c r="Q2387" s="495"/>
      <c r="R2387" s="495"/>
      <c r="U2387" s="356"/>
      <c r="V2387" s="356"/>
    </row>
    <row r="2388" spans="8:22" ht="7.5" customHeight="1" x14ac:dyDescent="0.3">
      <c r="H2388" s="354"/>
      <c r="I2388" s="354"/>
      <c r="J2388" s="354"/>
      <c r="K2388" s="354"/>
      <c r="L2388" s="354"/>
      <c r="M2388" s="368"/>
      <c r="N2388" s="368"/>
      <c r="O2388" s="13"/>
      <c r="P2388" s="360"/>
      <c r="Q2388" s="13"/>
      <c r="R2388" s="13"/>
      <c r="U2388" s="356"/>
      <c r="V2388" s="356"/>
    </row>
    <row r="2389" spans="8:22" ht="12" customHeight="1" x14ac:dyDescent="0.3">
      <c r="H2389" s="385"/>
      <c r="I2389" s="385"/>
      <c r="J2389" s="385"/>
      <c r="K2389" s="385"/>
      <c r="L2389" s="385"/>
      <c r="M2389" s="386"/>
      <c r="N2389" s="386"/>
      <c r="O2389" s="385"/>
      <c r="P2389" s="385"/>
      <c r="Q2389" s="13"/>
      <c r="R2389" s="13"/>
      <c r="U2389" s="356"/>
      <c r="V2389" s="356"/>
    </row>
    <row r="2390" spans="8:22" ht="6" customHeight="1" x14ac:dyDescent="0.3">
      <c r="H2390" s="354"/>
      <c r="I2390" s="355"/>
      <c r="J2390" s="355"/>
      <c r="K2390" s="355"/>
      <c r="L2390" s="355"/>
      <c r="M2390" s="355"/>
      <c r="N2390" s="355"/>
      <c r="O2390" s="355"/>
      <c r="P2390" s="355"/>
      <c r="Q2390" s="13"/>
      <c r="R2390" s="13"/>
      <c r="U2390" s="356"/>
      <c r="V2390" s="356"/>
    </row>
    <row r="2391" spans="8:22" x14ac:dyDescent="0.3">
      <c r="H2391" s="354"/>
      <c r="I2391" s="355"/>
      <c r="J2391" s="355"/>
      <c r="K2391" s="355"/>
      <c r="L2391" s="355"/>
      <c r="M2391" s="355"/>
      <c r="N2391" s="355"/>
      <c r="O2391" s="355"/>
      <c r="P2391" s="355"/>
      <c r="Q2391" s="13"/>
      <c r="R2391" s="13"/>
      <c r="U2391" s="356"/>
      <c r="V2391" s="356"/>
    </row>
    <row r="2392" spans="8:22" ht="12" customHeight="1" x14ac:dyDescent="0.3">
      <c r="H2392" s="354"/>
      <c r="I2392" s="355"/>
      <c r="J2392" s="355"/>
      <c r="K2392" s="355"/>
      <c r="L2392" s="355"/>
      <c r="M2392" s="355"/>
      <c r="N2392" s="355"/>
      <c r="O2392" s="355"/>
      <c r="P2392" s="355"/>
      <c r="Q2392" s="13"/>
      <c r="R2392" s="70"/>
      <c r="U2392" s="356"/>
      <c r="V2392" s="356"/>
    </row>
    <row r="2393" spans="8:22" ht="7.5" customHeight="1" x14ac:dyDescent="0.3">
      <c r="H2393" s="354"/>
      <c r="I2393" s="355"/>
      <c r="J2393" s="355"/>
      <c r="K2393" s="355"/>
      <c r="L2393" s="355"/>
      <c r="M2393" s="355"/>
      <c r="N2393" s="355"/>
      <c r="O2393" s="355"/>
      <c r="P2393" s="355"/>
      <c r="Q2393" s="13"/>
      <c r="R2393" s="70"/>
      <c r="U2393" s="356"/>
      <c r="V2393" s="356"/>
    </row>
    <row r="2394" spans="8:22" ht="25.5" customHeight="1" x14ac:dyDescent="0.3">
      <c r="H2394" s="354"/>
      <c r="I2394" s="354"/>
      <c r="J2394" s="354"/>
      <c r="K2394" s="354"/>
      <c r="L2394" s="354"/>
      <c r="M2394" s="355"/>
      <c r="N2394" s="355"/>
      <c r="O2394" s="357"/>
      <c r="P2394" s="357"/>
      <c r="Q2394" s="13"/>
      <c r="R2394" s="70"/>
      <c r="U2394" s="356"/>
      <c r="V2394" s="356"/>
    </row>
    <row r="2395" spans="8:22" ht="6" customHeight="1" x14ac:dyDescent="0.3">
      <c r="H2395" s="13"/>
      <c r="I2395" s="13"/>
      <c r="J2395" s="13"/>
      <c r="K2395" s="13"/>
      <c r="L2395" s="13"/>
      <c r="M2395" s="358"/>
      <c r="N2395" s="358"/>
      <c r="O2395" s="13"/>
      <c r="P2395" s="13"/>
      <c r="Q2395" s="13"/>
      <c r="R2395" s="13"/>
      <c r="U2395" s="356"/>
      <c r="V2395" s="356"/>
    </row>
    <row r="2396" spans="8:22" ht="18.600000000000001" x14ac:dyDescent="0.4">
      <c r="H2396" s="487"/>
      <c r="I2396" s="487"/>
      <c r="J2396" s="487"/>
      <c r="K2396" s="487"/>
      <c r="L2396" s="487"/>
      <c r="M2396" s="487"/>
      <c r="N2396" s="487"/>
      <c r="O2396" s="487"/>
      <c r="P2396" s="487"/>
      <c r="Q2396" s="13"/>
      <c r="R2396" s="13"/>
      <c r="U2396" s="356"/>
      <c r="V2396" s="356"/>
    </row>
    <row r="2397" spans="8:22" x14ac:dyDescent="0.3">
      <c r="H2397" s="482"/>
      <c r="I2397" s="482"/>
      <c r="J2397" s="482"/>
      <c r="K2397" s="482"/>
      <c r="L2397" s="482"/>
      <c r="M2397" s="482"/>
      <c r="N2397" s="482"/>
      <c r="O2397" s="482"/>
      <c r="P2397" s="482"/>
      <c r="Q2397" s="13"/>
      <c r="R2397" s="13"/>
      <c r="U2397" s="356"/>
      <c r="V2397" s="356"/>
    </row>
    <row r="2398" spans="8:22" ht="18.600000000000001" x14ac:dyDescent="0.4">
      <c r="H2398" s="483"/>
      <c r="I2398" s="483"/>
      <c r="J2398" s="483"/>
      <c r="K2398" s="483"/>
      <c r="L2398" s="483"/>
      <c r="M2398" s="483"/>
      <c r="N2398" s="483"/>
      <c r="O2398" s="483"/>
      <c r="P2398" s="483"/>
      <c r="Q2398" s="13"/>
      <c r="R2398" s="13"/>
      <c r="U2398" s="356"/>
      <c r="V2398" s="356"/>
    </row>
    <row r="2399" spans="8:22" ht="18" x14ac:dyDescent="0.4">
      <c r="H2399" s="484"/>
      <c r="I2399" s="484"/>
      <c r="J2399" s="484"/>
      <c r="K2399" s="484"/>
      <c r="L2399" s="484"/>
      <c r="M2399" s="484"/>
      <c r="N2399" s="484"/>
      <c r="O2399" s="484"/>
      <c r="P2399" s="484"/>
      <c r="Q2399" s="13"/>
      <c r="R2399" s="13"/>
      <c r="U2399" s="356"/>
      <c r="V2399" s="356"/>
    </row>
    <row r="2400" spans="8:22" x14ac:dyDescent="0.3">
      <c r="H2400" s="13"/>
      <c r="I2400" s="359"/>
      <c r="J2400" s="360"/>
      <c r="K2400" s="361"/>
      <c r="L2400" s="362"/>
      <c r="M2400" s="363"/>
      <c r="N2400" s="485"/>
      <c r="O2400" s="485"/>
      <c r="P2400" s="364"/>
      <c r="Q2400" s="13"/>
      <c r="R2400" s="13"/>
      <c r="U2400" s="356"/>
      <c r="V2400" s="356"/>
    </row>
    <row r="2401" spans="8:22" x14ac:dyDescent="0.3">
      <c r="H2401" s="13"/>
      <c r="I2401" s="359"/>
      <c r="J2401" s="360"/>
      <c r="K2401" s="361"/>
      <c r="L2401" s="361"/>
      <c r="M2401" s="363"/>
      <c r="N2401" s="485"/>
      <c r="O2401" s="485"/>
      <c r="P2401" s="364"/>
      <c r="Q2401" s="13"/>
      <c r="R2401" s="13"/>
      <c r="U2401" s="356"/>
      <c r="V2401" s="356"/>
    </row>
    <row r="2402" spans="8:22" x14ac:dyDescent="0.3">
      <c r="H2402" s="13"/>
      <c r="I2402" s="365"/>
      <c r="J2402" s="365"/>
      <c r="K2402" s="366"/>
      <c r="L2402" s="367"/>
      <c r="M2402" s="368"/>
      <c r="N2402" s="369"/>
      <c r="O2402" s="486"/>
      <c r="P2402" s="486"/>
      <c r="Q2402" s="486"/>
      <c r="R2402" s="486"/>
      <c r="U2402" s="356"/>
      <c r="V2402" s="356"/>
    </row>
    <row r="2403" spans="8:22" x14ac:dyDescent="0.3">
      <c r="H2403" s="370"/>
      <c r="I2403" s="371"/>
      <c r="J2403" s="371"/>
      <c r="K2403" s="367"/>
      <c r="L2403" s="367"/>
      <c r="M2403" s="367"/>
      <c r="N2403" s="372"/>
      <c r="O2403" s="478"/>
      <c r="P2403" s="478"/>
      <c r="Q2403" s="478"/>
      <c r="R2403" s="478"/>
      <c r="U2403" s="356"/>
      <c r="V2403" s="356"/>
    </row>
    <row r="2404" spans="8:22" x14ac:dyDescent="0.3">
      <c r="H2404" s="357"/>
      <c r="I2404" s="357"/>
      <c r="J2404" s="357"/>
      <c r="K2404" s="357"/>
      <c r="L2404" s="373"/>
      <c r="M2404" s="374"/>
      <c r="N2404" s="375"/>
      <c r="O2404" s="376"/>
      <c r="P2404" s="377"/>
      <c r="Q2404" s="376"/>
      <c r="R2404" s="377"/>
      <c r="U2404" s="356"/>
      <c r="V2404" s="356"/>
    </row>
    <row r="2405" spans="8:22" x14ac:dyDescent="0.3">
      <c r="H2405" s="357"/>
      <c r="I2405" s="357"/>
      <c r="J2405" s="357"/>
      <c r="K2405" s="378"/>
      <c r="L2405" s="378"/>
      <c r="M2405" s="379"/>
      <c r="N2405" s="381"/>
      <c r="O2405" s="376"/>
      <c r="P2405" s="377"/>
      <c r="Q2405" s="376"/>
      <c r="R2405" s="377"/>
      <c r="U2405" s="356"/>
      <c r="V2405" s="356"/>
    </row>
    <row r="2406" spans="8:22" x14ac:dyDescent="0.3">
      <c r="H2406" s="357"/>
      <c r="I2406" s="357"/>
      <c r="J2406" s="357"/>
      <c r="K2406" s="378"/>
      <c r="L2406" s="378"/>
      <c r="M2406" s="379"/>
      <c r="N2406" s="380"/>
      <c r="O2406" s="376"/>
      <c r="P2406" s="377"/>
      <c r="Q2406" s="376"/>
      <c r="R2406" s="377"/>
      <c r="U2406" s="356"/>
      <c r="V2406" s="356"/>
    </row>
    <row r="2407" spans="8:22" x14ac:dyDescent="0.3">
      <c r="H2407" s="357"/>
      <c r="I2407" s="357"/>
      <c r="J2407" s="357"/>
      <c r="K2407" s="378"/>
      <c r="L2407" s="378"/>
      <c r="M2407" s="379"/>
      <c r="N2407" s="381"/>
      <c r="O2407" s="376"/>
      <c r="P2407" s="377"/>
      <c r="Q2407" s="376"/>
      <c r="R2407" s="377"/>
      <c r="U2407" s="356"/>
      <c r="V2407" s="356"/>
    </row>
    <row r="2408" spans="8:22" x14ac:dyDescent="0.3">
      <c r="H2408" s="357"/>
      <c r="I2408" s="357"/>
      <c r="J2408" s="357"/>
      <c r="K2408" s="378"/>
      <c r="L2408" s="378"/>
      <c r="M2408" s="379"/>
      <c r="N2408" s="381"/>
      <c r="O2408" s="376"/>
      <c r="P2408" s="377"/>
      <c r="Q2408" s="376"/>
      <c r="R2408" s="377"/>
      <c r="U2408" s="356"/>
      <c r="V2408" s="356"/>
    </row>
    <row r="2409" spans="8:22" x14ac:dyDescent="0.3">
      <c r="H2409" s="357"/>
      <c r="I2409" s="357"/>
      <c r="J2409" s="357"/>
      <c r="K2409" s="378"/>
      <c r="L2409" s="378"/>
      <c r="M2409" s="379"/>
      <c r="N2409" s="381"/>
      <c r="O2409" s="376"/>
      <c r="P2409" s="377"/>
      <c r="Q2409" s="376"/>
      <c r="R2409" s="377"/>
      <c r="U2409" s="356"/>
      <c r="V2409" s="356"/>
    </row>
    <row r="2410" spans="8:22" x14ac:dyDescent="0.3">
      <c r="H2410" s="357"/>
      <c r="I2410" s="357"/>
      <c r="J2410" s="357"/>
      <c r="K2410" s="378"/>
      <c r="L2410" s="378"/>
      <c r="M2410" s="379"/>
      <c r="N2410" s="381"/>
      <c r="O2410" s="376"/>
      <c r="P2410" s="377"/>
      <c r="Q2410" s="376"/>
      <c r="R2410" s="377"/>
      <c r="U2410" s="356"/>
      <c r="V2410" s="356"/>
    </row>
    <row r="2411" spans="8:22" x14ac:dyDescent="0.3">
      <c r="H2411" s="357"/>
      <c r="I2411" s="357"/>
      <c r="J2411" s="357"/>
      <c r="K2411" s="378"/>
      <c r="L2411" s="378"/>
      <c r="M2411" s="379"/>
      <c r="N2411" s="381"/>
      <c r="O2411" s="376"/>
      <c r="P2411" s="377"/>
      <c r="Q2411" s="376"/>
      <c r="R2411" s="377"/>
      <c r="U2411" s="356"/>
      <c r="V2411" s="356"/>
    </row>
    <row r="2412" spans="8:22" x14ac:dyDescent="0.3">
      <c r="H2412" s="357"/>
      <c r="I2412" s="357"/>
      <c r="J2412" s="357"/>
      <c r="K2412" s="378"/>
      <c r="L2412" s="378"/>
      <c r="M2412" s="379"/>
      <c r="N2412" s="381"/>
      <c r="O2412" s="376"/>
      <c r="P2412" s="377"/>
      <c r="Q2412" s="376"/>
      <c r="R2412" s="377"/>
      <c r="U2412" s="356"/>
      <c r="V2412" s="356"/>
    </row>
    <row r="2413" spans="8:22" x14ac:dyDescent="0.3">
      <c r="H2413" s="357"/>
      <c r="I2413" s="357"/>
      <c r="J2413" s="357"/>
      <c r="K2413" s="378"/>
      <c r="L2413" s="378"/>
      <c r="M2413" s="379"/>
      <c r="N2413" s="381"/>
      <c r="O2413" s="376"/>
      <c r="P2413" s="377"/>
      <c r="Q2413" s="376"/>
      <c r="R2413" s="377"/>
      <c r="U2413" s="356"/>
      <c r="V2413" s="356"/>
    </row>
    <row r="2414" spans="8:22" x14ac:dyDescent="0.3">
      <c r="H2414" s="357"/>
      <c r="I2414" s="357"/>
      <c r="J2414" s="357"/>
      <c r="K2414" s="378"/>
      <c r="L2414" s="378"/>
      <c r="M2414" s="379"/>
      <c r="N2414" s="381"/>
      <c r="O2414" s="376"/>
      <c r="P2414" s="377"/>
      <c r="Q2414" s="376"/>
      <c r="R2414" s="377"/>
      <c r="U2414" s="356"/>
      <c r="V2414" s="356"/>
    </row>
    <row r="2415" spans="8:22" x14ac:dyDescent="0.3">
      <c r="H2415" s="357"/>
      <c r="I2415" s="357"/>
      <c r="J2415" s="357"/>
      <c r="K2415" s="378"/>
      <c r="L2415" s="378"/>
      <c r="M2415" s="379"/>
      <c r="N2415" s="381"/>
      <c r="O2415" s="376"/>
      <c r="P2415" s="377"/>
      <c r="Q2415" s="376"/>
      <c r="R2415" s="377"/>
      <c r="U2415" s="356"/>
      <c r="V2415" s="356"/>
    </row>
    <row r="2416" spans="8:22" x14ac:dyDescent="0.3">
      <c r="H2416" s="357"/>
      <c r="I2416" s="357"/>
      <c r="J2416" s="357"/>
      <c r="K2416" s="378"/>
      <c r="L2416" s="378"/>
      <c r="M2416" s="379"/>
      <c r="N2416" s="381"/>
      <c r="O2416" s="376"/>
      <c r="P2416" s="377"/>
      <c r="Q2416" s="376"/>
      <c r="R2416" s="377"/>
      <c r="U2416" s="356"/>
      <c r="V2416" s="356"/>
    </row>
    <row r="2417" spans="8:22" x14ac:dyDescent="0.3">
      <c r="H2417" s="357"/>
      <c r="I2417" s="357"/>
      <c r="J2417" s="357"/>
      <c r="K2417" s="378"/>
      <c r="L2417" s="378"/>
      <c r="M2417" s="379"/>
      <c r="N2417" s="381"/>
      <c r="O2417" s="376"/>
      <c r="P2417" s="377"/>
      <c r="Q2417" s="376"/>
      <c r="R2417" s="377"/>
      <c r="U2417" s="356"/>
      <c r="V2417" s="356"/>
    </row>
    <row r="2418" spans="8:22" x14ac:dyDescent="0.3">
      <c r="H2418" s="357"/>
      <c r="I2418" s="357"/>
      <c r="J2418" s="357"/>
      <c r="K2418" s="378"/>
      <c r="L2418" s="378"/>
      <c r="M2418" s="379"/>
      <c r="N2418" s="381"/>
      <c r="O2418" s="376"/>
      <c r="P2418" s="377"/>
      <c r="Q2418" s="376"/>
      <c r="R2418" s="377"/>
      <c r="U2418" s="356"/>
      <c r="V2418" s="356"/>
    </row>
    <row r="2419" spans="8:22" x14ac:dyDescent="0.3">
      <c r="H2419" s="367"/>
      <c r="I2419" s="367"/>
      <c r="J2419" s="367"/>
      <c r="K2419" s="367"/>
      <c r="L2419" s="367"/>
      <c r="M2419" s="367"/>
      <c r="N2419" s="382"/>
      <c r="O2419" s="376"/>
      <c r="P2419" s="383"/>
      <c r="Q2419" s="376"/>
      <c r="R2419" s="383"/>
      <c r="U2419" s="356"/>
      <c r="V2419" s="356"/>
    </row>
    <row r="2420" spans="8:22" x14ac:dyDescent="0.3">
      <c r="H2420" s="354"/>
      <c r="I2420" s="354"/>
      <c r="J2420" s="354"/>
      <c r="K2420" s="354"/>
      <c r="L2420" s="354"/>
      <c r="M2420" s="368"/>
      <c r="N2420" s="384"/>
      <c r="O2420" s="310"/>
      <c r="P2420" s="495"/>
      <c r="Q2420" s="495"/>
      <c r="R2420" s="495"/>
      <c r="U2420" s="356"/>
      <c r="V2420" s="356"/>
    </row>
    <row r="2421" spans="8:22" x14ac:dyDescent="0.3">
      <c r="H2421" s="354"/>
      <c r="I2421" s="354"/>
      <c r="J2421" s="354"/>
      <c r="K2421" s="354"/>
      <c r="L2421" s="354"/>
      <c r="M2421" s="368"/>
      <c r="N2421" s="368"/>
      <c r="O2421" s="13"/>
      <c r="P2421" s="360"/>
      <c r="Q2421" s="13"/>
      <c r="R2421" s="13"/>
      <c r="U2421" s="356"/>
      <c r="V2421" s="356"/>
    </row>
    <row r="2422" spans="8:22" x14ac:dyDescent="0.3">
      <c r="H2422" s="385"/>
      <c r="I2422" s="385"/>
      <c r="J2422" s="385"/>
      <c r="K2422" s="385"/>
      <c r="L2422" s="385"/>
      <c r="M2422" s="386"/>
      <c r="N2422" s="386"/>
      <c r="O2422" s="385"/>
      <c r="P2422" s="385"/>
      <c r="Q2422" s="13"/>
      <c r="R2422" s="13"/>
      <c r="U2422" s="356"/>
      <c r="V2422" s="356"/>
    </row>
    <row r="2423" spans="8:22" x14ac:dyDescent="0.3">
      <c r="H2423" s="354"/>
      <c r="I2423" s="355"/>
      <c r="J2423" s="355"/>
      <c r="K2423" s="355"/>
      <c r="L2423" s="355"/>
      <c r="M2423" s="355"/>
      <c r="N2423" s="355"/>
      <c r="O2423" s="355"/>
      <c r="P2423" s="355"/>
      <c r="Q2423" s="13"/>
      <c r="R2423" s="13"/>
      <c r="U2423" s="356"/>
      <c r="V2423" s="356"/>
    </row>
    <row r="2424" spans="8:22" x14ac:dyDescent="0.3">
      <c r="H2424" s="354"/>
      <c r="I2424" s="355"/>
      <c r="J2424" s="355"/>
      <c r="K2424" s="355"/>
      <c r="L2424" s="355"/>
      <c r="M2424" s="355"/>
      <c r="N2424" s="355"/>
      <c r="O2424" s="355"/>
      <c r="P2424" s="355"/>
      <c r="Q2424" s="13"/>
      <c r="R2424" s="13"/>
      <c r="U2424" s="356"/>
      <c r="V2424" s="356"/>
    </row>
    <row r="2425" spans="8:22" x14ac:dyDescent="0.3">
      <c r="H2425" s="354"/>
      <c r="I2425" s="355"/>
      <c r="J2425" s="355"/>
      <c r="K2425" s="355"/>
      <c r="L2425" s="355"/>
      <c r="M2425" s="355"/>
      <c r="N2425" s="355"/>
      <c r="O2425" s="355"/>
      <c r="P2425" s="355"/>
      <c r="Q2425" s="13"/>
      <c r="R2425" s="70"/>
      <c r="U2425" s="356"/>
      <c r="V2425" s="356"/>
    </row>
    <row r="2426" spans="8:22" x14ac:dyDescent="0.3">
      <c r="H2426" s="354"/>
      <c r="I2426" s="355"/>
      <c r="J2426" s="355"/>
      <c r="K2426" s="355"/>
      <c r="L2426" s="355"/>
      <c r="M2426" s="355"/>
      <c r="N2426" s="355"/>
      <c r="O2426" s="355"/>
      <c r="P2426" s="355"/>
      <c r="Q2426" s="13"/>
      <c r="R2426" s="70"/>
      <c r="U2426" s="356"/>
      <c r="V2426" s="356"/>
    </row>
    <row r="2427" spans="8:22" ht="28.5" customHeight="1" x14ac:dyDescent="0.3">
      <c r="H2427" s="354"/>
      <c r="I2427" s="354"/>
      <c r="J2427" s="354"/>
      <c r="K2427" s="354"/>
      <c r="L2427" s="354"/>
      <c r="M2427" s="355"/>
      <c r="N2427" s="355"/>
      <c r="O2427" s="357"/>
      <c r="P2427" s="357"/>
      <c r="Q2427" s="13"/>
      <c r="R2427" s="70"/>
      <c r="U2427" s="356"/>
      <c r="V2427" s="356"/>
    </row>
    <row r="2428" spans="8:22" x14ac:dyDescent="0.3">
      <c r="H2428" s="13"/>
      <c r="I2428" s="13"/>
      <c r="J2428" s="13"/>
      <c r="K2428" s="13"/>
      <c r="L2428" s="13"/>
      <c r="M2428" s="358"/>
      <c r="N2428" s="358"/>
      <c r="O2428" s="13"/>
      <c r="P2428" s="13"/>
      <c r="Q2428" s="13"/>
      <c r="R2428" s="13"/>
      <c r="U2428" s="356"/>
      <c r="V2428" s="356"/>
    </row>
    <row r="2429" spans="8:22" ht="18.600000000000001" x14ac:dyDescent="0.4">
      <c r="H2429" s="487"/>
      <c r="I2429" s="487"/>
      <c r="J2429" s="487"/>
      <c r="K2429" s="487"/>
      <c r="L2429" s="487"/>
      <c r="M2429" s="487"/>
      <c r="N2429" s="487"/>
      <c r="O2429" s="487"/>
      <c r="P2429" s="487"/>
      <c r="Q2429" s="13"/>
      <c r="R2429" s="13"/>
      <c r="U2429" s="356"/>
      <c r="V2429" s="356"/>
    </row>
    <row r="2430" spans="8:22" x14ac:dyDescent="0.3">
      <c r="H2430" s="482"/>
      <c r="I2430" s="482"/>
      <c r="J2430" s="482"/>
      <c r="K2430" s="482"/>
      <c r="L2430" s="482"/>
      <c r="M2430" s="482"/>
      <c r="N2430" s="482"/>
      <c r="O2430" s="482"/>
      <c r="P2430" s="482"/>
      <c r="Q2430" s="13"/>
      <c r="R2430" s="13"/>
      <c r="U2430" s="356"/>
      <c r="V2430" s="356"/>
    </row>
    <row r="2431" spans="8:22" ht="18.600000000000001" x14ac:dyDescent="0.4">
      <c r="H2431" s="483"/>
      <c r="I2431" s="483"/>
      <c r="J2431" s="483"/>
      <c r="K2431" s="483"/>
      <c r="L2431" s="483"/>
      <c r="M2431" s="483"/>
      <c r="N2431" s="483"/>
      <c r="O2431" s="483"/>
      <c r="P2431" s="483"/>
      <c r="Q2431" s="13"/>
      <c r="R2431" s="13"/>
      <c r="U2431" s="356"/>
      <c r="V2431" s="356"/>
    </row>
    <row r="2432" spans="8:22" ht="18" x14ac:dyDescent="0.4">
      <c r="H2432" s="484"/>
      <c r="I2432" s="484"/>
      <c r="J2432" s="484"/>
      <c r="K2432" s="484"/>
      <c r="L2432" s="484"/>
      <c r="M2432" s="484"/>
      <c r="N2432" s="484"/>
      <c r="O2432" s="484"/>
      <c r="P2432" s="484"/>
      <c r="Q2432" s="13"/>
      <c r="R2432" s="13"/>
      <c r="U2432" s="356"/>
      <c r="V2432" s="356"/>
    </row>
    <row r="2433" spans="8:22" x14ac:dyDescent="0.3">
      <c r="H2433" s="13"/>
      <c r="I2433" s="359"/>
      <c r="J2433" s="360"/>
      <c r="K2433" s="361"/>
      <c r="L2433" s="362"/>
      <c r="M2433" s="363"/>
      <c r="N2433" s="485"/>
      <c r="O2433" s="485"/>
      <c r="P2433" s="364"/>
      <c r="Q2433" s="13"/>
      <c r="R2433" s="13"/>
      <c r="U2433" s="356"/>
      <c r="V2433" s="356"/>
    </row>
    <row r="2434" spans="8:22" x14ac:dyDescent="0.3">
      <c r="H2434" s="13"/>
      <c r="I2434" s="359"/>
      <c r="J2434" s="360"/>
      <c r="K2434" s="361"/>
      <c r="L2434" s="361"/>
      <c r="M2434" s="363"/>
      <c r="N2434" s="485"/>
      <c r="O2434" s="485"/>
      <c r="P2434" s="364"/>
      <c r="Q2434" s="13"/>
      <c r="R2434" s="13"/>
      <c r="U2434" s="356"/>
      <c r="V2434" s="356"/>
    </row>
    <row r="2435" spans="8:22" x14ac:dyDescent="0.3">
      <c r="H2435" s="13"/>
      <c r="I2435" s="365"/>
      <c r="J2435" s="365"/>
      <c r="K2435" s="366"/>
      <c r="L2435" s="367"/>
      <c r="M2435" s="368"/>
      <c r="N2435" s="369"/>
      <c r="O2435" s="486"/>
      <c r="P2435" s="486"/>
      <c r="Q2435" s="486"/>
      <c r="R2435" s="486"/>
      <c r="U2435" s="356"/>
      <c r="V2435" s="356"/>
    </row>
    <row r="2436" spans="8:22" x14ac:dyDescent="0.3">
      <c r="H2436" s="370"/>
      <c r="I2436" s="371"/>
      <c r="J2436" s="371"/>
      <c r="K2436" s="367"/>
      <c r="L2436" s="367"/>
      <c r="M2436" s="367"/>
      <c r="N2436" s="372"/>
      <c r="O2436" s="478"/>
      <c r="P2436" s="478"/>
      <c r="Q2436" s="478"/>
      <c r="R2436" s="478"/>
      <c r="U2436" s="356"/>
      <c r="V2436" s="356"/>
    </row>
    <row r="2437" spans="8:22" ht="11.25" customHeight="1" x14ac:dyDescent="0.3">
      <c r="H2437" s="357"/>
      <c r="I2437" s="357"/>
      <c r="J2437" s="357"/>
      <c r="K2437" s="387"/>
      <c r="L2437" s="378"/>
      <c r="M2437" s="379"/>
      <c r="N2437" s="381"/>
      <c r="O2437" s="376"/>
      <c r="P2437" s="377"/>
      <c r="Q2437" s="376"/>
      <c r="R2437" s="377"/>
      <c r="U2437" s="356"/>
      <c r="V2437" s="356"/>
    </row>
    <row r="2438" spans="8:22" x14ac:dyDescent="0.3">
      <c r="H2438" s="357"/>
      <c r="I2438" s="357"/>
      <c r="J2438" s="357"/>
      <c r="K2438" s="378"/>
      <c r="L2438" s="378"/>
      <c r="M2438" s="379"/>
      <c r="N2438" s="380"/>
      <c r="O2438" s="376"/>
      <c r="P2438" s="377"/>
      <c r="Q2438" s="376"/>
      <c r="R2438" s="377"/>
      <c r="U2438" s="356"/>
      <c r="V2438" s="356"/>
    </row>
    <row r="2439" spans="8:22" x14ac:dyDescent="0.3">
      <c r="H2439" s="357"/>
      <c r="I2439" s="357"/>
      <c r="J2439" s="357"/>
      <c r="K2439" s="378"/>
      <c r="L2439" s="378"/>
      <c r="M2439" s="379"/>
      <c r="N2439" s="380"/>
      <c r="O2439" s="376"/>
      <c r="P2439" s="377"/>
      <c r="Q2439" s="376"/>
      <c r="R2439" s="377"/>
      <c r="U2439" s="356"/>
      <c r="V2439" s="356"/>
    </row>
    <row r="2440" spans="8:22" x14ac:dyDescent="0.3">
      <c r="H2440" s="357"/>
      <c r="I2440" s="357"/>
      <c r="J2440" s="357"/>
      <c r="K2440" s="378"/>
      <c r="L2440" s="378"/>
      <c r="M2440" s="379"/>
      <c r="N2440" s="380"/>
      <c r="O2440" s="376"/>
      <c r="P2440" s="377"/>
      <c r="Q2440" s="376"/>
      <c r="R2440" s="377"/>
      <c r="U2440" s="356"/>
      <c r="V2440" s="356"/>
    </row>
    <row r="2441" spans="8:22" x14ac:dyDescent="0.3">
      <c r="H2441" s="357"/>
      <c r="I2441" s="357"/>
      <c r="J2441" s="357"/>
      <c r="K2441" s="378"/>
      <c r="L2441" s="378"/>
      <c r="M2441" s="379"/>
      <c r="N2441" s="380"/>
      <c r="O2441" s="376"/>
      <c r="P2441" s="377"/>
      <c r="Q2441" s="376"/>
      <c r="R2441" s="377"/>
      <c r="U2441" s="356"/>
      <c r="V2441" s="356"/>
    </row>
    <row r="2442" spans="8:22" x14ac:dyDescent="0.3">
      <c r="H2442" s="357"/>
      <c r="I2442" s="357"/>
      <c r="J2442" s="357"/>
      <c r="K2442" s="378"/>
      <c r="L2442" s="378"/>
      <c r="M2442" s="379"/>
      <c r="N2442" s="380"/>
      <c r="O2442" s="376"/>
      <c r="P2442" s="377"/>
      <c r="Q2442" s="376"/>
      <c r="R2442" s="377"/>
      <c r="U2442" s="356"/>
      <c r="V2442" s="356"/>
    </row>
    <row r="2443" spans="8:22" x14ac:dyDescent="0.3">
      <c r="H2443" s="357"/>
      <c r="I2443" s="357"/>
      <c r="J2443" s="357"/>
      <c r="K2443" s="378"/>
      <c r="L2443" s="378"/>
      <c r="M2443" s="379"/>
      <c r="N2443" s="380"/>
      <c r="O2443" s="376"/>
      <c r="P2443" s="377"/>
      <c r="Q2443" s="376"/>
      <c r="R2443" s="377"/>
      <c r="U2443" s="356"/>
      <c r="V2443" s="356"/>
    </row>
    <row r="2444" spans="8:22" x14ac:dyDescent="0.3">
      <c r="H2444" s="357"/>
      <c r="I2444" s="357"/>
      <c r="J2444" s="357"/>
      <c r="K2444" s="378"/>
      <c r="L2444" s="378"/>
      <c r="M2444" s="379"/>
      <c r="N2444" s="380"/>
      <c r="O2444" s="376"/>
      <c r="P2444" s="377"/>
      <c r="Q2444" s="376"/>
      <c r="R2444" s="377"/>
      <c r="U2444" s="356"/>
      <c r="V2444" s="356"/>
    </row>
    <row r="2445" spans="8:22" ht="12.75" customHeight="1" x14ac:dyDescent="0.3">
      <c r="H2445" s="357"/>
      <c r="I2445" s="357"/>
      <c r="J2445" s="357"/>
      <c r="K2445" s="378"/>
      <c r="L2445" s="378"/>
      <c r="M2445" s="379"/>
      <c r="N2445" s="380"/>
      <c r="O2445" s="376"/>
      <c r="P2445" s="377"/>
      <c r="Q2445" s="376"/>
      <c r="R2445" s="377"/>
      <c r="U2445" s="356"/>
      <c r="V2445" s="356"/>
    </row>
    <row r="2446" spans="8:22" x14ac:dyDescent="0.3">
      <c r="H2446" s="357"/>
      <c r="I2446" s="357"/>
      <c r="J2446" s="357"/>
      <c r="K2446" s="378"/>
      <c r="L2446" s="378"/>
      <c r="M2446" s="379"/>
      <c r="N2446" s="380"/>
      <c r="O2446" s="376"/>
      <c r="P2446" s="377"/>
      <c r="Q2446" s="376"/>
      <c r="R2446" s="377"/>
      <c r="U2446" s="356"/>
      <c r="V2446" s="356"/>
    </row>
    <row r="2447" spans="8:22" x14ac:dyDescent="0.3">
      <c r="H2447" s="357"/>
      <c r="I2447" s="357"/>
      <c r="J2447" s="357"/>
      <c r="K2447" s="378"/>
      <c r="L2447" s="378"/>
      <c r="M2447" s="379"/>
      <c r="N2447" s="380"/>
      <c r="O2447" s="376"/>
      <c r="P2447" s="377"/>
      <c r="Q2447" s="376"/>
      <c r="R2447" s="377"/>
      <c r="U2447" s="356"/>
      <c r="V2447" s="356"/>
    </row>
    <row r="2448" spans="8:22" x14ac:dyDescent="0.3">
      <c r="H2448" s="357"/>
      <c r="I2448" s="357"/>
      <c r="J2448" s="357"/>
      <c r="K2448" s="378"/>
      <c r="L2448" s="378"/>
      <c r="M2448" s="379"/>
      <c r="N2448" s="380"/>
      <c r="O2448" s="376"/>
      <c r="P2448" s="377"/>
      <c r="Q2448" s="376"/>
      <c r="R2448" s="377"/>
      <c r="U2448" s="356"/>
      <c r="V2448" s="356"/>
    </row>
    <row r="2449" spans="8:22" x14ac:dyDescent="0.3">
      <c r="H2449" s="357"/>
      <c r="I2449" s="357"/>
      <c r="J2449" s="357"/>
      <c r="K2449" s="378"/>
      <c r="L2449" s="378"/>
      <c r="M2449" s="379"/>
      <c r="N2449" s="381"/>
      <c r="O2449" s="376"/>
      <c r="P2449" s="377"/>
      <c r="Q2449" s="376"/>
      <c r="R2449" s="377"/>
      <c r="U2449" s="356"/>
      <c r="V2449" s="356"/>
    </row>
    <row r="2450" spans="8:22" x14ac:dyDescent="0.3">
      <c r="H2450" s="367"/>
      <c r="I2450" s="367"/>
      <c r="J2450" s="367"/>
      <c r="K2450" s="367"/>
      <c r="L2450" s="367"/>
      <c r="M2450" s="367"/>
      <c r="N2450" s="382"/>
      <c r="O2450" s="376"/>
      <c r="P2450" s="383"/>
      <c r="Q2450" s="376"/>
      <c r="R2450" s="383"/>
      <c r="U2450" s="356"/>
      <c r="V2450" s="356"/>
    </row>
    <row r="2451" spans="8:22" x14ac:dyDescent="0.3">
      <c r="H2451" s="354"/>
      <c r="I2451" s="354"/>
      <c r="J2451" s="354"/>
      <c r="K2451" s="354"/>
      <c r="L2451" s="354"/>
      <c r="M2451" s="368"/>
      <c r="N2451" s="384"/>
      <c r="O2451" s="310"/>
      <c r="P2451" s="495"/>
      <c r="Q2451" s="495"/>
      <c r="R2451" s="495"/>
      <c r="U2451" s="356"/>
      <c r="V2451" s="356"/>
    </row>
    <row r="2452" spans="8:22" ht="18.75" customHeight="1" x14ac:dyDescent="0.3">
      <c r="H2452" s="385"/>
      <c r="I2452" s="385"/>
      <c r="J2452" s="385"/>
      <c r="K2452" s="385"/>
      <c r="L2452" s="385"/>
      <c r="M2452" s="386"/>
      <c r="N2452" s="386"/>
      <c r="O2452" s="385"/>
      <c r="P2452" s="385"/>
      <c r="Q2452" s="13"/>
      <c r="R2452" s="13"/>
      <c r="U2452" s="356"/>
      <c r="V2452" s="356"/>
    </row>
    <row r="2453" spans="8:22" x14ac:dyDescent="0.3">
      <c r="H2453" s="354"/>
      <c r="I2453" s="355"/>
      <c r="J2453" s="355"/>
      <c r="K2453" s="355"/>
      <c r="L2453" s="355"/>
      <c r="M2453" s="355"/>
      <c r="N2453" s="355"/>
      <c r="O2453" s="355"/>
      <c r="P2453" s="355"/>
      <c r="Q2453" s="13"/>
      <c r="R2453" s="13"/>
      <c r="U2453" s="356"/>
      <c r="V2453" s="356"/>
    </row>
    <row r="2454" spans="8:22" x14ac:dyDescent="0.3">
      <c r="H2454" s="354"/>
      <c r="I2454" s="355"/>
      <c r="J2454" s="355"/>
      <c r="K2454" s="355"/>
      <c r="L2454" s="355"/>
      <c r="M2454" s="355"/>
      <c r="N2454" s="355"/>
      <c r="O2454" s="355"/>
      <c r="P2454" s="355"/>
      <c r="Q2454" s="13"/>
      <c r="R2454" s="70"/>
      <c r="U2454" s="356"/>
      <c r="V2454" s="356"/>
    </row>
    <row r="2455" spans="8:22" ht="31.5" customHeight="1" x14ac:dyDescent="0.3">
      <c r="H2455" s="354"/>
      <c r="I2455" s="355"/>
      <c r="J2455" s="355"/>
      <c r="K2455" s="355"/>
      <c r="L2455" s="355"/>
      <c r="M2455" s="355"/>
      <c r="N2455" s="355"/>
      <c r="O2455" s="355"/>
      <c r="P2455" s="355"/>
      <c r="Q2455" s="13"/>
      <c r="R2455" s="70"/>
      <c r="U2455" s="356"/>
      <c r="V2455" s="356"/>
    </row>
    <row r="2456" spans="8:22" ht="7.5" customHeight="1" x14ac:dyDescent="0.3">
      <c r="H2456" s="354"/>
      <c r="I2456" s="355"/>
      <c r="J2456" s="355"/>
      <c r="K2456" s="355"/>
      <c r="L2456" s="355"/>
      <c r="M2456" s="355"/>
      <c r="N2456" s="355"/>
      <c r="O2456" s="355"/>
      <c r="P2456" s="355"/>
      <c r="Q2456" s="13"/>
      <c r="R2456" s="70"/>
      <c r="U2456" s="356"/>
      <c r="V2456" s="356"/>
    </row>
    <row r="2457" spans="8:22" ht="18.600000000000001" x14ac:dyDescent="0.4">
      <c r="H2457" s="487"/>
      <c r="I2457" s="487"/>
      <c r="J2457" s="487"/>
      <c r="K2457" s="487"/>
      <c r="L2457" s="487"/>
      <c r="M2457" s="487"/>
      <c r="N2457" s="487"/>
      <c r="O2457" s="487"/>
      <c r="P2457" s="487"/>
      <c r="Q2457" s="13"/>
      <c r="R2457" s="13"/>
      <c r="U2457" s="356"/>
      <c r="V2457" s="356"/>
    </row>
    <row r="2458" spans="8:22" x14ac:dyDescent="0.3">
      <c r="H2458" s="482"/>
      <c r="I2458" s="482"/>
      <c r="J2458" s="482"/>
      <c r="K2458" s="482"/>
      <c r="L2458" s="482"/>
      <c r="M2458" s="482"/>
      <c r="N2458" s="482"/>
      <c r="O2458" s="482"/>
      <c r="P2458" s="482"/>
      <c r="Q2458" s="13"/>
      <c r="R2458" s="13"/>
      <c r="U2458" s="356"/>
      <c r="V2458" s="356"/>
    </row>
    <row r="2459" spans="8:22" ht="18.600000000000001" x14ac:dyDescent="0.4">
      <c r="H2459" s="483"/>
      <c r="I2459" s="483"/>
      <c r="J2459" s="483"/>
      <c r="K2459" s="483"/>
      <c r="L2459" s="483"/>
      <c r="M2459" s="483"/>
      <c r="N2459" s="483"/>
      <c r="O2459" s="483"/>
      <c r="P2459" s="483"/>
      <c r="Q2459" s="13"/>
      <c r="R2459" s="13"/>
      <c r="U2459" s="356"/>
      <c r="V2459" s="356"/>
    </row>
    <row r="2460" spans="8:22" ht="18" x14ac:dyDescent="0.4">
      <c r="H2460" s="484"/>
      <c r="I2460" s="484"/>
      <c r="J2460" s="484"/>
      <c r="K2460" s="484"/>
      <c r="L2460" s="484"/>
      <c r="M2460" s="484"/>
      <c r="N2460" s="484"/>
      <c r="O2460" s="484"/>
      <c r="P2460" s="484"/>
      <c r="Q2460" s="13"/>
      <c r="R2460" s="13"/>
      <c r="U2460" s="356"/>
      <c r="V2460" s="356"/>
    </row>
    <row r="2461" spans="8:22" x14ac:dyDescent="0.3">
      <c r="H2461" s="13"/>
      <c r="I2461" s="359"/>
      <c r="J2461" s="360"/>
      <c r="K2461" s="361"/>
      <c r="L2461" s="362"/>
      <c r="M2461" s="363"/>
      <c r="N2461" s="485"/>
      <c r="O2461" s="485"/>
      <c r="P2461" s="364"/>
      <c r="Q2461" s="13"/>
      <c r="R2461" s="13"/>
      <c r="U2461" s="356"/>
      <c r="V2461" s="356"/>
    </row>
    <row r="2462" spans="8:22" x14ac:dyDescent="0.3">
      <c r="H2462" s="13"/>
      <c r="I2462" s="359"/>
      <c r="J2462" s="360"/>
      <c r="K2462" s="361"/>
      <c r="L2462" s="361"/>
      <c r="M2462" s="363"/>
      <c r="N2462" s="485"/>
      <c r="O2462" s="485"/>
      <c r="P2462" s="364"/>
      <c r="Q2462" s="13"/>
      <c r="R2462" s="13"/>
      <c r="U2462" s="356"/>
      <c r="V2462" s="356"/>
    </row>
    <row r="2463" spans="8:22" x14ac:dyDescent="0.3">
      <c r="H2463" s="13"/>
      <c r="I2463" s="365"/>
      <c r="J2463" s="365"/>
      <c r="K2463" s="366"/>
      <c r="L2463" s="367"/>
      <c r="M2463" s="368"/>
      <c r="N2463" s="369"/>
      <c r="O2463" s="486"/>
      <c r="P2463" s="486"/>
      <c r="Q2463" s="486"/>
      <c r="R2463" s="486"/>
      <c r="U2463" s="356"/>
      <c r="V2463" s="356"/>
    </row>
    <row r="2464" spans="8:22" ht="21.75" customHeight="1" x14ac:dyDescent="0.3">
      <c r="H2464" s="370"/>
      <c r="I2464" s="371"/>
      <c r="J2464" s="371"/>
      <c r="K2464" s="367"/>
      <c r="L2464" s="367"/>
      <c r="M2464" s="367"/>
      <c r="N2464" s="372"/>
      <c r="O2464" s="478"/>
      <c r="P2464" s="478"/>
      <c r="Q2464" s="478"/>
      <c r="R2464" s="478"/>
      <c r="U2464" s="356"/>
      <c r="V2464" s="356"/>
    </row>
    <row r="2465" spans="8:22" ht="21.75" customHeight="1" x14ac:dyDescent="0.3">
      <c r="H2465" s="357"/>
      <c r="I2465" s="357"/>
      <c r="J2465" s="357"/>
      <c r="K2465" s="357"/>
      <c r="L2465" s="373"/>
      <c r="M2465" s="374"/>
      <c r="N2465" s="375"/>
      <c r="O2465" s="376"/>
      <c r="P2465" s="377"/>
      <c r="Q2465" s="376"/>
      <c r="R2465" s="377"/>
      <c r="U2465" s="356"/>
      <c r="V2465" s="356"/>
    </row>
    <row r="2466" spans="8:22" x14ac:dyDescent="0.3">
      <c r="H2466" s="357"/>
      <c r="I2466" s="357"/>
      <c r="J2466" s="357"/>
      <c r="K2466" s="388"/>
      <c r="L2466" s="378"/>
      <c r="M2466" s="379"/>
      <c r="N2466" s="381"/>
      <c r="O2466" s="376"/>
      <c r="P2466" s="377"/>
      <c r="Q2466" s="376"/>
      <c r="R2466" s="377"/>
      <c r="U2466" s="356"/>
      <c r="V2466" s="356"/>
    </row>
    <row r="2467" spans="8:22" x14ac:dyDescent="0.3">
      <c r="H2467" s="357"/>
      <c r="I2467" s="357"/>
      <c r="J2467" s="357"/>
      <c r="K2467" s="378"/>
      <c r="L2467" s="378"/>
      <c r="M2467" s="379"/>
      <c r="N2467" s="381"/>
      <c r="O2467" s="376"/>
      <c r="P2467" s="377"/>
      <c r="Q2467" s="376"/>
      <c r="R2467" s="377"/>
      <c r="U2467" s="356"/>
      <c r="V2467" s="356"/>
    </row>
    <row r="2468" spans="8:22" x14ac:dyDescent="0.3">
      <c r="H2468" s="357"/>
      <c r="I2468" s="357"/>
      <c r="J2468" s="357"/>
      <c r="K2468" s="378"/>
      <c r="L2468" s="378"/>
      <c r="M2468" s="379"/>
      <c r="N2468" s="380"/>
      <c r="O2468" s="376"/>
      <c r="P2468" s="377"/>
      <c r="Q2468" s="376"/>
      <c r="R2468" s="377"/>
      <c r="U2468" s="356"/>
      <c r="V2468" s="356"/>
    </row>
    <row r="2469" spans="8:22" x14ac:dyDescent="0.3">
      <c r="H2469" s="357"/>
      <c r="I2469" s="357"/>
      <c r="J2469" s="357"/>
      <c r="K2469" s="378"/>
      <c r="L2469" s="378"/>
      <c r="M2469" s="379"/>
      <c r="N2469" s="380"/>
      <c r="O2469" s="376"/>
      <c r="P2469" s="377"/>
      <c r="Q2469" s="376"/>
      <c r="R2469" s="377"/>
      <c r="U2469" s="356"/>
      <c r="V2469" s="356"/>
    </row>
    <row r="2470" spans="8:22" x14ac:dyDescent="0.3">
      <c r="H2470" s="357"/>
      <c r="I2470" s="357"/>
      <c r="J2470" s="357"/>
      <c r="K2470" s="378"/>
      <c r="L2470" s="378"/>
      <c r="M2470" s="379"/>
      <c r="N2470" s="380"/>
      <c r="O2470" s="376"/>
      <c r="P2470" s="377"/>
      <c r="Q2470" s="376"/>
      <c r="R2470" s="377"/>
      <c r="U2470" s="356"/>
      <c r="V2470" s="356"/>
    </row>
    <row r="2471" spans="8:22" x14ac:dyDescent="0.3">
      <c r="H2471" s="357"/>
      <c r="I2471" s="357"/>
      <c r="J2471" s="357"/>
      <c r="K2471" s="378"/>
      <c r="L2471" s="378"/>
      <c r="M2471" s="379"/>
      <c r="N2471" s="380"/>
      <c r="O2471" s="376"/>
      <c r="P2471" s="377"/>
      <c r="Q2471" s="376"/>
      <c r="R2471" s="377"/>
      <c r="U2471" s="356"/>
      <c r="V2471" s="356"/>
    </row>
    <row r="2472" spans="8:22" x14ac:dyDescent="0.3">
      <c r="H2472" s="357"/>
      <c r="I2472" s="357"/>
      <c r="J2472" s="357"/>
      <c r="K2472" s="378"/>
      <c r="L2472" s="378"/>
      <c r="M2472" s="379"/>
      <c r="N2472" s="380"/>
      <c r="O2472" s="376"/>
      <c r="P2472" s="377"/>
      <c r="Q2472" s="376"/>
      <c r="R2472" s="377"/>
      <c r="U2472" s="356"/>
      <c r="V2472" s="356"/>
    </row>
    <row r="2473" spans="8:22" x14ac:dyDescent="0.3">
      <c r="H2473" s="357"/>
      <c r="I2473" s="357"/>
      <c r="J2473" s="357"/>
      <c r="K2473" s="378"/>
      <c r="L2473" s="378"/>
      <c r="M2473" s="379"/>
      <c r="N2473" s="380"/>
      <c r="O2473" s="376"/>
      <c r="P2473" s="377"/>
      <c r="Q2473" s="376"/>
      <c r="R2473" s="377"/>
      <c r="U2473" s="356"/>
      <c r="V2473" s="356"/>
    </row>
    <row r="2474" spans="8:22" x14ac:dyDescent="0.3">
      <c r="H2474" s="357"/>
      <c r="I2474" s="357"/>
      <c r="J2474" s="357"/>
      <c r="K2474" s="378"/>
      <c r="L2474" s="378"/>
      <c r="M2474" s="379"/>
      <c r="N2474" s="381"/>
      <c r="O2474" s="376"/>
      <c r="P2474" s="377"/>
      <c r="Q2474" s="376"/>
      <c r="R2474" s="377"/>
      <c r="U2474" s="356"/>
      <c r="V2474" s="356"/>
    </row>
    <row r="2475" spans="8:22" x14ac:dyDescent="0.3">
      <c r="H2475" s="367"/>
      <c r="I2475" s="367"/>
      <c r="J2475" s="367"/>
      <c r="K2475" s="367"/>
      <c r="L2475" s="367"/>
      <c r="M2475" s="367"/>
      <c r="N2475" s="382"/>
      <c r="O2475" s="376"/>
      <c r="P2475" s="383"/>
      <c r="Q2475" s="376"/>
      <c r="R2475" s="383"/>
      <c r="U2475" s="356"/>
      <c r="V2475" s="356"/>
    </row>
    <row r="2476" spans="8:22" x14ac:dyDescent="0.3">
      <c r="H2476" s="354"/>
      <c r="I2476" s="354"/>
      <c r="J2476" s="354"/>
      <c r="K2476" s="354"/>
      <c r="L2476" s="354"/>
      <c r="M2476" s="368"/>
      <c r="N2476" s="384"/>
      <c r="O2476" s="310"/>
      <c r="P2476" s="495"/>
      <c r="Q2476" s="495"/>
      <c r="R2476" s="495"/>
      <c r="U2476" s="356"/>
      <c r="V2476" s="356"/>
    </row>
    <row r="2477" spans="8:22" x14ac:dyDescent="0.3">
      <c r="H2477" s="354"/>
      <c r="I2477" s="354"/>
      <c r="J2477" s="354"/>
      <c r="K2477" s="354"/>
      <c r="L2477" s="354"/>
      <c r="M2477" s="368"/>
      <c r="N2477" s="368"/>
      <c r="O2477" s="13"/>
      <c r="P2477" s="360"/>
      <c r="Q2477" s="13"/>
      <c r="R2477" s="13"/>
      <c r="U2477" s="356"/>
      <c r="V2477" s="356"/>
    </row>
    <row r="2478" spans="8:22" x14ac:dyDescent="0.3">
      <c r="H2478" s="385"/>
      <c r="I2478" s="385"/>
      <c r="J2478" s="385"/>
      <c r="K2478" s="385"/>
      <c r="L2478" s="385"/>
      <c r="M2478" s="386"/>
      <c r="N2478" s="386"/>
      <c r="O2478" s="385"/>
      <c r="P2478" s="385"/>
      <c r="Q2478" s="13"/>
      <c r="R2478" s="13"/>
      <c r="U2478" s="356"/>
      <c r="V2478" s="356"/>
    </row>
    <row r="2479" spans="8:22" ht="24" customHeight="1" x14ac:dyDescent="0.3">
      <c r="H2479" s="354"/>
      <c r="I2479" s="355"/>
      <c r="J2479" s="355"/>
      <c r="K2479" s="355"/>
      <c r="L2479" s="355"/>
      <c r="M2479" s="355"/>
      <c r="N2479" s="355"/>
      <c r="O2479" s="355"/>
      <c r="P2479" s="355"/>
      <c r="Q2479" s="13"/>
      <c r="R2479" s="13"/>
      <c r="U2479" s="356"/>
      <c r="V2479" s="356"/>
    </row>
    <row r="2480" spans="8:22" ht="28.5" customHeight="1" x14ac:dyDescent="0.3">
      <c r="H2480" s="354"/>
      <c r="I2480" s="355"/>
      <c r="J2480" s="355"/>
      <c r="K2480" s="355"/>
      <c r="L2480" s="355"/>
      <c r="M2480" s="355"/>
      <c r="N2480" s="355"/>
      <c r="O2480" s="355"/>
      <c r="P2480" s="355"/>
      <c r="Q2480" s="13"/>
      <c r="R2480" s="13"/>
      <c r="U2480" s="356"/>
      <c r="V2480" s="356"/>
    </row>
    <row r="2481" spans="8:22" x14ac:dyDescent="0.3">
      <c r="H2481" s="354"/>
      <c r="I2481" s="355"/>
      <c r="J2481" s="355"/>
      <c r="K2481" s="355"/>
      <c r="L2481" s="355"/>
      <c r="M2481" s="355"/>
      <c r="N2481" s="355"/>
      <c r="O2481" s="355"/>
      <c r="P2481" s="355"/>
      <c r="Q2481" s="13"/>
      <c r="R2481" s="70"/>
      <c r="U2481" s="356"/>
      <c r="V2481" s="356"/>
    </row>
    <row r="2482" spans="8:22" ht="20.25" customHeight="1" x14ac:dyDescent="0.3">
      <c r="H2482" s="354"/>
      <c r="I2482" s="355"/>
      <c r="J2482" s="355"/>
      <c r="K2482" s="355"/>
      <c r="L2482" s="355"/>
      <c r="M2482" s="355"/>
      <c r="N2482" s="355"/>
      <c r="O2482" s="355"/>
      <c r="P2482" s="355"/>
      <c r="Q2482" s="13"/>
      <c r="R2482" s="70"/>
      <c r="U2482" s="356"/>
      <c r="V2482" s="356"/>
    </row>
    <row r="2483" spans="8:22" ht="33.75" customHeight="1" x14ac:dyDescent="0.3">
      <c r="H2483" s="354"/>
      <c r="I2483" s="354"/>
      <c r="J2483" s="354"/>
      <c r="K2483" s="354"/>
      <c r="L2483" s="354"/>
      <c r="M2483" s="355"/>
      <c r="N2483" s="355"/>
      <c r="O2483" s="357"/>
      <c r="P2483" s="357"/>
      <c r="Q2483" s="13"/>
      <c r="R2483" s="70"/>
      <c r="U2483" s="356"/>
      <c r="V2483" s="356"/>
    </row>
    <row r="2484" spans="8:22" x14ac:dyDescent="0.3">
      <c r="H2484" s="13"/>
      <c r="I2484" s="13"/>
      <c r="J2484" s="13"/>
      <c r="K2484" s="13"/>
      <c r="L2484" s="13"/>
      <c r="M2484" s="358"/>
      <c r="N2484" s="358"/>
      <c r="O2484" s="13"/>
      <c r="P2484" s="13"/>
      <c r="Q2484" s="13"/>
      <c r="R2484" s="13"/>
      <c r="U2484" s="356"/>
      <c r="V2484" s="356"/>
    </row>
    <row r="2485" spans="8:22" ht="24.75" customHeight="1" x14ac:dyDescent="0.4">
      <c r="H2485" s="487"/>
      <c r="I2485" s="487"/>
      <c r="J2485" s="487"/>
      <c r="K2485" s="487"/>
      <c r="L2485" s="487"/>
      <c r="M2485" s="487"/>
      <c r="N2485" s="487"/>
      <c r="O2485" s="487"/>
      <c r="P2485" s="487"/>
      <c r="Q2485" s="13"/>
      <c r="R2485" s="13"/>
      <c r="U2485" s="356"/>
      <c r="V2485" s="356"/>
    </row>
    <row r="2486" spans="8:22" x14ac:dyDescent="0.3">
      <c r="H2486" s="482"/>
      <c r="I2486" s="482"/>
      <c r="J2486" s="482"/>
      <c r="K2486" s="482"/>
      <c r="L2486" s="482"/>
      <c r="M2486" s="482"/>
      <c r="N2486" s="482"/>
      <c r="O2486" s="482"/>
      <c r="P2486" s="482"/>
      <c r="Q2486" s="13"/>
      <c r="R2486" s="13"/>
      <c r="U2486" s="356"/>
      <c r="V2486" s="356"/>
    </row>
    <row r="2487" spans="8:22" ht="18.600000000000001" x14ac:dyDescent="0.4">
      <c r="H2487" s="483"/>
      <c r="I2487" s="483"/>
      <c r="J2487" s="483"/>
      <c r="K2487" s="483"/>
      <c r="L2487" s="483"/>
      <c r="M2487" s="483"/>
      <c r="N2487" s="483"/>
      <c r="O2487" s="483"/>
      <c r="P2487" s="483"/>
      <c r="Q2487" s="13"/>
      <c r="R2487" s="13"/>
      <c r="U2487" s="356"/>
      <c r="V2487" s="356"/>
    </row>
    <row r="2488" spans="8:22" ht="18.75" customHeight="1" x14ac:dyDescent="0.4">
      <c r="H2488" s="484"/>
      <c r="I2488" s="484"/>
      <c r="J2488" s="484"/>
      <c r="K2488" s="484"/>
      <c r="L2488" s="484"/>
      <c r="M2488" s="484"/>
      <c r="N2488" s="484"/>
      <c r="O2488" s="484"/>
      <c r="P2488" s="484"/>
      <c r="Q2488" s="13"/>
      <c r="R2488" s="13"/>
      <c r="U2488" s="356"/>
      <c r="V2488" s="356"/>
    </row>
    <row r="2489" spans="8:22" x14ac:dyDescent="0.3">
      <c r="H2489" s="13"/>
      <c r="I2489" s="359"/>
      <c r="J2489" s="360"/>
      <c r="K2489" s="361"/>
      <c r="L2489" s="362"/>
      <c r="M2489" s="363"/>
      <c r="N2489" s="485"/>
      <c r="O2489" s="485"/>
      <c r="P2489" s="364"/>
      <c r="Q2489" s="13"/>
      <c r="R2489" s="13"/>
      <c r="U2489" s="356"/>
      <c r="V2489" s="356"/>
    </row>
    <row r="2490" spans="8:22" x14ac:dyDescent="0.3">
      <c r="H2490" s="13"/>
      <c r="I2490" s="359"/>
      <c r="J2490" s="360"/>
      <c r="K2490" s="361"/>
      <c r="L2490" s="361"/>
      <c r="M2490" s="363"/>
      <c r="N2490" s="485"/>
      <c r="O2490" s="485"/>
      <c r="P2490" s="364"/>
      <c r="Q2490" s="13"/>
      <c r="R2490" s="13"/>
      <c r="U2490" s="356"/>
      <c r="V2490" s="356"/>
    </row>
    <row r="2491" spans="8:22" x14ac:dyDescent="0.3">
      <c r="H2491" s="13"/>
      <c r="I2491" s="365"/>
      <c r="J2491" s="365"/>
      <c r="K2491" s="366"/>
      <c r="L2491" s="367"/>
      <c r="M2491" s="368"/>
      <c r="N2491" s="369"/>
      <c r="O2491" s="486"/>
      <c r="P2491" s="486"/>
      <c r="Q2491" s="486"/>
      <c r="R2491" s="486"/>
      <c r="U2491" s="356"/>
      <c r="V2491" s="356"/>
    </row>
    <row r="2492" spans="8:22" x14ac:dyDescent="0.3">
      <c r="H2492" s="370"/>
      <c r="I2492" s="371"/>
      <c r="J2492" s="371"/>
      <c r="K2492" s="367"/>
      <c r="L2492" s="367"/>
      <c r="M2492" s="367"/>
      <c r="N2492" s="372"/>
      <c r="O2492" s="478"/>
      <c r="P2492" s="478"/>
      <c r="Q2492" s="478"/>
      <c r="R2492" s="478"/>
      <c r="U2492" s="356"/>
      <c r="V2492" s="356"/>
    </row>
    <row r="2493" spans="8:22" x14ac:dyDescent="0.3">
      <c r="H2493" s="357"/>
      <c r="I2493" s="357"/>
      <c r="J2493" s="357"/>
      <c r="K2493" s="357"/>
      <c r="L2493" s="373"/>
      <c r="M2493" s="374"/>
      <c r="N2493" s="375"/>
      <c r="O2493" s="376"/>
      <c r="P2493" s="377"/>
      <c r="Q2493" s="376"/>
      <c r="R2493" s="377"/>
      <c r="U2493" s="356"/>
      <c r="V2493" s="356"/>
    </row>
    <row r="2494" spans="8:22" x14ac:dyDescent="0.3">
      <c r="H2494" s="357"/>
      <c r="I2494" s="357"/>
      <c r="J2494" s="357"/>
      <c r="K2494" s="388"/>
      <c r="L2494" s="378"/>
      <c r="M2494" s="379"/>
      <c r="N2494" s="381"/>
      <c r="O2494" s="376"/>
      <c r="P2494" s="377"/>
      <c r="Q2494" s="376"/>
      <c r="R2494" s="377"/>
      <c r="U2494" s="356"/>
      <c r="V2494" s="356"/>
    </row>
    <row r="2495" spans="8:22" x14ac:dyDescent="0.3">
      <c r="H2495" s="357"/>
      <c r="I2495" s="357"/>
      <c r="J2495" s="357"/>
      <c r="K2495" s="378"/>
      <c r="L2495" s="378"/>
      <c r="M2495" s="379"/>
      <c r="N2495" s="381"/>
      <c r="O2495" s="376"/>
      <c r="P2495" s="377"/>
      <c r="Q2495" s="376"/>
      <c r="R2495" s="377"/>
      <c r="U2495" s="356"/>
      <c r="V2495" s="356"/>
    </row>
    <row r="2496" spans="8:22" x14ac:dyDescent="0.3">
      <c r="H2496" s="357"/>
      <c r="I2496" s="357"/>
      <c r="J2496" s="357"/>
      <c r="K2496" s="378"/>
      <c r="L2496" s="378"/>
      <c r="M2496" s="379"/>
      <c r="N2496" s="380"/>
      <c r="O2496" s="376"/>
      <c r="P2496" s="377"/>
      <c r="Q2496" s="376"/>
      <c r="R2496" s="377"/>
      <c r="U2496" s="356"/>
      <c r="V2496" s="356"/>
    </row>
    <row r="2497" spans="8:22" x14ac:dyDescent="0.3">
      <c r="H2497" s="357"/>
      <c r="I2497" s="357"/>
      <c r="J2497" s="357"/>
      <c r="K2497" s="378"/>
      <c r="L2497" s="378"/>
      <c r="M2497" s="379"/>
      <c r="N2497" s="380"/>
      <c r="O2497" s="376"/>
      <c r="P2497" s="377"/>
      <c r="Q2497" s="376"/>
      <c r="R2497" s="377"/>
      <c r="U2497" s="356"/>
      <c r="V2497" s="356"/>
    </row>
    <row r="2498" spans="8:22" x14ac:dyDescent="0.3">
      <c r="H2498" s="357"/>
      <c r="I2498" s="357"/>
      <c r="J2498" s="357"/>
      <c r="K2498" s="378"/>
      <c r="L2498" s="378"/>
      <c r="M2498" s="379"/>
      <c r="N2498" s="380"/>
      <c r="O2498" s="376"/>
      <c r="P2498" s="377"/>
      <c r="Q2498" s="376"/>
      <c r="R2498" s="377"/>
      <c r="U2498" s="356"/>
      <c r="V2498" s="356"/>
    </row>
    <row r="2499" spans="8:22" x14ac:dyDescent="0.3">
      <c r="H2499" s="357"/>
      <c r="I2499" s="357"/>
      <c r="J2499" s="357"/>
      <c r="K2499" s="378"/>
      <c r="L2499" s="378"/>
      <c r="M2499" s="379"/>
      <c r="N2499" s="380"/>
      <c r="O2499" s="376"/>
      <c r="P2499" s="377"/>
      <c r="Q2499" s="376"/>
      <c r="R2499" s="377"/>
      <c r="U2499" s="356"/>
      <c r="V2499" s="356"/>
    </row>
    <row r="2500" spans="8:22" x14ac:dyDescent="0.3">
      <c r="H2500" s="357"/>
      <c r="I2500" s="357"/>
      <c r="J2500" s="357"/>
      <c r="K2500" s="378"/>
      <c r="L2500" s="378"/>
      <c r="M2500" s="379"/>
      <c r="N2500" s="380"/>
      <c r="O2500" s="376"/>
      <c r="P2500" s="377"/>
      <c r="Q2500" s="376"/>
      <c r="R2500" s="377"/>
      <c r="U2500" s="356"/>
      <c r="V2500" s="356"/>
    </row>
    <row r="2501" spans="8:22" x14ac:dyDescent="0.3">
      <c r="H2501" s="357"/>
      <c r="I2501" s="357"/>
      <c r="J2501" s="357"/>
      <c r="K2501" s="378"/>
      <c r="L2501" s="378"/>
      <c r="M2501" s="379"/>
      <c r="N2501" s="380"/>
      <c r="O2501" s="376"/>
      <c r="P2501" s="377"/>
      <c r="Q2501" s="376"/>
      <c r="R2501" s="377"/>
      <c r="U2501" s="356"/>
      <c r="V2501" s="356"/>
    </row>
    <row r="2502" spans="8:22" x14ac:dyDescent="0.3">
      <c r="H2502" s="357"/>
      <c r="I2502" s="357"/>
      <c r="J2502" s="357"/>
      <c r="K2502" s="378"/>
      <c r="L2502" s="378"/>
      <c r="M2502" s="379"/>
      <c r="N2502" s="380"/>
      <c r="O2502" s="376"/>
      <c r="P2502" s="377"/>
      <c r="Q2502" s="376"/>
      <c r="R2502" s="377"/>
      <c r="U2502" s="356"/>
      <c r="V2502" s="356"/>
    </row>
    <row r="2503" spans="8:22" x14ac:dyDescent="0.3">
      <c r="H2503" s="357"/>
      <c r="I2503" s="357"/>
      <c r="J2503" s="357"/>
      <c r="K2503" s="378"/>
      <c r="L2503" s="378"/>
      <c r="M2503" s="379"/>
      <c r="N2503" s="381"/>
      <c r="O2503" s="376"/>
      <c r="P2503" s="377"/>
      <c r="Q2503" s="376"/>
      <c r="R2503" s="377"/>
      <c r="U2503" s="356"/>
      <c r="V2503" s="356"/>
    </row>
    <row r="2504" spans="8:22" x14ac:dyDescent="0.3">
      <c r="H2504" s="367"/>
      <c r="I2504" s="367"/>
      <c r="J2504" s="367"/>
      <c r="K2504" s="367"/>
      <c r="L2504" s="367"/>
      <c r="M2504" s="367"/>
      <c r="N2504" s="382"/>
      <c r="O2504" s="376"/>
      <c r="P2504" s="383"/>
      <c r="Q2504" s="376"/>
      <c r="R2504" s="383"/>
      <c r="U2504" s="356"/>
      <c r="V2504" s="356"/>
    </row>
    <row r="2505" spans="8:22" x14ac:dyDescent="0.3">
      <c r="H2505" s="354"/>
      <c r="I2505" s="354"/>
      <c r="J2505" s="354"/>
      <c r="K2505" s="354"/>
      <c r="L2505" s="354"/>
      <c r="M2505" s="368"/>
      <c r="N2505" s="384"/>
      <c r="O2505" s="310"/>
      <c r="P2505" s="495"/>
      <c r="Q2505" s="495"/>
      <c r="R2505" s="495"/>
      <c r="U2505" s="356"/>
      <c r="V2505" s="356"/>
    </row>
    <row r="2506" spans="8:22" x14ac:dyDescent="0.3">
      <c r="H2506" s="354"/>
      <c r="I2506" s="354"/>
      <c r="J2506" s="354"/>
      <c r="K2506" s="354"/>
      <c r="L2506" s="354"/>
      <c r="M2506" s="368"/>
      <c r="N2506" s="368"/>
      <c r="O2506" s="13"/>
      <c r="P2506" s="360"/>
      <c r="Q2506" s="13"/>
      <c r="R2506" s="13"/>
      <c r="U2506" s="356"/>
      <c r="V2506" s="356"/>
    </row>
    <row r="2507" spans="8:22" x14ac:dyDescent="0.3">
      <c r="H2507" s="385"/>
      <c r="I2507" s="385"/>
      <c r="J2507" s="385"/>
      <c r="K2507" s="385"/>
      <c r="L2507" s="385"/>
      <c r="M2507" s="386"/>
      <c r="N2507" s="386"/>
      <c r="O2507" s="385"/>
      <c r="P2507" s="385"/>
      <c r="Q2507" s="13"/>
      <c r="R2507" s="13"/>
      <c r="U2507" s="356"/>
      <c r="V2507" s="356"/>
    </row>
    <row r="2508" spans="8:22" x14ac:dyDescent="0.3">
      <c r="H2508" s="354"/>
      <c r="I2508" s="355"/>
      <c r="J2508" s="355"/>
      <c r="K2508" s="355"/>
      <c r="L2508" s="355"/>
      <c r="M2508" s="355"/>
      <c r="N2508" s="355"/>
      <c r="O2508" s="355"/>
      <c r="P2508" s="355"/>
      <c r="Q2508" s="13"/>
      <c r="R2508" s="13"/>
      <c r="U2508" s="356"/>
      <c r="V2508" s="356"/>
    </row>
    <row r="2509" spans="8:22" x14ac:dyDescent="0.3">
      <c r="H2509" s="354"/>
      <c r="I2509" s="355"/>
      <c r="J2509" s="355"/>
      <c r="K2509" s="355"/>
      <c r="L2509" s="355"/>
      <c r="M2509" s="355"/>
      <c r="N2509" s="355"/>
      <c r="O2509" s="355"/>
      <c r="P2509" s="355"/>
      <c r="Q2509" s="13"/>
      <c r="R2509" s="13"/>
      <c r="U2509" s="356"/>
      <c r="V2509" s="356"/>
    </row>
    <row r="2510" spans="8:22" x14ac:dyDescent="0.3">
      <c r="H2510" s="354"/>
      <c r="I2510" s="355"/>
      <c r="J2510" s="355"/>
      <c r="K2510" s="355"/>
      <c r="L2510" s="355"/>
      <c r="M2510" s="355"/>
      <c r="N2510" s="355"/>
      <c r="O2510" s="355"/>
      <c r="P2510" s="355"/>
      <c r="Q2510" s="13"/>
      <c r="R2510" s="70"/>
      <c r="U2510" s="356"/>
      <c r="V2510" s="356"/>
    </row>
    <row r="2511" spans="8:22" ht="20.25" customHeight="1" x14ac:dyDescent="0.3">
      <c r="H2511" s="354"/>
      <c r="I2511" s="355"/>
      <c r="J2511" s="355"/>
      <c r="K2511" s="355"/>
      <c r="L2511" s="355"/>
      <c r="M2511" s="355"/>
      <c r="N2511" s="355"/>
      <c r="O2511" s="355"/>
      <c r="P2511" s="355"/>
      <c r="Q2511" s="13"/>
      <c r="R2511" s="70"/>
      <c r="U2511" s="356"/>
      <c r="V2511" s="356"/>
    </row>
    <row r="2512" spans="8:22" x14ac:dyDescent="0.3">
      <c r="H2512" s="354"/>
      <c r="I2512" s="354"/>
      <c r="J2512" s="354"/>
      <c r="K2512" s="354"/>
      <c r="L2512" s="354"/>
      <c r="M2512" s="355"/>
      <c r="N2512" s="355"/>
      <c r="O2512" s="357"/>
      <c r="P2512" s="357"/>
      <c r="Q2512" s="13"/>
      <c r="R2512" s="70"/>
      <c r="U2512" s="356"/>
      <c r="V2512" s="356"/>
    </row>
    <row r="2513" spans="8:22" x14ac:dyDescent="0.3">
      <c r="H2513" s="13"/>
      <c r="I2513" s="13"/>
      <c r="J2513" s="13"/>
      <c r="K2513" s="13"/>
      <c r="L2513" s="13"/>
      <c r="M2513" s="358"/>
      <c r="N2513" s="358"/>
      <c r="O2513" s="13"/>
      <c r="P2513" s="13"/>
      <c r="Q2513" s="13"/>
      <c r="R2513" s="13"/>
      <c r="U2513" s="356"/>
      <c r="V2513" s="356"/>
    </row>
    <row r="2514" spans="8:22" ht="18.600000000000001" x14ac:dyDescent="0.4">
      <c r="H2514" s="487"/>
      <c r="I2514" s="487"/>
      <c r="J2514" s="487"/>
      <c r="K2514" s="487"/>
      <c r="L2514" s="487"/>
      <c r="M2514" s="487"/>
      <c r="N2514" s="487"/>
      <c r="O2514" s="487"/>
      <c r="P2514" s="487"/>
      <c r="Q2514" s="13"/>
      <c r="R2514" s="13"/>
      <c r="U2514" s="356"/>
      <c r="V2514" s="356"/>
    </row>
    <row r="2515" spans="8:22" x14ac:dyDescent="0.3">
      <c r="H2515" s="482"/>
      <c r="I2515" s="482"/>
      <c r="J2515" s="482"/>
      <c r="K2515" s="482"/>
      <c r="L2515" s="482"/>
      <c r="M2515" s="482"/>
      <c r="N2515" s="482"/>
      <c r="O2515" s="482"/>
      <c r="P2515" s="482"/>
      <c r="Q2515" s="13"/>
      <c r="R2515" s="13"/>
      <c r="U2515" s="356"/>
      <c r="V2515" s="356"/>
    </row>
    <row r="2516" spans="8:22" ht="18.600000000000001" x14ac:dyDescent="0.4">
      <c r="H2516" s="483"/>
      <c r="I2516" s="483"/>
      <c r="J2516" s="483"/>
      <c r="K2516" s="483"/>
      <c r="L2516" s="483"/>
      <c r="M2516" s="483"/>
      <c r="N2516" s="483"/>
      <c r="O2516" s="483"/>
      <c r="P2516" s="483"/>
      <c r="Q2516" s="13"/>
      <c r="R2516" s="13"/>
      <c r="U2516" s="356"/>
      <c r="V2516" s="356"/>
    </row>
    <row r="2517" spans="8:22" ht="21.75" customHeight="1" x14ac:dyDescent="0.4">
      <c r="H2517" s="484"/>
      <c r="I2517" s="484"/>
      <c r="J2517" s="484"/>
      <c r="K2517" s="484"/>
      <c r="L2517" s="484"/>
      <c r="M2517" s="484"/>
      <c r="N2517" s="484"/>
      <c r="O2517" s="484"/>
      <c r="P2517" s="484"/>
      <c r="Q2517" s="13"/>
      <c r="R2517" s="13"/>
      <c r="U2517" s="356"/>
      <c r="V2517" s="356"/>
    </row>
    <row r="2518" spans="8:22" x14ac:dyDescent="0.3">
      <c r="H2518" s="13"/>
      <c r="I2518" s="359"/>
      <c r="J2518" s="360"/>
      <c r="K2518" s="361"/>
      <c r="L2518" s="362"/>
      <c r="M2518" s="363"/>
      <c r="N2518" s="485"/>
      <c r="O2518" s="485"/>
      <c r="P2518" s="364"/>
      <c r="Q2518" s="13"/>
      <c r="R2518" s="13"/>
      <c r="U2518" s="356"/>
      <c r="V2518" s="356"/>
    </row>
    <row r="2519" spans="8:22" x14ac:dyDescent="0.3">
      <c r="H2519" s="13"/>
      <c r="I2519" s="359"/>
      <c r="J2519" s="360"/>
      <c r="K2519" s="361"/>
      <c r="L2519" s="361"/>
      <c r="M2519" s="363"/>
      <c r="N2519" s="485"/>
      <c r="O2519" s="485"/>
      <c r="P2519" s="364"/>
      <c r="Q2519" s="13"/>
      <c r="R2519" s="13"/>
      <c r="U2519" s="356"/>
      <c r="V2519" s="356"/>
    </row>
    <row r="2520" spans="8:22" x14ac:dyDescent="0.3">
      <c r="H2520" s="13"/>
      <c r="I2520" s="365"/>
      <c r="J2520" s="365"/>
      <c r="K2520" s="366"/>
      <c r="L2520" s="367"/>
      <c r="M2520" s="368"/>
      <c r="N2520" s="369"/>
      <c r="O2520" s="486"/>
      <c r="P2520" s="486"/>
      <c r="Q2520" s="486"/>
      <c r="R2520" s="486"/>
      <c r="U2520" s="356"/>
      <c r="V2520" s="356"/>
    </row>
    <row r="2521" spans="8:22" x14ac:dyDescent="0.3">
      <c r="H2521" s="370"/>
      <c r="I2521" s="371"/>
      <c r="J2521" s="371"/>
      <c r="K2521" s="367"/>
      <c r="L2521" s="367"/>
      <c r="M2521" s="367"/>
      <c r="N2521" s="372"/>
      <c r="O2521" s="478"/>
      <c r="P2521" s="478"/>
      <c r="Q2521" s="478"/>
      <c r="R2521" s="478"/>
      <c r="U2521" s="356"/>
      <c r="V2521" s="356"/>
    </row>
    <row r="2522" spans="8:22" ht="20.25" customHeight="1" x14ac:dyDescent="0.3">
      <c r="H2522" s="357"/>
      <c r="I2522" s="357"/>
      <c r="J2522" s="357"/>
      <c r="K2522" s="388"/>
      <c r="L2522" s="378"/>
      <c r="M2522" s="379"/>
      <c r="N2522" s="381"/>
      <c r="O2522" s="376"/>
      <c r="P2522" s="377"/>
      <c r="Q2522" s="376"/>
      <c r="R2522" s="377"/>
      <c r="U2522" s="356"/>
      <c r="V2522" s="356"/>
    </row>
    <row r="2523" spans="8:22" x14ac:dyDescent="0.3">
      <c r="H2523" s="357"/>
      <c r="I2523" s="357"/>
      <c r="J2523" s="357"/>
      <c r="K2523" s="378"/>
      <c r="L2523" s="378"/>
      <c r="M2523" s="379"/>
      <c r="N2523" s="381"/>
      <c r="O2523" s="376"/>
      <c r="P2523" s="377"/>
      <c r="Q2523" s="376"/>
      <c r="R2523" s="377"/>
      <c r="U2523" s="356"/>
      <c r="V2523" s="356"/>
    </row>
    <row r="2524" spans="8:22" x14ac:dyDescent="0.3">
      <c r="H2524" s="357"/>
      <c r="I2524" s="357"/>
      <c r="J2524" s="357"/>
      <c r="K2524" s="378"/>
      <c r="L2524" s="378"/>
      <c r="M2524" s="379"/>
      <c r="N2524" s="380"/>
      <c r="O2524" s="376"/>
      <c r="P2524" s="377"/>
      <c r="Q2524" s="376"/>
      <c r="R2524" s="377"/>
      <c r="U2524" s="356"/>
      <c r="V2524" s="356"/>
    </row>
    <row r="2525" spans="8:22" x14ac:dyDescent="0.3">
      <c r="H2525" s="357"/>
      <c r="I2525" s="357"/>
      <c r="J2525" s="357"/>
      <c r="K2525" s="378"/>
      <c r="L2525" s="378"/>
      <c r="M2525" s="379"/>
      <c r="N2525" s="380"/>
      <c r="O2525" s="376"/>
      <c r="P2525" s="377"/>
      <c r="Q2525" s="376"/>
      <c r="R2525" s="377"/>
      <c r="U2525" s="356"/>
      <c r="V2525" s="356"/>
    </row>
    <row r="2526" spans="8:22" x14ac:dyDescent="0.3">
      <c r="H2526" s="357"/>
      <c r="I2526" s="357"/>
      <c r="J2526" s="357"/>
      <c r="K2526" s="378"/>
      <c r="L2526" s="378"/>
      <c r="M2526" s="379"/>
      <c r="N2526" s="380"/>
      <c r="O2526" s="376"/>
      <c r="P2526" s="377"/>
      <c r="Q2526" s="376"/>
      <c r="R2526" s="377"/>
      <c r="U2526" s="356"/>
      <c r="V2526" s="356"/>
    </row>
    <row r="2527" spans="8:22" x14ac:dyDescent="0.3">
      <c r="H2527" s="357"/>
      <c r="I2527" s="357"/>
      <c r="J2527" s="357"/>
      <c r="K2527" s="378"/>
      <c r="L2527" s="378"/>
      <c r="M2527" s="379"/>
      <c r="N2527" s="380"/>
      <c r="O2527" s="376"/>
      <c r="P2527" s="377"/>
      <c r="Q2527" s="376"/>
      <c r="R2527" s="377"/>
      <c r="U2527" s="356"/>
      <c r="V2527" s="356"/>
    </row>
    <row r="2528" spans="8:22" x14ac:dyDescent="0.3">
      <c r="H2528" s="357"/>
      <c r="I2528" s="357"/>
      <c r="J2528" s="357"/>
      <c r="K2528" s="378"/>
      <c r="L2528" s="378"/>
      <c r="M2528" s="379"/>
      <c r="N2528" s="380"/>
      <c r="O2528" s="376"/>
      <c r="P2528" s="377"/>
      <c r="Q2528" s="376"/>
      <c r="R2528" s="377"/>
      <c r="U2528" s="356"/>
      <c r="V2528" s="356"/>
    </row>
    <row r="2529" spans="8:22" x14ac:dyDescent="0.3">
      <c r="H2529" s="357"/>
      <c r="I2529" s="357"/>
      <c r="J2529" s="357"/>
      <c r="K2529" s="378"/>
      <c r="L2529" s="378"/>
      <c r="M2529" s="379"/>
      <c r="N2529" s="380"/>
      <c r="O2529" s="376"/>
      <c r="P2529" s="377"/>
      <c r="Q2529" s="376"/>
      <c r="R2529" s="377"/>
      <c r="U2529" s="356"/>
      <c r="V2529" s="356"/>
    </row>
    <row r="2530" spans="8:22" x14ac:dyDescent="0.3">
      <c r="H2530" s="357"/>
      <c r="I2530" s="357"/>
      <c r="J2530" s="357"/>
      <c r="K2530" s="378"/>
      <c r="L2530" s="378"/>
      <c r="M2530" s="379"/>
      <c r="N2530" s="380"/>
      <c r="O2530" s="376"/>
      <c r="P2530" s="377"/>
      <c r="Q2530" s="376"/>
      <c r="R2530" s="377"/>
      <c r="U2530" s="356"/>
      <c r="V2530" s="356"/>
    </row>
    <row r="2531" spans="8:22" x14ac:dyDescent="0.3">
      <c r="H2531" s="357"/>
      <c r="I2531" s="357"/>
      <c r="J2531" s="357"/>
      <c r="K2531" s="378"/>
      <c r="L2531" s="378"/>
      <c r="M2531" s="379"/>
      <c r="N2531" s="380"/>
      <c r="O2531" s="376"/>
      <c r="P2531" s="377"/>
      <c r="Q2531" s="376"/>
      <c r="R2531" s="377"/>
      <c r="U2531" s="356"/>
      <c r="V2531" s="356"/>
    </row>
    <row r="2532" spans="8:22" x14ac:dyDescent="0.3">
      <c r="H2532" s="357"/>
      <c r="I2532" s="357"/>
      <c r="J2532" s="357"/>
      <c r="K2532" s="378"/>
      <c r="L2532" s="378"/>
      <c r="M2532" s="379"/>
      <c r="N2532" s="380"/>
      <c r="O2532" s="376"/>
      <c r="P2532" s="377"/>
      <c r="Q2532" s="376"/>
      <c r="R2532" s="377"/>
      <c r="U2532" s="356"/>
      <c r="V2532" s="356"/>
    </row>
    <row r="2533" spans="8:22" x14ac:dyDescent="0.3">
      <c r="H2533" s="357"/>
      <c r="I2533" s="357"/>
      <c r="J2533" s="357"/>
      <c r="K2533" s="378"/>
      <c r="L2533" s="378"/>
      <c r="M2533" s="379"/>
      <c r="N2533" s="380"/>
      <c r="O2533" s="376"/>
      <c r="P2533" s="377"/>
      <c r="Q2533" s="376"/>
      <c r="R2533" s="377"/>
      <c r="U2533" s="356"/>
      <c r="V2533" s="356"/>
    </row>
    <row r="2534" spans="8:22" x14ac:dyDescent="0.3">
      <c r="H2534" s="357"/>
      <c r="I2534" s="357"/>
      <c r="J2534" s="357"/>
      <c r="K2534" s="378"/>
      <c r="L2534" s="378"/>
      <c r="M2534" s="379"/>
      <c r="N2534" s="380"/>
      <c r="O2534" s="376"/>
      <c r="P2534" s="377"/>
      <c r="Q2534" s="376"/>
      <c r="R2534" s="377"/>
      <c r="U2534" s="356"/>
      <c r="V2534" s="356"/>
    </row>
    <row r="2535" spans="8:22" x14ac:dyDescent="0.3">
      <c r="H2535" s="357"/>
      <c r="I2535" s="357"/>
      <c r="J2535" s="357"/>
      <c r="K2535" s="378"/>
      <c r="L2535" s="378"/>
      <c r="M2535" s="379"/>
      <c r="N2535" s="381"/>
      <c r="O2535" s="376"/>
      <c r="P2535" s="377"/>
      <c r="Q2535" s="376"/>
      <c r="R2535" s="377"/>
      <c r="U2535" s="356"/>
      <c r="V2535" s="356"/>
    </row>
    <row r="2536" spans="8:22" x14ac:dyDescent="0.3">
      <c r="H2536" s="367"/>
      <c r="I2536" s="367"/>
      <c r="J2536" s="367"/>
      <c r="K2536" s="367"/>
      <c r="L2536" s="367"/>
      <c r="M2536" s="367"/>
      <c r="N2536" s="382"/>
      <c r="O2536" s="376"/>
      <c r="P2536" s="383"/>
      <c r="Q2536" s="376"/>
      <c r="R2536" s="383"/>
      <c r="U2536" s="356"/>
      <c r="V2536" s="356"/>
    </row>
    <row r="2537" spans="8:22" x14ac:dyDescent="0.3">
      <c r="H2537" s="354"/>
      <c r="I2537" s="354"/>
      <c r="J2537" s="354"/>
      <c r="K2537" s="354"/>
      <c r="L2537" s="354"/>
      <c r="M2537" s="368"/>
      <c r="N2537" s="384"/>
      <c r="O2537" s="310"/>
      <c r="P2537" s="495"/>
      <c r="Q2537" s="495"/>
      <c r="R2537" s="495"/>
      <c r="U2537" s="356"/>
      <c r="V2537" s="356"/>
    </row>
    <row r="2538" spans="8:22" x14ac:dyDescent="0.3">
      <c r="H2538" s="354"/>
      <c r="I2538" s="354"/>
      <c r="J2538" s="354"/>
      <c r="K2538" s="354"/>
      <c r="L2538" s="354"/>
      <c r="M2538" s="368"/>
      <c r="N2538" s="368"/>
      <c r="O2538" s="13"/>
      <c r="P2538" s="360"/>
      <c r="Q2538" s="13"/>
      <c r="R2538" s="13"/>
      <c r="U2538" s="356"/>
      <c r="V2538" s="356"/>
    </row>
    <row r="2539" spans="8:22" x14ac:dyDescent="0.3">
      <c r="H2539" s="385"/>
      <c r="I2539" s="385"/>
      <c r="J2539" s="385"/>
      <c r="K2539" s="385"/>
      <c r="L2539" s="385"/>
      <c r="M2539" s="386"/>
      <c r="N2539" s="386"/>
      <c r="O2539" s="385"/>
      <c r="P2539" s="385"/>
      <c r="Q2539" s="13"/>
      <c r="R2539" s="13"/>
      <c r="U2539" s="356"/>
      <c r="V2539" s="356"/>
    </row>
    <row r="2540" spans="8:22" x14ac:dyDescent="0.3">
      <c r="H2540" s="354"/>
      <c r="I2540" s="355"/>
      <c r="J2540" s="355"/>
      <c r="K2540" s="355"/>
      <c r="L2540" s="355"/>
      <c r="M2540" s="355"/>
      <c r="N2540" s="355"/>
      <c r="O2540" s="355"/>
      <c r="P2540" s="355"/>
      <c r="Q2540" s="13"/>
      <c r="R2540" s="13"/>
      <c r="U2540" s="356"/>
      <c r="V2540" s="356"/>
    </row>
    <row r="2541" spans="8:22" x14ac:dyDescent="0.3">
      <c r="H2541" s="354"/>
      <c r="I2541" s="355"/>
      <c r="J2541" s="355"/>
      <c r="K2541" s="355"/>
      <c r="L2541" s="355"/>
      <c r="M2541" s="355"/>
      <c r="N2541" s="355"/>
      <c r="O2541" s="355"/>
      <c r="P2541" s="355"/>
      <c r="Q2541" s="13"/>
      <c r="R2541" s="13"/>
      <c r="U2541" s="356"/>
      <c r="V2541" s="356"/>
    </row>
    <row r="2542" spans="8:22" x14ac:dyDescent="0.3">
      <c r="H2542" s="354"/>
      <c r="I2542" s="355"/>
      <c r="J2542" s="355"/>
      <c r="K2542" s="355"/>
      <c r="L2542" s="355"/>
      <c r="M2542" s="355"/>
      <c r="N2542" s="355"/>
      <c r="O2542" s="355"/>
      <c r="P2542" s="355"/>
      <c r="Q2542" s="13"/>
      <c r="R2542" s="70"/>
      <c r="U2542" s="356"/>
      <c r="V2542" s="356"/>
    </row>
    <row r="2543" spans="8:22" x14ac:dyDescent="0.3">
      <c r="H2543" s="354"/>
      <c r="I2543" s="355"/>
      <c r="J2543" s="355"/>
      <c r="K2543" s="355"/>
      <c r="L2543" s="355"/>
      <c r="M2543" s="355"/>
      <c r="N2543" s="355"/>
      <c r="O2543" s="355"/>
      <c r="P2543" s="355"/>
      <c r="Q2543" s="13"/>
      <c r="R2543" s="70"/>
      <c r="U2543" s="356"/>
      <c r="V2543" s="356"/>
    </row>
    <row r="2544" spans="8:22" x14ac:dyDescent="0.3">
      <c r="H2544" s="354"/>
      <c r="I2544" s="354"/>
      <c r="J2544" s="354"/>
      <c r="K2544" s="354"/>
      <c r="L2544" s="354"/>
      <c r="M2544" s="355"/>
      <c r="N2544" s="355"/>
      <c r="O2544" s="357"/>
      <c r="P2544" s="357"/>
      <c r="Q2544" s="13"/>
      <c r="R2544" s="70"/>
      <c r="U2544" s="356"/>
      <c r="V2544" s="356"/>
    </row>
    <row r="2545" spans="8:22" x14ac:dyDescent="0.3">
      <c r="H2545" s="13"/>
      <c r="I2545" s="13"/>
      <c r="J2545" s="13"/>
      <c r="K2545" s="13"/>
      <c r="L2545" s="13"/>
      <c r="M2545" s="358"/>
      <c r="N2545" s="358"/>
      <c r="O2545" s="13"/>
      <c r="P2545" s="13"/>
      <c r="Q2545" s="13"/>
      <c r="R2545" s="13"/>
      <c r="U2545" s="356"/>
      <c r="V2545" s="356"/>
    </row>
    <row r="2546" spans="8:22" ht="18.600000000000001" x14ac:dyDescent="0.4">
      <c r="H2546" s="487"/>
      <c r="I2546" s="487"/>
      <c r="J2546" s="487"/>
      <c r="K2546" s="487"/>
      <c r="L2546" s="487"/>
      <c r="M2546" s="487"/>
      <c r="N2546" s="487"/>
      <c r="O2546" s="487"/>
      <c r="P2546" s="487"/>
      <c r="Q2546" s="13"/>
      <c r="R2546" s="13"/>
      <c r="U2546" s="356"/>
      <c r="V2546" s="356"/>
    </row>
    <row r="2547" spans="8:22" x14ac:dyDescent="0.3">
      <c r="H2547" s="482"/>
      <c r="I2547" s="482"/>
      <c r="J2547" s="482"/>
      <c r="K2547" s="482"/>
      <c r="L2547" s="482"/>
      <c r="M2547" s="482"/>
      <c r="N2547" s="482"/>
      <c r="O2547" s="482"/>
      <c r="P2547" s="482"/>
      <c r="Q2547" s="13"/>
      <c r="R2547" s="13"/>
      <c r="U2547" s="356"/>
      <c r="V2547" s="356"/>
    </row>
    <row r="2548" spans="8:22" ht="21.75" customHeight="1" x14ac:dyDescent="0.4">
      <c r="H2548" s="483"/>
      <c r="I2548" s="483"/>
      <c r="J2548" s="483"/>
      <c r="K2548" s="483"/>
      <c r="L2548" s="483"/>
      <c r="M2548" s="483"/>
      <c r="N2548" s="483"/>
      <c r="O2548" s="483"/>
      <c r="P2548" s="483"/>
      <c r="Q2548" s="13"/>
      <c r="R2548" s="13"/>
      <c r="U2548" s="356"/>
      <c r="V2548" s="356"/>
    </row>
    <row r="2549" spans="8:22" ht="21.75" customHeight="1" x14ac:dyDescent="0.4">
      <c r="H2549" s="484"/>
      <c r="I2549" s="484"/>
      <c r="J2549" s="484"/>
      <c r="K2549" s="484"/>
      <c r="L2549" s="484"/>
      <c r="M2549" s="484"/>
      <c r="N2549" s="484"/>
      <c r="O2549" s="484"/>
      <c r="P2549" s="484"/>
      <c r="Q2549" s="13"/>
      <c r="R2549" s="13"/>
      <c r="U2549" s="356"/>
      <c r="V2549" s="356"/>
    </row>
    <row r="2550" spans="8:22" x14ac:dyDescent="0.3">
      <c r="H2550" s="13"/>
      <c r="I2550" s="359"/>
      <c r="J2550" s="360"/>
      <c r="K2550" s="361"/>
      <c r="L2550" s="362"/>
      <c r="M2550" s="363"/>
      <c r="N2550" s="485"/>
      <c r="O2550" s="485"/>
      <c r="P2550" s="364"/>
      <c r="Q2550" s="13"/>
      <c r="R2550" s="13"/>
      <c r="U2550" s="356"/>
      <c r="V2550" s="356"/>
    </row>
    <row r="2551" spans="8:22" x14ac:dyDescent="0.3">
      <c r="H2551" s="13"/>
      <c r="I2551" s="359"/>
      <c r="J2551" s="360"/>
      <c r="K2551" s="361"/>
      <c r="L2551" s="361"/>
      <c r="M2551" s="363"/>
      <c r="N2551" s="485"/>
      <c r="O2551" s="485"/>
      <c r="P2551" s="364"/>
      <c r="Q2551" s="13"/>
      <c r="R2551" s="13"/>
      <c r="U2551" s="356"/>
      <c r="V2551" s="356"/>
    </row>
    <row r="2552" spans="8:22" x14ac:dyDescent="0.3">
      <c r="H2552" s="13"/>
      <c r="I2552" s="365"/>
      <c r="J2552" s="365"/>
      <c r="K2552" s="366"/>
      <c r="L2552" s="367"/>
      <c r="M2552" s="368"/>
      <c r="N2552" s="369"/>
      <c r="O2552" s="486"/>
      <c r="P2552" s="486"/>
      <c r="Q2552" s="486"/>
      <c r="R2552" s="486"/>
      <c r="U2552" s="356"/>
      <c r="V2552" s="356"/>
    </row>
    <row r="2553" spans="8:22" x14ac:dyDescent="0.3">
      <c r="H2553" s="370"/>
      <c r="I2553" s="371"/>
      <c r="J2553" s="371"/>
      <c r="K2553" s="367"/>
      <c r="L2553" s="367"/>
      <c r="M2553" s="367"/>
      <c r="N2553" s="372"/>
      <c r="O2553" s="478"/>
      <c r="P2553" s="478"/>
      <c r="Q2553" s="478"/>
      <c r="R2553" s="478"/>
      <c r="U2553" s="356"/>
      <c r="V2553" s="356"/>
    </row>
    <row r="2554" spans="8:22" ht="23.25" customHeight="1" x14ac:dyDescent="0.3">
      <c r="H2554" s="357"/>
      <c r="I2554" s="357"/>
      <c r="J2554" s="357"/>
      <c r="K2554" s="388"/>
      <c r="L2554" s="378"/>
      <c r="M2554" s="379"/>
      <c r="N2554" s="381"/>
      <c r="O2554" s="376"/>
      <c r="P2554" s="377"/>
      <c r="Q2554" s="376"/>
      <c r="R2554" s="377"/>
      <c r="U2554" s="356"/>
      <c r="V2554" s="356"/>
    </row>
    <row r="2555" spans="8:22" x14ac:dyDescent="0.3">
      <c r="H2555" s="357"/>
      <c r="I2555" s="357"/>
      <c r="J2555" s="357"/>
      <c r="K2555" s="378"/>
      <c r="L2555" s="378"/>
      <c r="M2555" s="379"/>
      <c r="N2555" s="381"/>
      <c r="O2555" s="376"/>
      <c r="P2555" s="377"/>
      <c r="Q2555" s="376"/>
      <c r="R2555" s="377"/>
      <c r="U2555" s="356"/>
      <c r="V2555" s="356"/>
    </row>
    <row r="2556" spans="8:22" x14ac:dyDescent="0.3">
      <c r="H2556" s="357"/>
      <c r="I2556" s="357"/>
      <c r="J2556" s="357"/>
      <c r="K2556" s="378"/>
      <c r="L2556" s="378"/>
      <c r="M2556" s="379"/>
      <c r="N2556" s="380"/>
      <c r="O2556" s="376"/>
      <c r="P2556" s="377"/>
      <c r="Q2556" s="376"/>
      <c r="R2556" s="377"/>
      <c r="U2556" s="356"/>
      <c r="V2556" s="356"/>
    </row>
    <row r="2557" spans="8:22" x14ac:dyDescent="0.3">
      <c r="H2557" s="357"/>
      <c r="I2557" s="357"/>
      <c r="J2557" s="357"/>
      <c r="K2557" s="378"/>
      <c r="L2557" s="378"/>
      <c r="M2557" s="379"/>
      <c r="N2557" s="380"/>
      <c r="O2557" s="376"/>
      <c r="P2557" s="377"/>
      <c r="Q2557" s="376"/>
      <c r="R2557" s="377"/>
      <c r="U2557" s="356"/>
      <c r="V2557" s="356"/>
    </row>
    <row r="2558" spans="8:22" x14ac:dyDescent="0.3">
      <c r="H2558" s="357"/>
      <c r="I2558" s="357"/>
      <c r="J2558" s="357"/>
      <c r="K2558" s="378"/>
      <c r="L2558" s="378"/>
      <c r="M2558" s="379"/>
      <c r="N2558" s="380"/>
      <c r="O2558" s="376"/>
      <c r="P2558" s="377"/>
      <c r="Q2558" s="376"/>
      <c r="R2558" s="377"/>
      <c r="U2558" s="356"/>
      <c r="V2558" s="356"/>
    </row>
    <row r="2559" spans="8:22" x14ac:dyDescent="0.3">
      <c r="H2559" s="357"/>
      <c r="I2559" s="357"/>
      <c r="J2559" s="357"/>
      <c r="K2559" s="378"/>
      <c r="L2559" s="378"/>
      <c r="M2559" s="379"/>
      <c r="N2559" s="380"/>
      <c r="O2559" s="376"/>
      <c r="P2559" s="377"/>
      <c r="Q2559" s="376"/>
      <c r="R2559" s="377"/>
      <c r="U2559" s="356"/>
      <c r="V2559" s="356"/>
    </row>
    <row r="2560" spans="8:22" x14ac:dyDescent="0.3">
      <c r="H2560" s="357"/>
      <c r="I2560" s="357"/>
      <c r="J2560" s="357"/>
      <c r="K2560" s="378"/>
      <c r="L2560" s="378"/>
      <c r="M2560" s="379"/>
      <c r="N2560" s="381"/>
      <c r="O2560" s="376"/>
      <c r="P2560" s="377"/>
      <c r="Q2560" s="376"/>
      <c r="R2560" s="377"/>
      <c r="U2560" s="356"/>
      <c r="V2560" s="356"/>
    </row>
    <row r="2561" spans="8:22" x14ac:dyDescent="0.3">
      <c r="H2561" s="367"/>
      <c r="I2561" s="367"/>
      <c r="J2561" s="367"/>
      <c r="K2561" s="367"/>
      <c r="L2561" s="367"/>
      <c r="M2561" s="367"/>
      <c r="N2561" s="382"/>
      <c r="O2561" s="376"/>
      <c r="P2561" s="383"/>
      <c r="Q2561" s="376"/>
      <c r="R2561" s="383"/>
      <c r="U2561" s="356"/>
      <c r="V2561" s="356"/>
    </row>
    <row r="2562" spans="8:22" x14ac:dyDescent="0.3">
      <c r="H2562" s="354"/>
      <c r="I2562" s="354"/>
      <c r="J2562" s="354"/>
      <c r="K2562" s="354"/>
      <c r="L2562" s="354"/>
      <c r="M2562" s="368"/>
      <c r="N2562" s="384"/>
      <c r="O2562" s="310"/>
      <c r="P2562" s="495"/>
      <c r="Q2562" s="495"/>
      <c r="R2562" s="495"/>
      <c r="U2562" s="356"/>
      <c r="V2562" s="356"/>
    </row>
    <row r="2563" spans="8:22" ht="20.25" customHeight="1" x14ac:dyDescent="0.3">
      <c r="H2563" s="354"/>
      <c r="I2563" s="354"/>
      <c r="J2563" s="354"/>
      <c r="K2563" s="354"/>
      <c r="L2563" s="354"/>
      <c r="M2563" s="368"/>
      <c r="N2563" s="368"/>
      <c r="O2563" s="13"/>
      <c r="P2563" s="360"/>
      <c r="Q2563" s="13"/>
      <c r="R2563" s="13"/>
      <c r="U2563" s="356"/>
      <c r="V2563" s="356"/>
    </row>
    <row r="2564" spans="8:22" x14ac:dyDescent="0.3">
      <c r="H2564" s="385"/>
      <c r="I2564" s="385"/>
      <c r="J2564" s="385"/>
      <c r="K2564" s="385"/>
      <c r="L2564" s="385"/>
      <c r="M2564" s="386"/>
      <c r="N2564" s="386"/>
      <c r="O2564" s="385"/>
      <c r="P2564" s="385"/>
      <c r="Q2564" s="13"/>
      <c r="R2564" s="13"/>
      <c r="U2564" s="356"/>
      <c r="V2564" s="356"/>
    </row>
    <row r="2565" spans="8:22" x14ac:dyDescent="0.3">
      <c r="H2565" s="354"/>
      <c r="I2565" s="355"/>
      <c r="J2565" s="355"/>
      <c r="K2565" s="355"/>
      <c r="L2565" s="355"/>
      <c r="M2565" s="355"/>
      <c r="N2565" s="355"/>
      <c r="O2565" s="355"/>
      <c r="P2565" s="355"/>
      <c r="Q2565" s="13"/>
      <c r="R2565" s="13"/>
      <c r="U2565" s="356"/>
      <c r="V2565" s="356"/>
    </row>
    <row r="2566" spans="8:22" x14ac:dyDescent="0.3">
      <c r="H2566" s="354"/>
      <c r="I2566" s="355"/>
      <c r="J2566" s="355"/>
      <c r="K2566" s="355"/>
      <c r="L2566" s="355"/>
      <c r="M2566" s="355"/>
      <c r="N2566" s="355"/>
      <c r="O2566" s="355"/>
      <c r="P2566" s="355"/>
      <c r="Q2566" s="13"/>
      <c r="R2566" s="13"/>
      <c r="U2566" s="356"/>
      <c r="V2566" s="356"/>
    </row>
    <row r="2567" spans="8:22" x14ac:dyDescent="0.3">
      <c r="H2567" s="354"/>
      <c r="I2567" s="355"/>
      <c r="J2567" s="355"/>
      <c r="K2567" s="355"/>
      <c r="L2567" s="355"/>
      <c r="M2567" s="355"/>
      <c r="N2567" s="355"/>
      <c r="O2567" s="355"/>
      <c r="P2567" s="355"/>
      <c r="Q2567" s="13"/>
      <c r="R2567" s="70"/>
      <c r="U2567" s="356"/>
      <c r="V2567" s="356"/>
    </row>
    <row r="2568" spans="8:22" ht="26.25" customHeight="1" x14ac:dyDescent="0.3">
      <c r="H2568" s="354"/>
      <c r="I2568" s="355"/>
      <c r="J2568" s="355"/>
      <c r="K2568" s="355"/>
      <c r="L2568" s="355"/>
      <c r="M2568" s="355"/>
      <c r="N2568" s="355"/>
      <c r="O2568" s="355"/>
      <c r="P2568" s="355"/>
      <c r="Q2568" s="13"/>
      <c r="R2568" s="70"/>
      <c r="U2568" s="356"/>
      <c r="V2568" s="356"/>
    </row>
    <row r="2569" spans="8:22" x14ac:dyDescent="0.3">
      <c r="H2569" s="354"/>
      <c r="I2569" s="354"/>
      <c r="J2569" s="354"/>
      <c r="K2569" s="354"/>
      <c r="L2569" s="354"/>
      <c r="M2569" s="355"/>
      <c r="N2569" s="355"/>
      <c r="O2569" s="357"/>
      <c r="P2569" s="357"/>
      <c r="Q2569" s="13"/>
      <c r="R2569" s="70"/>
      <c r="U2569" s="356"/>
      <c r="V2569" s="356"/>
    </row>
    <row r="2570" spans="8:22" x14ac:dyDescent="0.3">
      <c r="H2570" s="13"/>
      <c r="I2570" s="13"/>
      <c r="J2570" s="13"/>
      <c r="K2570" s="13"/>
      <c r="L2570" s="13"/>
      <c r="M2570" s="358"/>
      <c r="N2570" s="358"/>
      <c r="O2570" s="13"/>
      <c r="P2570" s="13"/>
      <c r="Q2570" s="13"/>
      <c r="R2570" s="13"/>
      <c r="U2570" s="356"/>
      <c r="V2570" s="356"/>
    </row>
    <row r="2571" spans="8:22" ht="18.600000000000001" x14ac:dyDescent="0.4">
      <c r="H2571" s="487"/>
      <c r="I2571" s="487"/>
      <c r="J2571" s="487"/>
      <c r="K2571" s="487"/>
      <c r="L2571" s="487"/>
      <c r="M2571" s="487"/>
      <c r="N2571" s="487"/>
      <c r="O2571" s="487"/>
      <c r="P2571" s="487"/>
      <c r="Q2571" s="13"/>
      <c r="R2571" s="13"/>
      <c r="U2571" s="356"/>
      <c r="V2571" s="356"/>
    </row>
    <row r="2572" spans="8:22" x14ac:dyDescent="0.3">
      <c r="H2572" s="482"/>
      <c r="I2572" s="482"/>
      <c r="J2572" s="482"/>
      <c r="K2572" s="482"/>
      <c r="L2572" s="482"/>
      <c r="M2572" s="482"/>
      <c r="N2572" s="482"/>
      <c r="O2572" s="482"/>
      <c r="P2572" s="482"/>
      <c r="Q2572" s="13"/>
      <c r="R2572" s="13"/>
    </row>
    <row r="2573" spans="8:22" ht="18.600000000000001" x14ac:dyDescent="0.4">
      <c r="H2573" s="483"/>
      <c r="I2573" s="483"/>
      <c r="J2573" s="483"/>
      <c r="K2573" s="483"/>
      <c r="L2573" s="483"/>
      <c r="M2573" s="483"/>
      <c r="N2573" s="483"/>
      <c r="O2573" s="483"/>
      <c r="P2573" s="483"/>
      <c r="Q2573" s="13"/>
      <c r="R2573" s="13"/>
    </row>
    <row r="2574" spans="8:22" ht="18" x14ac:dyDescent="0.4">
      <c r="H2574" s="484"/>
      <c r="I2574" s="484"/>
      <c r="J2574" s="484"/>
      <c r="K2574" s="484"/>
      <c r="L2574" s="484"/>
      <c r="M2574" s="484"/>
      <c r="N2574" s="484"/>
      <c r="O2574" s="484"/>
      <c r="P2574" s="484"/>
      <c r="Q2574" s="13"/>
      <c r="R2574" s="13"/>
    </row>
    <row r="2575" spans="8:22" x14ac:dyDescent="0.3">
      <c r="H2575" s="13"/>
      <c r="I2575" s="359"/>
      <c r="J2575" s="360"/>
      <c r="K2575" s="361"/>
      <c r="L2575" s="362"/>
      <c r="M2575" s="363"/>
      <c r="N2575" s="485"/>
      <c r="O2575" s="485"/>
      <c r="P2575" s="364"/>
      <c r="Q2575" s="13"/>
      <c r="R2575" s="13"/>
    </row>
    <row r="2576" spans="8:22" x14ac:dyDescent="0.3">
      <c r="H2576" s="13"/>
      <c r="I2576" s="359"/>
      <c r="J2576" s="360"/>
      <c r="K2576" s="361"/>
      <c r="L2576" s="361"/>
      <c r="M2576" s="363"/>
      <c r="N2576" s="485"/>
      <c r="O2576" s="485"/>
      <c r="P2576" s="364"/>
      <c r="Q2576" s="13"/>
      <c r="R2576" s="13"/>
    </row>
    <row r="2577" spans="8:18" x14ac:dyDescent="0.3">
      <c r="H2577" s="13"/>
      <c r="I2577" s="365"/>
      <c r="J2577" s="365"/>
      <c r="K2577" s="366"/>
      <c r="L2577" s="367"/>
      <c r="M2577" s="368"/>
      <c r="N2577" s="369"/>
      <c r="O2577" s="486"/>
      <c r="P2577" s="486"/>
      <c r="Q2577" s="486"/>
      <c r="R2577" s="486"/>
    </row>
    <row r="2578" spans="8:18" x14ac:dyDescent="0.3">
      <c r="H2578" s="370"/>
      <c r="I2578" s="371"/>
      <c r="J2578" s="371"/>
      <c r="K2578" s="367"/>
      <c r="L2578" s="367"/>
      <c r="M2578" s="367"/>
      <c r="N2578" s="372"/>
      <c r="O2578" s="478"/>
      <c r="P2578" s="478"/>
      <c r="Q2578" s="478"/>
      <c r="R2578" s="478"/>
    </row>
    <row r="2579" spans="8:18" x14ac:dyDescent="0.3">
      <c r="H2579" s="357"/>
      <c r="I2579" s="357"/>
      <c r="J2579" s="357"/>
      <c r="K2579" s="388"/>
      <c r="L2579" s="378"/>
      <c r="M2579" s="379"/>
      <c r="N2579" s="381"/>
      <c r="O2579" s="376"/>
      <c r="P2579" s="377"/>
      <c r="Q2579" s="376"/>
      <c r="R2579" s="377"/>
    </row>
    <row r="2580" spans="8:18" x14ac:dyDescent="0.3">
      <c r="H2580" s="357"/>
      <c r="I2580" s="357"/>
      <c r="J2580" s="357"/>
      <c r="K2580" s="378"/>
      <c r="L2580" s="378"/>
      <c r="M2580" s="379"/>
      <c r="N2580" s="381"/>
      <c r="O2580" s="376"/>
      <c r="P2580" s="377"/>
      <c r="Q2580" s="376"/>
      <c r="R2580" s="377"/>
    </row>
    <row r="2581" spans="8:18" x14ac:dyDescent="0.3">
      <c r="H2581" s="357"/>
      <c r="I2581" s="357"/>
      <c r="J2581" s="357"/>
      <c r="K2581" s="378"/>
      <c r="L2581" s="378"/>
      <c r="M2581" s="379"/>
      <c r="N2581" s="381"/>
      <c r="O2581" s="376"/>
      <c r="P2581" s="377"/>
      <c r="Q2581" s="376"/>
      <c r="R2581" s="377"/>
    </row>
    <row r="2582" spans="8:18" x14ac:dyDescent="0.3">
      <c r="H2582" s="357"/>
      <c r="I2582" s="357"/>
      <c r="J2582" s="357"/>
      <c r="K2582" s="378"/>
      <c r="L2582" s="378"/>
      <c r="M2582" s="379"/>
      <c r="N2582" s="381"/>
      <c r="O2582" s="376"/>
      <c r="P2582" s="377"/>
      <c r="Q2582" s="376"/>
      <c r="R2582" s="377"/>
    </row>
    <row r="2583" spans="8:18" x14ac:dyDescent="0.3">
      <c r="H2583" s="357"/>
      <c r="I2583" s="357"/>
      <c r="J2583" s="357"/>
      <c r="K2583" s="378"/>
      <c r="L2583" s="378"/>
      <c r="M2583" s="379"/>
      <c r="N2583" s="381"/>
      <c r="O2583" s="376"/>
      <c r="P2583" s="377"/>
      <c r="Q2583" s="376"/>
      <c r="R2583" s="377"/>
    </row>
    <row r="2584" spans="8:18" ht="17.25" customHeight="1" x14ac:dyDescent="0.3">
      <c r="H2584" s="357"/>
      <c r="I2584" s="357"/>
      <c r="J2584" s="357"/>
      <c r="K2584" s="378"/>
      <c r="L2584" s="378"/>
      <c r="M2584" s="379"/>
      <c r="N2584" s="381"/>
      <c r="O2584" s="376"/>
      <c r="P2584" s="377"/>
      <c r="Q2584" s="376"/>
      <c r="R2584" s="377"/>
    </row>
    <row r="2585" spans="8:18" x14ac:dyDescent="0.3">
      <c r="H2585" s="357"/>
      <c r="I2585" s="357"/>
      <c r="J2585" s="357"/>
      <c r="K2585" s="378"/>
      <c r="L2585" s="378"/>
      <c r="M2585" s="379"/>
      <c r="N2585" s="381"/>
      <c r="O2585" s="376"/>
      <c r="P2585" s="377"/>
      <c r="Q2585" s="376"/>
      <c r="R2585" s="377"/>
    </row>
    <row r="2586" spans="8:18" x14ac:dyDescent="0.3">
      <c r="H2586" s="357"/>
      <c r="I2586" s="357"/>
      <c r="J2586" s="357"/>
      <c r="K2586" s="378"/>
      <c r="L2586" s="378"/>
      <c r="M2586" s="379"/>
      <c r="N2586" s="381"/>
      <c r="O2586" s="376"/>
      <c r="P2586" s="377"/>
      <c r="Q2586" s="376"/>
      <c r="R2586" s="377"/>
    </row>
    <row r="2587" spans="8:18" x14ac:dyDescent="0.3">
      <c r="H2587" s="357"/>
      <c r="I2587" s="357"/>
      <c r="J2587" s="357"/>
      <c r="K2587" s="378"/>
      <c r="L2587" s="378"/>
      <c r="M2587" s="379"/>
      <c r="N2587" s="381"/>
      <c r="O2587" s="376"/>
      <c r="P2587" s="377"/>
      <c r="Q2587" s="376"/>
      <c r="R2587" s="377"/>
    </row>
    <row r="2588" spans="8:18" x14ac:dyDescent="0.3">
      <c r="H2588" s="357"/>
      <c r="I2588" s="357"/>
      <c r="J2588" s="357"/>
      <c r="K2588" s="378"/>
      <c r="L2588" s="378"/>
      <c r="M2588" s="379"/>
      <c r="N2588" s="380"/>
      <c r="O2588" s="376"/>
      <c r="P2588" s="377"/>
      <c r="Q2588" s="376"/>
      <c r="R2588" s="377"/>
    </row>
    <row r="2589" spans="8:18" x14ac:dyDescent="0.3">
      <c r="H2589" s="357"/>
      <c r="I2589" s="357"/>
      <c r="J2589" s="357"/>
      <c r="K2589" s="378"/>
      <c r="L2589" s="378"/>
      <c r="M2589" s="379"/>
      <c r="N2589" s="380"/>
      <c r="O2589" s="376"/>
      <c r="P2589" s="377"/>
      <c r="Q2589" s="376"/>
      <c r="R2589" s="377"/>
    </row>
    <row r="2590" spans="8:18" x14ac:dyDescent="0.3">
      <c r="H2590" s="357"/>
      <c r="I2590" s="357"/>
      <c r="J2590" s="357"/>
      <c r="K2590" s="378"/>
      <c r="L2590" s="378"/>
      <c r="M2590" s="379"/>
      <c r="N2590" s="380"/>
      <c r="O2590" s="376"/>
      <c r="P2590" s="377"/>
      <c r="Q2590" s="376"/>
      <c r="R2590" s="377"/>
    </row>
    <row r="2591" spans="8:18" x14ac:dyDescent="0.3">
      <c r="H2591" s="357"/>
      <c r="I2591" s="357"/>
      <c r="J2591" s="357"/>
      <c r="K2591" s="378"/>
      <c r="L2591" s="378"/>
      <c r="M2591" s="379"/>
      <c r="N2591" s="380"/>
      <c r="O2591" s="376"/>
      <c r="P2591" s="377"/>
      <c r="Q2591" s="376"/>
      <c r="R2591" s="377"/>
    </row>
    <row r="2592" spans="8:18" x14ac:dyDescent="0.3">
      <c r="H2592" s="357"/>
      <c r="I2592" s="357"/>
      <c r="J2592" s="357"/>
      <c r="K2592" s="378"/>
      <c r="L2592" s="378"/>
      <c r="M2592" s="379"/>
      <c r="N2592" s="380"/>
      <c r="O2592" s="376"/>
      <c r="P2592" s="377"/>
      <c r="Q2592" s="376"/>
      <c r="R2592" s="377"/>
    </row>
    <row r="2593" spans="8:18" x14ac:dyDescent="0.3">
      <c r="H2593" s="357"/>
      <c r="I2593" s="357"/>
      <c r="J2593" s="357"/>
      <c r="K2593" s="378"/>
      <c r="L2593" s="378"/>
      <c r="M2593" s="379"/>
      <c r="N2593" s="380"/>
      <c r="O2593" s="376"/>
      <c r="P2593" s="377"/>
      <c r="Q2593" s="376"/>
      <c r="R2593" s="377"/>
    </row>
    <row r="2594" spans="8:18" ht="13.5" customHeight="1" x14ac:dyDescent="0.3">
      <c r="H2594" s="357"/>
      <c r="I2594" s="357"/>
      <c r="J2594" s="357"/>
      <c r="K2594" s="378"/>
      <c r="L2594" s="378"/>
      <c r="M2594" s="379"/>
      <c r="N2594" s="389"/>
      <c r="O2594" s="376"/>
      <c r="P2594" s="377"/>
      <c r="Q2594" s="376"/>
      <c r="R2594" s="377"/>
    </row>
    <row r="2595" spans="8:18" ht="25.5" customHeight="1" x14ac:dyDescent="0.3">
      <c r="H2595" s="357"/>
      <c r="I2595" s="357"/>
      <c r="J2595" s="357"/>
      <c r="K2595" s="378"/>
      <c r="L2595" s="378"/>
      <c r="M2595" s="379"/>
      <c r="N2595" s="380"/>
      <c r="O2595" s="376"/>
      <c r="P2595" s="377"/>
      <c r="Q2595" s="376"/>
      <c r="R2595" s="377"/>
    </row>
    <row r="2596" spans="8:18" x14ac:dyDescent="0.3">
      <c r="H2596" s="357"/>
      <c r="I2596" s="357"/>
      <c r="J2596" s="357"/>
      <c r="K2596" s="378"/>
      <c r="L2596" s="378"/>
      <c r="M2596" s="379"/>
      <c r="N2596" s="380"/>
      <c r="O2596" s="376"/>
      <c r="P2596" s="377"/>
      <c r="Q2596" s="376"/>
      <c r="R2596" s="377"/>
    </row>
    <row r="2597" spans="8:18" x14ac:dyDescent="0.3">
      <c r="H2597" s="357"/>
      <c r="I2597" s="357"/>
      <c r="J2597" s="357"/>
      <c r="K2597" s="378"/>
      <c r="L2597" s="378"/>
      <c r="M2597" s="379"/>
      <c r="N2597" s="380"/>
      <c r="O2597" s="376"/>
      <c r="P2597" s="377"/>
      <c r="Q2597" s="376"/>
      <c r="R2597" s="377"/>
    </row>
    <row r="2598" spans="8:18" x14ac:dyDescent="0.3">
      <c r="H2598" s="357"/>
      <c r="I2598" s="357"/>
      <c r="J2598" s="357"/>
      <c r="K2598" s="388"/>
      <c r="L2598" s="388"/>
      <c r="M2598" s="379"/>
      <c r="N2598" s="380"/>
      <c r="O2598" s="376"/>
      <c r="P2598" s="377"/>
      <c r="Q2598" s="376"/>
      <c r="R2598" s="377"/>
    </row>
    <row r="2599" spans="8:18" ht="5.25" customHeight="1" x14ac:dyDescent="0.3">
      <c r="H2599" s="357"/>
      <c r="I2599" s="357"/>
      <c r="J2599" s="357"/>
      <c r="K2599" s="378"/>
      <c r="L2599" s="378"/>
      <c r="M2599" s="379"/>
      <c r="N2599" s="381"/>
      <c r="O2599" s="376"/>
      <c r="P2599" s="377"/>
      <c r="Q2599" s="376"/>
      <c r="R2599" s="377"/>
    </row>
    <row r="2600" spans="8:18" ht="19.5" customHeight="1" x14ac:dyDescent="0.3">
      <c r="H2600" s="367"/>
      <c r="I2600" s="367"/>
      <c r="J2600" s="367"/>
      <c r="K2600" s="367"/>
      <c r="L2600" s="367"/>
      <c r="M2600" s="367"/>
      <c r="N2600" s="382"/>
      <c r="O2600" s="376"/>
      <c r="P2600" s="383"/>
      <c r="Q2600" s="376"/>
      <c r="R2600" s="383"/>
    </row>
    <row r="2601" spans="8:18" x14ac:dyDescent="0.3">
      <c r="H2601" s="354"/>
      <c r="I2601" s="354"/>
      <c r="J2601" s="354"/>
      <c r="K2601" s="354"/>
      <c r="L2601" s="354"/>
      <c r="M2601" s="368"/>
      <c r="N2601" s="384"/>
      <c r="O2601" s="310"/>
      <c r="P2601" s="495"/>
      <c r="Q2601" s="495"/>
      <c r="R2601" s="495"/>
    </row>
    <row r="2602" spans="8:18" x14ac:dyDescent="0.3">
      <c r="H2602" s="354"/>
      <c r="I2602" s="354"/>
      <c r="J2602" s="354"/>
      <c r="K2602" s="354"/>
      <c r="L2602" s="354"/>
      <c r="M2602" s="368"/>
      <c r="N2602" s="368"/>
      <c r="O2602" s="13"/>
      <c r="P2602" s="360"/>
      <c r="Q2602" s="13"/>
      <c r="R2602" s="13"/>
    </row>
    <row r="2603" spans="8:18" x14ac:dyDescent="0.3">
      <c r="H2603" s="385"/>
      <c r="I2603" s="385"/>
      <c r="J2603" s="385"/>
      <c r="K2603" s="385"/>
      <c r="L2603" s="385"/>
      <c r="M2603" s="386"/>
      <c r="N2603" s="386"/>
      <c r="O2603" s="385"/>
      <c r="P2603" s="385"/>
      <c r="Q2603" s="13"/>
      <c r="R2603" s="13"/>
    </row>
    <row r="2604" spans="8:18" x14ac:dyDescent="0.3">
      <c r="H2604" s="354"/>
      <c r="I2604" s="355"/>
      <c r="J2604" s="355"/>
      <c r="K2604" s="355"/>
      <c r="L2604" s="355"/>
      <c r="M2604" s="355"/>
      <c r="N2604" s="355"/>
      <c r="O2604" s="355"/>
      <c r="P2604" s="355"/>
      <c r="Q2604" s="13"/>
      <c r="R2604" s="13"/>
    </row>
    <row r="2605" spans="8:18" x14ac:dyDescent="0.3">
      <c r="H2605" s="354"/>
      <c r="I2605" s="355"/>
      <c r="J2605" s="355"/>
      <c r="K2605" s="355"/>
      <c r="L2605" s="355"/>
      <c r="M2605" s="355"/>
      <c r="N2605" s="355"/>
      <c r="O2605" s="355"/>
      <c r="P2605" s="355"/>
      <c r="Q2605" s="13"/>
      <c r="R2605" s="13"/>
    </row>
    <row r="2606" spans="8:18" x14ac:dyDescent="0.3">
      <c r="H2606" s="354"/>
      <c r="I2606" s="355"/>
      <c r="J2606" s="355"/>
      <c r="K2606" s="355"/>
      <c r="L2606" s="355"/>
      <c r="M2606" s="355"/>
      <c r="N2606" s="355"/>
      <c r="O2606" s="355"/>
      <c r="P2606" s="355"/>
      <c r="Q2606" s="13"/>
      <c r="R2606" s="70"/>
    </row>
    <row r="2607" spans="8:18" x14ac:dyDescent="0.3">
      <c r="H2607" s="354"/>
      <c r="I2607" s="355"/>
      <c r="J2607" s="355"/>
      <c r="K2607" s="355"/>
      <c r="L2607" s="355"/>
      <c r="M2607" s="355"/>
      <c r="N2607" s="355"/>
      <c r="O2607" s="355"/>
      <c r="P2607" s="355"/>
      <c r="Q2607" s="13"/>
      <c r="R2607" s="70"/>
    </row>
    <row r="2608" spans="8:18" x14ac:dyDescent="0.3">
      <c r="H2608" s="354"/>
      <c r="I2608" s="354"/>
      <c r="J2608" s="354"/>
      <c r="K2608" s="354"/>
      <c r="L2608" s="354"/>
      <c r="M2608" s="355"/>
      <c r="N2608" s="355"/>
      <c r="O2608" s="357"/>
      <c r="P2608" s="357"/>
      <c r="Q2608" s="13"/>
      <c r="R2608" s="70"/>
    </row>
    <row r="2609" spans="8:18" x14ac:dyDescent="0.3">
      <c r="H2609" s="13"/>
      <c r="I2609" s="13"/>
      <c r="J2609" s="13"/>
      <c r="K2609" s="13"/>
      <c r="L2609" s="13"/>
      <c r="M2609" s="358"/>
      <c r="N2609" s="358"/>
      <c r="O2609" s="13"/>
      <c r="P2609" s="13"/>
      <c r="Q2609" s="13"/>
      <c r="R2609" s="13"/>
    </row>
    <row r="2610" spans="8:18" ht="18.600000000000001" x14ac:dyDescent="0.4">
      <c r="H2610" s="487"/>
      <c r="I2610" s="487"/>
      <c r="J2610" s="487"/>
      <c r="K2610" s="487"/>
      <c r="L2610" s="487"/>
      <c r="M2610" s="487"/>
      <c r="N2610" s="487"/>
      <c r="O2610" s="487"/>
      <c r="P2610" s="487"/>
      <c r="Q2610" s="13"/>
      <c r="R2610" s="13"/>
    </row>
    <row r="2611" spans="8:18" x14ac:dyDescent="0.3">
      <c r="H2611" s="482"/>
      <c r="I2611" s="482"/>
      <c r="J2611" s="482"/>
      <c r="K2611" s="482"/>
      <c r="L2611" s="482"/>
      <c r="M2611" s="482"/>
      <c r="N2611" s="482"/>
      <c r="O2611" s="482"/>
      <c r="P2611" s="482"/>
      <c r="Q2611" s="13"/>
      <c r="R2611" s="13"/>
    </row>
    <row r="2612" spans="8:18" ht="18.600000000000001" x14ac:dyDescent="0.4">
      <c r="H2612" s="483"/>
      <c r="I2612" s="483"/>
      <c r="J2612" s="483"/>
      <c r="K2612" s="483"/>
      <c r="L2612" s="483"/>
      <c r="M2612" s="483"/>
      <c r="N2612" s="483"/>
      <c r="O2612" s="483"/>
      <c r="P2612" s="483"/>
      <c r="Q2612" s="13"/>
      <c r="R2612" s="13"/>
    </row>
    <row r="2613" spans="8:18" ht="18" x14ac:dyDescent="0.4">
      <c r="H2613" s="484"/>
      <c r="I2613" s="484"/>
      <c r="J2613" s="484"/>
      <c r="K2613" s="484"/>
      <c r="L2613" s="484"/>
      <c r="M2613" s="484"/>
      <c r="N2613" s="484"/>
      <c r="O2613" s="484"/>
      <c r="P2613" s="484"/>
      <c r="Q2613" s="13"/>
      <c r="R2613" s="13"/>
    </row>
    <row r="2614" spans="8:18" x14ac:dyDescent="0.3">
      <c r="H2614" s="13"/>
      <c r="I2614" s="359"/>
      <c r="J2614" s="360"/>
      <c r="K2614" s="361"/>
      <c r="L2614" s="362"/>
      <c r="M2614" s="363"/>
      <c r="N2614" s="485"/>
      <c r="O2614" s="485"/>
      <c r="P2614" s="364"/>
      <c r="Q2614" s="13"/>
      <c r="R2614" s="13"/>
    </row>
    <row r="2615" spans="8:18" x14ac:dyDescent="0.3">
      <c r="H2615" s="13"/>
      <c r="I2615" s="359"/>
      <c r="J2615" s="360"/>
      <c r="K2615" s="361"/>
      <c r="L2615" s="361"/>
      <c r="M2615" s="363"/>
      <c r="N2615" s="485"/>
      <c r="O2615" s="485"/>
      <c r="P2615" s="364"/>
      <c r="Q2615" s="13"/>
      <c r="R2615" s="13"/>
    </row>
    <row r="2616" spans="8:18" x14ac:dyDescent="0.3">
      <c r="H2616" s="13"/>
      <c r="I2616" s="365"/>
      <c r="J2616" s="365"/>
      <c r="K2616" s="366"/>
      <c r="L2616" s="367"/>
      <c r="M2616" s="368"/>
      <c r="N2616" s="369"/>
      <c r="O2616" s="486"/>
      <c r="P2616" s="486"/>
      <c r="Q2616" s="486"/>
      <c r="R2616" s="486"/>
    </row>
    <row r="2617" spans="8:18" x14ac:dyDescent="0.3">
      <c r="H2617" s="370"/>
      <c r="I2617" s="371"/>
      <c r="J2617" s="371"/>
      <c r="K2617" s="367"/>
      <c r="L2617" s="367"/>
      <c r="M2617" s="367"/>
      <c r="N2617" s="372"/>
      <c r="O2617" s="478"/>
      <c r="P2617" s="478"/>
      <c r="Q2617" s="478"/>
      <c r="R2617" s="478"/>
    </row>
    <row r="2618" spans="8:18" x14ac:dyDescent="0.3">
      <c r="H2618" s="357"/>
      <c r="I2618" s="357"/>
      <c r="J2618" s="357"/>
      <c r="K2618" s="388"/>
      <c r="L2618" s="388"/>
      <c r="M2618" s="379"/>
      <c r="N2618" s="381"/>
      <c r="O2618" s="376"/>
      <c r="P2618" s="377"/>
      <c r="Q2618" s="376"/>
      <c r="R2618" s="377"/>
    </row>
    <row r="2619" spans="8:18" x14ac:dyDescent="0.3">
      <c r="H2619" s="357"/>
      <c r="I2619" s="357"/>
      <c r="J2619" s="357"/>
      <c r="K2619" s="378"/>
      <c r="L2619" s="378"/>
      <c r="M2619" s="379"/>
      <c r="N2619" s="381"/>
      <c r="O2619" s="376"/>
      <c r="P2619" s="377"/>
      <c r="Q2619" s="376"/>
      <c r="R2619" s="377"/>
    </row>
    <row r="2620" spans="8:18" x14ac:dyDescent="0.3">
      <c r="H2620" s="357"/>
      <c r="I2620" s="357"/>
      <c r="J2620" s="357"/>
      <c r="K2620" s="378"/>
      <c r="L2620" s="378"/>
      <c r="M2620" s="379"/>
      <c r="N2620" s="381"/>
      <c r="O2620" s="376"/>
      <c r="P2620" s="377"/>
      <c r="Q2620" s="376"/>
      <c r="R2620" s="377"/>
    </row>
    <row r="2621" spans="8:18" x14ac:dyDescent="0.3">
      <c r="H2621" s="357"/>
      <c r="I2621" s="357"/>
      <c r="J2621" s="357"/>
      <c r="K2621" s="378"/>
      <c r="L2621" s="378"/>
      <c r="M2621" s="379"/>
      <c r="N2621" s="381"/>
      <c r="O2621" s="376"/>
      <c r="P2621" s="377"/>
      <c r="Q2621" s="376"/>
      <c r="R2621" s="377"/>
    </row>
    <row r="2622" spans="8:18" x14ac:dyDescent="0.3">
      <c r="H2622" s="357"/>
      <c r="I2622" s="357"/>
      <c r="J2622" s="357"/>
      <c r="K2622" s="378"/>
      <c r="L2622" s="378"/>
      <c r="M2622" s="379"/>
      <c r="N2622" s="381"/>
      <c r="O2622" s="376"/>
      <c r="P2622" s="377"/>
      <c r="Q2622" s="376"/>
      <c r="R2622" s="377"/>
    </row>
    <row r="2623" spans="8:18" x14ac:dyDescent="0.3">
      <c r="H2623" s="357"/>
      <c r="I2623" s="357"/>
      <c r="J2623" s="357"/>
      <c r="K2623" s="378"/>
      <c r="L2623" s="378"/>
      <c r="M2623" s="379"/>
      <c r="N2623" s="381"/>
      <c r="O2623" s="376"/>
      <c r="P2623" s="377"/>
      <c r="Q2623" s="376"/>
      <c r="R2623" s="377"/>
    </row>
    <row r="2624" spans="8:18" x14ac:dyDescent="0.3">
      <c r="H2624" s="357"/>
      <c r="I2624" s="357"/>
      <c r="J2624" s="357"/>
      <c r="K2624" s="378"/>
      <c r="L2624" s="378"/>
      <c r="M2624" s="379"/>
      <c r="N2624" s="381"/>
      <c r="O2624" s="376"/>
      <c r="P2624" s="377"/>
      <c r="Q2624" s="376"/>
      <c r="R2624" s="377"/>
    </row>
    <row r="2625" spans="8:18" x14ac:dyDescent="0.3">
      <c r="H2625" s="357"/>
      <c r="I2625" s="357"/>
      <c r="J2625" s="357"/>
      <c r="K2625" s="378"/>
      <c r="L2625" s="378"/>
      <c r="M2625" s="379"/>
      <c r="N2625" s="381"/>
      <c r="O2625" s="376"/>
      <c r="P2625" s="377"/>
      <c r="Q2625" s="376"/>
      <c r="R2625" s="377"/>
    </row>
    <row r="2626" spans="8:18" x14ac:dyDescent="0.3">
      <c r="H2626" s="357"/>
      <c r="I2626" s="357"/>
      <c r="J2626" s="357"/>
      <c r="K2626" s="378"/>
      <c r="L2626" s="378"/>
      <c r="M2626" s="379"/>
      <c r="N2626" s="381"/>
      <c r="O2626" s="376"/>
      <c r="P2626" s="377"/>
      <c r="Q2626" s="376"/>
      <c r="R2626" s="377"/>
    </row>
    <row r="2627" spans="8:18" x14ac:dyDescent="0.3">
      <c r="H2627" s="357"/>
      <c r="I2627" s="357"/>
      <c r="J2627" s="357"/>
      <c r="K2627" s="378"/>
      <c r="L2627" s="378"/>
      <c r="M2627" s="379"/>
      <c r="N2627" s="380"/>
      <c r="O2627" s="376"/>
      <c r="P2627" s="377"/>
      <c r="Q2627" s="376"/>
      <c r="R2627" s="377"/>
    </row>
    <row r="2628" spans="8:18" x14ac:dyDescent="0.3">
      <c r="H2628" s="357"/>
      <c r="I2628" s="357"/>
      <c r="J2628" s="357"/>
      <c r="K2628" s="378"/>
      <c r="L2628" s="378"/>
      <c r="M2628" s="379"/>
      <c r="N2628" s="380"/>
      <c r="O2628" s="376"/>
      <c r="P2628" s="377"/>
      <c r="Q2628" s="376"/>
      <c r="R2628" s="377"/>
    </row>
    <row r="2629" spans="8:18" x14ac:dyDescent="0.3">
      <c r="H2629" s="357"/>
      <c r="I2629" s="357"/>
      <c r="J2629" s="357"/>
      <c r="K2629" s="378"/>
      <c r="L2629" s="378"/>
      <c r="M2629" s="379"/>
      <c r="N2629" s="380"/>
      <c r="O2629" s="376"/>
      <c r="P2629" s="377"/>
      <c r="Q2629" s="376"/>
      <c r="R2629" s="377"/>
    </row>
    <row r="2630" spans="8:18" x14ac:dyDescent="0.3">
      <c r="H2630" s="357"/>
      <c r="I2630" s="357"/>
      <c r="J2630" s="357"/>
      <c r="K2630" s="378"/>
      <c r="L2630" s="378"/>
      <c r="M2630" s="379"/>
      <c r="N2630" s="380"/>
      <c r="O2630" s="376"/>
      <c r="P2630" s="377"/>
      <c r="Q2630" s="376"/>
      <c r="R2630" s="377"/>
    </row>
    <row r="2631" spans="8:18" x14ac:dyDescent="0.3">
      <c r="H2631" s="357"/>
      <c r="I2631" s="357"/>
      <c r="J2631" s="357"/>
      <c r="K2631" s="378"/>
      <c r="L2631" s="378"/>
      <c r="M2631" s="379"/>
      <c r="N2631" s="381"/>
      <c r="O2631" s="376"/>
      <c r="P2631" s="377"/>
      <c r="Q2631" s="376"/>
      <c r="R2631" s="377"/>
    </row>
    <row r="2632" spans="8:18" x14ac:dyDescent="0.3">
      <c r="H2632" s="367"/>
      <c r="I2632" s="367"/>
      <c r="J2632" s="367"/>
      <c r="K2632" s="367"/>
      <c r="L2632" s="367"/>
      <c r="M2632" s="367"/>
      <c r="N2632" s="382"/>
      <c r="O2632" s="376"/>
      <c r="P2632" s="383"/>
      <c r="Q2632" s="376"/>
      <c r="R2632" s="383"/>
    </row>
    <row r="2633" spans="8:18" x14ac:dyDescent="0.3">
      <c r="H2633" s="354"/>
      <c r="I2633" s="354"/>
      <c r="J2633" s="354"/>
      <c r="K2633" s="354"/>
      <c r="L2633" s="354"/>
      <c r="M2633" s="368"/>
      <c r="N2633" s="384"/>
      <c r="O2633" s="310"/>
      <c r="P2633" s="495"/>
      <c r="Q2633" s="495"/>
      <c r="R2633" s="495"/>
    </row>
    <row r="2634" spans="8:18" x14ac:dyDescent="0.3">
      <c r="H2634" s="354"/>
      <c r="I2634" s="354"/>
      <c r="J2634" s="354"/>
      <c r="K2634" s="354"/>
      <c r="L2634" s="354"/>
      <c r="M2634" s="368"/>
      <c r="N2634" s="368"/>
      <c r="O2634" s="13"/>
      <c r="P2634" s="360"/>
      <c r="Q2634" s="13"/>
      <c r="R2634" s="13"/>
    </row>
    <row r="2635" spans="8:18" x14ac:dyDescent="0.3">
      <c r="H2635" s="385"/>
      <c r="I2635" s="385"/>
      <c r="J2635" s="385"/>
      <c r="K2635" s="385"/>
      <c r="L2635" s="385"/>
      <c r="M2635" s="386"/>
      <c r="N2635" s="386"/>
      <c r="O2635" s="385"/>
      <c r="P2635" s="385"/>
      <c r="Q2635" s="13"/>
      <c r="R2635" s="13"/>
    </row>
    <row r="2636" spans="8:18" x14ac:dyDescent="0.3">
      <c r="H2636" s="354"/>
      <c r="I2636" s="355"/>
      <c r="J2636" s="355"/>
      <c r="K2636" s="355"/>
      <c r="L2636" s="355"/>
      <c r="M2636" s="355"/>
      <c r="N2636" s="355"/>
      <c r="O2636" s="355"/>
      <c r="P2636" s="355"/>
      <c r="Q2636" s="13"/>
      <c r="R2636" s="13"/>
    </row>
    <row r="2637" spans="8:18" x14ac:dyDescent="0.3">
      <c r="H2637" s="354"/>
      <c r="I2637" s="355"/>
      <c r="J2637" s="355"/>
      <c r="K2637" s="355"/>
      <c r="L2637" s="355"/>
      <c r="M2637" s="355"/>
      <c r="N2637" s="355"/>
      <c r="O2637" s="355"/>
      <c r="P2637" s="355"/>
      <c r="Q2637" s="13"/>
      <c r="R2637" s="13"/>
    </row>
    <row r="2638" spans="8:18" x14ac:dyDescent="0.3">
      <c r="H2638" s="354"/>
      <c r="I2638" s="355"/>
      <c r="J2638" s="355"/>
      <c r="K2638" s="355"/>
      <c r="L2638" s="355"/>
      <c r="M2638" s="355"/>
      <c r="N2638" s="355"/>
      <c r="O2638" s="355"/>
      <c r="P2638" s="355"/>
      <c r="Q2638" s="13"/>
      <c r="R2638" s="70"/>
    </row>
    <row r="2639" spans="8:18" x14ac:dyDescent="0.3">
      <c r="H2639" s="354"/>
      <c r="I2639" s="355"/>
      <c r="J2639" s="355"/>
      <c r="K2639" s="355"/>
      <c r="L2639" s="355"/>
      <c r="M2639" s="355"/>
      <c r="N2639" s="355"/>
      <c r="O2639" s="355"/>
      <c r="P2639" s="355"/>
      <c r="Q2639" s="13"/>
      <c r="R2639" s="70"/>
    </row>
    <row r="2640" spans="8:18" x14ac:dyDescent="0.3">
      <c r="H2640" s="354"/>
      <c r="I2640" s="354"/>
      <c r="J2640" s="354"/>
      <c r="K2640" s="354"/>
      <c r="L2640" s="354"/>
      <c r="M2640" s="355"/>
      <c r="N2640" s="355"/>
      <c r="O2640" s="357"/>
      <c r="P2640" s="357"/>
      <c r="Q2640" s="13"/>
      <c r="R2640" s="70"/>
    </row>
    <row r="2641" spans="8:18" x14ac:dyDescent="0.3">
      <c r="H2641" s="13"/>
      <c r="I2641" s="13"/>
      <c r="J2641" s="13"/>
      <c r="K2641" s="13"/>
      <c r="L2641" s="13"/>
      <c r="M2641" s="358"/>
      <c r="N2641" s="358"/>
      <c r="O2641" s="13"/>
      <c r="P2641" s="13"/>
      <c r="Q2641" s="13"/>
      <c r="R2641" s="13"/>
    </row>
    <row r="2642" spans="8:18" ht="18.600000000000001" x14ac:dyDescent="0.4">
      <c r="H2642" s="487"/>
      <c r="I2642" s="487"/>
      <c r="J2642" s="487"/>
      <c r="K2642" s="487"/>
      <c r="L2642" s="487"/>
      <c r="M2642" s="487"/>
      <c r="N2642" s="487"/>
      <c r="O2642" s="487"/>
      <c r="P2642" s="487"/>
      <c r="Q2642" s="13"/>
      <c r="R2642" s="13"/>
    </row>
    <row r="2643" spans="8:18" x14ac:dyDescent="0.3">
      <c r="H2643" s="482"/>
      <c r="I2643" s="482"/>
      <c r="J2643" s="482"/>
      <c r="K2643" s="482"/>
      <c r="L2643" s="482"/>
      <c r="M2643" s="482"/>
      <c r="N2643" s="482"/>
      <c r="O2643" s="482"/>
      <c r="P2643" s="482"/>
      <c r="Q2643" s="13"/>
      <c r="R2643" s="13"/>
    </row>
    <row r="2644" spans="8:18" ht="18.600000000000001" x14ac:dyDescent="0.4">
      <c r="H2644" s="483"/>
      <c r="I2644" s="483"/>
      <c r="J2644" s="483"/>
      <c r="K2644" s="483"/>
      <c r="L2644" s="483"/>
      <c r="M2644" s="483"/>
      <c r="N2644" s="483"/>
      <c r="O2644" s="483"/>
      <c r="P2644" s="483"/>
      <c r="Q2644" s="13"/>
      <c r="R2644" s="13"/>
    </row>
    <row r="2645" spans="8:18" ht="18" x14ac:dyDescent="0.4">
      <c r="H2645" s="484"/>
      <c r="I2645" s="484"/>
      <c r="J2645" s="484"/>
      <c r="K2645" s="484"/>
      <c r="L2645" s="484"/>
      <c r="M2645" s="484"/>
      <c r="N2645" s="484"/>
      <c r="O2645" s="484"/>
      <c r="P2645" s="484"/>
      <c r="Q2645" s="13"/>
      <c r="R2645" s="13"/>
    </row>
    <row r="2646" spans="8:18" x14ac:dyDescent="0.3">
      <c r="H2646" s="13"/>
      <c r="I2646" s="359"/>
      <c r="J2646" s="360"/>
      <c r="K2646" s="361"/>
      <c r="L2646" s="362"/>
      <c r="M2646" s="363"/>
      <c r="N2646" s="485"/>
      <c r="O2646" s="485"/>
      <c r="P2646" s="364"/>
      <c r="Q2646" s="13"/>
      <c r="R2646" s="13"/>
    </row>
    <row r="2647" spans="8:18" x14ac:dyDescent="0.3">
      <c r="H2647" s="13"/>
      <c r="I2647" s="359"/>
      <c r="J2647" s="360"/>
      <c r="K2647" s="361"/>
      <c r="L2647" s="361"/>
      <c r="M2647" s="363"/>
      <c r="N2647" s="485"/>
      <c r="O2647" s="485"/>
      <c r="P2647" s="364"/>
      <c r="Q2647" s="13"/>
      <c r="R2647" s="13"/>
    </row>
    <row r="2648" spans="8:18" x14ac:dyDescent="0.3">
      <c r="H2648" s="13"/>
      <c r="I2648" s="365"/>
      <c r="J2648" s="365"/>
      <c r="K2648" s="366"/>
      <c r="L2648" s="367"/>
      <c r="M2648" s="368"/>
      <c r="N2648" s="369"/>
      <c r="O2648" s="486"/>
      <c r="P2648" s="486"/>
      <c r="Q2648" s="486"/>
      <c r="R2648" s="486"/>
    </row>
    <row r="2649" spans="8:18" ht="21" customHeight="1" x14ac:dyDescent="0.3">
      <c r="H2649" s="370"/>
      <c r="I2649" s="371"/>
      <c r="J2649" s="371"/>
      <c r="K2649" s="367"/>
      <c r="L2649" s="367"/>
      <c r="M2649" s="367"/>
      <c r="N2649" s="372"/>
      <c r="O2649" s="478"/>
      <c r="P2649" s="478"/>
      <c r="Q2649" s="478"/>
      <c r="R2649" s="478"/>
    </row>
    <row r="2650" spans="8:18" ht="11.25" customHeight="1" x14ac:dyDescent="0.3">
      <c r="H2650" s="370"/>
      <c r="I2650" s="371"/>
      <c r="J2650" s="371"/>
      <c r="K2650" s="367"/>
      <c r="L2650" s="367"/>
      <c r="M2650" s="367"/>
      <c r="N2650" s="372"/>
      <c r="O2650" s="390"/>
      <c r="P2650" s="390"/>
      <c r="Q2650" s="390"/>
      <c r="R2650" s="390"/>
    </row>
    <row r="2651" spans="8:18" x14ac:dyDescent="0.3">
      <c r="H2651" s="357"/>
      <c r="I2651" s="357"/>
      <c r="J2651" s="357"/>
      <c r="K2651" s="388"/>
      <c r="L2651" s="388"/>
      <c r="M2651" s="379"/>
      <c r="N2651" s="381"/>
      <c r="O2651" s="376"/>
      <c r="P2651" s="377"/>
      <c r="Q2651" s="376"/>
      <c r="R2651" s="377"/>
    </row>
    <row r="2652" spans="8:18" x14ac:dyDescent="0.3">
      <c r="H2652" s="357"/>
      <c r="I2652" s="357"/>
      <c r="J2652" s="357"/>
      <c r="K2652" s="378"/>
      <c r="L2652" s="378"/>
      <c r="M2652" s="379"/>
      <c r="N2652" s="381"/>
      <c r="O2652" s="376"/>
      <c r="P2652" s="377"/>
      <c r="Q2652" s="376"/>
      <c r="R2652" s="377"/>
    </row>
    <row r="2653" spans="8:18" x14ac:dyDescent="0.3">
      <c r="H2653" s="357"/>
      <c r="I2653" s="357"/>
      <c r="J2653" s="357"/>
      <c r="K2653" s="378"/>
      <c r="L2653" s="378"/>
      <c r="M2653" s="379"/>
      <c r="N2653" s="381"/>
      <c r="O2653" s="376"/>
      <c r="P2653" s="377"/>
      <c r="Q2653" s="376"/>
      <c r="R2653" s="377"/>
    </row>
    <row r="2654" spans="8:18" x14ac:dyDescent="0.3">
      <c r="H2654" s="357"/>
      <c r="I2654" s="357"/>
      <c r="J2654" s="357"/>
      <c r="K2654" s="378"/>
      <c r="L2654" s="378"/>
      <c r="M2654" s="379"/>
      <c r="N2654" s="381"/>
      <c r="O2654" s="376"/>
      <c r="P2654" s="377"/>
      <c r="Q2654" s="376"/>
      <c r="R2654" s="377"/>
    </row>
    <row r="2655" spans="8:18" x14ac:dyDescent="0.3">
      <c r="H2655" s="357"/>
      <c r="I2655" s="357"/>
      <c r="J2655" s="357"/>
      <c r="K2655" s="378"/>
      <c r="L2655" s="378"/>
      <c r="M2655" s="379"/>
      <c r="N2655" s="381"/>
      <c r="O2655" s="376"/>
      <c r="P2655" s="377"/>
      <c r="Q2655" s="376"/>
      <c r="R2655" s="377"/>
    </row>
    <row r="2656" spans="8:18" x14ac:dyDescent="0.3">
      <c r="H2656" s="357"/>
      <c r="I2656" s="357"/>
      <c r="J2656" s="357"/>
      <c r="K2656" s="378"/>
      <c r="L2656" s="378"/>
      <c r="M2656" s="379"/>
      <c r="N2656" s="381"/>
      <c r="O2656" s="376"/>
      <c r="P2656" s="377"/>
      <c r="Q2656" s="376"/>
      <c r="R2656" s="377"/>
    </row>
    <row r="2657" spans="8:18" x14ac:dyDescent="0.3">
      <c r="H2657" s="357"/>
      <c r="I2657" s="357"/>
      <c r="J2657" s="357"/>
      <c r="K2657" s="378"/>
      <c r="L2657" s="378"/>
      <c r="M2657" s="379"/>
      <c r="N2657" s="381"/>
      <c r="O2657" s="376"/>
      <c r="P2657" s="377"/>
      <c r="Q2657" s="376"/>
      <c r="R2657" s="377"/>
    </row>
    <row r="2658" spans="8:18" x14ac:dyDescent="0.3">
      <c r="H2658" s="357"/>
      <c r="I2658" s="357"/>
      <c r="J2658" s="357"/>
      <c r="K2658" s="378"/>
      <c r="L2658" s="378"/>
      <c r="M2658" s="379"/>
      <c r="N2658" s="381"/>
      <c r="O2658" s="376"/>
      <c r="P2658" s="377"/>
      <c r="Q2658" s="376"/>
      <c r="R2658" s="377"/>
    </row>
    <row r="2659" spans="8:18" x14ac:dyDescent="0.3">
      <c r="H2659" s="357"/>
      <c r="I2659" s="357"/>
      <c r="J2659" s="357"/>
      <c r="K2659" s="378"/>
      <c r="L2659" s="378"/>
      <c r="M2659" s="379"/>
      <c r="N2659" s="381"/>
      <c r="O2659" s="376"/>
      <c r="P2659" s="377"/>
      <c r="Q2659" s="376"/>
      <c r="R2659" s="377"/>
    </row>
    <row r="2660" spans="8:18" x14ac:dyDescent="0.3">
      <c r="H2660" s="357"/>
      <c r="I2660" s="357"/>
      <c r="J2660" s="357"/>
      <c r="K2660" s="378"/>
      <c r="L2660" s="378"/>
      <c r="M2660" s="379"/>
      <c r="N2660" s="380"/>
      <c r="O2660" s="376"/>
      <c r="P2660" s="377"/>
      <c r="Q2660" s="376"/>
      <c r="R2660" s="377"/>
    </row>
    <row r="2661" spans="8:18" x14ac:dyDescent="0.3">
      <c r="H2661" s="357"/>
      <c r="I2661" s="357"/>
      <c r="J2661" s="357"/>
      <c r="K2661" s="378"/>
      <c r="L2661" s="378"/>
      <c r="M2661" s="379"/>
      <c r="N2661" s="381"/>
      <c r="O2661" s="376"/>
      <c r="P2661" s="377"/>
      <c r="Q2661" s="376"/>
      <c r="R2661" s="377"/>
    </row>
    <row r="2662" spans="8:18" x14ac:dyDescent="0.3">
      <c r="H2662" s="367"/>
      <c r="I2662" s="367"/>
      <c r="J2662" s="367"/>
      <c r="K2662" s="367"/>
      <c r="L2662" s="367"/>
      <c r="M2662" s="367"/>
      <c r="N2662" s="382"/>
      <c r="O2662" s="376"/>
      <c r="P2662" s="383"/>
      <c r="Q2662" s="376"/>
      <c r="R2662" s="383"/>
    </row>
    <row r="2663" spans="8:18" x14ac:dyDescent="0.3">
      <c r="H2663" s="354"/>
      <c r="I2663" s="354"/>
      <c r="J2663" s="354"/>
      <c r="K2663" s="354"/>
      <c r="L2663" s="354"/>
      <c r="M2663" s="368"/>
      <c r="N2663" s="384"/>
      <c r="O2663" s="310"/>
      <c r="P2663" s="495"/>
      <c r="Q2663" s="495"/>
      <c r="R2663" s="495"/>
    </row>
    <row r="2664" spans="8:18" x14ac:dyDescent="0.3">
      <c r="H2664" s="354"/>
      <c r="I2664" s="354"/>
      <c r="J2664" s="354"/>
      <c r="K2664" s="354"/>
      <c r="L2664" s="354"/>
      <c r="M2664" s="368"/>
      <c r="N2664" s="368"/>
      <c r="O2664" s="13"/>
      <c r="P2664" s="360"/>
      <c r="Q2664" s="13"/>
      <c r="R2664" s="13"/>
    </row>
    <row r="2665" spans="8:18" x14ac:dyDescent="0.3">
      <c r="H2665" s="385"/>
      <c r="I2665" s="385"/>
      <c r="J2665" s="385"/>
      <c r="K2665" s="385"/>
      <c r="L2665" s="385"/>
      <c r="M2665" s="386"/>
      <c r="N2665" s="386"/>
      <c r="O2665" s="385"/>
      <c r="P2665" s="385"/>
      <c r="Q2665" s="13"/>
      <c r="R2665" s="13"/>
    </row>
    <row r="2666" spans="8:18" x14ac:dyDescent="0.3">
      <c r="H2666" s="354"/>
      <c r="I2666" s="355"/>
      <c r="J2666" s="355"/>
      <c r="K2666" s="355"/>
      <c r="L2666" s="355"/>
      <c r="M2666" s="355"/>
      <c r="N2666" s="355"/>
      <c r="O2666" s="355"/>
      <c r="P2666" s="355"/>
      <c r="Q2666" s="13"/>
      <c r="R2666" s="13"/>
    </row>
    <row r="2667" spans="8:18" x14ac:dyDescent="0.3">
      <c r="H2667" s="354"/>
      <c r="I2667" s="355"/>
      <c r="J2667" s="355"/>
      <c r="K2667" s="355"/>
      <c r="L2667" s="355"/>
      <c r="M2667" s="355"/>
      <c r="N2667" s="355"/>
      <c r="O2667" s="355"/>
      <c r="P2667" s="355"/>
      <c r="Q2667" s="13"/>
      <c r="R2667" s="13"/>
    </row>
    <row r="2668" spans="8:18" x14ac:dyDescent="0.3">
      <c r="H2668" s="354"/>
      <c r="I2668" s="355"/>
      <c r="J2668" s="355"/>
      <c r="K2668" s="355"/>
      <c r="L2668" s="355"/>
      <c r="M2668" s="355"/>
      <c r="N2668" s="355"/>
      <c r="O2668" s="355"/>
      <c r="P2668" s="355"/>
      <c r="Q2668" s="13"/>
      <c r="R2668" s="70"/>
    </row>
    <row r="2669" spans="8:18" x14ac:dyDescent="0.3">
      <c r="H2669" s="354"/>
      <c r="I2669" s="355"/>
      <c r="J2669" s="355"/>
      <c r="K2669" s="355"/>
      <c r="L2669" s="355"/>
      <c r="M2669" s="355"/>
      <c r="N2669" s="355"/>
      <c r="O2669" s="355"/>
      <c r="P2669" s="355"/>
      <c r="Q2669" s="13"/>
      <c r="R2669" s="70"/>
    </row>
    <row r="2670" spans="8:18" x14ac:dyDescent="0.3">
      <c r="H2670" s="354"/>
      <c r="I2670" s="354"/>
      <c r="J2670" s="354"/>
      <c r="K2670" s="354"/>
      <c r="L2670" s="354"/>
      <c r="M2670" s="355"/>
      <c r="N2670" s="355"/>
      <c r="O2670" s="357"/>
      <c r="P2670" s="357"/>
      <c r="Q2670" s="13"/>
      <c r="R2670" s="70"/>
    </row>
    <row r="2671" spans="8:18" x14ac:dyDescent="0.3">
      <c r="H2671" s="13"/>
      <c r="I2671" s="13"/>
      <c r="J2671" s="13"/>
      <c r="K2671" s="13"/>
      <c r="L2671" s="13"/>
      <c r="M2671" s="358"/>
      <c r="N2671" s="358"/>
      <c r="O2671" s="13"/>
      <c r="P2671" s="13"/>
      <c r="Q2671" s="13"/>
      <c r="R2671" s="13"/>
    </row>
    <row r="2672" spans="8:18" ht="18.600000000000001" x14ac:dyDescent="0.4">
      <c r="H2672" s="487"/>
      <c r="I2672" s="487"/>
      <c r="J2672" s="487"/>
      <c r="K2672" s="487"/>
      <c r="L2672" s="487"/>
      <c r="M2672" s="487"/>
      <c r="N2672" s="487"/>
      <c r="O2672" s="487"/>
      <c r="P2672" s="487"/>
      <c r="Q2672" s="13"/>
      <c r="R2672" s="13"/>
    </row>
    <row r="2673" spans="8:18" x14ac:dyDescent="0.3">
      <c r="H2673" s="482"/>
      <c r="I2673" s="482"/>
      <c r="J2673" s="482"/>
      <c r="K2673" s="482"/>
      <c r="L2673" s="482"/>
      <c r="M2673" s="482"/>
      <c r="N2673" s="482"/>
      <c r="O2673" s="482"/>
      <c r="P2673" s="482"/>
      <c r="Q2673" s="13"/>
      <c r="R2673" s="13"/>
    </row>
    <row r="2674" spans="8:18" ht="18.600000000000001" x14ac:dyDescent="0.4">
      <c r="H2674" s="483"/>
      <c r="I2674" s="483"/>
      <c r="J2674" s="483"/>
      <c r="K2674" s="483"/>
      <c r="L2674" s="483"/>
      <c r="M2674" s="483"/>
      <c r="N2674" s="483"/>
      <c r="O2674" s="483"/>
      <c r="P2674" s="483"/>
      <c r="Q2674" s="13"/>
      <c r="R2674" s="13"/>
    </row>
    <row r="2675" spans="8:18" ht="18" x14ac:dyDescent="0.4">
      <c r="H2675" s="484"/>
      <c r="I2675" s="484"/>
      <c r="J2675" s="484"/>
      <c r="K2675" s="484"/>
      <c r="L2675" s="484"/>
      <c r="M2675" s="484"/>
      <c r="N2675" s="484"/>
      <c r="O2675" s="484"/>
      <c r="P2675" s="484"/>
      <c r="Q2675" s="13"/>
      <c r="R2675" s="13"/>
    </row>
    <row r="2676" spans="8:18" x14ac:dyDescent="0.3">
      <c r="H2676" s="13"/>
      <c r="I2676" s="359"/>
      <c r="J2676" s="360"/>
      <c r="K2676" s="361"/>
      <c r="L2676" s="362"/>
      <c r="M2676" s="363"/>
      <c r="N2676" s="485"/>
      <c r="O2676" s="485"/>
      <c r="P2676" s="364"/>
      <c r="Q2676" s="13"/>
      <c r="R2676" s="13"/>
    </row>
    <row r="2677" spans="8:18" x14ac:dyDescent="0.3">
      <c r="H2677" s="13"/>
      <c r="I2677" s="359"/>
      <c r="J2677" s="360"/>
      <c r="K2677" s="361"/>
      <c r="L2677" s="361"/>
      <c r="M2677" s="363"/>
      <c r="N2677" s="485"/>
      <c r="O2677" s="485"/>
      <c r="P2677" s="364"/>
      <c r="Q2677" s="13"/>
      <c r="R2677" s="13"/>
    </row>
    <row r="2678" spans="8:18" x14ac:dyDescent="0.3">
      <c r="H2678" s="13"/>
      <c r="I2678" s="365"/>
      <c r="J2678" s="365"/>
      <c r="K2678" s="366"/>
      <c r="L2678" s="367"/>
      <c r="M2678" s="368"/>
      <c r="N2678" s="369"/>
      <c r="O2678" s="486"/>
      <c r="P2678" s="486"/>
      <c r="Q2678" s="486"/>
      <c r="R2678" s="486"/>
    </row>
    <row r="2679" spans="8:18" x14ac:dyDescent="0.3">
      <c r="H2679" s="370"/>
      <c r="I2679" s="371"/>
      <c r="J2679" s="371"/>
      <c r="K2679" s="367"/>
      <c r="L2679" s="367"/>
      <c r="M2679" s="367"/>
      <c r="N2679" s="372"/>
      <c r="O2679" s="478"/>
      <c r="P2679" s="478"/>
      <c r="Q2679" s="478"/>
      <c r="R2679" s="478"/>
    </row>
    <row r="2680" spans="8:18" x14ac:dyDescent="0.3">
      <c r="H2680" s="370"/>
      <c r="I2680" s="371"/>
      <c r="J2680" s="371"/>
      <c r="K2680" s="367"/>
      <c r="L2680" s="367"/>
      <c r="M2680" s="367"/>
      <c r="N2680" s="372"/>
      <c r="O2680" s="390"/>
      <c r="P2680" s="390"/>
      <c r="Q2680" s="390"/>
      <c r="R2680" s="390"/>
    </row>
    <row r="2681" spans="8:18" x14ac:dyDescent="0.3">
      <c r="H2681" s="357"/>
      <c r="I2681" s="357"/>
      <c r="J2681" s="357"/>
      <c r="K2681" s="378"/>
      <c r="L2681" s="378"/>
      <c r="M2681" s="379"/>
      <c r="N2681" s="380"/>
      <c r="O2681" s="376"/>
      <c r="P2681" s="377"/>
      <c r="Q2681" s="376"/>
      <c r="R2681" s="377"/>
    </row>
    <row r="2682" spans="8:18" x14ac:dyDescent="0.3">
      <c r="H2682" s="357"/>
      <c r="I2682" s="357"/>
      <c r="J2682" s="357"/>
      <c r="K2682" s="378"/>
      <c r="L2682" s="378"/>
      <c r="M2682" s="379"/>
      <c r="N2682" s="380"/>
      <c r="O2682" s="376"/>
      <c r="P2682" s="377"/>
      <c r="Q2682" s="376"/>
      <c r="R2682" s="377"/>
    </row>
    <row r="2683" spans="8:18" x14ac:dyDescent="0.3">
      <c r="H2683" s="357"/>
      <c r="I2683" s="357"/>
      <c r="J2683" s="357"/>
      <c r="K2683" s="378"/>
      <c r="L2683" s="378"/>
      <c r="M2683" s="379"/>
      <c r="N2683" s="380"/>
      <c r="O2683" s="376"/>
      <c r="P2683" s="377"/>
      <c r="Q2683" s="376"/>
      <c r="R2683" s="377"/>
    </row>
    <row r="2684" spans="8:18" x14ac:dyDescent="0.3">
      <c r="H2684" s="357"/>
      <c r="I2684" s="357"/>
      <c r="J2684" s="357"/>
      <c r="K2684" s="378"/>
      <c r="L2684" s="378"/>
      <c r="M2684" s="379"/>
      <c r="N2684" s="380"/>
      <c r="O2684" s="376"/>
      <c r="P2684" s="377"/>
      <c r="Q2684" s="376"/>
      <c r="R2684" s="377"/>
    </row>
    <row r="2685" spans="8:18" x14ac:dyDescent="0.3">
      <c r="H2685" s="357"/>
      <c r="I2685" s="357"/>
      <c r="J2685" s="357"/>
      <c r="K2685" s="378"/>
      <c r="L2685" s="378"/>
      <c r="M2685" s="379"/>
      <c r="N2685" s="380"/>
      <c r="O2685" s="376"/>
      <c r="P2685" s="377"/>
      <c r="Q2685" s="376"/>
      <c r="R2685" s="377"/>
    </row>
    <row r="2686" spans="8:18" x14ac:dyDescent="0.3">
      <c r="H2686" s="357"/>
      <c r="I2686" s="357"/>
      <c r="J2686" s="357"/>
      <c r="K2686" s="378"/>
      <c r="L2686" s="378"/>
      <c r="M2686" s="379"/>
      <c r="N2686" s="380"/>
      <c r="O2686" s="376"/>
      <c r="P2686" s="377"/>
      <c r="Q2686" s="376"/>
      <c r="R2686" s="377"/>
    </row>
    <row r="2687" spans="8:18" x14ac:dyDescent="0.3">
      <c r="H2687" s="357"/>
      <c r="I2687" s="357"/>
      <c r="J2687" s="357"/>
      <c r="K2687" s="378"/>
      <c r="L2687" s="378"/>
      <c r="M2687" s="379"/>
      <c r="N2687" s="380"/>
      <c r="O2687" s="376"/>
      <c r="P2687" s="377"/>
      <c r="Q2687" s="376"/>
      <c r="R2687" s="377"/>
    </row>
    <row r="2688" spans="8:18" x14ac:dyDescent="0.3">
      <c r="H2688" s="357"/>
      <c r="I2688" s="357"/>
      <c r="J2688" s="357"/>
      <c r="K2688" s="378"/>
      <c r="L2688" s="378"/>
      <c r="M2688" s="379"/>
      <c r="N2688" s="380"/>
      <c r="O2688" s="376"/>
      <c r="P2688" s="377"/>
      <c r="Q2688" s="376"/>
      <c r="R2688" s="377"/>
    </row>
    <row r="2689" spans="8:18" x14ac:dyDescent="0.3">
      <c r="H2689" s="357"/>
      <c r="I2689" s="357"/>
      <c r="J2689" s="357"/>
      <c r="K2689" s="378"/>
      <c r="L2689" s="378"/>
      <c r="M2689" s="379"/>
      <c r="N2689" s="380"/>
      <c r="O2689" s="376"/>
      <c r="P2689" s="377"/>
      <c r="Q2689" s="376"/>
      <c r="R2689" s="377"/>
    </row>
    <row r="2690" spans="8:18" x14ac:dyDescent="0.3">
      <c r="H2690" s="357"/>
      <c r="I2690" s="357"/>
      <c r="J2690" s="357"/>
      <c r="K2690" s="378"/>
      <c r="L2690" s="378"/>
      <c r="M2690" s="379"/>
      <c r="N2690" s="381"/>
      <c r="O2690" s="376"/>
      <c r="P2690" s="377"/>
      <c r="Q2690" s="376"/>
      <c r="R2690" s="377"/>
    </row>
    <row r="2691" spans="8:18" x14ac:dyDescent="0.3">
      <c r="H2691" s="367"/>
      <c r="I2691" s="367"/>
      <c r="J2691" s="367"/>
      <c r="K2691" s="367"/>
      <c r="L2691" s="367"/>
      <c r="M2691" s="367"/>
      <c r="N2691" s="382"/>
      <c r="O2691" s="376"/>
      <c r="P2691" s="383"/>
      <c r="Q2691" s="376"/>
      <c r="R2691" s="383"/>
    </row>
    <row r="2692" spans="8:18" x14ac:dyDescent="0.3">
      <c r="H2692" s="354"/>
      <c r="I2692" s="354"/>
      <c r="J2692" s="354"/>
      <c r="K2692" s="354"/>
      <c r="L2692" s="354"/>
      <c r="M2692" s="368"/>
      <c r="N2692" s="384"/>
      <c r="O2692" s="310"/>
      <c r="P2692" s="495"/>
      <c r="Q2692" s="495"/>
      <c r="R2692" s="495"/>
    </row>
    <row r="2693" spans="8:18" x14ac:dyDescent="0.3">
      <c r="H2693" s="354"/>
      <c r="I2693" s="354"/>
      <c r="J2693" s="354"/>
      <c r="K2693" s="354"/>
      <c r="L2693" s="354"/>
      <c r="M2693" s="368"/>
      <c r="N2693" s="368"/>
      <c r="O2693" s="13"/>
      <c r="P2693" s="360"/>
      <c r="Q2693" s="13"/>
      <c r="R2693" s="13"/>
    </row>
    <row r="2694" spans="8:18" x14ac:dyDescent="0.3">
      <c r="H2694" s="385"/>
      <c r="I2694" s="385"/>
      <c r="J2694" s="385"/>
      <c r="K2694" s="385"/>
      <c r="L2694" s="385"/>
      <c r="M2694" s="386"/>
      <c r="N2694" s="386"/>
      <c r="O2694" s="385"/>
      <c r="P2694" s="385"/>
      <c r="Q2694" s="13"/>
      <c r="R2694" s="13"/>
    </row>
    <row r="2695" spans="8:18" x14ac:dyDescent="0.3">
      <c r="H2695" s="354"/>
      <c r="I2695" s="355"/>
      <c r="J2695" s="355"/>
      <c r="K2695" s="355"/>
      <c r="L2695" s="355"/>
      <c r="M2695" s="355"/>
      <c r="N2695" s="355"/>
      <c r="O2695" s="355"/>
      <c r="P2695" s="355"/>
      <c r="Q2695" s="13"/>
      <c r="R2695" s="13"/>
    </row>
    <row r="2696" spans="8:18" x14ac:dyDescent="0.3">
      <c r="H2696" s="354"/>
      <c r="I2696" s="355"/>
      <c r="J2696" s="355"/>
      <c r="K2696" s="355"/>
      <c r="L2696" s="355"/>
      <c r="M2696" s="355"/>
      <c r="N2696" s="355"/>
      <c r="O2696" s="355"/>
      <c r="P2696" s="355"/>
      <c r="Q2696" s="13"/>
      <c r="R2696" s="13"/>
    </row>
    <row r="2697" spans="8:18" x14ac:dyDescent="0.3">
      <c r="H2697" s="354"/>
      <c r="I2697" s="355"/>
      <c r="J2697" s="355"/>
      <c r="K2697" s="355"/>
      <c r="L2697" s="355"/>
      <c r="M2697" s="355"/>
      <c r="N2697" s="355"/>
      <c r="O2697" s="355"/>
      <c r="P2697" s="355"/>
      <c r="Q2697" s="13"/>
      <c r="R2697" s="70"/>
    </row>
    <row r="2698" spans="8:18" x14ac:dyDescent="0.3">
      <c r="H2698" s="354"/>
      <c r="I2698" s="355"/>
      <c r="J2698" s="355"/>
      <c r="K2698" s="355"/>
      <c r="L2698" s="355"/>
      <c r="M2698" s="355"/>
      <c r="N2698" s="355"/>
      <c r="O2698" s="355"/>
      <c r="P2698" s="355"/>
      <c r="Q2698" s="13"/>
      <c r="R2698" s="70"/>
    </row>
    <row r="2699" spans="8:18" x14ac:dyDescent="0.3">
      <c r="H2699" s="354"/>
      <c r="I2699" s="354"/>
      <c r="J2699" s="354"/>
      <c r="K2699" s="354"/>
      <c r="L2699" s="354"/>
      <c r="M2699" s="355"/>
      <c r="N2699" s="355"/>
      <c r="O2699" s="357"/>
      <c r="P2699" s="357"/>
      <c r="Q2699" s="13"/>
      <c r="R2699" s="70"/>
    </row>
    <row r="2700" spans="8:18" x14ac:dyDescent="0.3">
      <c r="H2700" s="13"/>
      <c r="I2700" s="13"/>
      <c r="J2700" s="13"/>
      <c r="K2700" s="13"/>
      <c r="L2700" s="13"/>
      <c r="M2700" s="358"/>
      <c r="N2700" s="358"/>
      <c r="O2700" s="13"/>
      <c r="P2700" s="13"/>
      <c r="Q2700" s="13"/>
      <c r="R2700" s="13"/>
    </row>
    <row r="2701" spans="8:18" ht="18.600000000000001" x14ac:dyDescent="0.4">
      <c r="H2701" s="487"/>
      <c r="I2701" s="487"/>
      <c r="J2701" s="487"/>
      <c r="K2701" s="487"/>
      <c r="L2701" s="487"/>
      <c r="M2701" s="487"/>
      <c r="N2701" s="487"/>
      <c r="O2701" s="487"/>
      <c r="P2701" s="487"/>
      <c r="Q2701" s="13"/>
      <c r="R2701" s="13"/>
    </row>
    <row r="2702" spans="8:18" x14ac:dyDescent="0.3">
      <c r="H2702" s="482"/>
      <c r="I2702" s="482"/>
      <c r="J2702" s="482"/>
      <c r="K2702" s="482"/>
      <c r="L2702" s="482"/>
      <c r="M2702" s="482"/>
      <c r="N2702" s="482"/>
      <c r="O2702" s="482"/>
      <c r="P2702" s="482"/>
      <c r="Q2702" s="13"/>
      <c r="R2702" s="13"/>
    </row>
    <row r="2703" spans="8:18" ht="18.600000000000001" x14ac:dyDescent="0.4">
      <c r="H2703" s="483"/>
      <c r="I2703" s="483"/>
      <c r="J2703" s="483"/>
      <c r="K2703" s="483"/>
      <c r="L2703" s="483"/>
      <c r="M2703" s="483"/>
      <c r="N2703" s="483"/>
      <c r="O2703" s="483"/>
      <c r="P2703" s="483"/>
      <c r="Q2703" s="13"/>
      <c r="R2703" s="13"/>
    </row>
    <row r="2704" spans="8:18" ht="18" x14ac:dyDescent="0.4">
      <c r="H2704" s="484"/>
      <c r="I2704" s="484"/>
      <c r="J2704" s="484"/>
      <c r="K2704" s="484"/>
      <c r="L2704" s="484"/>
      <c r="M2704" s="484"/>
      <c r="N2704" s="484"/>
      <c r="O2704" s="484"/>
      <c r="P2704" s="484"/>
      <c r="Q2704" s="13"/>
      <c r="R2704" s="13"/>
    </row>
    <row r="2705" spans="8:18" x14ac:dyDescent="0.3">
      <c r="H2705" s="13"/>
      <c r="I2705" s="359"/>
      <c r="J2705" s="360"/>
      <c r="K2705" s="361"/>
      <c r="L2705" s="362"/>
      <c r="M2705" s="363"/>
      <c r="N2705" s="485"/>
      <c r="O2705" s="485"/>
      <c r="P2705" s="364"/>
      <c r="Q2705" s="13"/>
      <c r="R2705" s="13"/>
    </row>
    <row r="2706" spans="8:18" x14ac:dyDescent="0.3">
      <c r="H2706" s="13"/>
      <c r="I2706" s="359"/>
      <c r="J2706" s="360"/>
      <c r="K2706" s="361"/>
      <c r="L2706" s="361"/>
      <c r="M2706" s="363"/>
      <c r="N2706" s="485"/>
      <c r="O2706" s="485"/>
      <c r="P2706" s="364"/>
      <c r="Q2706" s="13"/>
      <c r="R2706" s="13"/>
    </row>
    <row r="2707" spans="8:18" ht="27" customHeight="1" x14ac:dyDescent="0.3">
      <c r="H2707" s="13"/>
      <c r="I2707" s="365"/>
      <c r="J2707" s="365"/>
      <c r="K2707" s="366"/>
      <c r="L2707" s="367"/>
      <c r="M2707" s="368"/>
      <c r="N2707" s="369"/>
      <c r="O2707" s="486"/>
      <c r="P2707" s="486"/>
      <c r="Q2707" s="486"/>
      <c r="R2707" s="486"/>
    </row>
    <row r="2708" spans="8:18" x14ac:dyDescent="0.3">
      <c r="H2708" s="370"/>
      <c r="I2708" s="371"/>
      <c r="J2708" s="371"/>
      <c r="K2708" s="367"/>
      <c r="L2708" s="367"/>
      <c r="M2708" s="367"/>
      <c r="N2708" s="372"/>
      <c r="O2708" s="478"/>
      <c r="P2708" s="478"/>
      <c r="Q2708" s="478"/>
      <c r="R2708" s="478"/>
    </row>
    <row r="2709" spans="8:18" x14ac:dyDescent="0.3">
      <c r="H2709" s="357"/>
      <c r="I2709" s="357"/>
      <c r="J2709" s="357"/>
      <c r="K2709" s="388"/>
      <c r="L2709" s="388"/>
      <c r="M2709" s="379"/>
      <c r="N2709" s="381"/>
      <c r="O2709" s="376"/>
      <c r="P2709" s="377"/>
      <c r="Q2709" s="376"/>
      <c r="R2709" s="377"/>
    </row>
    <row r="2710" spans="8:18" x14ac:dyDescent="0.3">
      <c r="H2710" s="357"/>
      <c r="I2710" s="357"/>
      <c r="J2710" s="357"/>
      <c r="K2710" s="378"/>
      <c r="L2710" s="378"/>
      <c r="M2710" s="379"/>
      <c r="N2710" s="381"/>
      <c r="O2710" s="376"/>
      <c r="P2710" s="377"/>
      <c r="Q2710" s="376"/>
      <c r="R2710" s="377"/>
    </row>
    <row r="2711" spans="8:18" x14ac:dyDescent="0.3">
      <c r="H2711" s="357"/>
      <c r="I2711" s="357"/>
      <c r="J2711" s="357"/>
      <c r="K2711" s="378"/>
      <c r="L2711" s="378"/>
      <c r="M2711" s="379"/>
      <c r="N2711" s="381"/>
      <c r="O2711" s="376"/>
      <c r="P2711" s="377"/>
      <c r="Q2711" s="376"/>
      <c r="R2711" s="377"/>
    </row>
    <row r="2712" spans="8:18" x14ac:dyDescent="0.3">
      <c r="H2712" s="357"/>
      <c r="I2712" s="357"/>
      <c r="J2712" s="357"/>
      <c r="K2712" s="378"/>
      <c r="L2712" s="378"/>
      <c r="M2712" s="379"/>
      <c r="N2712" s="381"/>
      <c r="O2712" s="376"/>
      <c r="P2712" s="377"/>
      <c r="Q2712" s="376"/>
      <c r="R2712" s="377"/>
    </row>
    <row r="2713" spans="8:18" x14ac:dyDescent="0.3">
      <c r="H2713" s="357"/>
      <c r="I2713" s="357"/>
      <c r="J2713" s="357"/>
      <c r="K2713" s="378"/>
      <c r="L2713" s="378"/>
      <c r="M2713" s="379"/>
      <c r="N2713" s="381"/>
      <c r="O2713" s="376"/>
      <c r="P2713" s="377"/>
      <c r="Q2713" s="376"/>
      <c r="R2713" s="377"/>
    </row>
    <row r="2714" spans="8:18" x14ac:dyDescent="0.3">
      <c r="H2714" s="357"/>
      <c r="I2714" s="357"/>
      <c r="J2714" s="357"/>
      <c r="K2714" s="378"/>
      <c r="L2714" s="378"/>
      <c r="M2714" s="379"/>
      <c r="N2714" s="381"/>
      <c r="O2714" s="376"/>
      <c r="P2714" s="377"/>
      <c r="Q2714" s="376"/>
      <c r="R2714" s="377"/>
    </row>
    <row r="2715" spans="8:18" x14ac:dyDescent="0.3">
      <c r="H2715" s="357"/>
      <c r="I2715" s="357"/>
      <c r="J2715" s="357"/>
      <c r="K2715" s="378"/>
      <c r="L2715" s="378"/>
      <c r="M2715" s="379"/>
      <c r="N2715" s="381"/>
      <c r="O2715" s="376"/>
      <c r="P2715" s="377"/>
      <c r="Q2715" s="376"/>
      <c r="R2715" s="377"/>
    </row>
    <row r="2716" spans="8:18" x14ac:dyDescent="0.3">
      <c r="H2716" s="357"/>
      <c r="I2716" s="357"/>
      <c r="J2716" s="357"/>
      <c r="K2716" s="378"/>
      <c r="L2716" s="378"/>
      <c r="M2716" s="379"/>
      <c r="N2716" s="381"/>
      <c r="O2716" s="376"/>
      <c r="P2716" s="377"/>
      <c r="Q2716" s="376"/>
      <c r="R2716" s="377"/>
    </row>
    <row r="2717" spans="8:18" x14ac:dyDescent="0.3">
      <c r="H2717" s="357"/>
      <c r="I2717" s="357"/>
      <c r="J2717" s="357"/>
      <c r="K2717" s="378"/>
      <c r="L2717" s="378"/>
      <c r="M2717" s="379"/>
      <c r="N2717" s="381"/>
      <c r="O2717" s="376"/>
      <c r="P2717" s="377"/>
      <c r="Q2717" s="376"/>
      <c r="R2717" s="377"/>
    </row>
    <row r="2718" spans="8:18" x14ac:dyDescent="0.3">
      <c r="H2718" s="367"/>
      <c r="I2718" s="367"/>
      <c r="J2718" s="367"/>
      <c r="K2718" s="367"/>
      <c r="L2718" s="367"/>
      <c r="M2718" s="367"/>
      <c r="N2718" s="382"/>
      <c r="O2718" s="376"/>
      <c r="P2718" s="383"/>
      <c r="Q2718" s="376"/>
      <c r="R2718" s="383"/>
    </row>
    <row r="2719" spans="8:18" x14ac:dyDescent="0.3">
      <c r="H2719" s="354"/>
      <c r="I2719" s="354"/>
      <c r="J2719" s="354"/>
      <c r="K2719" s="354"/>
      <c r="L2719" s="354"/>
      <c r="M2719" s="368"/>
      <c r="N2719" s="384"/>
      <c r="O2719" s="310"/>
      <c r="P2719" s="495"/>
      <c r="Q2719" s="495"/>
      <c r="R2719" s="495"/>
    </row>
    <row r="2720" spans="8:18" x14ac:dyDescent="0.3">
      <c r="H2720" s="354"/>
      <c r="I2720" s="354"/>
      <c r="J2720" s="354"/>
      <c r="K2720" s="354"/>
      <c r="L2720" s="354"/>
      <c r="M2720" s="368"/>
      <c r="N2720" s="368"/>
      <c r="O2720" s="13"/>
      <c r="P2720" s="360"/>
      <c r="Q2720" s="13"/>
      <c r="R2720" s="13"/>
    </row>
    <row r="2721" spans="8:18" x14ac:dyDescent="0.3">
      <c r="H2721" s="385"/>
      <c r="I2721" s="385"/>
      <c r="J2721" s="385"/>
      <c r="K2721" s="385"/>
      <c r="L2721" s="385"/>
      <c r="M2721" s="386"/>
      <c r="N2721" s="386"/>
      <c r="O2721" s="385"/>
      <c r="P2721" s="385"/>
      <c r="Q2721" s="13"/>
      <c r="R2721" s="13"/>
    </row>
    <row r="2722" spans="8:18" x14ac:dyDescent="0.3">
      <c r="H2722" s="354"/>
      <c r="I2722" s="355"/>
      <c r="J2722" s="355"/>
      <c r="K2722" s="355"/>
      <c r="L2722" s="355"/>
      <c r="M2722" s="355"/>
      <c r="N2722" s="355"/>
      <c r="O2722" s="355"/>
      <c r="P2722" s="355"/>
      <c r="Q2722" s="13"/>
      <c r="R2722" s="13"/>
    </row>
    <row r="2723" spans="8:18" x14ac:dyDescent="0.3">
      <c r="H2723" s="354"/>
      <c r="I2723" s="355"/>
      <c r="J2723" s="355"/>
      <c r="K2723" s="355"/>
      <c r="L2723" s="355"/>
      <c r="M2723" s="355"/>
      <c r="N2723" s="355"/>
      <c r="O2723" s="355"/>
      <c r="P2723" s="355"/>
      <c r="Q2723" s="13"/>
      <c r="R2723" s="13"/>
    </row>
    <row r="2724" spans="8:18" x14ac:dyDescent="0.3">
      <c r="H2724" s="354"/>
      <c r="I2724" s="355"/>
      <c r="J2724" s="355"/>
      <c r="K2724" s="355"/>
      <c r="L2724" s="355"/>
      <c r="M2724" s="355"/>
      <c r="N2724" s="355"/>
      <c r="O2724" s="355"/>
      <c r="P2724" s="355"/>
      <c r="Q2724" s="13"/>
      <c r="R2724" s="70"/>
    </row>
    <row r="2725" spans="8:18" x14ac:dyDescent="0.3">
      <c r="H2725" s="354"/>
      <c r="I2725" s="355"/>
      <c r="J2725" s="355"/>
      <c r="K2725" s="355"/>
      <c r="L2725" s="355"/>
      <c r="M2725" s="355"/>
      <c r="N2725" s="355"/>
      <c r="O2725" s="355"/>
      <c r="P2725" s="355"/>
      <c r="Q2725" s="13"/>
      <c r="R2725" s="70"/>
    </row>
    <row r="2726" spans="8:18" x14ac:dyDescent="0.3">
      <c r="H2726" s="354"/>
      <c r="I2726" s="354"/>
      <c r="J2726" s="354"/>
      <c r="K2726" s="354"/>
      <c r="L2726" s="354"/>
      <c r="M2726" s="355"/>
      <c r="N2726" s="355"/>
      <c r="O2726" s="357"/>
      <c r="P2726" s="357"/>
      <c r="Q2726" s="13"/>
      <c r="R2726" s="70"/>
    </row>
    <row r="2727" spans="8:18" x14ac:dyDescent="0.3">
      <c r="H2727" s="13"/>
      <c r="I2727" s="13"/>
      <c r="J2727" s="13"/>
      <c r="K2727" s="13"/>
      <c r="L2727" s="13"/>
      <c r="M2727" s="358"/>
      <c r="N2727" s="358"/>
      <c r="O2727" s="13"/>
      <c r="P2727" s="13"/>
      <c r="Q2727" s="13"/>
      <c r="R2727" s="13"/>
    </row>
    <row r="2728" spans="8:18" ht="18.600000000000001" x14ac:dyDescent="0.4">
      <c r="H2728" s="487"/>
      <c r="I2728" s="487"/>
      <c r="J2728" s="487"/>
      <c r="K2728" s="487"/>
      <c r="L2728" s="487"/>
      <c r="M2728" s="487"/>
      <c r="N2728" s="487"/>
      <c r="O2728" s="487"/>
      <c r="P2728" s="487"/>
      <c r="Q2728" s="13"/>
      <c r="R2728" s="13"/>
    </row>
    <row r="2729" spans="8:18" ht="18" customHeight="1" x14ac:dyDescent="0.3">
      <c r="H2729" s="482"/>
      <c r="I2729" s="482"/>
      <c r="J2729" s="482"/>
      <c r="K2729" s="482"/>
      <c r="L2729" s="482"/>
      <c r="M2729" s="482"/>
      <c r="N2729" s="482"/>
      <c r="O2729" s="482"/>
      <c r="P2729" s="482"/>
      <c r="Q2729" s="13"/>
      <c r="R2729" s="13"/>
    </row>
    <row r="2730" spans="8:18" ht="18.600000000000001" x14ac:dyDescent="0.4">
      <c r="H2730" s="483"/>
      <c r="I2730" s="483"/>
      <c r="J2730" s="483"/>
      <c r="K2730" s="483"/>
      <c r="L2730" s="483"/>
      <c r="M2730" s="483"/>
      <c r="N2730" s="483"/>
      <c r="O2730" s="483"/>
      <c r="P2730" s="483"/>
      <c r="Q2730" s="13"/>
      <c r="R2730" s="13"/>
    </row>
    <row r="2731" spans="8:18" ht="18" x14ac:dyDescent="0.4">
      <c r="H2731" s="484"/>
      <c r="I2731" s="484"/>
      <c r="J2731" s="484"/>
      <c r="K2731" s="484"/>
      <c r="L2731" s="484"/>
      <c r="M2731" s="484"/>
      <c r="N2731" s="484"/>
      <c r="O2731" s="484"/>
      <c r="P2731" s="484"/>
      <c r="Q2731" s="13"/>
      <c r="R2731" s="13"/>
    </row>
    <row r="2732" spans="8:18" x14ac:dyDescent="0.3">
      <c r="H2732" s="13"/>
      <c r="I2732" s="359"/>
      <c r="J2732" s="360"/>
      <c r="K2732" s="361"/>
      <c r="L2732" s="362"/>
      <c r="M2732" s="363"/>
      <c r="N2732" s="485"/>
      <c r="O2732" s="485"/>
      <c r="P2732" s="364"/>
      <c r="Q2732" s="13"/>
      <c r="R2732" s="13"/>
    </row>
    <row r="2733" spans="8:18" x14ac:dyDescent="0.3">
      <c r="H2733" s="13"/>
      <c r="I2733" s="359"/>
      <c r="J2733" s="360"/>
      <c r="K2733" s="361"/>
      <c r="L2733" s="361"/>
      <c r="M2733" s="363"/>
      <c r="N2733" s="485"/>
      <c r="O2733" s="485"/>
      <c r="P2733" s="364"/>
      <c r="Q2733" s="13"/>
      <c r="R2733" s="13"/>
    </row>
    <row r="2734" spans="8:18" x14ac:dyDescent="0.3">
      <c r="H2734" s="13"/>
      <c r="I2734" s="365"/>
      <c r="J2734" s="365"/>
      <c r="K2734" s="366"/>
      <c r="L2734" s="367"/>
      <c r="M2734" s="368"/>
      <c r="N2734" s="369"/>
      <c r="O2734" s="486"/>
      <c r="P2734" s="486"/>
      <c r="Q2734" s="486"/>
      <c r="R2734" s="486"/>
    </row>
    <row r="2735" spans="8:18" x14ac:dyDescent="0.3">
      <c r="H2735" s="370"/>
      <c r="I2735" s="371"/>
      <c r="J2735" s="371"/>
      <c r="K2735" s="367"/>
      <c r="L2735" s="367"/>
      <c r="M2735" s="367"/>
      <c r="N2735" s="372"/>
      <c r="O2735" s="478"/>
      <c r="P2735" s="478"/>
      <c r="Q2735" s="478"/>
      <c r="R2735" s="478"/>
    </row>
    <row r="2736" spans="8:18" x14ac:dyDescent="0.3">
      <c r="H2736" s="357"/>
      <c r="I2736" s="357"/>
      <c r="J2736" s="357"/>
      <c r="K2736" s="388"/>
      <c r="L2736" s="388"/>
      <c r="M2736" s="379"/>
      <c r="N2736" s="381"/>
      <c r="O2736" s="376"/>
      <c r="P2736" s="377"/>
      <c r="Q2736" s="376"/>
      <c r="R2736" s="377"/>
    </row>
    <row r="2737" spans="8:18" x14ac:dyDescent="0.3">
      <c r="H2737" s="357"/>
      <c r="I2737" s="357"/>
      <c r="J2737" s="357"/>
      <c r="K2737" s="378"/>
      <c r="L2737" s="378"/>
      <c r="M2737" s="379"/>
      <c r="N2737" s="381"/>
      <c r="O2737" s="376"/>
      <c r="P2737" s="377"/>
      <c r="Q2737" s="376"/>
      <c r="R2737" s="377"/>
    </row>
    <row r="2738" spans="8:18" x14ac:dyDescent="0.3">
      <c r="H2738" s="357"/>
      <c r="I2738" s="357"/>
      <c r="J2738" s="357"/>
      <c r="K2738" s="378"/>
      <c r="L2738" s="378"/>
      <c r="M2738" s="379"/>
      <c r="N2738" s="381"/>
      <c r="O2738" s="376"/>
      <c r="P2738" s="377"/>
      <c r="Q2738" s="376"/>
      <c r="R2738" s="377"/>
    </row>
    <row r="2739" spans="8:18" x14ac:dyDescent="0.3">
      <c r="H2739" s="357"/>
      <c r="I2739" s="357"/>
      <c r="J2739" s="357"/>
      <c r="K2739" s="378"/>
      <c r="L2739" s="378"/>
      <c r="M2739" s="379"/>
      <c r="N2739" s="381"/>
      <c r="O2739" s="376"/>
      <c r="P2739" s="377"/>
      <c r="Q2739" s="376"/>
      <c r="R2739" s="377"/>
    </row>
    <row r="2740" spans="8:18" x14ac:dyDescent="0.3">
      <c r="H2740" s="357"/>
      <c r="I2740" s="357"/>
      <c r="J2740" s="357"/>
      <c r="K2740" s="378"/>
      <c r="L2740" s="378"/>
      <c r="M2740" s="379"/>
      <c r="N2740" s="381"/>
      <c r="O2740" s="376"/>
      <c r="P2740" s="377"/>
      <c r="Q2740" s="376"/>
      <c r="R2740" s="377"/>
    </row>
    <row r="2741" spans="8:18" x14ac:dyDescent="0.3">
      <c r="H2741" s="357"/>
      <c r="I2741" s="357"/>
      <c r="J2741" s="357"/>
      <c r="K2741" s="378"/>
      <c r="L2741" s="378"/>
      <c r="M2741" s="379"/>
      <c r="N2741" s="381"/>
      <c r="O2741" s="376"/>
      <c r="P2741" s="377"/>
      <c r="Q2741" s="376"/>
      <c r="R2741" s="377"/>
    </row>
    <row r="2742" spans="8:18" x14ac:dyDescent="0.3">
      <c r="H2742" s="357"/>
      <c r="I2742" s="357"/>
      <c r="J2742" s="357"/>
      <c r="K2742" s="378"/>
      <c r="L2742" s="378"/>
      <c r="M2742" s="379"/>
      <c r="N2742" s="381"/>
      <c r="O2742" s="376"/>
      <c r="P2742" s="377"/>
      <c r="Q2742" s="376"/>
      <c r="R2742" s="377"/>
    </row>
    <row r="2743" spans="8:18" x14ac:dyDescent="0.3">
      <c r="H2743" s="357"/>
      <c r="I2743" s="357"/>
      <c r="J2743" s="357"/>
      <c r="K2743" s="378"/>
      <c r="L2743" s="378"/>
      <c r="M2743" s="379"/>
      <c r="N2743" s="381"/>
      <c r="O2743" s="376"/>
      <c r="P2743" s="377"/>
      <c r="Q2743" s="376"/>
      <c r="R2743" s="377"/>
    </row>
    <row r="2744" spans="8:18" x14ac:dyDescent="0.3">
      <c r="H2744" s="357"/>
      <c r="I2744" s="357"/>
      <c r="J2744" s="357"/>
      <c r="K2744" s="378"/>
      <c r="L2744" s="378"/>
      <c r="M2744" s="379"/>
      <c r="N2744" s="381"/>
      <c r="O2744" s="376"/>
      <c r="P2744" s="377"/>
      <c r="Q2744" s="376"/>
      <c r="R2744" s="377"/>
    </row>
    <row r="2745" spans="8:18" x14ac:dyDescent="0.3">
      <c r="H2745" s="357"/>
      <c r="I2745" s="357"/>
      <c r="J2745" s="357"/>
      <c r="K2745" s="378"/>
      <c r="L2745" s="378"/>
      <c r="M2745" s="379"/>
      <c r="N2745" s="381"/>
      <c r="O2745" s="376"/>
      <c r="P2745" s="377"/>
      <c r="Q2745" s="376"/>
      <c r="R2745" s="377"/>
    </row>
    <row r="2746" spans="8:18" x14ac:dyDescent="0.3">
      <c r="H2746" s="357"/>
      <c r="I2746" s="357"/>
      <c r="J2746" s="357"/>
      <c r="K2746" s="378"/>
      <c r="L2746" s="378"/>
      <c r="M2746" s="379"/>
      <c r="N2746" s="381"/>
      <c r="O2746" s="376"/>
      <c r="P2746" s="377"/>
      <c r="Q2746" s="376"/>
      <c r="R2746" s="377"/>
    </row>
    <row r="2747" spans="8:18" x14ac:dyDescent="0.3">
      <c r="H2747" s="357"/>
      <c r="I2747" s="357"/>
      <c r="J2747" s="357"/>
      <c r="K2747" s="378"/>
      <c r="L2747" s="378"/>
      <c r="M2747" s="379"/>
      <c r="N2747" s="381"/>
      <c r="O2747" s="376"/>
      <c r="P2747" s="377"/>
      <c r="Q2747" s="376"/>
      <c r="R2747" s="377"/>
    </row>
    <row r="2748" spans="8:18" x14ac:dyDescent="0.3">
      <c r="H2748" s="357"/>
      <c r="I2748" s="357"/>
      <c r="J2748" s="357"/>
      <c r="K2748" s="378"/>
      <c r="L2748" s="378"/>
      <c r="M2748" s="379"/>
      <c r="N2748" s="381"/>
      <c r="O2748" s="376"/>
      <c r="P2748" s="377"/>
      <c r="Q2748" s="376"/>
      <c r="R2748" s="377"/>
    </row>
    <row r="2749" spans="8:18" x14ac:dyDescent="0.3">
      <c r="H2749" s="357"/>
      <c r="I2749" s="357"/>
      <c r="J2749" s="357"/>
      <c r="K2749" s="378"/>
      <c r="L2749" s="378"/>
      <c r="M2749" s="379"/>
      <c r="N2749" s="381"/>
      <c r="O2749" s="376"/>
      <c r="P2749" s="377"/>
      <c r="Q2749" s="376"/>
      <c r="R2749" s="377"/>
    </row>
    <row r="2750" spans="8:18" x14ac:dyDescent="0.3">
      <c r="H2750" s="357"/>
      <c r="I2750" s="357"/>
      <c r="J2750" s="357"/>
      <c r="K2750" s="378"/>
      <c r="L2750" s="378"/>
      <c r="M2750" s="379"/>
      <c r="N2750" s="381"/>
      <c r="O2750" s="376"/>
      <c r="P2750" s="377"/>
      <c r="Q2750" s="376"/>
      <c r="R2750" s="377"/>
    </row>
    <row r="2751" spans="8:18" x14ac:dyDescent="0.3">
      <c r="H2751" s="357"/>
      <c r="I2751" s="357"/>
      <c r="J2751" s="357"/>
      <c r="K2751" s="378"/>
      <c r="L2751" s="378"/>
      <c r="M2751" s="379"/>
      <c r="N2751" s="381"/>
      <c r="O2751" s="376"/>
      <c r="P2751" s="377"/>
      <c r="Q2751" s="376"/>
      <c r="R2751" s="377"/>
    </row>
    <row r="2752" spans="8:18" x14ac:dyDescent="0.3">
      <c r="H2752" s="367"/>
      <c r="I2752" s="367"/>
      <c r="J2752" s="367"/>
      <c r="K2752" s="367"/>
      <c r="L2752" s="367"/>
      <c r="M2752" s="367"/>
      <c r="N2752" s="382"/>
      <c r="O2752" s="376"/>
      <c r="P2752" s="383"/>
      <c r="Q2752" s="376"/>
      <c r="R2752" s="383"/>
    </row>
    <row r="2753" spans="8:18" x14ac:dyDescent="0.3">
      <c r="H2753" s="354"/>
      <c r="I2753" s="354"/>
      <c r="J2753" s="354"/>
      <c r="K2753" s="354"/>
      <c r="L2753" s="354"/>
      <c r="M2753" s="368"/>
      <c r="N2753" s="384"/>
      <c r="O2753" s="310"/>
      <c r="P2753" s="495"/>
      <c r="Q2753" s="495"/>
      <c r="R2753" s="495"/>
    </row>
    <row r="2754" spans="8:18" x14ac:dyDescent="0.3">
      <c r="H2754" s="354"/>
      <c r="I2754" s="354"/>
      <c r="J2754" s="354"/>
      <c r="K2754" s="354"/>
      <c r="L2754" s="354"/>
      <c r="M2754" s="368"/>
      <c r="N2754" s="368"/>
      <c r="O2754" s="13"/>
      <c r="P2754" s="360"/>
      <c r="Q2754" s="13"/>
      <c r="R2754" s="13"/>
    </row>
    <row r="2755" spans="8:18" x14ac:dyDescent="0.3">
      <c r="H2755" s="385"/>
      <c r="I2755" s="385"/>
      <c r="J2755" s="385"/>
      <c r="K2755" s="385"/>
      <c r="L2755" s="385"/>
      <c r="M2755" s="386"/>
      <c r="N2755" s="386"/>
      <c r="O2755" s="385"/>
      <c r="P2755" s="385"/>
      <c r="Q2755" s="13"/>
      <c r="R2755" s="13"/>
    </row>
    <row r="2756" spans="8:18" x14ac:dyDescent="0.3">
      <c r="H2756" s="354"/>
      <c r="I2756" s="355"/>
      <c r="J2756" s="355"/>
      <c r="K2756" s="355"/>
      <c r="L2756" s="355"/>
      <c r="M2756" s="355"/>
      <c r="N2756" s="355"/>
      <c r="O2756" s="355"/>
      <c r="P2756" s="355"/>
      <c r="Q2756" s="13"/>
      <c r="R2756" s="13"/>
    </row>
    <row r="2757" spans="8:18" x14ac:dyDescent="0.3">
      <c r="H2757" s="354"/>
      <c r="I2757" s="355"/>
      <c r="J2757" s="355"/>
      <c r="K2757" s="355"/>
      <c r="L2757" s="355"/>
      <c r="M2757" s="355"/>
      <c r="N2757" s="355"/>
      <c r="O2757" s="355"/>
      <c r="P2757" s="355"/>
      <c r="Q2757" s="13"/>
      <c r="R2757" s="13"/>
    </row>
    <row r="2758" spans="8:18" x14ac:dyDescent="0.3">
      <c r="H2758" s="354"/>
      <c r="I2758" s="355"/>
      <c r="J2758" s="355"/>
      <c r="K2758" s="355"/>
      <c r="L2758" s="355"/>
      <c r="M2758" s="355"/>
      <c r="N2758" s="355"/>
      <c r="O2758" s="355"/>
      <c r="P2758" s="355"/>
      <c r="Q2758" s="13"/>
      <c r="R2758" s="70"/>
    </row>
    <row r="2759" spans="8:18" x14ac:dyDescent="0.3">
      <c r="H2759" s="354"/>
      <c r="I2759" s="355"/>
      <c r="J2759" s="355"/>
      <c r="K2759" s="355"/>
      <c r="L2759" s="355"/>
      <c r="M2759" s="355"/>
      <c r="N2759" s="355"/>
      <c r="O2759" s="355"/>
      <c r="P2759" s="355"/>
      <c r="Q2759" s="13"/>
      <c r="R2759" s="70"/>
    </row>
    <row r="2760" spans="8:18" x14ac:dyDescent="0.3">
      <c r="H2760" s="354"/>
      <c r="I2760" s="354"/>
      <c r="J2760" s="354"/>
      <c r="K2760" s="354"/>
      <c r="L2760" s="354"/>
      <c r="M2760" s="355"/>
      <c r="N2760" s="355"/>
      <c r="O2760" s="357"/>
      <c r="P2760" s="357"/>
      <c r="Q2760" s="13"/>
      <c r="R2760" s="70"/>
    </row>
    <row r="2761" spans="8:18" x14ac:dyDescent="0.3">
      <c r="H2761" s="13"/>
      <c r="I2761" s="13"/>
      <c r="J2761" s="13"/>
      <c r="K2761" s="13"/>
      <c r="L2761" s="13"/>
      <c r="M2761" s="358"/>
      <c r="N2761" s="358"/>
      <c r="O2761" s="13"/>
      <c r="P2761" s="13"/>
      <c r="Q2761" s="13"/>
      <c r="R2761" s="13"/>
    </row>
    <row r="2762" spans="8:18" ht="18.600000000000001" x14ac:dyDescent="0.4">
      <c r="H2762" s="487"/>
      <c r="I2762" s="487"/>
      <c r="J2762" s="487"/>
      <c r="K2762" s="487"/>
      <c r="L2762" s="487"/>
      <c r="M2762" s="487"/>
      <c r="N2762" s="487"/>
      <c r="O2762" s="487"/>
      <c r="P2762" s="487"/>
      <c r="Q2762" s="13"/>
      <c r="R2762" s="13"/>
    </row>
    <row r="2763" spans="8:18" x14ac:dyDescent="0.3">
      <c r="H2763" s="482"/>
      <c r="I2763" s="482"/>
      <c r="J2763" s="482"/>
      <c r="K2763" s="482"/>
      <c r="L2763" s="482"/>
      <c r="M2763" s="482"/>
      <c r="N2763" s="482"/>
      <c r="O2763" s="482"/>
      <c r="P2763" s="482"/>
      <c r="Q2763" s="13"/>
      <c r="R2763" s="13"/>
    </row>
    <row r="2764" spans="8:18" ht="18.600000000000001" x14ac:dyDescent="0.4">
      <c r="H2764" s="483"/>
      <c r="I2764" s="483"/>
      <c r="J2764" s="483"/>
      <c r="K2764" s="483"/>
      <c r="L2764" s="483"/>
      <c r="M2764" s="483"/>
      <c r="N2764" s="483"/>
      <c r="O2764" s="483"/>
      <c r="P2764" s="483"/>
      <c r="Q2764" s="13"/>
      <c r="R2764" s="13"/>
    </row>
    <row r="2765" spans="8:18" ht="18" customHeight="1" x14ac:dyDescent="0.4">
      <c r="H2765" s="484"/>
      <c r="I2765" s="484"/>
      <c r="J2765" s="484"/>
      <c r="K2765" s="484"/>
      <c r="L2765" s="484"/>
      <c r="M2765" s="484"/>
      <c r="N2765" s="484"/>
      <c r="O2765" s="484"/>
      <c r="P2765" s="484"/>
      <c r="Q2765" s="13"/>
      <c r="R2765" s="13"/>
    </row>
    <row r="2766" spans="8:18" ht="21.75" customHeight="1" x14ac:dyDescent="0.3">
      <c r="H2766" s="13"/>
      <c r="I2766" s="359"/>
      <c r="J2766" s="360"/>
      <c r="K2766" s="361"/>
      <c r="L2766" s="362"/>
      <c r="M2766" s="363"/>
      <c r="N2766" s="485"/>
      <c r="O2766" s="485"/>
      <c r="P2766" s="364"/>
      <c r="Q2766" s="13"/>
      <c r="R2766" s="13"/>
    </row>
    <row r="2767" spans="8:18" x14ac:dyDescent="0.3">
      <c r="H2767" s="13"/>
      <c r="I2767" s="359"/>
      <c r="J2767" s="360"/>
      <c r="K2767" s="361"/>
      <c r="L2767" s="361"/>
      <c r="M2767" s="363"/>
      <c r="N2767" s="485"/>
      <c r="O2767" s="485"/>
      <c r="P2767" s="364"/>
      <c r="Q2767" s="13"/>
      <c r="R2767" s="13"/>
    </row>
    <row r="2768" spans="8:18" x14ac:dyDescent="0.3">
      <c r="H2768" s="13"/>
      <c r="I2768" s="365"/>
      <c r="J2768" s="365"/>
      <c r="K2768" s="366"/>
      <c r="L2768" s="367"/>
      <c r="M2768" s="368"/>
      <c r="N2768" s="369"/>
      <c r="O2768" s="486"/>
      <c r="P2768" s="486"/>
      <c r="Q2768" s="486"/>
      <c r="R2768" s="486"/>
    </row>
    <row r="2769" spans="8:22" x14ac:dyDescent="0.3">
      <c r="H2769" s="370"/>
      <c r="I2769" s="371"/>
      <c r="J2769" s="371"/>
      <c r="K2769" s="367"/>
      <c r="L2769" s="367"/>
      <c r="M2769" s="367"/>
      <c r="N2769" s="372"/>
      <c r="O2769" s="478"/>
      <c r="P2769" s="478"/>
      <c r="Q2769" s="478"/>
      <c r="R2769" s="478"/>
    </row>
    <row r="2770" spans="8:22" x14ac:dyDescent="0.3">
      <c r="H2770" s="357"/>
      <c r="I2770" s="357"/>
      <c r="J2770" s="357"/>
      <c r="K2770" s="378"/>
      <c r="L2770" s="378"/>
      <c r="M2770" s="379"/>
      <c r="N2770" s="381"/>
      <c r="O2770" s="376"/>
      <c r="P2770" s="377"/>
      <c r="Q2770" s="376"/>
      <c r="R2770" s="377"/>
      <c r="S2770" s="204"/>
      <c r="T2770" s="204" t="s">
        <v>2378</v>
      </c>
      <c r="U2770" s="204"/>
      <c r="V2770" s="204"/>
    </row>
    <row r="2771" spans="8:22" x14ac:dyDescent="0.3">
      <c r="H2771" s="357"/>
      <c r="I2771" s="357"/>
      <c r="J2771" s="357"/>
      <c r="K2771" s="378"/>
      <c r="L2771" s="378"/>
      <c r="M2771" s="379"/>
      <c r="N2771" s="381"/>
      <c r="O2771" s="376"/>
      <c r="P2771" s="377"/>
      <c r="Q2771" s="376"/>
      <c r="R2771" s="377"/>
    </row>
    <row r="2772" spans="8:22" x14ac:dyDescent="0.3">
      <c r="H2772" s="357"/>
      <c r="I2772" s="357"/>
      <c r="J2772" s="357"/>
      <c r="K2772" s="378"/>
      <c r="L2772" s="378"/>
      <c r="M2772" s="379"/>
      <c r="N2772" s="381"/>
      <c r="O2772" s="376"/>
      <c r="P2772" s="377"/>
      <c r="Q2772" s="376"/>
      <c r="R2772" s="377"/>
    </row>
    <row r="2773" spans="8:22" x14ac:dyDescent="0.3">
      <c r="H2773" s="357"/>
      <c r="I2773" s="357"/>
      <c r="J2773" s="357"/>
      <c r="K2773" s="378"/>
      <c r="L2773" s="378"/>
      <c r="M2773" s="379"/>
      <c r="N2773" s="381"/>
      <c r="O2773" s="376"/>
      <c r="P2773" s="377"/>
      <c r="Q2773" s="376"/>
      <c r="R2773" s="377"/>
    </row>
    <row r="2774" spans="8:22" x14ac:dyDescent="0.3">
      <c r="H2774" s="357"/>
      <c r="I2774" s="357"/>
      <c r="J2774" s="357"/>
      <c r="K2774" s="378"/>
      <c r="L2774" s="378"/>
      <c r="M2774" s="379"/>
      <c r="N2774" s="381"/>
      <c r="O2774" s="376"/>
      <c r="P2774" s="377"/>
      <c r="Q2774" s="376"/>
      <c r="R2774" s="377"/>
    </row>
    <row r="2775" spans="8:22" x14ac:dyDescent="0.3">
      <c r="H2775" s="357"/>
      <c r="I2775" s="357"/>
      <c r="J2775" s="357"/>
      <c r="K2775" s="378"/>
      <c r="L2775" s="378"/>
      <c r="M2775" s="379"/>
      <c r="N2775" s="381"/>
      <c r="O2775" s="376"/>
      <c r="P2775" s="377"/>
      <c r="Q2775" s="376"/>
      <c r="R2775" s="377"/>
    </row>
    <row r="2776" spans="8:22" ht="22.5" customHeight="1" x14ac:dyDescent="0.3">
      <c r="H2776" s="357"/>
      <c r="I2776" s="357"/>
      <c r="J2776" s="357"/>
      <c r="K2776" s="378"/>
      <c r="L2776" s="378"/>
      <c r="M2776" s="379"/>
      <c r="N2776" s="381"/>
      <c r="O2776" s="376"/>
      <c r="P2776" s="377"/>
      <c r="Q2776" s="376"/>
      <c r="R2776" s="377"/>
    </row>
    <row r="2777" spans="8:22" x14ac:dyDescent="0.3">
      <c r="H2777" s="357"/>
      <c r="I2777" s="357"/>
      <c r="J2777" s="357"/>
      <c r="K2777" s="378"/>
      <c r="L2777" s="378"/>
      <c r="M2777" s="379"/>
      <c r="N2777" s="381"/>
      <c r="O2777" s="376"/>
      <c r="P2777" s="377"/>
      <c r="Q2777" s="376"/>
      <c r="R2777" s="377"/>
    </row>
    <row r="2778" spans="8:22" x14ac:dyDescent="0.3">
      <c r="H2778" s="357"/>
      <c r="I2778" s="357"/>
      <c r="J2778" s="357"/>
      <c r="K2778" s="378"/>
      <c r="L2778" s="378"/>
      <c r="M2778" s="379"/>
      <c r="N2778" s="381"/>
      <c r="O2778" s="376"/>
      <c r="P2778" s="377"/>
      <c r="Q2778" s="376"/>
      <c r="R2778" s="377"/>
    </row>
    <row r="2779" spans="8:22" x14ac:dyDescent="0.3">
      <c r="H2779" s="357"/>
      <c r="I2779" s="357"/>
      <c r="J2779" s="357"/>
      <c r="K2779" s="378"/>
      <c r="L2779" s="378"/>
      <c r="M2779" s="379"/>
      <c r="N2779" s="381"/>
      <c r="O2779" s="376"/>
      <c r="P2779" s="377"/>
      <c r="Q2779" s="376"/>
      <c r="R2779" s="377"/>
    </row>
    <row r="2780" spans="8:22" x14ac:dyDescent="0.3">
      <c r="H2780" s="357"/>
      <c r="I2780" s="357"/>
      <c r="J2780" s="357"/>
      <c r="K2780" s="378"/>
      <c r="L2780" s="378"/>
      <c r="M2780" s="379"/>
      <c r="N2780" s="381"/>
      <c r="O2780" s="376"/>
      <c r="P2780" s="377"/>
      <c r="Q2780" s="376"/>
      <c r="R2780" s="377"/>
    </row>
    <row r="2781" spans="8:22" ht="12.75" customHeight="1" x14ac:dyDescent="0.3">
      <c r="H2781" s="357"/>
      <c r="I2781" s="357"/>
      <c r="J2781" s="357"/>
      <c r="K2781" s="378"/>
      <c r="L2781" s="378"/>
      <c r="M2781" s="379"/>
      <c r="N2781" s="381"/>
      <c r="O2781" s="376"/>
      <c r="P2781" s="377"/>
      <c r="Q2781" s="376"/>
      <c r="R2781" s="377"/>
    </row>
    <row r="2782" spans="8:22" x14ac:dyDescent="0.3">
      <c r="H2782" s="367"/>
      <c r="I2782" s="367"/>
      <c r="J2782" s="367"/>
      <c r="K2782" s="367"/>
      <c r="L2782" s="367"/>
      <c r="M2782" s="367"/>
      <c r="N2782" s="382"/>
      <c r="O2782" s="376"/>
      <c r="P2782" s="383"/>
      <c r="Q2782" s="376"/>
      <c r="R2782" s="383"/>
    </row>
    <row r="2783" spans="8:22" x14ac:dyDescent="0.3">
      <c r="H2783" s="354"/>
      <c r="I2783" s="354"/>
      <c r="J2783" s="354"/>
      <c r="K2783" s="354"/>
      <c r="L2783" s="354"/>
      <c r="M2783" s="368"/>
      <c r="N2783" s="384"/>
      <c r="O2783" s="310"/>
      <c r="P2783" s="495"/>
      <c r="Q2783" s="495"/>
      <c r="R2783" s="495"/>
    </row>
    <row r="2784" spans="8:22" x14ac:dyDescent="0.3">
      <c r="H2784" s="354"/>
      <c r="I2784" s="354"/>
      <c r="J2784" s="354"/>
      <c r="K2784" s="354"/>
      <c r="L2784" s="354"/>
      <c r="M2784" s="368"/>
      <c r="N2784" s="368"/>
      <c r="O2784" s="13"/>
      <c r="P2784" s="360"/>
      <c r="Q2784" s="13"/>
      <c r="R2784" s="13"/>
    </row>
    <row r="2785" spans="8:18" x14ac:dyDescent="0.3">
      <c r="H2785" s="385"/>
      <c r="I2785" s="385"/>
      <c r="J2785" s="385"/>
      <c r="K2785" s="385"/>
      <c r="L2785" s="385"/>
      <c r="M2785" s="386"/>
      <c r="N2785" s="386"/>
      <c r="O2785" s="385"/>
      <c r="P2785" s="385"/>
      <c r="Q2785" s="13"/>
      <c r="R2785" s="13"/>
    </row>
    <row r="2786" spans="8:18" x14ac:dyDescent="0.3">
      <c r="H2786" s="354"/>
      <c r="I2786" s="355"/>
      <c r="J2786" s="355"/>
      <c r="K2786" s="355"/>
      <c r="L2786" s="355"/>
      <c r="M2786" s="355"/>
      <c r="N2786" s="355"/>
      <c r="O2786" s="355"/>
      <c r="P2786" s="355"/>
      <c r="Q2786" s="13"/>
      <c r="R2786" s="13"/>
    </row>
    <row r="2787" spans="8:18" x14ac:dyDescent="0.3">
      <c r="H2787" s="354"/>
      <c r="I2787" s="355"/>
      <c r="J2787" s="355"/>
      <c r="K2787" s="355"/>
      <c r="L2787" s="355"/>
      <c r="M2787" s="355"/>
      <c r="N2787" s="355"/>
      <c r="O2787" s="355"/>
      <c r="P2787" s="355"/>
      <c r="Q2787" s="13"/>
      <c r="R2787" s="13"/>
    </row>
    <row r="2788" spans="8:18" x14ac:dyDescent="0.3">
      <c r="H2788" s="354"/>
      <c r="I2788" s="355"/>
      <c r="J2788" s="355"/>
      <c r="K2788" s="355"/>
      <c r="L2788" s="355"/>
      <c r="M2788" s="355"/>
      <c r="N2788" s="355"/>
      <c r="O2788" s="355"/>
      <c r="P2788" s="355"/>
      <c r="Q2788" s="13"/>
      <c r="R2788" s="70"/>
    </row>
    <row r="2789" spans="8:18" x14ac:dyDescent="0.3">
      <c r="H2789" s="354"/>
      <c r="I2789" s="355"/>
      <c r="J2789" s="355"/>
      <c r="K2789" s="355"/>
      <c r="L2789" s="355"/>
      <c r="M2789" s="355"/>
      <c r="N2789" s="355"/>
      <c r="O2789" s="355"/>
      <c r="P2789" s="355"/>
      <c r="Q2789" s="13"/>
      <c r="R2789" s="70"/>
    </row>
    <row r="2790" spans="8:18" x14ac:dyDescent="0.3">
      <c r="H2790" s="354"/>
      <c r="I2790" s="354"/>
      <c r="J2790" s="354"/>
      <c r="K2790" s="354"/>
      <c r="L2790" s="354"/>
      <c r="M2790" s="355"/>
      <c r="N2790" s="355"/>
      <c r="O2790" s="357"/>
      <c r="P2790" s="357"/>
      <c r="Q2790" s="13"/>
      <c r="R2790" s="70"/>
    </row>
    <row r="2791" spans="8:18" x14ac:dyDescent="0.3">
      <c r="H2791" s="13"/>
      <c r="I2791" s="13"/>
      <c r="J2791" s="13"/>
      <c r="K2791" s="13"/>
      <c r="L2791" s="13"/>
      <c r="M2791" s="358"/>
      <c r="N2791" s="358"/>
      <c r="O2791" s="13"/>
      <c r="P2791" s="13"/>
      <c r="Q2791" s="13"/>
      <c r="R2791" s="13"/>
    </row>
    <row r="2792" spans="8:18" ht="18.600000000000001" x14ac:dyDescent="0.4">
      <c r="H2792" s="487"/>
      <c r="I2792" s="487"/>
      <c r="J2792" s="487"/>
      <c r="K2792" s="487"/>
      <c r="L2792" s="487"/>
      <c r="M2792" s="487"/>
      <c r="N2792" s="487"/>
      <c r="O2792" s="487"/>
      <c r="P2792" s="487"/>
      <c r="Q2792" s="13"/>
      <c r="R2792" s="13"/>
    </row>
    <row r="2793" spans="8:18" x14ac:dyDescent="0.3">
      <c r="H2793" s="482"/>
      <c r="I2793" s="482"/>
      <c r="J2793" s="482"/>
      <c r="K2793" s="482"/>
      <c r="L2793" s="482"/>
      <c r="M2793" s="482"/>
      <c r="N2793" s="482"/>
      <c r="O2793" s="482"/>
      <c r="P2793" s="482"/>
      <c r="Q2793" s="13"/>
      <c r="R2793" s="13"/>
    </row>
    <row r="2794" spans="8:18" ht="18.600000000000001" x14ac:dyDescent="0.4">
      <c r="H2794" s="483"/>
      <c r="I2794" s="483"/>
      <c r="J2794" s="483"/>
      <c r="K2794" s="483"/>
      <c r="L2794" s="483"/>
      <c r="M2794" s="483"/>
      <c r="N2794" s="483"/>
      <c r="O2794" s="483"/>
      <c r="P2794" s="483"/>
      <c r="Q2794" s="13"/>
      <c r="R2794" s="13"/>
    </row>
    <row r="2795" spans="8:18" ht="18" x14ac:dyDescent="0.4">
      <c r="H2795" s="484"/>
      <c r="I2795" s="484"/>
      <c r="J2795" s="484"/>
      <c r="K2795" s="484"/>
      <c r="L2795" s="484"/>
      <c r="M2795" s="484"/>
      <c r="N2795" s="484"/>
      <c r="O2795" s="484"/>
      <c r="P2795" s="484"/>
      <c r="Q2795" s="13"/>
      <c r="R2795" s="13"/>
    </row>
    <row r="2796" spans="8:18" x14ac:dyDescent="0.3">
      <c r="H2796" s="13"/>
      <c r="I2796" s="359"/>
      <c r="J2796" s="360"/>
      <c r="K2796" s="361"/>
      <c r="L2796" s="362"/>
      <c r="M2796" s="363"/>
      <c r="N2796" s="485"/>
      <c r="O2796" s="485"/>
      <c r="P2796" s="364"/>
      <c r="Q2796" s="13"/>
      <c r="R2796" s="13"/>
    </row>
    <row r="2797" spans="8:18" x14ac:dyDescent="0.3">
      <c r="H2797" s="13"/>
      <c r="I2797" s="359"/>
      <c r="J2797" s="360"/>
      <c r="K2797" s="361"/>
      <c r="L2797" s="361"/>
      <c r="M2797" s="363"/>
      <c r="N2797" s="485"/>
      <c r="O2797" s="485"/>
      <c r="P2797" s="364"/>
      <c r="Q2797" s="13"/>
      <c r="R2797" s="13"/>
    </row>
    <row r="2798" spans="8:18" x14ac:dyDescent="0.3">
      <c r="H2798" s="13"/>
      <c r="I2798" s="365"/>
      <c r="J2798" s="365"/>
      <c r="K2798" s="366"/>
      <c r="L2798" s="367"/>
      <c r="M2798" s="368"/>
      <c r="N2798" s="369"/>
      <c r="O2798" s="486"/>
      <c r="P2798" s="486"/>
      <c r="Q2798" s="486"/>
      <c r="R2798" s="486"/>
    </row>
    <row r="2799" spans="8:18" x14ac:dyDescent="0.3">
      <c r="H2799" s="370"/>
      <c r="I2799" s="371"/>
      <c r="J2799" s="371"/>
      <c r="K2799" s="367"/>
      <c r="L2799" s="367"/>
      <c r="M2799" s="367"/>
      <c r="N2799" s="372"/>
      <c r="O2799" s="478"/>
      <c r="P2799" s="478"/>
      <c r="Q2799" s="478"/>
      <c r="R2799" s="478"/>
    </row>
    <row r="2800" spans="8:18" x14ac:dyDescent="0.3">
      <c r="H2800" s="357"/>
      <c r="I2800" s="357"/>
      <c r="J2800" s="357"/>
      <c r="K2800" s="378"/>
      <c r="L2800" s="378"/>
      <c r="M2800" s="379"/>
      <c r="N2800" s="381"/>
      <c r="O2800" s="376"/>
      <c r="P2800" s="377"/>
      <c r="Q2800" s="376"/>
      <c r="R2800" s="377"/>
    </row>
    <row r="2801" spans="8:22" x14ac:dyDescent="0.3">
      <c r="H2801" s="357"/>
      <c r="I2801" s="357"/>
      <c r="J2801" s="357"/>
      <c r="K2801" s="378"/>
      <c r="L2801" s="378"/>
      <c r="M2801" s="379"/>
      <c r="N2801" s="381"/>
      <c r="O2801" s="376"/>
      <c r="P2801" s="377"/>
      <c r="Q2801" s="376"/>
      <c r="R2801" s="377"/>
      <c r="S2801" s="204"/>
      <c r="T2801" s="391">
        <v>41722</v>
      </c>
      <c r="U2801" s="391"/>
      <c r="V2801" s="391"/>
    </row>
    <row r="2802" spans="8:22" x14ac:dyDescent="0.3">
      <c r="H2802" s="357"/>
      <c r="I2802" s="357"/>
      <c r="J2802" s="357"/>
      <c r="K2802" s="378"/>
      <c r="L2802" s="378"/>
      <c r="M2802" s="379"/>
      <c r="N2802" s="381"/>
      <c r="O2802" s="376"/>
      <c r="P2802" s="377"/>
      <c r="Q2802" s="376"/>
      <c r="R2802" s="377"/>
    </row>
    <row r="2803" spans="8:22" ht="18.75" customHeight="1" x14ac:dyDescent="0.3">
      <c r="H2803" s="357"/>
      <c r="I2803" s="357"/>
      <c r="J2803" s="357"/>
      <c r="K2803" s="378"/>
      <c r="L2803" s="378"/>
      <c r="M2803" s="379"/>
      <c r="N2803" s="381"/>
      <c r="O2803" s="376"/>
      <c r="P2803" s="377"/>
      <c r="Q2803" s="376"/>
      <c r="R2803" s="377"/>
    </row>
    <row r="2804" spans="8:22" x14ac:dyDescent="0.3">
      <c r="H2804" s="357"/>
      <c r="I2804" s="357"/>
      <c r="J2804" s="357"/>
      <c r="K2804" s="378"/>
      <c r="L2804" s="378"/>
      <c r="M2804" s="379"/>
      <c r="N2804" s="381"/>
      <c r="O2804" s="376"/>
      <c r="P2804" s="377"/>
      <c r="Q2804" s="376"/>
      <c r="R2804" s="377"/>
      <c r="S2804" s="204"/>
      <c r="T2804" s="391">
        <v>41709</v>
      </c>
      <c r="U2804" s="391"/>
      <c r="V2804" s="391"/>
    </row>
    <row r="2805" spans="8:22" x14ac:dyDescent="0.3">
      <c r="H2805" s="357"/>
      <c r="I2805" s="357"/>
      <c r="J2805" s="357"/>
      <c r="K2805" s="378"/>
      <c r="L2805" s="378"/>
      <c r="M2805" s="379"/>
      <c r="N2805" s="381"/>
      <c r="O2805" s="376"/>
      <c r="P2805" s="377"/>
      <c r="Q2805" s="376"/>
      <c r="R2805" s="377"/>
      <c r="S2805" s="204"/>
      <c r="T2805" s="204"/>
      <c r="U2805" s="204"/>
      <c r="V2805" s="204"/>
    </row>
    <row r="2806" spans="8:22" x14ac:dyDescent="0.3">
      <c r="H2806" s="357"/>
      <c r="I2806" s="357"/>
      <c r="J2806" s="357"/>
      <c r="K2806" s="378"/>
      <c r="L2806" s="378"/>
      <c r="M2806" s="379"/>
      <c r="N2806" s="381"/>
      <c r="O2806" s="376"/>
      <c r="P2806" s="377"/>
      <c r="Q2806" s="376"/>
      <c r="R2806" s="377"/>
      <c r="S2806" s="204"/>
      <c r="T2806" s="391">
        <v>41709</v>
      </c>
      <c r="U2806" s="391"/>
      <c r="V2806" s="391"/>
    </row>
    <row r="2807" spans="8:22" x14ac:dyDescent="0.3">
      <c r="H2807" s="357"/>
      <c r="I2807" s="357"/>
      <c r="J2807" s="357"/>
      <c r="K2807" s="378"/>
      <c r="L2807" s="378"/>
      <c r="M2807" s="379"/>
      <c r="N2807" s="381"/>
      <c r="O2807" s="376"/>
      <c r="P2807" s="377"/>
      <c r="Q2807" s="376"/>
      <c r="R2807" s="377"/>
      <c r="S2807" s="204"/>
      <c r="T2807" s="204"/>
      <c r="U2807" s="204"/>
      <c r="V2807" s="204"/>
    </row>
    <row r="2808" spans="8:22" x14ac:dyDescent="0.3">
      <c r="H2808" s="357"/>
      <c r="I2808" s="357"/>
      <c r="J2808" s="357"/>
      <c r="K2808" s="378"/>
      <c r="L2808" s="378"/>
      <c r="M2808" s="379"/>
      <c r="N2808" s="381"/>
      <c r="O2808" s="376"/>
      <c r="P2808" s="377"/>
      <c r="Q2808" s="376"/>
      <c r="R2808" s="377"/>
      <c r="S2808" s="204"/>
      <c r="T2808" s="391">
        <v>41709</v>
      </c>
      <c r="U2808" s="391"/>
      <c r="V2808" s="391"/>
    </row>
    <row r="2809" spans="8:22" x14ac:dyDescent="0.3">
      <c r="H2809" s="357"/>
      <c r="I2809" s="357"/>
      <c r="J2809" s="357"/>
      <c r="K2809" s="378"/>
      <c r="L2809" s="378"/>
      <c r="M2809" s="379"/>
      <c r="N2809" s="381"/>
      <c r="O2809" s="376"/>
      <c r="P2809" s="377"/>
      <c r="Q2809" s="376"/>
      <c r="R2809" s="377"/>
      <c r="S2809" s="204"/>
      <c r="T2809" s="204"/>
      <c r="U2809" s="204"/>
      <c r="V2809" s="204"/>
    </row>
    <row r="2810" spans="8:22" x14ac:dyDescent="0.3">
      <c r="H2810" s="357"/>
      <c r="I2810" s="357"/>
      <c r="J2810" s="357"/>
      <c r="K2810" s="378"/>
      <c r="L2810" s="378"/>
      <c r="M2810" s="379"/>
      <c r="N2810" s="381"/>
      <c r="O2810" s="376"/>
      <c r="P2810" s="377"/>
      <c r="Q2810" s="376"/>
      <c r="R2810" s="377"/>
      <c r="S2810" s="204"/>
      <c r="T2810" s="204"/>
      <c r="U2810" s="204"/>
      <c r="V2810" s="204"/>
    </row>
    <row r="2811" spans="8:22" x14ac:dyDescent="0.3">
      <c r="H2811" s="357"/>
      <c r="I2811" s="357"/>
      <c r="J2811" s="357"/>
      <c r="K2811" s="378"/>
      <c r="L2811" s="378"/>
      <c r="M2811" s="379"/>
      <c r="N2811" s="381"/>
      <c r="O2811" s="376"/>
      <c r="P2811" s="377"/>
      <c r="Q2811" s="376"/>
      <c r="R2811" s="377"/>
      <c r="S2811" s="204"/>
      <c r="T2811" s="204"/>
      <c r="U2811" s="204"/>
      <c r="V2811" s="204"/>
    </row>
    <row r="2812" spans="8:22" x14ac:dyDescent="0.3">
      <c r="H2812" s="357"/>
      <c r="I2812" s="357"/>
      <c r="J2812" s="357"/>
      <c r="K2812" s="378"/>
      <c r="L2812" s="378"/>
      <c r="M2812" s="379"/>
      <c r="N2812" s="381"/>
      <c r="O2812" s="376"/>
      <c r="P2812" s="377"/>
      <c r="Q2812" s="376"/>
      <c r="R2812" s="377"/>
      <c r="S2812" s="204"/>
      <c r="T2812" s="391">
        <v>41709</v>
      </c>
      <c r="U2812" s="391"/>
      <c r="V2812" s="391"/>
    </row>
    <row r="2813" spans="8:22" x14ac:dyDescent="0.3">
      <c r="H2813" s="357"/>
      <c r="I2813" s="357"/>
      <c r="J2813" s="357"/>
      <c r="K2813" s="378"/>
      <c r="L2813" s="378"/>
      <c r="M2813" s="379"/>
      <c r="N2813" s="381"/>
      <c r="O2813" s="376"/>
      <c r="P2813" s="377"/>
      <c r="Q2813" s="376"/>
      <c r="R2813" s="377"/>
      <c r="S2813" s="204"/>
      <c r="T2813" s="204"/>
      <c r="U2813" s="204"/>
      <c r="V2813" s="204"/>
    </row>
    <row r="2814" spans="8:22" x14ac:dyDescent="0.3">
      <c r="H2814" s="357"/>
      <c r="I2814" s="357"/>
      <c r="J2814" s="357"/>
      <c r="K2814" s="378"/>
      <c r="L2814" s="378"/>
      <c r="M2814" s="379"/>
      <c r="N2814" s="381"/>
      <c r="O2814" s="376"/>
      <c r="P2814" s="377"/>
      <c r="Q2814" s="376"/>
      <c r="R2814" s="377"/>
      <c r="S2814" s="204"/>
      <c r="T2814" s="204"/>
      <c r="U2814" s="204"/>
      <c r="V2814" s="204"/>
    </row>
    <row r="2815" spans="8:22" x14ac:dyDescent="0.3">
      <c r="H2815" s="357"/>
      <c r="I2815" s="357"/>
      <c r="J2815" s="357"/>
      <c r="K2815" s="378"/>
      <c r="L2815" s="378"/>
      <c r="M2815" s="379"/>
      <c r="N2815" s="381"/>
      <c r="O2815" s="376"/>
      <c r="P2815" s="377"/>
      <c r="Q2815" s="376"/>
      <c r="R2815" s="377"/>
      <c r="S2815" s="204"/>
      <c r="T2815" s="204"/>
      <c r="U2815" s="204"/>
      <c r="V2815" s="204"/>
    </row>
    <row r="2816" spans="8:22" x14ac:dyDescent="0.3">
      <c r="H2816" s="357"/>
      <c r="I2816" s="357"/>
      <c r="J2816" s="357"/>
      <c r="K2816" s="378"/>
      <c r="L2816" s="378"/>
      <c r="M2816" s="379"/>
      <c r="N2816" s="381"/>
      <c r="O2816" s="376"/>
      <c r="P2816" s="377"/>
      <c r="Q2816" s="376"/>
      <c r="R2816" s="377"/>
      <c r="S2816" s="204"/>
      <c r="T2816" s="204"/>
      <c r="U2816" s="204"/>
      <c r="V2816" s="204"/>
    </row>
    <row r="2817" spans="8:22" x14ac:dyDescent="0.3">
      <c r="H2817" s="357"/>
      <c r="I2817" s="357"/>
      <c r="J2817" s="357"/>
      <c r="K2817" s="378"/>
      <c r="L2817" s="378"/>
      <c r="M2817" s="379"/>
      <c r="N2817" s="381"/>
      <c r="O2817" s="376"/>
      <c r="P2817" s="377"/>
      <c r="Q2817" s="376"/>
      <c r="R2817" s="377"/>
      <c r="S2817" s="204"/>
      <c r="T2817" s="204"/>
      <c r="U2817" s="204"/>
      <c r="V2817" s="204"/>
    </row>
    <row r="2818" spans="8:22" x14ac:dyDescent="0.3">
      <c r="H2818" s="357"/>
      <c r="I2818" s="357"/>
      <c r="J2818" s="357"/>
      <c r="K2818" s="378"/>
      <c r="L2818" s="378"/>
      <c r="M2818" s="379"/>
      <c r="N2818" s="381"/>
      <c r="O2818" s="376"/>
      <c r="P2818" s="377"/>
      <c r="Q2818" s="376"/>
      <c r="R2818" s="377"/>
      <c r="S2818" s="204"/>
      <c r="T2818" s="204"/>
      <c r="U2818" s="204"/>
      <c r="V2818" s="204"/>
    </row>
    <row r="2819" spans="8:22" x14ac:dyDescent="0.3">
      <c r="H2819" s="357"/>
      <c r="I2819" s="357"/>
      <c r="J2819" s="357"/>
      <c r="K2819" s="378"/>
      <c r="L2819" s="378"/>
      <c r="M2819" s="379"/>
      <c r="N2819" s="381"/>
      <c r="O2819" s="376"/>
      <c r="P2819" s="377"/>
      <c r="Q2819" s="376"/>
      <c r="R2819" s="377"/>
      <c r="S2819" s="204"/>
      <c r="T2819" s="204"/>
      <c r="U2819" s="204"/>
      <c r="V2819" s="204"/>
    </row>
    <row r="2820" spans="8:22" x14ac:dyDescent="0.3">
      <c r="H2820" s="367"/>
      <c r="I2820" s="367"/>
      <c r="J2820" s="367"/>
      <c r="K2820" s="367"/>
      <c r="L2820" s="367"/>
      <c r="M2820" s="367"/>
      <c r="N2820" s="382"/>
      <c r="O2820" s="376"/>
      <c r="P2820" s="383"/>
      <c r="Q2820" s="376"/>
      <c r="R2820" s="383"/>
      <c r="S2820" s="204"/>
      <c r="T2820" s="204"/>
      <c r="U2820" s="204"/>
      <c r="V2820" s="204"/>
    </row>
    <row r="2821" spans="8:22" x14ac:dyDescent="0.3">
      <c r="H2821" s="354"/>
      <c r="I2821" s="354"/>
      <c r="J2821" s="354"/>
      <c r="K2821" s="354"/>
      <c r="L2821" s="354"/>
      <c r="M2821" s="368"/>
      <c r="N2821" s="384"/>
      <c r="O2821" s="310"/>
      <c r="P2821" s="495"/>
      <c r="Q2821" s="495"/>
      <c r="R2821" s="495"/>
    </row>
    <row r="2822" spans="8:22" x14ac:dyDescent="0.3">
      <c r="H2822" s="354"/>
      <c r="I2822" s="354"/>
      <c r="J2822" s="354"/>
      <c r="K2822" s="354"/>
      <c r="L2822" s="354"/>
      <c r="M2822" s="368"/>
      <c r="N2822" s="368"/>
      <c r="O2822" s="13"/>
      <c r="P2822" s="360"/>
      <c r="Q2822" s="13"/>
      <c r="R2822" s="13"/>
    </row>
    <row r="2823" spans="8:22" x14ac:dyDescent="0.3">
      <c r="H2823" s="385"/>
      <c r="I2823" s="385"/>
      <c r="J2823" s="385"/>
      <c r="K2823" s="385"/>
      <c r="L2823" s="385"/>
      <c r="M2823" s="386"/>
      <c r="N2823" s="386"/>
      <c r="O2823" s="385"/>
      <c r="P2823" s="385"/>
      <c r="Q2823" s="13"/>
      <c r="R2823" s="13"/>
    </row>
    <row r="2824" spans="8:22" x14ac:dyDescent="0.3">
      <c r="H2824" s="354"/>
      <c r="I2824" s="355"/>
      <c r="J2824" s="355"/>
      <c r="K2824" s="355"/>
      <c r="L2824" s="355"/>
      <c r="M2824" s="355"/>
      <c r="N2824" s="355"/>
      <c r="O2824" s="355"/>
      <c r="P2824" s="355"/>
      <c r="Q2824" s="13"/>
      <c r="R2824" s="13"/>
    </row>
    <row r="2825" spans="8:22" x14ac:dyDescent="0.3">
      <c r="H2825" s="354"/>
      <c r="I2825" s="355"/>
      <c r="J2825" s="355"/>
      <c r="K2825" s="355"/>
      <c r="L2825" s="355"/>
      <c r="M2825" s="355"/>
      <c r="N2825" s="355"/>
      <c r="O2825" s="355"/>
      <c r="P2825" s="355"/>
      <c r="Q2825" s="13"/>
      <c r="R2825" s="13"/>
    </row>
    <row r="2826" spans="8:22" x14ac:dyDescent="0.3">
      <c r="H2826" s="354"/>
      <c r="I2826" s="355"/>
      <c r="J2826" s="355"/>
      <c r="K2826" s="355"/>
      <c r="L2826" s="355"/>
      <c r="M2826" s="355"/>
      <c r="N2826" s="355"/>
      <c r="O2826" s="355"/>
      <c r="P2826" s="355"/>
      <c r="Q2826" s="13"/>
      <c r="R2826" s="70"/>
    </row>
    <row r="2827" spans="8:22" x14ac:dyDescent="0.3">
      <c r="H2827" s="354"/>
      <c r="I2827" s="355"/>
      <c r="J2827" s="355"/>
      <c r="K2827" s="355"/>
      <c r="L2827" s="355"/>
      <c r="M2827" s="355"/>
      <c r="N2827" s="355"/>
      <c r="O2827" s="355"/>
      <c r="P2827" s="355"/>
      <c r="Q2827" s="13"/>
      <c r="R2827" s="70"/>
    </row>
    <row r="2828" spans="8:22" x14ac:dyDescent="0.3">
      <c r="H2828" s="354"/>
      <c r="I2828" s="354"/>
      <c r="J2828" s="354"/>
      <c r="K2828" s="354"/>
      <c r="L2828" s="354"/>
      <c r="M2828" s="355"/>
      <c r="N2828" s="355"/>
      <c r="O2828" s="357"/>
      <c r="P2828" s="357"/>
      <c r="Q2828" s="13"/>
      <c r="R2828" s="70"/>
    </row>
    <row r="2829" spans="8:22" x14ac:dyDescent="0.3">
      <c r="H2829" s="13"/>
      <c r="I2829" s="13"/>
      <c r="J2829" s="13"/>
      <c r="K2829" s="13"/>
      <c r="L2829" s="13"/>
      <c r="M2829" s="358"/>
      <c r="N2829" s="358"/>
      <c r="O2829" s="13"/>
      <c r="P2829" s="13"/>
      <c r="Q2829" s="13"/>
      <c r="R2829" s="13"/>
    </row>
    <row r="2830" spans="8:22" ht="18.600000000000001" x14ac:dyDescent="0.4">
      <c r="H2830" s="487"/>
      <c r="I2830" s="487"/>
      <c r="J2830" s="487"/>
      <c r="K2830" s="487"/>
      <c r="L2830" s="487"/>
      <c r="M2830" s="487"/>
      <c r="N2830" s="487"/>
      <c r="O2830" s="487"/>
      <c r="P2830" s="487"/>
      <c r="Q2830" s="13"/>
      <c r="R2830" s="13"/>
    </row>
    <row r="2831" spans="8:22" x14ac:dyDescent="0.3">
      <c r="H2831" s="482"/>
      <c r="I2831" s="482"/>
      <c r="J2831" s="482"/>
      <c r="K2831" s="482"/>
      <c r="L2831" s="482"/>
      <c r="M2831" s="482"/>
      <c r="N2831" s="482"/>
      <c r="O2831" s="482"/>
      <c r="P2831" s="482"/>
      <c r="Q2831" s="13"/>
      <c r="R2831" s="13"/>
    </row>
    <row r="2832" spans="8:22" ht="18.600000000000001" x14ac:dyDescent="0.4">
      <c r="H2832" s="483"/>
      <c r="I2832" s="483"/>
      <c r="J2832" s="483"/>
      <c r="K2832" s="483"/>
      <c r="L2832" s="483"/>
      <c r="M2832" s="483"/>
      <c r="N2832" s="483"/>
      <c r="O2832" s="483"/>
      <c r="P2832" s="483"/>
      <c r="Q2832" s="13"/>
      <c r="R2832" s="13"/>
    </row>
    <row r="2833" spans="8:22" ht="18" x14ac:dyDescent="0.4">
      <c r="H2833" s="484"/>
      <c r="I2833" s="484"/>
      <c r="J2833" s="484"/>
      <c r="K2833" s="484"/>
      <c r="L2833" s="484"/>
      <c r="M2833" s="484"/>
      <c r="N2833" s="484"/>
      <c r="O2833" s="484"/>
      <c r="P2833" s="484"/>
      <c r="Q2833" s="13"/>
      <c r="R2833" s="13"/>
    </row>
    <row r="2834" spans="8:22" x14ac:dyDescent="0.3">
      <c r="H2834" s="13"/>
      <c r="I2834" s="359"/>
      <c r="J2834" s="360"/>
      <c r="K2834" s="361"/>
      <c r="L2834" s="362"/>
      <c r="M2834" s="363"/>
      <c r="N2834" s="485"/>
      <c r="O2834" s="485"/>
      <c r="P2834" s="364"/>
      <c r="Q2834" s="13"/>
      <c r="R2834" s="13"/>
    </row>
    <row r="2835" spans="8:22" x14ac:dyDescent="0.3">
      <c r="H2835" s="13"/>
      <c r="I2835" s="359"/>
      <c r="J2835" s="360"/>
      <c r="K2835" s="361"/>
      <c r="L2835" s="361"/>
      <c r="M2835" s="363"/>
      <c r="N2835" s="485"/>
      <c r="O2835" s="485"/>
      <c r="P2835" s="364"/>
      <c r="Q2835" s="13"/>
      <c r="R2835" s="13"/>
    </row>
    <row r="2836" spans="8:22" x14ac:dyDescent="0.3">
      <c r="H2836" s="13"/>
      <c r="I2836" s="365"/>
      <c r="J2836" s="365"/>
      <c r="K2836" s="366"/>
      <c r="L2836" s="367"/>
      <c r="M2836" s="368"/>
      <c r="N2836" s="369"/>
      <c r="O2836" s="486"/>
      <c r="P2836" s="486"/>
      <c r="Q2836" s="486"/>
      <c r="R2836" s="486"/>
    </row>
    <row r="2837" spans="8:22" ht="11.25" customHeight="1" x14ac:dyDescent="0.3">
      <c r="H2837" s="370"/>
      <c r="I2837" s="371"/>
      <c r="J2837" s="371"/>
      <c r="K2837" s="367"/>
      <c r="L2837" s="367"/>
      <c r="M2837" s="367"/>
      <c r="N2837" s="372"/>
      <c r="O2837" s="478"/>
      <c r="P2837" s="478"/>
      <c r="Q2837" s="478"/>
      <c r="R2837" s="478"/>
    </row>
    <row r="2838" spans="8:22" ht="12" customHeight="1" x14ac:dyDescent="0.3">
      <c r="H2838" s="357"/>
      <c r="I2838" s="357"/>
      <c r="J2838" s="357"/>
      <c r="K2838" s="378"/>
      <c r="L2838" s="378"/>
      <c r="M2838" s="379"/>
      <c r="N2838" s="381"/>
      <c r="O2838" s="376"/>
      <c r="P2838" s="377"/>
      <c r="Q2838" s="376"/>
      <c r="R2838" s="377"/>
    </row>
    <row r="2839" spans="8:22" x14ac:dyDescent="0.3">
      <c r="H2839" s="357"/>
      <c r="I2839" s="357"/>
      <c r="J2839" s="357"/>
      <c r="K2839" s="378"/>
      <c r="L2839" s="378"/>
      <c r="M2839" s="379"/>
      <c r="N2839" s="381"/>
      <c r="O2839" s="376"/>
      <c r="P2839" s="377"/>
      <c r="Q2839" s="376"/>
      <c r="R2839" s="377"/>
      <c r="S2839" s="392"/>
      <c r="T2839" s="298"/>
      <c r="U2839" s="298"/>
      <c r="V2839" s="298"/>
    </row>
    <row r="2840" spans="8:22" x14ac:dyDescent="0.3">
      <c r="H2840" s="357"/>
      <c r="I2840" s="357"/>
      <c r="J2840" s="357"/>
      <c r="K2840" s="378"/>
      <c r="L2840" s="378"/>
      <c r="M2840" s="379"/>
      <c r="N2840" s="381"/>
      <c r="O2840" s="376"/>
      <c r="P2840" s="377"/>
      <c r="Q2840" s="376"/>
      <c r="R2840" s="377"/>
    </row>
    <row r="2841" spans="8:22" x14ac:dyDescent="0.3">
      <c r="H2841" s="357"/>
      <c r="I2841" s="357"/>
      <c r="J2841" s="357"/>
      <c r="K2841" s="378"/>
      <c r="L2841" s="378"/>
      <c r="M2841" s="379"/>
      <c r="N2841" s="381"/>
      <c r="O2841" s="376"/>
      <c r="P2841" s="377"/>
      <c r="Q2841" s="376"/>
      <c r="R2841" s="377"/>
    </row>
    <row r="2842" spans="8:22" x14ac:dyDescent="0.3">
      <c r="H2842" s="357"/>
      <c r="I2842" s="357"/>
      <c r="J2842" s="357"/>
      <c r="K2842" s="378"/>
      <c r="L2842" s="378"/>
      <c r="M2842" s="379"/>
      <c r="N2842" s="381"/>
      <c r="O2842" s="376"/>
      <c r="P2842" s="377"/>
      <c r="Q2842" s="376"/>
      <c r="R2842" s="377"/>
    </row>
    <row r="2843" spans="8:22" x14ac:dyDescent="0.3">
      <c r="H2843" s="357"/>
      <c r="I2843" s="357"/>
      <c r="J2843" s="357"/>
      <c r="K2843" s="378"/>
      <c r="L2843" s="378"/>
      <c r="M2843" s="379"/>
      <c r="N2843" s="381"/>
      <c r="O2843" s="376"/>
      <c r="P2843" s="377"/>
      <c r="Q2843" s="376"/>
      <c r="R2843" s="377"/>
    </row>
    <row r="2844" spans="8:22" x14ac:dyDescent="0.3">
      <c r="H2844" s="367"/>
      <c r="I2844" s="367"/>
      <c r="J2844" s="367"/>
      <c r="K2844" s="367"/>
      <c r="L2844" s="367"/>
      <c r="M2844" s="367"/>
      <c r="N2844" s="382"/>
      <c r="O2844" s="376"/>
      <c r="P2844" s="383"/>
      <c r="Q2844" s="376"/>
      <c r="R2844" s="383"/>
    </row>
    <row r="2845" spans="8:22" x14ac:dyDescent="0.3">
      <c r="H2845" s="354"/>
      <c r="I2845" s="354"/>
      <c r="J2845" s="354"/>
      <c r="K2845" s="354"/>
      <c r="L2845" s="354"/>
      <c r="M2845" s="368"/>
      <c r="N2845" s="384"/>
      <c r="O2845" s="310"/>
      <c r="P2845" s="495"/>
      <c r="Q2845" s="495"/>
      <c r="R2845" s="495"/>
    </row>
    <row r="2846" spans="8:22" x14ac:dyDescent="0.3">
      <c r="H2846" s="354"/>
      <c r="I2846" s="354"/>
      <c r="J2846" s="354"/>
      <c r="K2846" s="354"/>
      <c r="L2846" s="354"/>
      <c r="M2846" s="368"/>
      <c r="N2846" s="368"/>
      <c r="O2846" s="13"/>
      <c r="P2846" s="360"/>
      <c r="Q2846" s="13"/>
      <c r="R2846" s="13"/>
    </row>
    <row r="2847" spans="8:22" x14ac:dyDescent="0.3">
      <c r="H2847" s="385"/>
      <c r="I2847" s="385"/>
      <c r="J2847" s="385"/>
      <c r="K2847" s="385"/>
      <c r="L2847" s="385"/>
      <c r="M2847" s="386"/>
      <c r="N2847" s="386"/>
      <c r="O2847" s="385"/>
      <c r="P2847" s="385"/>
      <c r="Q2847" s="13"/>
      <c r="R2847" s="13"/>
    </row>
    <row r="2848" spans="8:22" x14ac:dyDescent="0.3">
      <c r="H2848" s="354"/>
      <c r="I2848" s="355"/>
      <c r="J2848" s="355"/>
      <c r="K2848" s="355"/>
      <c r="L2848" s="355"/>
      <c r="M2848" s="355"/>
      <c r="N2848" s="355"/>
      <c r="O2848" s="355"/>
      <c r="P2848" s="355"/>
      <c r="Q2848" s="13"/>
      <c r="R2848" s="13"/>
    </row>
    <row r="2849" spans="1:18" x14ac:dyDescent="0.3">
      <c r="H2849" s="354"/>
      <c r="I2849" s="355"/>
      <c r="J2849" s="355"/>
      <c r="K2849" s="355"/>
      <c r="L2849" s="355"/>
      <c r="M2849" s="355"/>
      <c r="N2849" s="355"/>
      <c r="O2849" s="355"/>
      <c r="P2849" s="355"/>
      <c r="Q2849" s="13"/>
      <c r="R2849" s="13"/>
    </row>
    <row r="2850" spans="1:18" ht="19.5" customHeight="1" x14ac:dyDescent="0.3">
      <c r="H2850" s="354"/>
      <c r="I2850" s="355"/>
      <c r="J2850" s="355"/>
      <c r="K2850" s="355"/>
      <c r="L2850" s="355"/>
      <c r="M2850" s="355"/>
      <c r="N2850" s="355"/>
      <c r="O2850" s="355"/>
      <c r="P2850" s="355"/>
      <c r="Q2850" s="13"/>
      <c r="R2850" s="70"/>
    </row>
    <row r="2851" spans="1:18" x14ac:dyDescent="0.3">
      <c r="H2851" s="354"/>
      <c r="I2851" s="355"/>
      <c r="J2851" s="355"/>
      <c r="K2851" s="355"/>
      <c r="L2851" s="355"/>
      <c r="M2851" s="355"/>
      <c r="N2851" s="355"/>
      <c r="O2851" s="355"/>
      <c r="P2851" s="355"/>
      <c r="Q2851" s="13"/>
      <c r="R2851" s="70"/>
    </row>
    <row r="2852" spans="1:18" x14ac:dyDescent="0.3">
      <c r="H2852" s="354"/>
      <c r="I2852" s="354"/>
      <c r="J2852" s="354"/>
      <c r="K2852" s="354"/>
      <c r="L2852" s="354"/>
      <c r="M2852" s="355"/>
      <c r="N2852" s="355"/>
      <c r="O2852" s="357"/>
      <c r="P2852" s="357"/>
      <c r="Q2852" s="13"/>
      <c r="R2852" s="70"/>
    </row>
    <row r="2853" spans="1:18" x14ac:dyDescent="0.3">
      <c r="H2853" s="13"/>
      <c r="I2853" s="13"/>
      <c r="J2853" s="13"/>
      <c r="K2853" s="13"/>
      <c r="L2853" s="13"/>
      <c r="M2853" s="358"/>
      <c r="N2853" s="358"/>
      <c r="O2853" s="13"/>
      <c r="P2853" s="13"/>
      <c r="Q2853" s="13"/>
      <c r="R2853" s="13"/>
    </row>
    <row r="2854" spans="1:18" s="204" customFormat="1" ht="18.600000000000001" x14ac:dyDescent="0.4">
      <c r="A2854" s="393"/>
      <c r="D2854" s="393"/>
      <c r="H2854" s="483"/>
      <c r="I2854" s="483"/>
      <c r="J2854" s="483"/>
      <c r="K2854" s="483"/>
      <c r="L2854" s="483"/>
      <c r="M2854" s="483"/>
      <c r="N2854" s="483"/>
      <c r="O2854" s="483"/>
      <c r="P2854" s="483"/>
      <c r="Q2854" s="203"/>
      <c r="R2854" s="203"/>
    </row>
    <row r="2855" spans="1:18" ht="18.600000000000001" x14ac:dyDescent="0.4">
      <c r="H2855" s="483"/>
      <c r="I2855" s="483"/>
      <c r="J2855" s="483"/>
      <c r="K2855" s="483"/>
      <c r="L2855" s="483"/>
      <c r="M2855" s="483"/>
      <c r="N2855" s="483"/>
      <c r="O2855" s="483"/>
      <c r="P2855" s="483"/>
      <c r="Q2855" s="13"/>
      <c r="R2855" s="13"/>
    </row>
    <row r="2856" spans="1:18" ht="18" x14ac:dyDescent="0.4">
      <c r="H2856" s="484"/>
      <c r="I2856" s="484"/>
      <c r="J2856" s="484"/>
      <c r="K2856" s="484"/>
      <c r="L2856" s="484"/>
      <c r="M2856" s="484"/>
      <c r="N2856" s="484"/>
      <c r="O2856" s="484"/>
      <c r="P2856" s="484"/>
      <c r="Q2856" s="13"/>
      <c r="R2856" s="13"/>
    </row>
    <row r="2857" spans="1:18" ht="18" x14ac:dyDescent="0.4">
      <c r="H2857" s="394"/>
      <c r="I2857" s="394"/>
      <c r="J2857" s="394"/>
      <c r="K2857" s="394"/>
      <c r="L2857" s="394"/>
      <c r="M2857" s="394"/>
      <c r="N2857" s="394"/>
      <c r="O2857" s="394"/>
      <c r="P2857" s="394"/>
      <c r="Q2857" s="13"/>
      <c r="R2857" s="13"/>
    </row>
    <row r="2858" spans="1:18" x14ac:dyDescent="0.3">
      <c r="H2858" s="13"/>
      <c r="I2858" s="359"/>
      <c r="J2858" s="360"/>
      <c r="K2858" s="361"/>
      <c r="L2858" s="362"/>
      <c r="M2858" s="363"/>
      <c r="N2858" s="395"/>
      <c r="O2858" s="395"/>
      <c r="P2858" s="364"/>
      <c r="Q2858" s="13"/>
      <c r="R2858" s="13"/>
    </row>
    <row r="2859" spans="1:18" x14ac:dyDescent="0.3">
      <c r="H2859" s="13"/>
      <c r="I2859" s="359"/>
      <c r="J2859" s="360"/>
      <c r="K2859" s="361"/>
      <c r="L2859" s="361"/>
      <c r="M2859" s="363"/>
      <c r="N2859" s="485"/>
      <c r="O2859" s="485"/>
      <c r="P2859" s="364"/>
      <c r="Q2859" s="13"/>
      <c r="R2859" s="13"/>
    </row>
    <row r="2860" spans="1:18" x14ac:dyDescent="0.3">
      <c r="H2860" s="13"/>
      <c r="I2860" s="365"/>
      <c r="J2860" s="365"/>
      <c r="K2860" s="366"/>
      <c r="L2860" s="367"/>
      <c r="M2860" s="368"/>
      <c r="N2860" s="369"/>
      <c r="O2860" s="486"/>
      <c r="P2860" s="486"/>
      <c r="Q2860" s="486"/>
      <c r="R2860" s="486"/>
    </row>
    <row r="2861" spans="1:18" x14ac:dyDescent="0.3">
      <c r="H2861" s="370"/>
      <c r="I2861" s="371"/>
      <c r="J2861" s="371"/>
      <c r="K2861" s="367"/>
      <c r="L2861" s="367"/>
      <c r="M2861" s="367"/>
      <c r="N2861" s="372"/>
      <c r="O2861" s="478"/>
      <c r="P2861" s="478"/>
      <c r="Q2861" s="478"/>
      <c r="R2861" s="478"/>
    </row>
    <row r="2862" spans="1:18" ht="8.25" customHeight="1" x14ac:dyDescent="0.3">
      <c r="H2862" s="357"/>
      <c r="I2862" s="357"/>
      <c r="J2862" s="357"/>
      <c r="K2862" s="378"/>
      <c r="L2862" s="378"/>
      <c r="M2862" s="379"/>
      <c r="N2862" s="381"/>
      <c r="O2862" s="376"/>
      <c r="P2862" s="377"/>
      <c r="Q2862" s="376"/>
      <c r="R2862" s="377"/>
    </row>
    <row r="2863" spans="1:18" x14ac:dyDescent="0.3">
      <c r="H2863" s="357"/>
      <c r="I2863" s="357"/>
      <c r="J2863" s="357"/>
      <c r="K2863" s="378"/>
      <c r="L2863" s="378"/>
      <c r="M2863" s="379"/>
      <c r="N2863" s="381"/>
      <c r="O2863" s="376"/>
      <c r="P2863" s="377"/>
      <c r="Q2863" s="376"/>
      <c r="R2863" s="377"/>
    </row>
    <row r="2864" spans="1:18" x14ac:dyDescent="0.3">
      <c r="H2864" s="357"/>
      <c r="I2864" s="357"/>
      <c r="J2864" s="357"/>
      <c r="K2864" s="378"/>
      <c r="L2864" s="378"/>
      <c r="M2864" s="379"/>
      <c r="N2864" s="381"/>
      <c r="O2864" s="376"/>
      <c r="P2864" s="377"/>
      <c r="Q2864" s="376"/>
      <c r="R2864" s="377"/>
    </row>
    <row r="2865" spans="8:18" x14ac:dyDescent="0.3">
      <c r="H2865" s="357"/>
      <c r="I2865" s="357"/>
      <c r="J2865" s="357"/>
      <c r="K2865" s="378"/>
      <c r="L2865" s="378"/>
      <c r="M2865" s="379"/>
      <c r="N2865" s="381"/>
      <c r="O2865" s="376"/>
      <c r="P2865" s="377"/>
      <c r="Q2865" s="376"/>
      <c r="R2865" s="377"/>
    </row>
    <row r="2866" spans="8:18" x14ac:dyDescent="0.3">
      <c r="H2866" s="357"/>
      <c r="I2866" s="357"/>
      <c r="J2866" s="357"/>
      <c r="K2866" s="378"/>
      <c r="L2866" s="378"/>
      <c r="M2866" s="379"/>
      <c r="N2866" s="381"/>
      <c r="O2866" s="376"/>
      <c r="P2866" s="377"/>
      <c r="Q2866" s="376"/>
      <c r="R2866" s="377"/>
    </row>
    <row r="2867" spans="8:18" x14ac:dyDescent="0.3">
      <c r="H2867" s="357"/>
      <c r="I2867" s="357"/>
      <c r="J2867" s="357"/>
      <c r="K2867" s="378"/>
      <c r="L2867" s="378"/>
      <c r="M2867" s="379"/>
      <c r="N2867" s="381"/>
      <c r="O2867" s="376"/>
      <c r="P2867" s="377"/>
      <c r="Q2867" s="376"/>
      <c r="R2867" s="377"/>
    </row>
    <row r="2868" spans="8:18" x14ac:dyDescent="0.3">
      <c r="H2868" s="367"/>
      <c r="I2868" s="367"/>
      <c r="J2868" s="367"/>
      <c r="K2868" s="367"/>
      <c r="L2868" s="367"/>
      <c r="M2868" s="367"/>
      <c r="N2868" s="382"/>
      <c r="O2868" s="376"/>
      <c r="P2868" s="383"/>
      <c r="Q2868" s="376"/>
      <c r="R2868" s="383"/>
    </row>
    <row r="2869" spans="8:18" x14ac:dyDescent="0.3">
      <c r="H2869" s="354"/>
      <c r="I2869" s="354"/>
      <c r="J2869" s="354"/>
      <c r="K2869" s="354"/>
      <c r="L2869" s="354"/>
      <c r="M2869" s="368"/>
      <c r="N2869" s="384"/>
      <c r="O2869" s="310"/>
      <c r="P2869" s="495"/>
      <c r="Q2869" s="495"/>
      <c r="R2869" s="495"/>
    </row>
    <row r="2870" spans="8:18" x14ac:dyDescent="0.3">
      <c r="H2870" s="354"/>
      <c r="I2870" s="354"/>
      <c r="J2870" s="354"/>
      <c r="K2870" s="354"/>
      <c r="L2870" s="354"/>
      <c r="M2870" s="368"/>
      <c r="N2870" s="368"/>
      <c r="O2870" s="13"/>
      <c r="P2870" s="360"/>
      <c r="Q2870" s="13"/>
      <c r="R2870" s="13"/>
    </row>
    <row r="2871" spans="8:18" x14ac:dyDescent="0.3">
      <c r="H2871" s="385"/>
      <c r="I2871" s="385"/>
      <c r="J2871" s="385"/>
      <c r="K2871" s="385"/>
      <c r="L2871" s="385"/>
      <c r="M2871" s="386"/>
      <c r="N2871" s="386"/>
      <c r="O2871" s="385"/>
      <c r="P2871" s="385"/>
      <c r="Q2871" s="13"/>
      <c r="R2871" s="13"/>
    </row>
    <row r="2872" spans="8:18" x14ac:dyDescent="0.3">
      <c r="H2872" s="385"/>
      <c r="I2872" s="385"/>
      <c r="J2872" s="385"/>
      <c r="K2872" s="385"/>
      <c r="L2872" s="385"/>
      <c r="M2872" s="386"/>
      <c r="N2872" s="386"/>
      <c r="O2872" s="385"/>
      <c r="P2872" s="385"/>
      <c r="Q2872" s="13"/>
      <c r="R2872" s="13"/>
    </row>
    <row r="2873" spans="8:18" x14ac:dyDescent="0.3">
      <c r="H2873" s="354"/>
      <c r="I2873" s="355"/>
      <c r="J2873" s="355"/>
      <c r="K2873" s="355"/>
      <c r="L2873" s="355"/>
      <c r="M2873" s="355"/>
      <c r="N2873" s="355"/>
      <c r="O2873" s="355"/>
      <c r="P2873" s="355"/>
      <c r="Q2873" s="13"/>
      <c r="R2873" s="13"/>
    </row>
    <row r="2874" spans="8:18" x14ac:dyDescent="0.3">
      <c r="H2874" s="354"/>
      <c r="I2874" s="355"/>
      <c r="J2874" s="355"/>
      <c r="K2874" s="355"/>
      <c r="L2874" s="355"/>
      <c r="M2874" s="355"/>
      <c r="N2874" s="355"/>
      <c r="O2874" s="355"/>
      <c r="P2874" s="355"/>
      <c r="Q2874" s="13"/>
      <c r="R2874" s="70"/>
    </row>
    <row r="2875" spans="8:18" ht="18.75" customHeight="1" x14ac:dyDescent="0.3">
      <c r="H2875" s="354"/>
      <c r="I2875" s="355"/>
      <c r="J2875" s="355"/>
      <c r="K2875" s="355"/>
      <c r="L2875" s="355"/>
      <c r="M2875" s="355"/>
      <c r="N2875" s="355"/>
      <c r="O2875" s="355"/>
      <c r="P2875" s="355"/>
      <c r="Q2875" s="13"/>
      <c r="R2875" s="70"/>
    </row>
    <row r="2876" spans="8:18" x14ac:dyDescent="0.3">
      <c r="H2876" s="354"/>
      <c r="I2876" s="354"/>
      <c r="J2876" s="354"/>
      <c r="K2876" s="354"/>
      <c r="L2876" s="354"/>
      <c r="M2876" s="355"/>
      <c r="N2876" s="355"/>
      <c r="O2876" s="357"/>
      <c r="P2876" s="357"/>
      <c r="Q2876" s="13"/>
      <c r="R2876" s="70"/>
    </row>
    <row r="2877" spans="8:18" x14ac:dyDescent="0.3">
      <c r="H2877" s="13"/>
      <c r="I2877" s="13"/>
      <c r="J2877" s="13"/>
      <c r="K2877" s="13"/>
      <c r="L2877" s="13"/>
      <c r="M2877" s="358"/>
      <c r="N2877" s="358"/>
      <c r="O2877" s="13"/>
      <c r="P2877" s="13"/>
      <c r="Q2877" s="13"/>
      <c r="R2877" s="13"/>
    </row>
    <row r="2878" spans="8:18" x14ac:dyDescent="0.3">
      <c r="H2878" s="512"/>
      <c r="I2878" s="512"/>
      <c r="J2878" s="512"/>
      <c r="K2878" s="512"/>
      <c r="L2878" s="512"/>
      <c r="M2878" s="512"/>
      <c r="N2878" s="512"/>
      <c r="O2878" s="512"/>
      <c r="P2878" s="512"/>
      <c r="Q2878" s="13"/>
      <c r="R2878" s="13"/>
    </row>
    <row r="2879" spans="8:18" ht="15" customHeight="1" x14ac:dyDescent="0.4">
      <c r="H2879" s="483"/>
      <c r="I2879" s="483"/>
      <c r="J2879" s="483"/>
      <c r="K2879" s="483"/>
      <c r="L2879" s="483"/>
      <c r="M2879" s="483"/>
      <c r="N2879" s="483"/>
      <c r="O2879" s="483"/>
      <c r="P2879" s="483"/>
      <c r="Q2879" s="13"/>
      <c r="R2879" s="13"/>
    </row>
    <row r="2880" spans="8:18" ht="15" customHeight="1" x14ac:dyDescent="0.4">
      <c r="H2880" s="484"/>
      <c r="I2880" s="484"/>
      <c r="J2880" s="484"/>
      <c r="K2880" s="484"/>
      <c r="L2880" s="484"/>
      <c r="M2880" s="484"/>
      <c r="N2880" s="484"/>
      <c r="O2880" s="484"/>
      <c r="P2880" s="484"/>
      <c r="Q2880" s="13"/>
      <c r="R2880" s="13"/>
    </row>
    <row r="2881" spans="8:18" x14ac:dyDescent="0.3">
      <c r="H2881" s="13"/>
      <c r="I2881" s="359"/>
      <c r="J2881" s="360"/>
      <c r="K2881" s="361"/>
      <c r="L2881" s="362"/>
      <c r="M2881" s="363"/>
      <c r="N2881" s="395"/>
      <c r="O2881" s="395"/>
      <c r="P2881" s="364"/>
      <c r="Q2881" s="13"/>
      <c r="R2881" s="13"/>
    </row>
    <row r="2882" spans="8:18" x14ac:dyDescent="0.3">
      <c r="H2882" s="13"/>
      <c r="I2882" s="359"/>
      <c r="J2882" s="360"/>
      <c r="K2882" s="361"/>
      <c r="L2882" s="361"/>
      <c r="M2882" s="363"/>
      <c r="N2882" s="396"/>
      <c r="O2882" s="396"/>
      <c r="P2882" s="364"/>
      <c r="Q2882" s="13"/>
      <c r="R2882" s="13"/>
    </row>
    <row r="2883" spans="8:18" x14ac:dyDescent="0.3">
      <c r="H2883" s="13"/>
      <c r="I2883" s="365"/>
      <c r="J2883" s="365"/>
      <c r="K2883" s="366"/>
      <c r="L2883" s="367"/>
      <c r="M2883" s="368"/>
      <c r="N2883" s="369"/>
      <c r="O2883" s="486"/>
      <c r="P2883" s="486"/>
      <c r="Q2883" s="486"/>
      <c r="R2883" s="486"/>
    </row>
    <row r="2884" spans="8:18" x14ac:dyDescent="0.3">
      <c r="H2884" s="370"/>
      <c r="I2884" s="371"/>
      <c r="J2884" s="371"/>
      <c r="K2884" s="367"/>
      <c r="L2884" s="367"/>
      <c r="M2884" s="367"/>
      <c r="N2884" s="372"/>
      <c r="O2884" s="478"/>
      <c r="P2884" s="478"/>
      <c r="Q2884" s="478"/>
      <c r="R2884" s="478"/>
    </row>
    <row r="2885" spans="8:18" ht="14.25" customHeight="1" x14ac:dyDescent="0.3">
      <c r="H2885" s="357"/>
      <c r="I2885" s="357"/>
      <c r="J2885" s="357"/>
      <c r="K2885" s="378"/>
      <c r="L2885" s="378"/>
      <c r="M2885" s="379"/>
      <c r="N2885" s="381"/>
      <c r="O2885" s="376"/>
      <c r="P2885" s="377"/>
      <c r="Q2885" s="376"/>
      <c r="R2885" s="377"/>
    </row>
    <row r="2886" spans="8:18" ht="14.25" customHeight="1" x14ac:dyDescent="0.3">
      <c r="H2886" s="357"/>
      <c r="I2886" s="357"/>
      <c r="J2886" s="357"/>
      <c r="K2886" s="378"/>
      <c r="L2886" s="378"/>
      <c r="M2886" s="379"/>
      <c r="N2886" s="381"/>
      <c r="O2886" s="376"/>
      <c r="P2886" s="377"/>
      <c r="Q2886" s="376"/>
      <c r="R2886" s="377"/>
    </row>
    <row r="2887" spans="8:18" ht="14.25" customHeight="1" x14ac:dyDescent="0.3">
      <c r="H2887" s="357"/>
      <c r="I2887" s="357"/>
      <c r="J2887" s="357"/>
      <c r="K2887" s="378"/>
      <c r="L2887" s="378"/>
      <c r="M2887" s="379"/>
      <c r="N2887" s="381"/>
      <c r="O2887" s="376"/>
      <c r="P2887" s="377"/>
      <c r="Q2887" s="376"/>
      <c r="R2887" s="377"/>
    </row>
    <row r="2888" spans="8:18" x14ac:dyDescent="0.3">
      <c r="H2888" s="357"/>
      <c r="I2888" s="357"/>
      <c r="J2888" s="357"/>
      <c r="K2888" s="378"/>
      <c r="L2888" s="378"/>
      <c r="M2888" s="379"/>
      <c r="N2888" s="381"/>
      <c r="O2888" s="376"/>
      <c r="P2888" s="377"/>
      <c r="Q2888" s="376"/>
      <c r="R2888" s="377"/>
    </row>
    <row r="2889" spans="8:18" ht="18" customHeight="1" x14ac:dyDescent="0.3">
      <c r="H2889" s="357"/>
      <c r="I2889" s="357"/>
      <c r="J2889" s="357"/>
      <c r="K2889" s="378"/>
      <c r="L2889" s="378"/>
      <c r="M2889" s="379"/>
      <c r="N2889" s="381"/>
      <c r="O2889" s="376"/>
      <c r="P2889" s="377"/>
      <c r="Q2889" s="376"/>
      <c r="R2889" s="377"/>
    </row>
    <row r="2890" spans="8:18" x14ac:dyDescent="0.3">
      <c r="H2890" s="367"/>
      <c r="I2890" s="367"/>
      <c r="J2890" s="367"/>
      <c r="K2890" s="367"/>
      <c r="L2890" s="367"/>
      <c r="M2890" s="367"/>
      <c r="N2890" s="382"/>
      <c r="O2890" s="376"/>
      <c r="P2890" s="383"/>
      <c r="Q2890" s="376"/>
      <c r="R2890" s="383"/>
    </row>
    <row r="2891" spans="8:18" x14ac:dyDescent="0.3">
      <c r="H2891" s="354"/>
      <c r="I2891" s="354"/>
      <c r="J2891" s="354"/>
      <c r="K2891" s="354"/>
      <c r="L2891" s="354"/>
      <c r="M2891" s="368"/>
      <c r="N2891" s="384"/>
      <c r="O2891" s="310"/>
      <c r="P2891" s="495"/>
      <c r="Q2891" s="495"/>
      <c r="R2891" s="495"/>
    </row>
    <row r="2892" spans="8:18" ht="24" customHeight="1" x14ac:dyDescent="0.3">
      <c r="H2892" s="354"/>
      <c r="I2892" s="354"/>
      <c r="J2892" s="354"/>
      <c r="K2892" s="354"/>
      <c r="L2892" s="354"/>
      <c r="M2892" s="368"/>
      <c r="N2892" s="368"/>
      <c r="O2892" s="13"/>
      <c r="P2892" s="360"/>
      <c r="Q2892" s="13"/>
      <c r="R2892" s="13"/>
    </row>
    <row r="2893" spans="8:18" x14ac:dyDescent="0.3">
      <c r="H2893" s="385"/>
      <c r="I2893" s="385"/>
      <c r="J2893" s="385"/>
      <c r="K2893" s="385"/>
      <c r="L2893" s="385"/>
      <c r="M2893" s="386"/>
      <c r="N2893" s="386"/>
      <c r="O2893" s="385"/>
      <c r="P2893" s="385"/>
      <c r="Q2893" s="13"/>
      <c r="R2893" s="13"/>
    </row>
    <row r="2894" spans="8:18" ht="10.5" customHeight="1" x14ac:dyDescent="0.3">
      <c r="H2894" s="354"/>
      <c r="I2894" s="355"/>
      <c r="J2894" s="355"/>
      <c r="K2894" s="355"/>
      <c r="L2894" s="355"/>
      <c r="M2894" s="355"/>
      <c r="N2894" s="355"/>
      <c r="O2894" s="355"/>
      <c r="P2894" s="355"/>
      <c r="Q2894" s="13"/>
      <c r="R2894" s="13"/>
    </row>
    <row r="2895" spans="8:18" x14ac:dyDescent="0.3">
      <c r="H2895" s="354"/>
      <c r="I2895" s="355"/>
      <c r="J2895" s="355"/>
      <c r="K2895" s="355"/>
      <c r="L2895" s="355"/>
      <c r="M2895" s="355"/>
      <c r="N2895" s="355"/>
      <c r="O2895" s="355"/>
      <c r="P2895" s="355"/>
      <c r="Q2895" s="13"/>
      <c r="R2895" s="13"/>
    </row>
    <row r="2896" spans="8:18" x14ac:dyDescent="0.3">
      <c r="H2896" s="354"/>
      <c r="I2896" s="355"/>
      <c r="J2896" s="355"/>
      <c r="K2896" s="355"/>
      <c r="L2896" s="355"/>
      <c r="M2896" s="355"/>
      <c r="N2896" s="355"/>
      <c r="O2896" s="355"/>
      <c r="P2896" s="355"/>
      <c r="Q2896" s="13"/>
      <c r="R2896" s="70"/>
    </row>
    <row r="2897" spans="8:18" ht="35.25" customHeight="1" x14ac:dyDescent="0.3">
      <c r="H2897" s="354"/>
      <c r="I2897" s="355"/>
      <c r="J2897" s="355"/>
      <c r="K2897" s="355"/>
      <c r="L2897" s="355"/>
      <c r="M2897" s="355"/>
      <c r="N2897" s="355"/>
      <c r="O2897" s="355"/>
      <c r="P2897" s="355"/>
      <c r="Q2897" s="13"/>
      <c r="R2897" s="70"/>
    </row>
    <row r="2898" spans="8:18" x14ac:dyDescent="0.3">
      <c r="H2898" s="354"/>
      <c r="I2898" s="354"/>
      <c r="J2898" s="354"/>
      <c r="K2898" s="354"/>
      <c r="L2898" s="354"/>
      <c r="M2898" s="355"/>
      <c r="N2898" s="355"/>
      <c r="O2898" s="357"/>
      <c r="P2898" s="357"/>
      <c r="Q2898" s="13"/>
      <c r="R2898" s="70"/>
    </row>
    <row r="2899" spans="8:18" x14ac:dyDescent="0.3">
      <c r="H2899" s="13"/>
      <c r="I2899" s="13"/>
      <c r="J2899" s="13"/>
      <c r="K2899" s="13"/>
      <c r="L2899" s="13"/>
      <c r="M2899" s="358"/>
      <c r="N2899" s="358"/>
      <c r="O2899" s="13"/>
      <c r="P2899" s="13"/>
      <c r="Q2899" s="13"/>
      <c r="R2899" s="13"/>
    </row>
    <row r="2900" spans="8:18" x14ac:dyDescent="0.3">
      <c r="H2900" s="512"/>
      <c r="I2900" s="512"/>
      <c r="J2900" s="512"/>
      <c r="K2900" s="512"/>
      <c r="L2900" s="512"/>
      <c r="M2900" s="512"/>
      <c r="N2900" s="512"/>
      <c r="O2900" s="512"/>
      <c r="P2900" s="512"/>
      <c r="Q2900" s="13"/>
      <c r="R2900" s="13"/>
    </row>
    <row r="2901" spans="8:18" ht="18.600000000000001" x14ac:dyDescent="0.4">
      <c r="H2901" s="483"/>
      <c r="I2901" s="483"/>
      <c r="J2901" s="483"/>
      <c r="K2901" s="483"/>
      <c r="L2901" s="483"/>
      <c r="M2901" s="483"/>
      <c r="N2901" s="483"/>
      <c r="O2901" s="483"/>
      <c r="P2901" s="483"/>
      <c r="Q2901" s="13"/>
      <c r="R2901" s="13"/>
    </row>
    <row r="2902" spans="8:18" ht="18" x14ac:dyDescent="0.4">
      <c r="H2902" s="484"/>
      <c r="I2902" s="484"/>
      <c r="J2902" s="484"/>
      <c r="K2902" s="484"/>
      <c r="L2902" s="484"/>
      <c r="M2902" s="484"/>
      <c r="N2902" s="484"/>
      <c r="O2902" s="484"/>
      <c r="P2902" s="484"/>
      <c r="Q2902" s="13"/>
      <c r="R2902" s="13"/>
    </row>
    <row r="2903" spans="8:18" x14ac:dyDescent="0.3">
      <c r="H2903" s="13"/>
      <c r="I2903" s="359"/>
      <c r="J2903" s="360"/>
      <c r="K2903" s="361"/>
      <c r="L2903" s="362"/>
      <c r="M2903" s="363"/>
      <c r="N2903" s="395"/>
      <c r="O2903" s="395"/>
      <c r="P2903" s="364"/>
      <c r="Q2903" s="13"/>
      <c r="R2903" s="13"/>
    </row>
    <row r="2904" spans="8:18" x14ac:dyDescent="0.3">
      <c r="H2904" s="13"/>
      <c r="I2904" s="359"/>
      <c r="J2904" s="360"/>
      <c r="K2904" s="361"/>
      <c r="L2904" s="361"/>
      <c r="M2904" s="363"/>
      <c r="N2904" s="396"/>
      <c r="O2904" s="396"/>
      <c r="P2904" s="364"/>
      <c r="Q2904" s="13"/>
      <c r="R2904" s="13"/>
    </row>
    <row r="2905" spans="8:18" x14ac:dyDescent="0.3">
      <c r="H2905" s="13"/>
      <c r="I2905" s="365"/>
      <c r="J2905" s="365"/>
      <c r="K2905" s="366"/>
      <c r="L2905" s="367"/>
      <c r="M2905" s="368"/>
      <c r="N2905" s="369"/>
      <c r="O2905" s="486"/>
      <c r="P2905" s="486"/>
      <c r="Q2905" s="486"/>
      <c r="R2905" s="486"/>
    </row>
    <row r="2906" spans="8:18" x14ac:dyDescent="0.3">
      <c r="H2906" s="370"/>
      <c r="I2906" s="371"/>
      <c r="J2906" s="371"/>
      <c r="K2906" s="367"/>
      <c r="L2906" s="367"/>
      <c r="M2906" s="367"/>
      <c r="N2906" s="372"/>
      <c r="O2906" s="478"/>
      <c r="P2906" s="478"/>
      <c r="Q2906" s="478"/>
      <c r="R2906" s="478"/>
    </row>
    <row r="2907" spans="8:18" x14ac:dyDescent="0.3">
      <c r="H2907" s="370"/>
      <c r="I2907" s="371"/>
      <c r="J2907" s="371"/>
      <c r="K2907" s="367"/>
      <c r="L2907" s="367"/>
      <c r="M2907" s="367"/>
      <c r="N2907" s="372"/>
      <c r="O2907" s="390"/>
      <c r="P2907" s="390"/>
      <c r="Q2907" s="390"/>
      <c r="R2907" s="390"/>
    </row>
    <row r="2908" spans="8:18" x14ac:dyDescent="0.3">
      <c r="H2908" s="370"/>
      <c r="I2908" s="371"/>
      <c r="J2908" s="371"/>
      <c r="K2908" s="378"/>
      <c r="L2908" s="378"/>
      <c r="M2908" s="379"/>
      <c r="N2908" s="381"/>
      <c r="O2908" s="376"/>
      <c r="P2908" s="377"/>
      <c r="Q2908" s="390"/>
      <c r="R2908" s="390"/>
    </row>
    <row r="2909" spans="8:18" x14ac:dyDescent="0.3">
      <c r="H2909" s="370"/>
      <c r="I2909" s="371"/>
      <c r="J2909" s="371"/>
      <c r="K2909" s="378"/>
      <c r="L2909" s="378"/>
      <c r="M2909" s="379"/>
      <c r="N2909" s="381"/>
      <c r="O2909" s="376"/>
      <c r="P2909" s="377"/>
      <c r="Q2909" s="390"/>
      <c r="R2909" s="390"/>
    </row>
    <row r="2910" spans="8:18" x14ac:dyDescent="0.3">
      <c r="H2910" s="370"/>
      <c r="I2910" s="371"/>
      <c r="J2910" s="371"/>
      <c r="K2910" s="378"/>
      <c r="L2910" s="378"/>
      <c r="M2910" s="379"/>
      <c r="N2910" s="381"/>
      <c r="O2910" s="376"/>
      <c r="P2910" s="377"/>
      <c r="Q2910" s="390"/>
      <c r="R2910" s="390"/>
    </row>
    <row r="2911" spans="8:18" x14ac:dyDescent="0.3">
      <c r="H2911" s="370"/>
      <c r="I2911" s="371"/>
      <c r="J2911" s="371"/>
      <c r="K2911" s="378"/>
      <c r="L2911" s="378"/>
      <c r="M2911" s="379"/>
      <c r="N2911" s="381"/>
      <c r="O2911" s="376"/>
      <c r="P2911" s="377"/>
      <c r="Q2911" s="390"/>
      <c r="R2911" s="390"/>
    </row>
    <row r="2912" spans="8:18" x14ac:dyDescent="0.3">
      <c r="H2912" s="370"/>
      <c r="I2912" s="371"/>
      <c r="J2912" s="371"/>
      <c r="K2912" s="378"/>
      <c r="L2912" s="378"/>
      <c r="M2912" s="379"/>
      <c r="N2912" s="381"/>
      <c r="O2912" s="376"/>
      <c r="P2912" s="377"/>
      <c r="Q2912" s="390"/>
      <c r="R2912" s="390"/>
    </row>
    <row r="2913" spans="8:18" ht="12.75" customHeight="1" x14ac:dyDescent="0.3">
      <c r="H2913" s="370"/>
      <c r="I2913" s="357"/>
      <c r="J2913" s="357"/>
      <c r="K2913" s="378"/>
      <c r="L2913" s="378"/>
      <c r="M2913" s="379"/>
      <c r="N2913" s="381"/>
      <c r="O2913" s="376"/>
      <c r="P2913" s="377"/>
      <c r="Q2913" s="376"/>
      <c r="R2913" s="377"/>
    </row>
    <row r="2914" spans="8:18" ht="12" customHeight="1" x14ac:dyDescent="0.3">
      <c r="H2914" s="370"/>
      <c r="I2914" s="357"/>
      <c r="J2914" s="357"/>
      <c r="K2914" s="378"/>
      <c r="L2914" s="378"/>
      <c r="M2914" s="379"/>
      <c r="N2914" s="381"/>
      <c r="O2914" s="376"/>
      <c r="P2914" s="377"/>
      <c r="Q2914" s="376"/>
      <c r="R2914" s="377"/>
    </row>
    <row r="2915" spans="8:18" ht="12" customHeight="1" x14ac:dyDescent="0.3">
      <c r="H2915" s="370"/>
      <c r="I2915" s="357"/>
      <c r="J2915" s="357"/>
      <c r="K2915" s="378"/>
      <c r="L2915" s="378"/>
      <c r="M2915" s="379"/>
      <c r="N2915" s="381"/>
      <c r="O2915" s="376"/>
      <c r="P2915" s="377"/>
      <c r="Q2915" s="376"/>
      <c r="R2915" s="377"/>
    </row>
    <row r="2916" spans="8:18" x14ac:dyDescent="0.3">
      <c r="H2916" s="370"/>
      <c r="I2916" s="357"/>
      <c r="J2916" s="357"/>
      <c r="K2916" s="378"/>
      <c r="L2916" s="378"/>
      <c r="M2916" s="379"/>
      <c r="N2916" s="381"/>
      <c r="O2916" s="376"/>
      <c r="P2916" s="377"/>
      <c r="Q2916" s="376"/>
      <c r="R2916" s="377"/>
    </row>
    <row r="2917" spans="8:18" x14ac:dyDescent="0.3">
      <c r="H2917" s="370"/>
      <c r="I2917" s="357"/>
      <c r="J2917" s="357"/>
      <c r="K2917" s="378"/>
      <c r="L2917" s="378"/>
      <c r="M2917" s="379"/>
      <c r="N2917" s="381"/>
      <c r="O2917" s="376"/>
      <c r="P2917" s="377"/>
      <c r="Q2917" s="376"/>
      <c r="R2917" s="377"/>
    </row>
    <row r="2918" spans="8:18" x14ac:dyDescent="0.3">
      <c r="H2918" s="370"/>
      <c r="I2918" s="357"/>
      <c r="J2918" s="357"/>
      <c r="K2918" s="378"/>
      <c r="L2918" s="378"/>
      <c r="M2918" s="379"/>
      <c r="N2918" s="381"/>
      <c r="O2918" s="376"/>
      <c r="P2918" s="377"/>
      <c r="Q2918" s="376"/>
      <c r="R2918" s="377"/>
    </row>
    <row r="2919" spans="8:18" x14ac:dyDescent="0.3">
      <c r="H2919" s="370"/>
      <c r="I2919" s="357"/>
      <c r="J2919" s="357"/>
      <c r="K2919" s="378"/>
      <c r="L2919" s="378"/>
      <c r="M2919" s="379"/>
      <c r="N2919" s="381"/>
      <c r="O2919" s="376"/>
      <c r="P2919" s="377"/>
      <c r="Q2919" s="376"/>
      <c r="R2919" s="377"/>
    </row>
    <row r="2920" spans="8:18" x14ac:dyDescent="0.3">
      <c r="H2920" s="370"/>
      <c r="I2920" s="357"/>
      <c r="J2920" s="357"/>
      <c r="K2920" s="378"/>
      <c r="L2920" s="378"/>
      <c r="M2920" s="379"/>
      <c r="N2920" s="381"/>
      <c r="O2920" s="376"/>
      <c r="P2920" s="377"/>
      <c r="Q2920" s="376"/>
      <c r="R2920" s="377"/>
    </row>
    <row r="2921" spans="8:18" x14ac:dyDescent="0.3">
      <c r="H2921" s="370"/>
      <c r="I2921" s="357"/>
      <c r="J2921" s="357"/>
      <c r="K2921" s="378"/>
      <c r="L2921" s="378"/>
      <c r="M2921" s="379"/>
      <c r="N2921" s="381"/>
      <c r="O2921" s="376"/>
      <c r="P2921" s="377"/>
      <c r="Q2921" s="376"/>
      <c r="R2921" s="377"/>
    </row>
    <row r="2922" spans="8:18" x14ac:dyDescent="0.3">
      <c r="H2922" s="370"/>
      <c r="I2922" s="357"/>
      <c r="J2922" s="357"/>
      <c r="K2922" s="378"/>
      <c r="L2922" s="378"/>
      <c r="M2922" s="379"/>
      <c r="N2922" s="381"/>
      <c r="O2922" s="376"/>
      <c r="P2922" s="377"/>
      <c r="Q2922" s="376"/>
      <c r="R2922" s="377"/>
    </row>
    <row r="2923" spans="8:18" x14ac:dyDescent="0.3">
      <c r="H2923" s="370"/>
      <c r="I2923" s="357"/>
      <c r="J2923" s="357"/>
      <c r="K2923" s="378"/>
      <c r="L2923" s="378"/>
      <c r="M2923" s="379"/>
      <c r="N2923" s="381"/>
      <c r="O2923" s="376"/>
      <c r="P2923" s="377"/>
      <c r="Q2923" s="376"/>
      <c r="R2923" s="377"/>
    </row>
    <row r="2924" spans="8:18" x14ac:dyDescent="0.3">
      <c r="H2924" s="370"/>
      <c r="I2924" s="357"/>
      <c r="J2924" s="357"/>
      <c r="K2924" s="378"/>
      <c r="L2924" s="378"/>
      <c r="M2924" s="379"/>
      <c r="N2924" s="381"/>
      <c r="O2924" s="376"/>
      <c r="P2924" s="377"/>
      <c r="Q2924" s="376"/>
      <c r="R2924" s="377"/>
    </row>
    <row r="2925" spans="8:18" ht="7.5" customHeight="1" x14ac:dyDescent="0.3">
      <c r="H2925" s="357"/>
      <c r="I2925" s="357"/>
      <c r="J2925" s="357"/>
      <c r="K2925" s="378"/>
      <c r="L2925" s="378"/>
      <c r="M2925" s="379"/>
      <c r="N2925" s="381"/>
      <c r="O2925" s="376"/>
      <c r="P2925" s="377"/>
      <c r="Q2925" s="376"/>
      <c r="R2925" s="377"/>
    </row>
    <row r="2926" spans="8:18" x14ac:dyDescent="0.3">
      <c r="H2926" s="367"/>
      <c r="I2926" s="367"/>
      <c r="J2926" s="367"/>
      <c r="K2926" s="367"/>
      <c r="L2926" s="367"/>
      <c r="M2926" s="367"/>
      <c r="N2926" s="382"/>
      <c r="O2926" s="376"/>
      <c r="P2926" s="383"/>
      <c r="Q2926" s="376"/>
      <c r="R2926" s="383"/>
    </row>
    <row r="2927" spans="8:18" x14ac:dyDescent="0.3">
      <c r="H2927" s="354"/>
      <c r="I2927" s="354"/>
      <c r="J2927" s="354"/>
      <c r="K2927" s="354"/>
      <c r="L2927" s="354"/>
      <c r="M2927" s="368"/>
      <c r="N2927" s="384"/>
      <c r="O2927" s="310"/>
      <c r="P2927" s="495"/>
      <c r="Q2927" s="495"/>
      <c r="R2927" s="495"/>
    </row>
    <row r="2928" spans="8:18" x14ac:dyDescent="0.3">
      <c r="H2928" s="481"/>
      <c r="I2928" s="481"/>
      <c r="J2928" s="481"/>
      <c r="K2928" s="481"/>
      <c r="L2928" s="481"/>
      <c r="M2928" s="481"/>
      <c r="N2928" s="481"/>
      <c r="O2928" s="376"/>
      <c r="P2928" s="397"/>
      <c r="Q2928" s="376"/>
      <c r="R2928" s="397"/>
    </row>
    <row r="2929" spans="8:19" x14ac:dyDescent="0.3">
      <c r="H2929" s="481"/>
      <c r="I2929" s="481"/>
      <c r="J2929" s="481"/>
      <c r="K2929" s="481"/>
      <c r="L2929" s="481"/>
      <c r="M2929" s="481"/>
      <c r="N2929" s="481"/>
      <c r="O2929" s="310"/>
      <c r="P2929" s="495"/>
      <c r="Q2929" s="495"/>
      <c r="R2929" s="495"/>
    </row>
    <row r="2930" spans="8:19" x14ac:dyDescent="0.3">
      <c r="H2930" s="354"/>
      <c r="I2930" s="355"/>
      <c r="J2930" s="355"/>
      <c r="K2930" s="355"/>
      <c r="L2930" s="355"/>
      <c r="M2930" s="355"/>
      <c r="N2930" s="355"/>
      <c r="O2930" s="355"/>
      <c r="P2930" s="355"/>
      <c r="Q2930" s="13"/>
      <c r="R2930" s="13"/>
      <c r="S2930" s="120"/>
    </row>
    <row r="2931" spans="8:19" x14ac:dyDescent="0.3">
      <c r="H2931" s="354"/>
      <c r="I2931" s="355"/>
      <c r="J2931" s="355"/>
      <c r="K2931" s="355"/>
      <c r="L2931" s="355"/>
      <c r="M2931" s="355"/>
      <c r="N2931" s="355"/>
      <c r="O2931" s="355"/>
      <c r="P2931" s="355"/>
      <c r="Q2931" s="13"/>
      <c r="R2931" s="13"/>
    </row>
    <row r="2932" spans="8:19" x14ac:dyDescent="0.3">
      <c r="H2932" s="354"/>
      <c r="I2932" s="355"/>
      <c r="J2932" s="355"/>
      <c r="K2932" s="355"/>
      <c r="L2932" s="355"/>
      <c r="M2932" s="355"/>
      <c r="N2932" s="355"/>
      <c r="O2932" s="355"/>
      <c r="P2932" s="355"/>
      <c r="Q2932" s="13"/>
      <c r="R2932" s="70"/>
    </row>
    <row r="2933" spans="8:19" x14ac:dyDescent="0.3">
      <c r="H2933" s="354"/>
      <c r="I2933" s="355"/>
      <c r="J2933" s="355"/>
      <c r="K2933" s="355"/>
      <c r="L2933" s="355"/>
      <c r="M2933" s="355"/>
      <c r="N2933" s="355"/>
      <c r="O2933" s="355"/>
      <c r="P2933" s="355"/>
      <c r="Q2933" s="13"/>
      <c r="R2933" s="70"/>
    </row>
    <row r="2934" spans="8:19" x14ac:dyDescent="0.3">
      <c r="H2934" s="354"/>
      <c r="I2934" s="354"/>
      <c r="J2934" s="354"/>
      <c r="K2934" s="354"/>
      <c r="L2934" s="354"/>
      <c r="M2934" s="355"/>
      <c r="N2934" s="355"/>
      <c r="O2934" s="357"/>
      <c r="P2934" s="357"/>
      <c r="Q2934" s="13"/>
      <c r="R2934" s="70"/>
    </row>
    <row r="2935" spans="8:19" x14ac:dyDescent="0.3">
      <c r="H2935" s="13"/>
      <c r="I2935" s="13"/>
      <c r="J2935" s="13"/>
      <c r="K2935" s="13"/>
      <c r="L2935" s="13"/>
      <c r="M2935" s="358"/>
      <c r="N2935" s="358"/>
      <c r="O2935" s="13"/>
      <c r="P2935" s="13"/>
      <c r="Q2935" s="13"/>
      <c r="R2935" s="13"/>
    </row>
    <row r="2936" spans="8:19" ht="18.600000000000001" x14ac:dyDescent="0.4">
      <c r="H2936" s="487"/>
      <c r="I2936" s="487"/>
      <c r="J2936" s="487"/>
      <c r="K2936" s="487"/>
      <c r="L2936" s="487"/>
      <c r="M2936" s="487"/>
      <c r="N2936" s="487"/>
      <c r="O2936" s="487"/>
      <c r="P2936" s="487"/>
      <c r="Q2936" s="13"/>
      <c r="R2936" s="13"/>
    </row>
    <row r="2937" spans="8:19" x14ac:dyDescent="0.3">
      <c r="H2937" s="482"/>
      <c r="I2937" s="482"/>
      <c r="J2937" s="482"/>
      <c r="K2937" s="482"/>
      <c r="L2937" s="482"/>
      <c r="M2937" s="482"/>
      <c r="N2937" s="482"/>
      <c r="O2937" s="482"/>
      <c r="P2937" s="482"/>
      <c r="Q2937" s="13"/>
      <c r="R2937" s="13"/>
    </row>
    <row r="2938" spans="8:19" ht="18.600000000000001" x14ac:dyDescent="0.4">
      <c r="H2938" s="483"/>
      <c r="I2938" s="483"/>
      <c r="J2938" s="483"/>
      <c r="K2938" s="483"/>
      <c r="L2938" s="483"/>
      <c r="M2938" s="483"/>
      <c r="N2938" s="483"/>
      <c r="O2938" s="483"/>
      <c r="P2938" s="483"/>
      <c r="Q2938" s="13"/>
      <c r="R2938" s="13"/>
    </row>
    <row r="2939" spans="8:19" ht="21.75" customHeight="1" x14ac:dyDescent="0.4">
      <c r="H2939" s="484"/>
      <c r="I2939" s="484"/>
      <c r="J2939" s="484"/>
      <c r="K2939" s="484"/>
      <c r="L2939" s="484"/>
      <c r="M2939" s="484"/>
      <c r="N2939" s="484"/>
      <c r="O2939" s="484"/>
      <c r="P2939" s="484"/>
      <c r="Q2939" s="13"/>
      <c r="R2939" s="13"/>
    </row>
    <row r="2940" spans="8:19" x14ac:dyDescent="0.3">
      <c r="H2940" s="13"/>
      <c r="I2940" s="359"/>
      <c r="J2940" s="360"/>
      <c r="K2940" s="361"/>
      <c r="L2940" s="362"/>
      <c r="M2940" s="363"/>
      <c r="N2940" s="485"/>
      <c r="O2940" s="485"/>
      <c r="P2940" s="364"/>
      <c r="Q2940" s="13"/>
      <c r="R2940" s="13"/>
    </row>
    <row r="2941" spans="8:19" x14ac:dyDescent="0.3">
      <c r="H2941" s="13"/>
      <c r="I2941" s="359"/>
      <c r="J2941" s="360"/>
      <c r="K2941" s="361"/>
      <c r="L2941" s="361"/>
      <c r="M2941" s="363"/>
      <c r="N2941" s="485"/>
      <c r="O2941" s="485"/>
      <c r="P2941" s="364"/>
      <c r="Q2941" s="13"/>
      <c r="R2941" s="13"/>
    </row>
    <row r="2942" spans="8:19" x14ac:dyDescent="0.3">
      <c r="H2942" s="13"/>
      <c r="I2942" s="365"/>
      <c r="J2942" s="365"/>
      <c r="K2942" s="366"/>
      <c r="L2942" s="367"/>
      <c r="M2942" s="368"/>
      <c r="N2942" s="369"/>
      <c r="O2942" s="486"/>
      <c r="P2942" s="486"/>
      <c r="Q2942" s="486"/>
      <c r="R2942" s="486"/>
    </row>
    <row r="2943" spans="8:19" x14ac:dyDescent="0.3">
      <c r="H2943" s="370"/>
      <c r="I2943" s="371"/>
      <c r="J2943" s="371"/>
      <c r="K2943" s="367"/>
      <c r="L2943" s="367"/>
      <c r="M2943" s="367"/>
      <c r="N2943" s="372"/>
      <c r="O2943" s="478"/>
      <c r="P2943" s="478"/>
      <c r="Q2943" s="478"/>
      <c r="R2943" s="478"/>
    </row>
    <row r="2944" spans="8:19" ht="5.25" customHeight="1" x14ac:dyDescent="0.3">
      <c r="H2944" s="357"/>
      <c r="I2944" s="357"/>
      <c r="J2944" s="357"/>
      <c r="K2944" s="378"/>
      <c r="L2944" s="378"/>
      <c r="M2944" s="379"/>
      <c r="N2944" s="381"/>
      <c r="O2944" s="376"/>
      <c r="P2944" s="377"/>
      <c r="Q2944" s="376"/>
      <c r="R2944" s="377"/>
    </row>
    <row r="2945" spans="8:18" x14ac:dyDescent="0.3">
      <c r="H2945" s="357"/>
      <c r="I2945" s="357"/>
      <c r="J2945" s="357"/>
      <c r="K2945" s="378"/>
      <c r="L2945" s="378"/>
      <c r="M2945" s="379"/>
      <c r="N2945" s="381"/>
      <c r="O2945" s="376"/>
      <c r="P2945" s="377"/>
      <c r="Q2945" s="376"/>
      <c r="R2945" s="377"/>
    </row>
    <row r="2946" spans="8:18" x14ac:dyDescent="0.3">
      <c r="H2946" s="357"/>
      <c r="I2946" s="357"/>
      <c r="J2946" s="357"/>
      <c r="K2946" s="378"/>
      <c r="L2946" s="378"/>
      <c r="M2946" s="379"/>
      <c r="N2946" s="381"/>
      <c r="O2946" s="376"/>
      <c r="P2946" s="377"/>
      <c r="Q2946" s="376"/>
      <c r="R2946" s="377"/>
    </row>
    <row r="2947" spans="8:18" x14ac:dyDescent="0.3">
      <c r="H2947" s="357"/>
      <c r="I2947" s="357"/>
      <c r="J2947" s="357"/>
      <c r="K2947" s="378"/>
      <c r="L2947" s="378"/>
      <c r="M2947" s="379"/>
      <c r="N2947" s="381"/>
      <c r="O2947" s="376"/>
      <c r="P2947" s="377"/>
      <c r="Q2947" s="376"/>
      <c r="R2947" s="377"/>
    </row>
    <row r="2948" spans="8:18" x14ac:dyDescent="0.3">
      <c r="H2948" s="357"/>
      <c r="I2948" s="357"/>
      <c r="J2948" s="357"/>
      <c r="K2948" s="378"/>
      <c r="L2948" s="378"/>
      <c r="M2948" s="379"/>
      <c r="N2948" s="381"/>
      <c r="O2948" s="376"/>
      <c r="P2948" s="377"/>
      <c r="Q2948" s="376"/>
      <c r="R2948" s="377"/>
    </row>
    <row r="2949" spans="8:18" x14ac:dyDescent="0.3">
      <c r="H2949" s="357"/>
      <c r="I2949" s="357"/>
      <c r="J2949" s="357"/>
      <c r="K2949" s="378"/>
      <c r="L2949" s="378"/>
      <c r="M2949" s="379"/>
      <c r="N2949" s="381"/>
      <c r="O2949" s="376"/>
      <c r="P2949" s="377"/>
      <c r="Q2949" s="376"/>
      <c r="R2949" s="377"/>
    </row>
    <row r="2950" spans="8:18" x14ac:dyDescent="0.3">
      <c r="H2950" s="357"/>
      <c r="I2950" s="357"/>
      <c r="J2950" s="357"/>
      <c r="K2950" s="378"/>
      <c r="L2950" s="378"/>
      <c r="M2950" s="379"/>
      <c r="N2950" s="381"/>
      <c r="O2950" s="376"/>
      <c r="P2950" s="377"/>
      <c r="Q2950" s="376"/>
      <c r="R2950" s="377"/>
    </row>
    <row r="2951" spans="8:18" x14ac:dyDescent="0.3">
      <c r="H2951" s="357"/>
      <c r="I2951" s="357"/>
      <c r="J2951" s="357"/>
      <c r="K2951" s="378"/>
      <c r="L2951" s="378"/>
      <c r="M2951" s="379"/>
      <c r="N2951" s="381"/>
      <c r="O2951" s="376"/>
      <c r="P2951" s="377"/>
      <c r="Q2951" s="376"/>
      <c r="R2951" s="377"/>
    </row>
    <row r="2952" spans="8:18" x14ac:dyDescent="0.3">
      <c r="H2952" s="357"/>
      <c r="I2952" s="357"/>
      <c r="J2952" s="357"/>
      <c r="K2952" s="378"/>
      <c r="L2952" s="378"/>
      <c r="M2952" s="379"/>
      <c r="N2952" s="381"/>
      <c r="O2952" s="376"/>
      <c r="P2952" s="377"/>
      <c r="Q2952" s="376"/>
      <c r="R2952" s="377"/>
    </row>
    <row r="2953" spans="8:18" x14ac:dyDescent="0.3">
      <c r="H2953" s="357"/>
      <c r="I2953" s="357"/>
      <c r="J2953" s="357"/>
      <c r="K2953" s="378"/>
      <c r="L2953" s="378"/>
      <c r="M2953" s="379"/>
      <c r="N2953" s="381"/>
      <c r="O2953" s="376"/>
      <c r="P2953" s="377"/>
      <c r="Q2953" s="376"/>
      <c r="R2953" s="377"/>
    </row>
    <row r="2954" spans="8:18" x14ac:dyDescent="0.3">
      <c r="H2954" s="357"/>
      <c r="I2954" s="357"/>
      <c r="J2954" s="357"/>
      <c r="K2954" s="378"/>
      <c r="L2954" s="378"/>
      <c r="M2954" s="379"/>
      <c r="N2954" s="381"/>
      <c r="O2954" s="376"/>
      <c r="P2954" s="377"/>
      <c r="Q2954" s="376"/>
      <c r="R2954" s="377"/>
    </row>
    <row r="2955" spans="8:18" x14ac:dyDescent="0.3">
      <c r="H2955" s="357"/>
      <c r="I2955" s="357"/>
      <c r="J2955" s="357"/>
      <c r="K2955" s="378"/>
      <c r="L2955" s="378"/>
      <c r="M2955" s="379"/>
      <c r="N2955" s="381"/>
      <c r="O2955" s="376"/>
      <c r="P2955" s="377"/>
      <c r="Q2955" s="376"/>
      <c r="R2955" s="377"/>
    </row>
    <row r="2956" spans="8:18" x14ac:dyDescent="0.3">
      <c r="H2956" s="357"/>
      <c r="I2956" s="357"/>
      <c r="J2956" s="357"/>
      <c r="K2956" s="378"/>
      <c r="L2956" s="378"/>
      <c r="M2956" s="379"/>
      <c r="N2956" s="381"/>
      <c r="O2956" s="376"/>
      <c r="P2956" s="377"/>
      <c r="Q2956" s="376"/>
      <c r="R2956" s="377"/>
    </row>
    <row r="2957" spans="8:18" x14ac:dyDescent="0.3">
      <c r="H2957" s="357"/>
      <c r="I2957" s="357"/>
      <c r="J2957" s="357"/>
      <c r="K2957" s="378"/>
      <c r="L2957" s="378"/>
      <c r="M2957" s="379"/>
      <c r="N2957" s="381"/>
      <c r="O2957" s="376"/>
      <c r="P2957" s="377"/>
      <c r="Q2957" s="376"/>
      <c r="R2957" s="377"/>
    </row>
    <row r="2958" spans="8:18" x14ac:dyDescent="0.3">
      <c r="H2958" s="357"/>
      <c r="I2958" s="357"/>
      <c r="J2958" s="357"/>
      <c r="K2958" s="378"/>
      <c r="L2958" s="378"/>
      <c r="M2958" s="379"/>
      <c r="N2958" s="381"/>
      <c r="O2958" s="376"/>
      <c r="P2958" s="377"/>
      <c r="Q2958" s="376"/>
      <c r="R2958" s="377"/>
    </row>
    <row r="2959" spans="8:18" x14ac:dyDescent="0.3">
      <c r="H2959" s="357"/>
      <c r="I2959" s="357"/>
      <c r="J2959" s="357"/>
      <c r="K2959" s="378"/>
      <c r="L2959" s="378"/>
      <c r="M2959" s="379"/>
      <c r="N2959" s="381"/>
      <c r="O2959" s="376"/>
      <c r="P2959" s="377"/>
      <c r="Q2959" s="376"/>
      <c r="R2959" s="377"/>
    </row>
    <row r="2960" spans="8:18" x14ac:dyDescent="0.3">
      <c r="H2960" s="357"/>
      <c r="I2960" s="357"/>
      <c r="J2960" s="357"/>
      <c r="K2960" s="378"/>
      <c r="L2960" s="378"/>
      <c r="M2960" s="379"/>
      <c r="N2960" s="381"/>
      <c r="O2960" s="376"/>
      <c r="P2960" s="377"/>
      <c r="Q2960" s="376"/>
      <c r="R2960" s="377"/>
    </row>
    <row r="2961" spans="8:18" x14ac:dyDescent="0.3">
      <c r="H2961" s="357"/>
      <c r="I2961" s="357"/>
      <c r="J2961" s="357"/>
      <c r="K2961" s="378"/>
      <c r="L2961" s="378"/>
      <c r="M2961" s="379"/>
      <c r="N2961" s="381"/>
      <c r="O2961" s="376"/>
      <c r="P2961" s="377"/>
      <c r="Q2961" s="376"/>
      <c r="R2961" s="377"/>
    </row>
    <row r="2962" spans="8:18" x14ac:dyDescent="0.3">
      <c r="H2962" s="357"/>
      <c r="I2962" s="357"/>
      <c r="J2962" s="357"/>
      <c r="K2962" s="378"/>
      <c r="L2962" s="378"/>
      <c r="M2962" s="379"/>
      <c r="N2962" s="381"/>
      <c r="O2962" s="376"/>
      <c r="P2962" s="377"/>
      <c r="Q2962" s="376"/>
      <c r="R2962" s="377"/>
    </row>
    <row r="2963" spans="8:18" ht="6.75" customHeight="1" x14ac:dyDescent="0.3">
      <c r="H2963" s="357"/>
      <c r="I2963" s="357"/>
      <c r="J2963" s="357"/>
      <c r="K2963" s="378"/>
      <c r="L2963" s="378"/>
      <c r="M2963" s="379"/>
      <c r="N2963" s="381"/>
      <c r="O2963" s="376"/>
      <c r="P2963" s="377"/>
      <c r="Q2963" s="376"/>
      <c r="R2963" s="377"/>
    </row>
    <row r="2964" spans="8:18" x14ac:dyDescent="0.3">
      <c r="H2964" s="367"/>
      <c r="I2964" s="367"/>
      <c r="J2964" s="367"/>
      <c r="K2964" s="367"/>
      <c r="L2964" s="367"/>
      <c r="M2964" s="367"/>
      <c r="N2964" s="382"/>
      <c r="O2964" s="376"/>
      <c r="P2964" s="383"/>
      <c r="Q2964" s="376"/>
      <c r="R2964" s="383"/>
    </row>
    <row r="2965" spans="8:18" x14ac:dyDescent="0.3">
      <c r="H2965" s="354"/>
      <c r="I2965" s="354"/>
      <c r="J2965" s="354"/>
      <c r="K2965" s="354"/>
      <c r="L2965" s="354"/>
      <c r="M2965" s="368"/>
      <c r="N2965" s="384"/>
      <c r="O2965" s="310"/>
      <c r="P2965" s="495"/>
      <c r="Q2965" s="495"/>
      <c r="R2965" s="495"/>
    </row>
    <row r="2966" spans="8:18" x14ac:dyDescent="0.3">
      <c r="H2966" s="354"/>
      <c r="I2966" s="354"/>
      <c r="J2966" s="354"/>
      <c r="K2966" s="354"/>
      <c r="L2966" s="354"/>
      <c r="M2966" s="368"/>
      <c r="N2966" s="368"/>
      <c r="O2966" s="13"/>
      <c r="P2966" s="360"/>
      <c r="Q2966" s="13"/>
      <c r="R2966" s="13"/>
    </row>
    <row r="2967" spans="8:18" x14ac:dyDescent="0.3">
      <c r="H2967" s="385"/>
      <c r="I2967" s="385"/>
      <c r="J2967" s="385"/>
      <c r="K2967" s="385"/>
      <c r="L2967" s="385"/>
      <c r="M2967" s="386"/>
      <c r="N2967" s="386"/>
      <c r="O2967" s="385"/>
      <c r="P2967" s="385"/>
      <c r="Q2967" s="13"/>
      <c r="R2967" s="13"/>
    </row>
    <row r="2968" spans="8:18" x14ac:dyDescent="0.3">
      <c r="H2968" s="354"/>
      <c r="I2968" s="355"/>
      <c r="J2968" s="355"/>
      <c r="K2968" s="355"/>
      <c r="L2968" s="355"/>
      <c r="M2968" s="355"/>
      <c r="N2968" s="355"/>
      <c r="O2968" s="355"/>
      <c r="P2968" s="355"/>
      <c r="Q2968" s="13"/>
      <c r="R2968" s="13"/>
    </row>
    <row r="2969" spans="8:18" x14ac:dyDescent="0.3">
      <c r="H2969" s="354"/>
      <c r="I2969" s="355"/>
      <c r="J2969" s="355"/>
      <c r="K2969" s="355"/>
      <c r="L2969" s="355"/>
      <c r="M2969" s="355"/>
      <c r="N2969" s="355"/>
      <c r="O2969" s="355"/>
      <c r="P2969" s="355"/>
      <c r="Q2969" s="13"/>
      <c r="R2969" s="13"/>
    </row>
    <row r="2970" spans="8:18" x14ac:dyDescent="0.3">
      <c r="H2970" s="354"/>
      <c r="I2970" s="355"/>
      <c r="J2970" s="355"/>
      <c r="K2970" s="355"/>
      <c r="L2970" s="355"/>
      <c r="M2970" s="355"/>
      <c r="N2970" s="355"/>
      <c r="O2970" s="355"/>
      <c r="P2970" s="355"/>
      <c r="Q2970" s="13"/>
      <c r="R2970" s="70"/>
    </row>
    <row r="2971" spans="8:18" ht="17.25" customHeight="1" x14ac:dyDescent="0.3">
      <c r="H2971" s="354"/>
      <c r="I2971" s="355"/>
      <c r="J2971" s="355"/>
      <c r="K2971" s="355"/>
      <c r="L2971" s="355"/>
      <c r="M2971" s="355"/>
      <c r="N2971" s="355"/>
      <c r="O2971" s="355"/>
      <c r="P2971" s="355"/>
      <c r="Q2971" s="13"/>
      <c r="R2971" s="70"/>
    </row>
    <row r="2972" spans="8:18" x14ac:dyDescent="0.3">
      <c r="H2972" s="354"/>
      <c r="I2972" s="354"/>
      <c r="J2972" s="354"/>
      <c r="K2972" s="354"/>
      <c r="L2972" s="354"/>
      <c r="M2972" s="355"/>
      <c r="N2972" s="355"/>
      <c r="O2972" s="357"/>
      <c r="P2972" s="357"/>
      <c r="Q2972" s="13"/>
      <c r="R2972" s="70"/>
    </row>
    <row r="2973" spans="8:18" x14ac:dyDescent="0.3">
      <c r="H2973" s="13"/>
      <c r="I2973" s="13"/>
      <c r="J2973" s="13"/>
      <c r="K2973" s="13"/>
      <c r="L2973" s="13"/>
      <c r="M2973" s="358"/>
      <c r="N2973" s="358"/>
      <c r="O2973" s="13"/>
      <c r="P2973" s="13"/>
      <c r="Q2973" s="13"/>
      <c r="R2973" s="13"/>
    </row>
    <row r="2974" spans="8:18" ht="16.5" customHeight="1" x14ac:dyDescent="0.4">
      <c r="H2974" s="487"/>
      <c r="I2974" s="487"/>
      <c r="J2974" s="487"/>
      <c r="K2974" s="487"/>
      <c r="L2974" s="487"/>
      <c r="M2974" s="487"/>
      <c r="N2974" s="487"/>
      <c r="O2974" s="487"/>
      <c r="P2974" s="487"/>
      <c r="Q2974" s="13"/>
      <c r="R2974" s="13"/>
    </row>
    <row r="2975" spans="8:18" x14ac:dyDescent="0.3">
      <c r="H2975" s="482"/>
      <c r="I2975" s="482"/>
      <c r="J2975" s="482"/>
      <c r="K2975" s="482"/>
      <c r="L2975" s="482"/>
      <c r="M2975" s="482"/>
      <c r="N2975" s="482"/>
      <c r="O2975" s="482"/>
      <c r="P2975" s="482"/>
      <c r="Q2975" s="13"/>
      <c r="R2975" s="13"/>
    </row>
    <row r="2976" spans="8:18" ht="15.75" customHeight="1" x14ac:dyDescent="0.4">
      <c r="H2976" s="483"/>
      <c r="I2976" s="483"/>
      <c r="J2976" s="483"/>
      <c r="K2976" s="483"/>
      <c r="L2976" s="483"/>
      <c r="M2976" s="483"/>
      <c r="N2976" s="483"/>
      <c r="O2976" s="483"/>
      <c r="P2976" s="483"/>
      <c r="Q2976" s="13"/>
      <c r="R2976" s="13"/>
    </row>
    <row r="2977" spans="8:18" ht="13.5" customHeight="1" x14ac:dyDescent="0.4">
      <c r="H2977" s="484"/>
      <c r="I2977" s="484"/>
      <c r="J2977" s="484"/>
      <c r="K2977" s="484"/>
      <c r="L2977" s="484"/>
      <c r="M2977" s="484"/>
      <c r="N2977" s="484"/>
      <c r="O2977" s="484"/>
      <c r="P2977" s="484"/>
      <c r="Q2977" s="13"/>
      <c r="R2977" s="13"/>
    </row>
    <row r="2978" spans="8:18" ht="11.25" customHeight="1" x14ac:dyDescent="0.3">
      <c r="H2978" s="13"/>
      <c r="I2978" s="359"/>
      <c r="J2978" s="360"/>
      <c r="K2978" s="361"/>
      <c r="L2978" s="362"/>
      <c r="M2978" s="363"/>
      <c r="N2978" s="485"/>
      <c r="O2978" s="485"/>
      <c r="P2978" s="364"/>
      <c r="Q2978" s="13"/>
      <c r="R2978" s="13"/>
    </row>
    <row r="2979" spans="8:18" x14ac:dyDescent="0.3">
      <c r="H2979" s="13"/>
      <c r="I2979" s="359"/>
      <c r="J2979" s="360"/>
      <c r="K2979" s="361"/>
      <c r="L2979" s="361"/>
      <c r="M2979" s="363"/>
      <c r="N2979" s="485"/>
      <c r="O2979" s="485"/>
      <c r="P2979" s="364"/>
      <c r="Q2979" s="13"/>
      <c r="R2979" s="13"/>
    </row>
    <row r="2980" spans="8:18" x14ac:dyDescent="0.3">
      <c r="H2980" s="13"/>
      <c r="I2980" s="365"/>
      <c r="J2980" s="365"/>
      <c r="K2980" s="366"/>
      <c r="L2980" s="367"/>
      <c r="M2980" s="368"/>
      <c r="N2980" s="369"/>
      <c r="O2980" s="486"/>
      <c r="P2980" s="486"/>
      <c r="Q2980" s="486"/>
      <c r="R2980" s="486"/>
    </row>
    <row r="2981" spans="8:18" x14ac:dyDescent="0.3">
      <c r="H2981" s="370"/>
      <c r="I2981" s="371"/>
      <c r="J2981" s="371"/>
      <c r="K2981" s="367"/>
      <c r="L2981" s="367"/>
      <c r="M2981" s="367"/>
      <c r="N2981" s="372"/>
      <c r="O2981" s="478"/>
      <c r="P2981" s="478"/>
      <c r="Q2981" s="478"/>
      <c r="R2981" s="478"/>
    </row>
    <row r="2982" spans="8:18" ht="16.5" customHeight="1" x14ac:dyDescent="0.3">
      <c r="H2982" s="357"/>
      <c r="I2982" s="357"/>
      <c r="J2982" s="357"/>
      <c r="K2982" s="378"/>
      <c r="L2982" s="378"/>
      <c r="M2982" s="379"/>
      <c r="N2982" s="381"/>
      <c r="O2982" s="376"/>
      <c r="P2982" s="377"/>
      <c r="Q2982" s="376"/>
      <c r="R2982" s="377"/>
    </row>
    <row r="2983" spans="8:18" ht="30.75" customHeight="1" x14ac:dyDescent="0.3">
      <c r="H2983" s="357"/>
      <c r="I2983" s="357"/>
      <c r="J2983" s="357"/>
      <c r="K2983" s="378"/>
      <c r="L2983" s="378"/>
      <c r="M2983" s="379"/>
      <c r="N2983" s="381"/>
      <c r="O2983" s="376"/>
      <c r="P2983" s="377"/>
      <c r="Q2983" s="376"/>
      <c r="R2983" s="377"/>
    </row>
    <row r="2984" spans="8:18" ht="13.5" customHeight="1" x14ac:dyDescent="0.3">
      <c r="H2984" s="357"/>
      <c r="I2984" s="357"/>
      <c r="J2984" s="357"/>
      <c r="K2984" s="378"/>
      <c r="L2984" s="378"/>
      <c r="M2984" s="379"/>
      <c r="N2984" s="381"/>
      <c r="O2984" s="376"/>
      <c r="P2984" s="377"/>
      <c r="Q2984" s="376"/>
      <c r="R2984" s="377"/>
    </row>
    <row r="2985" spans="8:18" ht="14.25" customHeight="1" x14ac:dyDescent="0.3">
      <c r="H2985" s="357"/>
      <c r="I2985" s="357"/>
      <c r="J2985" s="357"/>
      <c r="K2985" s="378"/>
      <c r="L2985" s="378"/>
      <c r="M2985" s="379"/>
      <c r="N2985" s="381"/>
      <c r="O2985" s="376"/>
      <c r="P2985" s="377"/>
      <c r="Q2985" s="376"/>
      <c r="R2985" s="377"/>
    </row>
    <row r="2986" spans="8:18" x14ac:dyDescent="0.3">
      <c r="H2986" s="357"/>
      <c r="I2986" s="357"/>
      <c r="J2986" s="357"/>
      <c r="K2986" s="378"/>
      <c r="L2986" s="378"/>
      <c r="M2986" s="379"/>
      <c r="N2986" s="381"/>
      <c r="O2986" s="376"/>
      <c r="P2986" s="377"/>
      <c r="Q2986" s="376"/>
      <c r="R2986" s="377"/>
    </row>
    <row r="2987" spans="8:18" x14ac:dyDescent="0.3">
      <c r="H2987" s="357"/>
      <c r="I2987" s="357"/>
      <c r="J2987" s="357"/>
      <c r="K2987" s="378"/>
      <c r="L2987" s="378"/>
      <c r="M2987" s="379"/>
      <c r="N2987" s="381"/>
      <c r="O2987" s="376"/>
      <c r="P2987" s="377"/>
      <c r="Q2987" s="376"/>
      <c r="R2987" s="377"/>
    </row>
    <row r="2988" spans="8:18" x14ac:dyDescent="0.3">
      <c r="H2988" s="357"/>
      <c r="I2988" s="357"/>
      <c r="J2988" s="357"/>
      <c r="K2988" s="378"/>
      <c r="L2988" s="378"/>
      <c r="M2988" s="379"/>
      <c r="N2988" s="381"/>
      <c r="O2988" s="376"/>
      <c r="P2988" s="377"/>
      <c r="Q2988" s="376"/>
      <c r="R2988" s="377"/>
    </row>
    <row r="2989" spans="8:18" ht="12.75" customHeight="1" x14ac:dyDescent="0.3">
      <c r="H2989" s="357"/>
      <c r="I2989" s="357"/>
      <c r="J2989" s="357"/>
      <c r="K2989" s="378"/>
      <c r="L2989" s="378"/>
      <c r="M2989" s="379"/>
      <c r="N2989" s="381"/>
      <c r="O2989" s="376"/>
      <c r="P2989" s="377"/>
      <c r="Q2989" s="376"/>
      <c r="R2989" s="377"/>
    </row>
    <row r="2990" spans="8:18" x14ac:dyDescent="0.3">
      <c r="H2990" s="357"/>
      <c r="I2990" s="357"/>
      <c r="J2990" s="357"/>
      <c r="K2990" s="378"/>
      <c r="L2990" s="378"/>
      <c r="M2990" s="379"/>
      <c r="N2990" s="381"/>
      <c r="O2990" s="376"/>
      <c r="P2990" s="377"/>
      <c r="Q2990" s="376"/>
      <c r="R2990" s="377"/>
    </row>
    <row r="2991" spans="8:18" x14ac:dyDescent="0.3">
      <c r="H2991" s="357"/>
      <c r="I2991" s="357"/>
      <c r="J2991" s="357"/>
      <c r="K2991" s="378"/>
      <c r="L2991" s="378"/>
      <c r="M2991" s="379"/>
      <c r="N2991" s="381"/>
      <c r="O2991" s="376"/>
      <c r="P2991" s="377"/>
      <c r="Q2991" s="376"/>
      <c r="R2991" s="377"/>
    </row>
    <row r="2992" spans="8:18" x14ac:dyDescent="0.3">
      <c r="H2992" s="357"/>
      <c r="I2992" s="357"/>
      <c r="J2992" s="357"/>
      <c r="K2992" s="378"/>
      <c r="L2992" s="378"/>
      <c r="M2992" s="379"/>
      <c r="N2992" s="381"/>
      <c r="O2992" s="376"/>
      <c r="P2992" s="377"/>
      <c r="Q2992" s="376"/>
      <c r="R2992" s="377"/>
    </row>
    <row r="2993" spans="8:18" x14ac:dyDescent="0.3">
      <c r="H2993" s="357"/>
      <c r="I2993" s="357"/>
      <c r="J2993" s="357"/>
      <c r="K2993" s="378"/>
      <c r="L2993" s="378"/>
      <c r="M2993" s="379"/>
      <c r="N2993" s="381"/>
      <c r="O2993" s="376"/>
      <c r="P2993" s="377"/>
      <c r="Q2993" s="376"/>
      <c r="R2993" s="377"/>
    </row>
    <row r="2994" spans="8:18" x14ac:dyDescent="0.3">
      <c r="H2994" s="357"/>
      <c r="I2994" s="357"/>
      <c r="J2994" s="357"/>
      <c r="K2994" s="378"/>
      <c r="L2994" s="378"/>
      <c r="M2994" s="379"/>
      <c r="N2994" s="381"/>
      <c r="O2994" s="376"/>
      <c r="P2994" s="377"/>
      <c r="Q2994" s="376"/>
      <c r="R2994" s="377"/>
    </row>
    <row r="2995" spans="8:18" ht="11.25" customHeight="1" x14ac:dyDescent="0.3">
      <c r="H2995" s="357"/>
      <c r="I2995" s="357"/>
      <c r="J2995" s="357"/>
      <c r="K2995" s="378"/>
      <c r="L2995" s="378"/>
      <c r="M2995" s="379"/>
      <c r="N2995" s="381"/>
      <c r="O2995" s="376"/>
      <c r="P2995" s="377"/>
      <c r="Q2995" s="376"/>
      <c r="R2995" s="377"/>
    </row>
    <row r="2996" spans="8:18" x14ac:dyDescent="0.3">
      <c r="H2996" s="357"/>
      <c r="I2996" s="357"/>
      <c r="J2996" s="357"/>
      <c r="K2996" s="378"/>
      <c r="L2996" s="378"/>
      <c r="M2996" s="379"/>
      <c r="N2996" s="381"/>
      <c r="O2996" s="376"/>
      <c r="P2996" s="377"/>
      <c r="Q2996" s="376"/>
      <c r="R2996" s="377"/>
    </row>
    <row r="2997" spans="8:18" x14ac:dyDescent="0.3">
      <c r="H2997" s="357"/>
      <c r="I2997" s="357"/>
      <c r="J2997" s="357"/>
      <c r="K2997" s="378"/>
      <c r="L2997" s="378"/>
      <c r="M2997" s="379"/>
      <c r="N2997" s="381"/>
      <c r="O2997" s="376"/>
      <c r="P2997" s="377"/>
      <c r="Q2997" s="376"/>
      <c r="R2997" s="377"/>
    </row>
    <row r="2998" spans="8:18" x14ac:dyDescent="0.3">
      <c r="H2998" s="357"/>
      <c r="I2998" s="357"/>
      <c r="J2998" s="357"/>
      <c r="K2998" s="378"/>
      <c r="L2998" s="378"/>
      <c r="M2998" s="379"/>
      <c r="N2998" s="381"/>
      <c r="O2998" s="376"/>
      <c r="P2998" s="377"/>
      <c r="Q2998" s="376"/>
      <c r="R2998" s="377"/>
    </row>
    <row r="2999" spans="8:18" ht="12" customHeight="1" x14ac:dyDescent="0.3">
      <c r="H2999" s="357"/>
      <c r="I2999" s="357"/>
      <c r="J2999" s="357"/>
      <c r="K2999" s="378"/>
      <c r="L2999" s="378"/>
      <c r="M2999" s="379"/>
      <c r="N2999" s="381"/>
      <c r="O2999" s="376"/>
      <c r="P2999" s="377"/>
      <c r="Q2999" s="376"/>
      <c r="R2999" s="377"/>
    </row>
    <row r="3000" spans="8:18" x14ac:dyDescent="0.3">
      <c r="H3000" s="357"/>
      <c r="I3000" s="357"/>
      <c r="J3000" s="357"/>
      <c r="K3000" s="378"/>
      <c r="L3000" s="378"/>
      <c r="M3000" s="379"/>
      <c r="N3000" s="381"/>
      <c r="O3000" s="376"/>
      <c r="P3000" s="377"/>
      <c r="Q3000" s="376"/>
      <c r="R3000" s="377"/>
    </row>
    <row r="3001" spans="8:18" x14ac:dyDescent="0.3">
      <c r="H3001" s="357"/>
      <c r="I3001" s="357"/>
      <c r="J3001" s="357"/>
      <c r="K3001" s="378"/>
      <c r="L3001" s="378"/>
      <c r="M3001" s="379"/>
      <c r="N3001" s="381"/>
      <c r="O3001" s="376"/>
      <c r="P3001" s="377"/>
      <c r="Q3001" s="376"/>
      <c r="R3001" s="377"/>
    </row>
    <row r="3002" spans="8:18" ht="21.75" customHeight="1" x14ac:dyDescent="0.3">
      <c r="H3002" s="357"/>
      <c r="I3002" s="357"/>
      <c r="J3002" s="357"/>
      <c r="K3002" s="378"/>
      <c r="L3002" s="378"/>
      <c r="M3002" s="379"/>
      <c r="N3002" s="381"/>
      <c r="O3002" s="376"/>
      <c r="P3002" s="377"/>
      <c r="Q3002" s="376"/>
      <c r="R3002" s="377"/>
    </row>
    <row r="3003" spans="8:18" ht="23.25" customHeight="1" x14ac:dyDescent="0.3">
      <c r="H3003" s="357"/>
      <c r="I3003" s="357"/>
      <c r="J3003" s="357"/>
      <c r="K3003" s="378"/>
      <c r="L3003" s="378"/>
      <c r="M3003" s="379"/>
      <c r="N3003" s="381"/>
      <c r="O3003" s="376"/>
      <c r="P3003" s="377"/>
      <c r="Q3003" s="376"/>
      <c r="R3003" s="377"/>
    </row>
    <row r="3004" spans="8:18" x14ac:dyDescent="0.3">
      <c r="H3004" s="357"/>
      <c r="I3004" s="357"/>
      <c r="J3004" s="357"/>
      <c r="K3004" s="378"/>
      <c r="L3004" s="378"/>
      <c r="M3004" s="379"/>
      <c r="N3004" s="381"/>
      <c r="O3004" s="376"/>
      <c r="P3004" s="377"/>
      <c r="Q3004" s="376"/>
      <c r="R3004" s="377"/>
    </row>
    <row r="3005" spans="8:18" ht="12" customHeight="1" x14ac:dyDescent="0.3">
      <c r="H3005" s="357"/>
      <c r="I3005" s="357"/>
      <c r="J3005" s="357"/>
      <c r="K3005" s="378"/>
      <c r="L3005" s="378"/>
      <c r="M3005" s="379"/>
      <c r="N3005" s="381"/>
      <c r="O3005" s="376"/>
      <c r="P3005" s="377"/>
      <c r="Q3005" s="376"/>
      <c r="R3005" s="377"/>
    </row>
    <row r="3006" spans="8:18" ht="6" customHeight="1" x14ac:dyDescent="0.3">
      <c r="H3006" s="357"/>
      <c r="I3006" s="357"/>
      <c r="J3006" s="357"/>
      <c r="K3006" s="378"/>
      <c r="L3006" s="378"/>
      <c r="M3006" s="379"/>
      <c r="N3006" s="381"/>
      <c r="O3006" s="376"/>
      <c r="P3006" s="377"/>
      <c r="Q3006" s="376"/>
      <c r="R3006" s="377"/>
    </row>
    <row r="3007" spans="8:18" x14ac:dyDescent="0.3">
      <c r="H3007" s="367"/>
      <c r="I3007" s="367"/>
      <c r="J3007" s="367"/>
      <c r="K3007" s="367"/>
      <c r="L3007" s="367"/>
      <c r="M3007" s="367"/>
      <c r="N3007" s="382"/>
      <c r="O3007" s="376"/>
      <c r="P3007" s="383"/>
      <c r="Q3007" s="376"/>
      <c r="R3007" s="383"/>
    </row>
    <row r="3008" spans="8:18" x14ac:dyDescent="0.3">
      <c r="H3008" s="354"/>
      <c r="I3008" s="354"/>
      <c r="J3008" s="354"/>
      <c r="K3008" s="354"/>
      <c r="L3008" s="354"/>
      <c r="M3008" s="368"/>
      <c r="N3008" s="384"/>
      <c r="O3008" s="310"/>
      <c r="P3008" s="495"/>
      <c r="Q3008" s="495"/>
      <c r="R3008" s="495"/>
    </row>
    <row r="3009" spans="8:18" ht="8.25" customHeight="1" x14ac:dyDescent="0.3">
      <c r="H3009" s="354"/>
      <c r="I3009" s="354"/>
      <c r="J3009" s="354"/>
      <c r="K3009" s="354"/>
      <c r="L3009" s="354"/>
      <c r="M3009" s="368"/>
      <c r="N3009" s="368"/>
      <c r="O3009" s="13"/>
      <c r="P3009" s="360"/>
      <c r="Q3009" s="13"/>
      <c r="R3009" s="13"/>
    </row>
    <row r="3010" spans="8:18" ht="14.25" customHeight="1" x14ac:dyDescent="0.3">
      <c r="H3010" s="385"/>
      <c r="I3010" s="385"/>
      <c r="J3010" s="385"/>
      <c r="K3010" s="385"/>
      <c r="L3010" s="385"/>
      <c r="M3010" s="386"/>
      <c r="N3010" s="386"/>
      <c r="O3010" s="385"/>
      <c r="P3010" s="385"/>
      <c r="Q3010" s="13"/>
      <c r="R3010" s="13"/>
    </row>
    <row r="3011" spans="8:18" ht="3.75" customHeight="1" x14ac:dyDescent="0.3">
      <c r="H3011" s="354"/>
      <c r="I3011" s="355"/>
      <c r="J3011" s="355"/>
      <c r="K3011" s="355"/>
      <c r="L3011" s="355"/>
      <c r="M3011" s="355"/>
      <c r="N3011" s="355"/>
      <c r="O3011" s="355"/>
      <c r="P3011" s="355"/>
      <c r="Q3011" s="13"/>
      <c r="R3011" s="13"/>
    </row>
    <row r="3012" spans="8:18" x14ac:dyDescent="0.3">
      <c r="H3012" s="354"/>
      <c r="I3012" s="355"/>
      <c r="J3012" s="355"/>
      <c r="K3012" s="355"/>
      <c r="L3012" s="355"/>
      <c r="M3012" s="355"/>
      <c r="N3012" s="355"/>
      <c r="O3012" s="355"/>
      <c r="P3012" s="355"/>
      <c r="Q3012" s="13"/>
      <c r="R3012" s="13"/>
    </row>
    <row r="3013" spans="8:18" x14ac:dyDescent="0.3">
      <c r="H3013" s="354"/>
      <c r="I3013" s="355"/>
      <c r="J3013" s="355"/>
      <c r="K3013" s="355"/>
      <c r="L3013" s="355"/>
      <c r="M3013" s="355"/>
      <c r="N3013" s="355"/>
      <c r="O3013" s="355"/>
      <c r="P3013" s="355"/>
      <c r="Q3013" s="13"/>
      <c r="R3013" s="70"/>
    </row>
    <row r="3014" spans="8:18" ht="3" customHeight="1" x14ac:dyDescent="0.3">
      <c r="H3014" s="354"/>
      <c r="I3014" s="355"/>
      <c r="J3014" s="355"/>
      <c r="K3014" s="355"/>
      <c r="L3014" s="355"/>
      <c r="M3014" s="355"/>
      <c r="N3014" s="355"/>
      <c r="O3014" s="355"/>
      <c r="P3014" s="355"/>
      <c r="Q3014" s="13"/>
      <c r="R3014" s="70"/>
    </row>
    <row r="3015" spans="8:18" ht="21" customHeight="1" x14ac:dyDescent="0.3">
      <c r="H3015" s="354"/>
      <c r="I3015" s="354"/>
      <c r="J3015" s="354"/>
      <c r="K3015" s="354"/>
      <c r="L3015" s="354"/>
      <c r="M3015" s="355"/>
      <c r="N3015" s="355"/>
      <c r="O3015" s="357"/>
      <c r="P3015" s="357"/>
      <c r="Q3015" s="13"/>
      <c r="R3015" s="70"/>
    </row>
    <row r="3016" spans="8:18" ht="6" customHeight="1" x14ac:dyDescent="0.3">
      <c r="H3016" s="13"/>
      <c r="I3016" s="13"/>
      <c r="J3016" s="13"/>
      <c r="K3016" s="13"/>
      <c r="L3016" s="13"/>
      <c r="M3016" s="358"/>
      <c r="N3016" s="358"/>
      <c r="O3016" s="13"/>
      <c r="P3016" s="13"/>
      <c r="Q3016" s="13"/>
      <c r="R3016" s="13"/>
    </row>
    <row r="3017" spans="8:18" ht="18.600000000000001" x14ac:dyDescent="0.4">
      <c r="H3017" s="487"/>
      <c r="I3017" s="487"/>
      <c r="J3017" s="487"/>
      <c r="K3017" s="487"/>
      <c r="L3017" s="487"/>
      <c r="M3017" s="487"/>
      <c r="N3017" s="487"/>
      <c r="O3017" s="487"/>
      <c r="P3017" s="487"/>
      <c r="Q3017" s="13"/>
      <c r="R3017" s="13"/>
    </row>
    <row r="3018" spans="8:18" x14ac:dyDescent="0.3">
      <c r="H3018" s="482"/>
      <c r="I3018" s="482"/>
      <c r="J3018" s="482"/>
      <c r="K3018" s="482"/>
      <c r="L3018" s="482"/>
      <c r="M3018" s="482"/>
      <c r="N3018" s="482"/>
      <c r="O3018" s="482"/>
      <c r="P3018" s="482"/>
      <c r="Q3018" s="13"/>
      <c r="R3018" s="13"/>
    </row>
    <row r="3019" spans="8:18" ht="18.600000000000001" x14ac:dyDescent="0.4">
      <c r="H3019" s="483"/>
      <c r="I3019" s="483"/>
      <c r="J3019" s="483"/>
      <c r="K3019" s="483"/>
      <c r="L3019" s="483"/>
      <c r="M3019" s="483"/>
      <c r="N3019" s="483"/>
      <c r="O3019" s="483"/>
      <c r="P3019" s="483"/>
      <c r="Q3019" s="13"/>
      <c r="R3019" s="13"/>
    </row>
    <row r="3020" spans="8:18" ht="17.25" customHeight="1" x14ac:dyDescent="0.4">
      <c r="H3020" s="484"/>
      <c r="I3020" s="484"/>
      <c r="J3020" s="484"/>
      <c r="K3020" s="484"/>
      <c r="L3020" s="484"/>
      <c r="M3020" s="484"/>
      <c r="N3020" s="484"/>
      <c r="O3020" s="484"/>
      <c r="P3020" s="484"/>
      <c r="Q3020" s="13"/>
      <c r="R3020" s="13"/>
    </row>
    <row r="3021" spans="8:18" ht="22.5" customHeight="1" x14ac:dyDescent="0.3">
      <c r="H3021" s="13"/>
      <c r="I3021" s="359"/>
      <c r="J3021" s="360"/>
      <c r="K3021" s="361"/>
      <c r="L3021" s="362"/>
      <c r="M3021" s="363"/>
      <c r="N3021" s="485"/>
      <c r="O3021" s="485"/>
      <c r="P3021" s="364"/>
      <c r="Q3021" s="13"/>
      <c r="R3021" s="13"/>
    </row>
    <row r="3022" spans="8:18" x14ac:dyDescent="0.3">
      <c r="H3022" s="13"/>
      <c r="I3022" s="359"/>
      <c r="J3022" s="360"/>
      <c r="K3022" s="361"/>
      <c r="L3022" s="361"/>
      <c r="M3022" s="363"/>
      <c r="N3022" s="485"/>
      <c r="O3022" s="485"/>
      <c r="P3022" s="364"/>
      <c r="Q3022" s="13"/>
      <c r="R3022" s="13"/>
    </row>
    <row r="3023" spans="8:18" x14ac:dyDescent="0.3">
      <c r="H3023" s="13"/>
      <c r="I3023" s="365"/>
      <c r="J3023" s="365"/>
      <c r="K3023" s="366"/>
      <c r="L3023" s="367"/>
      <c r="M3023" s="368"/>
      <c r="N3023" s="369"/>
      <c r="O3023" s="486"/>
      <c r="P3023" s="486"/>
      <c r="Q3023" s="486"/>
      <c r="R3023" s="486"/>
    </row>
    <row r="3024" spans="8:18" x14ac:dyDescent="0.3">
      <c r="H3024" s="370"/>
      <c r="I3024" s="371"/>
      <c r="J3024" s="371"/>
      <c r="K3024" s="367"/>
      <c r="L3024" s="367"/>
      <c r="M3024" s="367"/>
      <c r="N3024" s="372"/>
      <c r="O3024" s="478"/>
      <c r="P3024" s="478"/>
      <c r="Q3024" s="478"/>
      <c r="R3024" s="478"/>
    </row>
    <row r="3025" spans="8:18" x14ac:dyDescent="0.3">
      <c r="H3025" s="357"/>
      <c r="I3025" s="357"/>
      <c r="J3025" s="357"/>
      <c r="K3025" s="378"/>
      <c r="L3025" s="378"/>
      <c r="M3025" s="379"/>
      <c r="N3025" s="381"/>
      <c r="O3025" s="376"/>
      <c r="P3025" s="377"/>
      <c r="Q3025" s="376"/>
      <c r="R3025" s="377"/>
    </row>
    <row r="3026" spans="8:18" x14ac:dyDescent="0.3">
      <c r="H3026" s="357"/>
      <c r="I3026" s="357"/>
      <c r="J3026" s="357"/>
      <c r="K3026" s="378"/>
      <c r="L3026" s="378"/>
      <c r="M3026" s="379"/>
      <c r="N3026" s="381"/>
      <c r="O3026" s="376"/>
      <c r="P3026" s="377"/>
      <c r="Q3026" s="376"/>
      <c r="R3026" s="377"/>
    </row>
    <row r="3027" spans="8:18" x14ac:dyDescent="0.3">
      <c r="H3027" s="357"/>
      <c r="I3027" s="357"/>
      <c r="J3027" s="357"/>
      <c r="K3027" s="378"/>
      <c r="L3027" s="378"/>
      <c r="M3027" s="379"/>
      <c r="N3027" s="381"/>
      <c r="O3027" s="376"/>
      <c r="P3027" s="377"/>
      <c r="Q3027" s="376"/>
      <c r="R3027" s="377"/>
    </row>
    <row r="3028" spans="8:18" x14ac:dyDescent="0.3">
      <c r="H3028" s="357"/>
      <c r="I3028" s="357"/>
      <c r="J3028" s="357"/>
      <c r="K3028" s="378"/>
      <c r="L3028" s="378"/>
      <c r="M3028" s="379"/>
      <c r="N3028" s="381"/>
      <c r="O3028" s="376"/>
      <c r="P3028" s="377"/>
      <c r="Q3028" s="376"/>
      <c r="R3028" s="377"/>
    </row>
    <row r="3029" spans="8:18" x14ac:dyDescent="0.3">
      <c r="H3029" s="357"/>
      <c r="I3029" s="357"/>
      <c r="J3029" s="357"/>
      <c r="K3029" s="378"/>
      <c r="L3029" s="378"/>
      <c r="M3029" s="379"/>
      <c r="N3029" s="381"/>
      <c r="O3029" s="376"/>
      <c r="P3029" s="377"/>
      <c r="Q3029" s="376"/>
      <c r="R3029" s="377"/>
    </row>
    <row r="3030" spans="8:18" x14ac:dyDescent="0.3">
      <c r="H3030" s="357"/>
      <c r="I3030" s="357"/>
      <c r="J3030" s="357"/>
      <c r="K3030" s="378"/>
      <c r="L3030" s="378"/>
      <c r="M3030" s="379"/>
      <c r="N3030" s="381"/>
      <c r="O3030" s="376"/>
      <c r="P3030" s="377"/>
      <c r="Q3030" s="376"/>
      <c r="R3030" s="377"/>
    </row>
    <row r="3031" spans="8:18" x14ac:dyDescent="0.3">
      <c r="H3031" s="357"/>
      <c r="I3031" s="357"/>
      <c r="J3031" s="357"/>
      <c r="K3031" s="378"/>
      <c r="L3031" s="378"/>
      <c r="M3031" s="379"/>
      <c r="N3031" s="381"/>
      <c r="O3031" s="376"/>
      <c r="P3031" s="377"/>
      <c r="Q3031" s="376"/>
      <c r="R3031" s="377"/>
    </row>
    <row r="3032" spans="8:18" x14ac:dyDescent="0.3">
      <c r="H3032" s="357"/>
      <c r="I3032" s="357"/>
      <c r="J3032" s="357"/>
      <c r="K3032" s="378"/>
      <c r="L3032" s="378"/>
      <c r="M3032" s="379"/>
      <c r="N3032" s="381"/>
      <c r="O3032" s="376"/>
      <c r="P3032" s="377"/>
      <c r="Q3032" s="376"/>
      <c r="R3032" s="377"/>
    </row>
    <row r="3033" spans="8:18" x14ac:dyDescent="0.3">
      <c r="H3033" s="357"/>
      <c r="I3033" s="357"/>
      <c r="J3033" s="357"/>
      <c r="K3033" s="378"/>
      <c r="L3033" s="378"/>
      <c r="M3033" s="379"/>
      <c r="N3033" s="381"/>
      <c r="O3033" s="376"/>
      <c r="P3033" s="377"/>
      <c r="Q3033" s="376"/>
      <c r="R3033" s="377"/>
    </row>
    <row r="3034" spans="8:18" x14ac:dyDescent="0.3">
      <c r="H3034" s="357"/>
      <c r="I3034" s="357"/>
      <c r="J3034" s="357"/>
      <c r="K3034" s="378"/>
      <c r="L3034" s="378"/>
      <c r="M3034" s="379"/>
      <c r="N3034" s="381"/>
      <c r="O3034" s="376"/>
      <c r="P3034" s="377"/>
      <c r="Q3034" s="376"/>
      <c r="R3034" s="377"/>
    </row>
    <row r="3035" spans="8:18" x14ac:dyDescent="0.3">
      <c r="H3035" s="357"/>
      <c r="I3035" s="357"/>
      <c r="J3035" s="357"/>
      <c r="K3035" s="378"/>
      <c r="L3035" s="378"/>
      <c r="M3035" s="379"/>
      <c r="N3035" s="381"/>
      <c r="O3035" s="376"/>
      <c r="P3035" s="377"/>
      <c r="Q3035" s="376"/>
      <c r="R3035" s="377"/>
    </row>
    <row r="3036" spans="8:18" x14ac:dyDescent="0.3">
      <c r="H3036" s="357"/>
      <c r="I3036" s="357"/>
      <c r="J3036" s="357"/>
      <c r="K3036" s="378"/>
      <c r="L3036" s="378"/>
      <c r="M3036" s="379"/>
      <c r="N3036" s="381"/>
      <c r="O3036" s="376"/>
      <c r="P3036" s="377"/>
      <c r="Q3036" s="376"/>
      <c r="R3036" s="377"/>
    </row>
    <row r="3037" spans="8:18" x14ac:dyDescent="0.3">
      <c r="H3037" s="357"/>
      <c r="I3037" s="357"/>
      <c r="J3037" s="357"/>
      <c r="K3037" s="378"/>
      <c r="L3037" s="378"/>
      <c r="M3037" s="379"/>
      <c r="N3037" s="381"/>
      <c r="O3037" s="376"/>
      <c r="P3037" s="377"/>
      <c r="Q3037" s="376"/>
      <c r="R3037" s="377"/>
    </row>
    <row r="3038" spans="8:18" x14ac:dyDescent="0.3">
      <c r="H3038" s="357"/>
      <c r="I3038" s="357"/>
      <c r="J3038" s="357"/>
      <c r="K3038" s="378"/>
      <c r="L3038" s="378"/>
      <c r="M3038" s="379"/>
      <c r="N3038" s="381"/>
      <c r="O3038" s="376"/>
      <c r="P3038" s="377"/>
      <c r="Q3038" s="376"/>
      <c r="R3038" s="377"/>
    </row>
    <row r="3039" spans="8:18" x14ac:dyDescent="0.3">
      <c r="H3039" s="357"/>
      <c r="I3039" s="357"/>
      <c r="J3039" s="357"/>
      <c r="K3039" s="378"/>
      <c r="L3039" s="378"/>
      <c r="M3039" s="379"/>
      <c r="N3039" s="381"/>
      <c r="O3039" s="376"/>
      <c r="P3039" s="377"/>
      <c r="Q3039" s="376"/>
      <c r="R3039" s="377"/>
    </row>
    <row r="3040" spans="8:18" x14ac:dyDescent="0.3">
      <c r="H3040" s="357"/>
      <c r="I3040" s="357"/>
      <c r="J3040" s="357"/>
      <c r="K3040" s="378"/>
      <c r="L3040" s="378"/>
      <c r="M3040" s="379"/>
      <c r="N3040" s="381"/>
      <c r="O3040" s="376"/>
      <c r="P3040" s="377"/>
      <c r="Q3040" s="376"/>
      <c r="R3040" s="377"/>
    </row>
    <row r="3041" spans="8:18" x14ac:dyDescent="0.3">
      <c r="H3041" s="357"/>
      <c r="I3041" s="357"/>
      <c r="J3041" s="357"/>
      <c r="K3041" s="378"/>
      <c r="L3041" s="378"/>
      <c r="M3041" s="379"/>
      <c r="N3041" s="381"/>
      <c r="O3041" s="376"/>
      <c r="P3041" s="377"/>
      <c r="Q3041" s="376"/>
      <c r="R3041" s="377"/>
    </row>
    <row r="3042" spans="8:18" x14ac:dyDescent="0.3">
      <c r="H3042" s="357"/>
      <c r="I3042" s="357"/>
      <c r="J3042" s="357"/>
      <c r="K3042" s="378"/>
      <c r="L3042" s="378"/>
      <c r="M3042" s="379"/>
      <c r="N3042" s="381"/>
      <c r="O3042" s="376"/>
      <c r="P3042" s="377"/>
      <c r="Q3042" s="376"/>
      <c r="R3042" s="377"/>
    </row>
    <row r="3043" spans="8:18" x14ac:dyDescent="0.3">
      <c r="H3043" s="357"/>
      <c r="I3043" s="357"/>
      <c r="J3043" s="357"/>
      <c r="K3043" s="378"/>
      <c r="L3043" s="378"/>
      <c r="M3043" s="379"/>
      <c r="N3043" s="381"/>
      <c r="O3043" s="376"/>
      <c r="P3043" s="377"/>
      <c r="Q3043" s="376"/>
      <c r="R3043" s="377"/>
    </row>
    <row r="3044" spans="8:18" x14ac:dyDescent="0.3">
      <c r="H3044" s="357"/>
      <c r="I3044" s="357"/>
      <c r="J3044" s="357"/>
      <c r="K3044" s="378"/>
      <c r="L3044" s="378"/>
      <c r="M3044" s="379"/>
      <c r="N3044" s="381"/>
      <c r="O3044" s="376"/>
      <c r="P3044" s="377"/>
      <c r="Q3044" s="376"/>
      <c r="R3044" s="377"/>
    </row>
    <row r="3045" spans="8:18" ht="21" customHeight="1" x14ac:dyDescent="0.3">
      <c r="H3045" s="367"/>
      <c r="I3045" s="367"/>
      <c r="J3045" s="367"/>
      <c r="K3045" s="367"/>
      <c r="L3045" s="367"/>
      <c r="M3045" s="367"/>
      <c r="N3045" s="382"/>
      <c r="O3045" s="376"/>
      <c r="P3045" s="383"/>
      <c r="Q3045" s="376"/>
      <c r="R3045" s="383"/>
    </row>
    <row r="3046" spans="8:18" x14ac:dyDescent="0.3">
      <c r="H3046" s="354"/>
      <c r="I3046" s="354"/>
      <c r="J3046" s="354"/>
      <c r="K3046" s="354"/>
      <c r="L3046" s="354"/>
      <c r="M3046" s="368"/>
      <c r="N3046" s="384"/>
      <c r="O3046" s="310"/>
      <c r="P3046" s="495"/>
      <c r="Q3046" s="495"/>
      <c r="R3046" s="495"/>
    </row>
    <row r="3047" spans="8:18" x14ac:dyDescent="0.3">
      <c r="H3047" s="354"/>
      <c r="I3047" s="354"/>
      <c r="J3047" s="354"/>
      <c r="K3047" s="354"/>
      <c r="L3047" s="354"/>
      <c r="M3047" s="368"/>
      <c r="N3047" s="368"/>
      <c r="O3047" s="13"/>
      <c r="P3047" s="360"/>
      <c r="Q3047" s="13"/>
      <c r="R3047" s="13"/>
    </row>
    <row r="3048" spans="8:18" x14ac:dyDescent="0.3">
      <c r="H3048" s="385"/>
      <c r="I3048" s="385"/>
      <c r="J3048" s="385"/>
      <c r="K3048" s="385"/>
      <c r="L3048" s="385"/>
      <c r="M3048" s="386"/>
      <c r="N3048" s="386"/>
      <c r="O3048" s="385"/>
      <c r="P3048" s="385"/>
      <c r="Q3048" s="13"/>
      <c r="R3048" s="13"/>
    </row>
    <row r="3049" spans="8:18" x14ac:dyDescent="0.3">
      <c r="H3049" s="354"/>
      <c r="I3049" s="355"/>
      <c r="J3049" s="355"/>
      <c r="K3049" s="355"/>
      <c r="L3049" s="355"/>
      <c r="M3049" s="355"/>
      <c r="N3049" s="355"/>
      <c r="O3049" s="355"/>
      <c r="P3049" s="355"/>
      <c r="Q3049" s="13"/>
      <c r="R3049" s="13"/>
    </row>
    <row r="3050" spans="8:18" x14ac:dyDescent="0.3">
      <c r="H3050" s="354"/>
      <c r="I3050" s="355"/>
      <c r="J3050" s="355"/>
      <c r="K3050" s="355"/>
      <c r="L3050" s="355"/>
      <c r="M3050" s="355"/>
      <c r="N3050" s="355"/>
      <c r="O3050" s="355"/>
      <c r="P3050" s="355"/>
      <c r="Q3050" s="13"/>
      <c r="R3050" s="13"/>
    </row>
    <row r="3051" spans="8:18" x14ac:dyDescent="0.3">
      <c r="H3051" s="354"/>
      <c r="I3051" s="355"/>
      <c r="J3051" s="355"/>
      <c r="K3051" s="355"/>
      <c r="L3051" s="355"/>
      <c r="M3051" s="355"/>
      <c r="N3051" s="355"/>
      <c r="O3051" s="355"/>
      <c r="P3051" s="355"/>
      <c r="Q3051" s="13"/>
      <c r="R3051" s="70"/>
    </row>
    <row r="3052" spans="8:18" x14ac:dyDescent="0.3">
      <c r="H3052" s="354"/>
      <c r="I3052" s="355"/>
      <c r="J3052" s="355"/>
      <c r="K3052" s="355"/>
      <c r="L3052" s="355"/>
      <c r="M3052" s="355"/>
      <c r="N3052" s="355"/>
      <c r="O3052" s="355"/>
      <c r="P3052" s="355"/>
      <c r="Q3052" s="13"/>
      <c r="R3052" s="70"/>
    </row>
    <row r="3053" spans="8:18" x14ac:dyDescent="0.3">
      <c r="H3053" s="354"/>
      <c r="I3053" s="355"/>
      <c r="J3053" s="355"/>
      <c r="K3053" s="355"/>
      <c r="L3053" s="355"/>
      <c r="M3053" s="355"/>
      <c r="N3053" s="355"/>
      <c r="O3053" s="355"/>
      <c r="P3053" s="355"/>
      <c r="Q3053" s="13"/>
      <c r="R3053" s="70"/>
    </row>
    <row r="3054" spans="8:18" x14ac:dyDescent="0.3">
      <c r="H3054" s="354"/>
      <c r="I3054" s="354"/>
      <c r="J3054" s="354"/>
      <c r="K3054" s="354"/>
      <c r="L3054" s="354"/>
      <c r="M3054" s="355"/>
      <c r="N3054" s="355"/>
      <c r="O3054" s="357"/>
      <c r="P3054" s="357"/>
      <c r="Q3054" s="13"/>
      <c r="R3054" s="70"/>
    </row>
    <row r="3055" spans="8:18" x14ac:dyDescent="0.3">
      <c r="H3055" s="13"/>
      <c r="I3055" s="13"/>
      <c r="J3055" s="13"/>
      <c r="K3055" s="13"/>
      <c r="L3055" s="13"/>
      <c r="M3055" s="358"/>
      <c r="N3055" s="358"/>
      <c r="O3055" s="13"/>
      <c r="P3055" s="13"/>
      <c r="Q3055" s="13"/>
      <c r="R3055" s="13"/>
    </row>
    <row r="3056" spans="8:18" ht="18.600000000000001" x14ac:dyDescent="0.4">
      <c r="H3056" s="487"/>
      <c r="I3056" s="487"/>
      <c r="J3056" s="487"/>
      <c r="K3056" s="487"/>
      <c r="L3056" s="487"/>
      <c r="M3056" s="487"/>
      <c r="N3056" s="487"/>
      <c r="O3056" s="487"/>
      <c r="P3056" s="487"/>
      <c r="Q3056" s="13"/>
      <c r="R3056" s="13"/>
    </row>
    <row r="3057" spans="8:22" x14ac:dyDescent="0.3">
      <c r="H3057" s="482"/>
      <c r="I3057" s="482"/>
      <c r="J3057" s="482"/>
      <c r="K3057" s="482"/>
      <c r="L3057" s="482"/>
      <c r="M3057" s="482"/>
      <c r="N3057" s="482"/>
      <c r="O3057" s="482"/>
      <c r="P3057" s="482"/>
      <c r="Q3057" s="13"/>
      <c r="R3057" s="13"/>
    </row>
    <row r="3058" spans="8:22" ht="18.600000000000001" x14ac:dyDescent="0.4">
      <c r="H3058" s="483"/>
      <c r="I3058" s="483"/>
      <c r="J3058" s="483"/>
      <c r="K3058" s="483"/>
      <c r="L3058" s="483"/>
      <c r="M3058" s="483"/>
      <c r="N3058" s="483"/>
      <c r="O3058" s="483"/>
      <c r="P3058" s="483"/>
      <c r="Q3058" s="13"/>
      <c r="R3058" s="13"/>
    </row>
    <row r="3059" spans="8:22" ht="18" x14ac:dyDescent="0.4">
      <c r="H3059" s="484"/>
      <c r="I3059" s="484"/>
      <c r="J3059" s="484"/>
      <c r="K3059" s="484"/>
      <c r="L3059" s="484"/>
      <c r="M3059" s="484"/>
      <c r="N3059" s="484"/>
      <c r="O3059" s="484"/>
      <c r="P3059" s="484"/>
      <c r="Q3059" s="13"/>
      <c r="R3059" s="13"/>
    </row>
    <row r="3060" spans="8:22" x14ac:dyDescent="0.3">
      <c r="H3060" s="13"/>
      <c r="I3060" s="359"/>
      <c r="J3060" s="360"/>
      <c r="K3060" s="361"/>
      <c r="L3060" s="362"/>
      <c r="M3060" s="363"/>
      <c r="N3060" s="485"/>
      <c r="O3060" s="485"/>
      <c r="P3060" s="364"/>
      <c r="Q3060" s="13"/>
      <c r="R3060" s="13"/>
    </row>
    <row r="3061" spans="8:22" x14ac:dyDescent="0.3">
      <c r="H3061" s="13"/>
      <c r="I3061" s="359"/>
      <c r="J3061" s="360"/>
      <c r="K3061" s="361"/>
      <c r="L3061" s="361"/>
      <c r="M3061" s="363"/>
      <c r="N3061" s="485"/>
      <c r="O3061" s="485"/>
      <c r="P3061" s="364"/>
      <c r="Q3061" s="13"/>
      <c r="R3061" s="13"/>
    </row>
    <row r="3062" spans="8:22" x14ac:dyDescent="0.3">
      <c r="H3062" s="13"/>
      <c r="I3062" s="365"/>
      <c r="J3062" s="365"/>
      <c r="K3062" s="366"/>
      <c r="L3062" s="367"/>
      <c r="M3062" s="368"/>
      <c r="N3062" s="369"/>
      <c r="O3062" s="486"/>
      <c r="P3062" s="486"/>
      <c r="Q3062" s="486"/>
      <c r="R3062" s="486"/>
    </row>
    <row r="3063" spans="8:22" x14ac:dyDescent="0.3">
      <c r="H3063" s="370"/>
      <c r="I3063" s="371"/>
      <c r="J3063" s="371"/>
      <c r="K3063" s="367"/>
      <c r="L3063" s="367"/>
      <c r="M3063" s="367"/>
      <c r="N3063" s="372"/>
      <c r="O3063" s="478"/>
      <c r="P3063" s="478"/>
      <c r="Q3063" s="478"/>
      <c r="R3063" s="478"/>
    </row>
    <row r="3064" spans="8:22" x14ac:dyDescent="0.3">
      <c r="H3064" s="357"/>
      <c r="I3064" s="357"/>
      <c r="J3064" s="357"/>
      <c r="K3064" s="378"/>
      <c r="L3064" s="378"/>
      <c r="M3064" s="379"/>
      <c r="N3064" s="381"/>
      <c r="O3064" s="376"/>
      <c r="P3064" s="377"/>
      <c r="Q3064" s="376"/>
      <c r="R3064" s="377"/>
    </row>
    <row r="3065" spans="8:22" x14ac:dyDescent="0.3">
      <c r="H3065" s="357"/>
      <c r="I3065" s="357"/>
      <c r="J3065" s="357"/>
      <c r="K3065" s="378"/>
      <c r="L3065" s="378"/>
      <c r="M3065" s="379"/>
      <c r="N3065" s="381"/>
      <c r="O3065" s="376"/>
      <c r="P3065" s="377"/>
      <c r="Q3065" s="376"/>
      <c r="R3065" s="377"/>
    </row>
    <row r="3066" spans="8:22" x14ac:dyDescent="0.3">
      <c r="H3066" s="357"/>
      <c r="I3066" s="357"/>
      <c r="J3066" s="357"/>
      <c r="K3066" s="378"/>
      <c r="L3066" s="378"/>
      <c r="M3066" s="379"/>
      <c r="N3066" s="381"/>
      <c r="O3066" s="376"/>
      <c r="P3066" s="377"/>
      <c r="Q3066" s="376"/>
      <c r="R3066" s="377"/>
    </row>
    <row r="3067" spans="8:22" x14ac:dyDescent="0.3">
      <c r="H3067" s="357"/>
      <c r="I3067" s="357"/>
      <c r="J3067" s="357"/>
      <c r="K3067" s="378"/>
      <c r="L3067" s="378"/>
      <c r="M3067" s="379"/>
      <c r="N3067" s="381"/>
      <c r="O3067" s="376"/>
      <c r="P3067" s="377"/>
      <c r="Q3067" s="376"/>
      <c r="R3067" s="377"/>
    </row>
    <row r="3068" spans="8:22" x14ac:dyDescent="0.3">
      <c r="H3068" s="357"/>
      <c r="I3068" s="357"/>
      <c r="J3068" s="357"/>
      <c r="K3068" s="378"/>
      <c r="L3068" s="378"/>
      <c r="M3068" s="379"/>
      <c r="N3068" s="381"/>
      <c r="O3068" s="376"/>
      <c r="P3068" s="377"/>
      <c r="Q3068" s="376"/>
      <c r="R3068" s="377"/>
    </row>
    <row r="3069" spans="8:22" x14ac:dyDescent="0.3">
      <c r="H3069" s="357"/>
      <c r="I3069" s="357"/>
      <c r="J3069" s="357"/>
      <c r="K3069" s="378"/>
      <c r="L3069" s="378"/>
      <c r="M3069" s="379"/>
      <c r="N3069" s="381"/>
      <c r="O3069" s="376"/>
      <c r="P3069" s="377"/>
      <c r="Q3069" s="376"/>
      <c r="R3069" s="377"/>
      <c r="S3069" s="204"/>
      <c r="T3069" s="391">
        <v>41726</v>
      </c>
      <c r="U3069" s="391"/>
      <c r="V3069" s="391"/>
    </row>
    <row r="3070" spans="8:22" x14ac:dyDescent="0.3">
      <c r="H3070" s="357"/>
      <c r="I3070" s="357"/>
      <c r="J3070" s="357"/>
      <c r="K3070" s="378"/>
      <c r="L3070" s="378"/>
      <c r="M3070" s="379"/>
      <c r="N3070" s="381"/>
      <c r="O3070" s="376"/>
      <c r="P3070" s="377"/>
      <c r="Q3070" s="376"/>
      <c r="R3070" s="377"/>
      <c r="S3070" s="204"/>
      <c r="T3070" s="391">
        <v>41726</v>
      </c>
      <c r="U3070" s="391"/>
      <c r="V3070" s="391"/>
    </row>
    <row r="3071" spans="8:22" x14ac:dyDescent="0.3">
      <c r="H3071" s="357"/>
      <c r="I3071" s="357"/>
      <c r="J3071" s="357"/>
      <c r="K3071" s="378"/>
      <c r="L3071" s="378"/>
      <c r="M3071" s="379"/>
      <c r="N3071" s="381"/>
      <c r="O3071" s="376"/>
      <c r="P3071" s="377"/>
      <c r="Q3071" s="376"/>
      <c r="R3071" s="377"/>
      <c r="S3071" s="204"/>
      <c r="T3071" s="391">
        <v>41726</v>
      </c>
      <c r="U3071" s="391"/>
      <c r="V3071" s="391"/>
    </row>
    <row r="3072" spans="8:22" x14ac:dyDescent="0.3">
      <c r="H3072" s="357"/>
      <c r="I3072" s="357"/>
      <c r="J3072" s="357"/>
      <c r="K3072" s="378"/>
      <c r="L3072" s="378"/>
      <c r="M3072" s="379"/>
      <c r="N3072" s="381"/>
      <c r="O3072" s="376"/>
      <c r="P3072" s="377"/>
      <c r="Q3072" s="376"/>
      <c r="R3072" s="377"/>
      <c r="S3072" s="204"/>
      <c r="T3072" s="391">
        <v>41726</v>
      </c>
      <c r="U3072" s="391"/>
      <c r="V3072" s="391"/>
    </row>
    <row r="3073" spans="8:22" x14ac:dyDescent="0.3">
      <c r="H3073" s="357"/>
      <c r="I3073" s="357"/>
      <c r="J3073" s="357"/>
      <c r="K3073" s="378"/>
      <c r="L3073" s="378"/>
      <c r="M3073" s="379"/>
      <c r="N3073" s="381"/>
      <c r="O3073" s="376"/>
      <c r="P3073" s="377"/>
      <c r="Q3073" s="376"/>
      <c r="R3073" s="377"/>
      <c r="S3073" s="204"/>
      <c r="T3073" s="391">
        <v>41726</v>
      </c>
      <c r="U3073" s="391"/>
      <c r="V3073" s="391"/>
    </row>
    <row r="3074" spans="8:22" x14ac:dyDescent="0.3">
      <c r="H3074" s="357"/>
      <c r="I3074" s="357"/>
      <c r="J3074" s="357"/>
      <c r="K3074" s="378"/>
      <c r="L3074" s="378"/>
      <c r="M3074" s="379"/>
      <c r="N3074" s="381"/>
      <c r="O3074" s="376"/>
      <c r="P3074" s="377"/>
      <c r="Q3074" s="376"/>
      <c r="R3074" s="377"/>
      <c r="S3074" s="204"/>
      <c r="T3074" s="391">
        <v>41726</v>
      </c>
      <c r="U3074" s="391"/>
      <c r="V3074" s="391"/>
    </row>
    <row r="3075" spans="8:22" x14ac:dyDescent="0.3">
      <c r="H3075" s="357"/>
      <c r="I3075" s="357"/>
      <c r="J3075" s="357"/>
      <c r="K3075" s="378"/>
      <c r="L3075" s="378"/>
      <c r="M3075" s="379"/>
      <c r="N3075" s="381"/>
      <c r="O3075" s="376"/>
      <c r="P3075" s="377"/>
      <c r="Q3075" s="376"/>
      <c r="R3075" s="377"/>
      <c r="S3075" s="204"/>
      <c r="T3075" s="391">
        <v>41726</v>
      </c>
      <c r="U3075" s="391"/>
      <c r="V3075" s="391"/>
    </row>
    <row r="3076" spans="8:22" ht="27" customHeight="1" x14ac:dyDescent="0.3">
      <c r="H3076" s="357"/>
      <c r="I3076" s="357"/>
      <c r="J3076" s="357"/>
      <c r="K3076" s="378"/>
      <c r="L3076" s="378"/>
      <c r="M3076" s="379"/>
      <c r="N3076" s="381"/>
      <c r="O3076" s="376"/>
      <c r="P3076" s="377"/>
      <c r="Q3076" s="376"/>
      <c r="R3076" s="377"/>
      <c r="S3076" s="204"/>
      <c r="T3076" s="204"/>
      <c r="U3076" s="204"/>
      <c r="V3076" s="204"/>
    </row>
    <row r="3077" spans="8:22" x14ac:dyDescent="0.3">
      <c r="H3077" s="357"/>
      <c r="I3077" s="357"/>
      <c r="J3077" s="357"/>
      <c r="K3077" s="378"/>
      <c r="L3077" s="378"/>
      <c r="M3077" s="379"/>
      <c r="N3077" s="381"/>
      <c r="O3077" s="376"/>
      <c r="P3077" s="377"/>
      <c r="Q3077" s="376"/>
      <c r="R3077" s="377"/>
      <c r="S3077" s="204"/>
      <c r="T3077" s="204"/>
      <c r="U3077" s="204"/>
      <c r="V3077" s="204"/>
    </row>
    <row r="3078" spans="8:22" x14ac:dyDescent="0.3">
      <c r="H3078" s="367"/>
      <c r="I3078" s="367"/>
      <c r="J3078" s="367"/>
      <c r="K3078" s="367"/>
      <c r="L3078" s="367"/>
      <c r="M3078" s="367"/>
      <c r="N3078" s="382"/>
      <c r="O3078" s="376"/>
      <c r="P3078" s="383"/>
      <c r="Q3078" s="376"/>
      <c r="R3078" s="383"/>
      <c r="S3078" s="204"/>
      <c r="T3078" s="204"/>
      <c r="U3078" s="204"/>
      <c r="V3078" s="204"/>
    </row>
    <row r="3079" spans="8:22" x14ac:dyDescent="0.3">
      <c r="H3079" s="354"/>
      <c r="I3079" s="354"/>
      <c r="J3079" s="354"/>
      <c r="K3079" s="354"/>
      <c r="L3079" s="354"/>
      <c r="M3079" s="368"/>
      <c r="N3079" s="384"/>
      <c r="O3079" s="310"/>
      <c r="P3079" s="495"/>
      <c r="Q3079" s="495"/>
      <c r="R3079" s="495"/>
      <c r="S3079" s="204"/>
      <c r="T3079" s="204"/>
      <c r="U3079" s="204"/>
      <c r="V3079" s="204"/>
    </row>
    <row r="3080" spans="8:22" x14ac:dyDescent="0.3">
      <c r="H3080" s="354"/>
      <c r="I3080" s="354"/>
      <c r="J3080" s="354"/>
      <c r="K3080" s="354"/>
      <c r="L3080" s="354"/>
      <c r="M3080" s="368"/>
      <c r="N3080" s="368"/>
      <c r="O3080" s="13"/>
      <c r="P3080" s="360"/>
      <c r="Q3080" s="13"/>
      <c r="R3080" s="13"/>
      <c r="S3080" s="204"/>
      <c r="T3080" s="204"/>
      <c r="U3080" s="204"/>
      <c r="V3080" s="204"/>
    </row>
    <row r="3081" spans="8:22" x14ac:dyDescent="0.3">
      <c r="H3081" s="385"/>
      <c r="I3081" s="385"/>
      <c r="J3081" s="385"/>
      <c r="K3081" s="385"/>
      <c r="L3081" s="385"/>
      <c r="M3081" s="386"/>
      <c r="N3081" s="386"/>
      <c r="O3081" s="385"/>
      <c r="P3081" s="385"/>
      <c r="Q3081" s="13"/>
      <c r="R3081" s="13"/>
      <c r="S3081" s="204"/>
      <c r="T3081" s="204"/>
      <c r="U3081" s="204"/>
      <c r="V3081" s="204"/>
    </row>
    <row r="3082" spans="8:22" x14ac:dyDescent="0.3">
      <c r="H3082" s="354"/>
      <c r="I3082" s="355"/>
      <c r="J3082" s="355"/>
      <c r="K3082" s="355"/>
      <c r="L3082" s="355"/>
      <c r="M3082" s="355"/>
      <c r="N3082" s="355"/>
      <c r="O3082" s="355"/>
      <c r="P3082" s="355"/>
      <c r="Q3082" s="13"/>
      <c r="R3082" s="13"/>
      <c r="S3082" s="204"/>
      <c r="T3082" s="204"/>
      <c r="U3082" s="204"/>
      <c r="V3082" s="204"/>
    </row>
    <row r="3083" spans="8:22" x14ac:dyDescent="0.3">
      <c r="H3083" s="354"/>
      <c r="I3083" s="355"/>
      <c r="J3083" s="355"/>
      <c r="K3083" s="355"/>
      <c r="L3083" s="355"/>
      <c r="M3083" s="355"/>
      <c r="N3083" s="355"/>
      <c r="O3083" s="355"/>
      <c r="P3083" s="355"/>
      <c r="Q3083" s="13"/>
      <c r="R3083" s="13"/>
      <c r="S3083" s="204"/>
      <c r="T3083" s="204"/>
      <c r="U3083" s="204"/>
      <c r="V3083" s="204"/>
    </row>
    <row r="3084" spans="8:22" x14ac:dyDescent="0.3">
      <c r="H3084" s="354"/>
      <c r="I3084" s="355"/>
      <c r="J3084" s="355"/>
      <c r="K3084" s="355"/>
      <c r="L3084" s="355"/>
      <c r="M3084" s="355"/>
      <c r="N3084" s="355"/>
      <c r="O3084" s="355"/>
      <c r="P3084" s="355"/>
      <c r="Q3084" s="13"/>
      <c r="R3084" s="70"/>
      <c r="S3084" s="204"/>
      <c r="T3084" s="204"/>
      <c r="U3084" s="204"/>
      <c r="V3084" s="204"/>
    </row>
    <row r="3085" spans="8:22" x14ac:dyDescent="0.3">
      <c r="H3085" s="354"/>
      <c r="I3085" s="355"/>
      <c r="J3085" s="355"/>
      <c r="K3085" s="355"/>
      <c r="L3085" s="355"/>
      <c r="M3085" s="355"/>
      <c r="N3085" s="355"/>
      <c r="O3085" s="355"/>
      <c r="P3085" s="355"/>
      <c r="Q3085" s="13"/>
      <c r="R3085" s="70"/>
      <c r="S3085" s="204"/>
      <c r="T3085" s="204"/>
      <c r="U3085" s="204"/>
      <c r="V3085" s="204"/>
    </row>
    <row r="3086" spans="8:22" ht="27.75" customHeight="1" x14ac:dyDescent="0.3">
      <c r="H3086" s="354"/>
      <c r="I3086" s="354"/>
      <c r="J3086" s="354"/>
      <c r="K3086" s="354"/>
      <c r="L3086" s="354"/>
      <c r="M3086" s="355"/>
      <c r="N3086" s="355"/>
      <c r="O3086" s="357"/>
      <c r="P3086" s="357"/>
      <c r="Q3086" s="13"/>
      <c r="R3086" s="70"/>
      <c r="S3086" s="204"/>
      <c r="T3086" s="204"/>
      <c r="U3086" s="204"/>
      <c r="V3086" s="204"/>
    </row>
    <row r="3087" spans="8:22" x14ac:dyDescent="0.3">
      <c r="H3087" s="13"/>
      <c r="I3087" s="13"/>
      <c r="J3087" s="13"/>
      <c r="K3087" s="13"/>
      <c r="L3087" s="13"/>
      <c r="M3087" s="358"/>
      <c r="N3087" s="358"/>
      <c r="O3087" s="13"/>
      <c r="P3087" s="13"/>
      <c r="Q3087" s="13"/>
      <c r="R3087" s="13"/>
      <c r="S3087" s="204"/>
      <c r="T3087" s="204"/>
      <c r="U3087" s="204"/>
      <c r="V3087" s="204"/>
    </row>
    <row r="3088" spans="8:22" ht="18.600000000000001" x14ac:dyDescent="0.4">
      <c r="H3088" s="487"/>
      <c r="I3088" s="487"/>
      <c r="J3088" s="487"/>
      <c r="K3088" s="487"/>
      <c r="L3088" s="487"/>
      <c r="M3088" s="487"/>
      <c r="N3088" s="487"/>
      <c r="O3088" s="487"/>
      <c r="P3088" s="487"/>
      <c r="Q3088" s="13"/>
      <c r="R3088" s="13"/>
      <c r="S3088" s="204"/>
      <c r="T3088" s="204"/>
      <c r="U3088" s="204"/>
      <c r="V3088" s="204"/>
    </row>
    <row r="3089" spans="8:22" x14ac:dyDescent="0.3">
      <c r="H3089" s="482"/>
      <c r="I3089" s="482"/>
      <c r="J3089" s="482"/>
      <c r="K3089" s="482"/>
      <c r="L3089" s="482"/>
      <c r="M3089" s="482"/>
      <c r="N3089" s="482"/>
      <c r="O3089" s="482"/>
      <c r="P3089" s="482"/>
      <c r="Q3089" s="13"/>
      <c r="R3089" s="13"/>
      <c r="S3089" s="204"/>
      <c r="T3089" s="204"/>
      <c r="U3089" s="204"/>
      <c r="V3089" s="204"/>
    </row>
    <row r="3090" spans="8:22" ht="18.600000000000001" x14ac:dyDescent="0.4">
      <c r="H3090" s="483"/>
      <c r="I3090" s="483"/>
      <c r="J3090" s="483"/>
      <c r="K3090" s="483"/>
      <c r="L3090" s="483"/>
      <c r="M3090" s="483"/>
      <c r="N3090" s="483"/>
      <c r="O3090" s="483"/>
      <c r="P3090" s="483"/>
      <c r="Q3090" s="13"/>
      <c r="R3090" s="13"/>
      <c r="S3090" s="204"/>
      <c r="T3090" s="204"/>
      <c r="U3090" s="204"/>
      <c r="V3090" s="204"/>
    </row>
    <row r="3091" spans="8:22" ht="18" x14ac:dyDescent="0.4">
      <c r="H3091" s="484"/>
      <c r="I3091" s="484"/>
      <c r="J3091" s="484"/>
      <c r="K3091" s="484"/>
      <c r="L3091" s="484"/>
      <c r="M3091" s="484"/>
      <c r="N3091" s="484"/>
      <c r="O3091" s="484"/>
      <c r="P3091" s="484"/>
      <c r="Q3091" s="13"/>
      <c r="R3091" s="13"/>
      <c r="S3091" s="204"/>
      <c r="T3091" s="204"/>
      <c r="U3091" s="204"/>
      <c r="V3091" s="204"/>
    </row>
    <row r="3092" spans="8:22" x14ac:dyDescent="0.3">
      <c r="H3092" s="13"/>
      <c r="I3092" s="359"/>
      <c r="J3092" s="360"/>
      <c r="K3092" s="361"/>
      <c r="L3092" s="362"/>
      <c r="M3092" s="363"/>
      <c r="N3092" s="485"/>
      <c r="O3092" s="485"/>
      <c r="P3092" s="364"/>
      <c r="Q3092" s="13"/>
      <c r="R3092" s="13"/>
      <c r="S3092" s="204"/>
      <c r="T3092" s="204"/>
      <c r="U3092" s="204"/>
      <c r="V3092" s="204"/>
    </row>
    <row r="3093" spans="8:22" x14ac:dyDescent="0.3">
      <c r="H3093" s="13"/>
      <c r="I3093" s="359"/>
      <c r="J3093" s="360"/>
      <c r="K3093" s="361"/>
      <c r="L3093" s="361"/>
      <c r="M3093" s="363"/>
      <c r="N3093" s="485"/>
      <c r="O3093" s="485"/>
      <c r="P3093" s="364"/>
      <c r="Q3093" s="13"/>
      <c r="R3093" s="13"/>
      <c r="S3093" s="204"/>
      <c r="T3093" s="204"/>
      <c r="U3093" s="204"/>
      <c r="V3093" s="204"/>
    </row>
    <row r="3094" spans="8:22" x14ac:dyDescent="0.3">
      <c r="H3094" s="13"/>
      <c r="I3094" s="365"/>
      <c r="J3094" s="365"/>
      <c r="K3094" s="366"/>
      <c r="L3094" s="367"/>
      <c r="M3094" s="368"/>
      <c r="N3094" s="369"/>
      <c r="O3094" s="486"/>
      <c r="P3094" s="486"/>
      <c r="Q3094" s="486"/>
      <c r="R3094" s="486"/>
      <c r="S3094" s="204"/>
      <c r="T3094" s="204"/>
      <c r="U3094" s="204"/>
      <c r="V3094" s="204"/>
    </row>
    <row r="3095" spans="8:22" x14ac:dyDescent="0.3">
      <c r="H3095" s="370"/>
      <c r="I3095" s="371"/>
      <c r="J3095" s="371"/>
      <c r="K3095" s="367"/>
      <c r="L3095" s="367"/>
      <c r="M3095" s="367"/>
      <c r="N3095" s="372"/>
      <c r="O3095" s="478"/>
      <c r="P3095" s="478"/>
      <c r="Q3095" s="478"/>
      <c r="R3095" s="478"/>
      <c r="S3095" s="204"/>
      <c r="T3095" s="204"/>
      <c r="U3095" s="204"/>
      <c r="V3095" s="204"/>
    </row>
    <row r="3096" spans="8:22" ht="60" customHeight="1" x14ac:dyDescent="0.3">
      <c r="H3096" s="357"/>
      <c r="I3096" s="357"/>
      <c r="J3096" s="365"/>
      <c r="K3096" s="378"/>
      <c r="L3096" s="378"/>
      <c r="M3096" s="379"/>
      <c r="N3096" s="381"/>
      <c r="O3096" s="376"/>
      <c r="P3096" s="377"/>
      <c r="Q3096" s="376"/>
      <c r="R3096" s="377"/>
      <c r="S3096" s="204"/>
      <c r="T3096" s="204"/>
      <c r="U3096" s="204"/>
      <c r="V3096" s="204"/>
    </row>
    <row r="3097" spans="8:22" x14ac:dyDescent="0.3">
      <c r="H3097" s="357"/>
      <c r="I3097" s="357"/>
      <c r="J3097" s="357"/>
      <c r="K3097" s="378"/>
      <c r="L3097" s="378"/>
      <c r="M3097" s="379"/>
      <c r="N3097" s="381"/>
      <c r="O3097" s="376"/>
      <c r="P3097" s="377"/>
      <c r="Q3097" s="376"/>
      <c r="R3097" s="377"/>
      <c r="S3097" s="204"/>
      <c r="T3097" s="204"/>
      <c r="U3097" s="204"/>
      <c r="V3097" s="204"/>
    </row>
    <row r="3098" spans="8:22" x14ac:dyDescent="0.3">
      <c r="H3098" s="357"/>
      <c r="I3098" s="357"/>
      <c r="J3098" s="357"/>
      <c r="K3098" s="378"/>
      <c r="L3098" s="378"/>
      <c r="M3098" s="379"/>
      <c r="N3098" s="381"/>
      <c r="O3098" s="376"/>
      <c r="P3098" s="377"/>
      <c r="Q3098" s="376"/>
      <c r="R3098" s="377"/>
      <c r="S3098" s="204"/>
      <c r="T3098" s="204"/>
      <c r="U3098" s="204"/>
      <c r="V3098" s="204"/>
    </row>
    <row r="3099" spans="8:22" ht="10.5" customHeight="1" x14ac:dyDescent="0.3">
      <c r="H3099" s="357"/>
      <c r="I3099" s="357"/>
      <c r="J3099" s="357"/>
      <c r="K3099" s="378"/>
      <c r="L3099" s="378"/>
      <c r="M3099" s="379"/>
      <c r="N3099" s="381"/>
      <c r="O3099" s="376"/>
      <c r="P3099" s="377"/>
      <c r="Q3099" s="376"/>
      <c r="R3099" s="377"/>
      <c r="S3099" s="204"/>
      <c r="T3099" s="204"/>
      <c r="U3099" s="204"/>
      <c r="V3099" s="204"/>
    </row>
    <row r="3100" spans="8:22" ht="10.5" customHeight="1" x14ac:dyDescent="0.3">
      <c r="H3100" s="357"/>
      <c r="I3100" s="357"/>
      <c r="J3100" s="357"/>
      <c r="K3100" s="378"/>
      <c r="L3100" s="378"/>
      <c r="M3100" s="379"/>
      <c r="N3100" s="381"/>
      <c r="O3100" s="376"/>
      <c r="P3100" s="377"/>
      <c r="Q3100" s="376"/>
      <c r="R3100" s="377"/>
      <c r="S3100" s="204"/>
      <c r="T3100" s="204"/>
      <c r="U3100" s="204"/>
      <c r="V3100" s="204"/>
    </row>
    <row r="3101" spans="8:22" ht="26.25" customHeight="1" x14ac:dyDescent="0.3">
      <c r="H3101" s="357"/>
      <c r="I3101" s="357"/>
      <c r="J3101" s="357"/>
      <c r="K3101" s="378"/>
      <c r="L3101" s="378"/>
      <c r="M3101" s="379"/>
      <c r="N3101" s="381"/>
      <c r="O3101" s="376"/>
      <c r="P3101" s="377"/>
      <c r="Q3101" s="376"/>
      <c r="R3101" s="377"/>
      <c r="S3101" s="204"/>
      <c r="T3101" s="204"/>
      <c r="U3101" s="204"/>
      <c r="V3101" s="204"/>
    </row>
    <row r="3102" spans="8:22" x14ac:dyDescent="0.3">
      <c r="H3102" s="357"/>
      <c r="I3102" s="357"/>
      <c r="J3102" s="357"/>
      <c r="K3102" s="378"/>
      <c r="L3102" s="378"/>
      <c r="M3102" s="379"/>
      <c r="N3102" s="381"/>
      <c r="O3102" s="376"/>
      <c r="P3102" s="377"/>
      <c r="Q3102" s="376"/>
      <c r="R3102" s="377"/>
      <c r="S3102" s="204"/>
      <c r="T3102" s="204"/>
      <c r="U3102" s="204"/>
      <c r="V3102" s="204"/>
    </row>
    <row r="3103" spans="8:22" x14ac:dyDescent="0.3">
      <c r="H3103" s="357"/>
      <c r="I3103" s="357"/>
      <c r="J3103" s="357"/>
      <c r="K3103" s="378"/>
      <c r="L3103" s="378"/>
      <c r="M3103" s="379"/>
      <c r="N3103" s="381"/>
      <c r="O3103" s="376"/>
      <c r="P3103" s="377"/>
      <c r="Q3103" s="376"/>
      <c r="R3103" s="377"/>
      <c r="S3103" s="204"/>
      <c r="T3103" s="204"/>
      <c r="U3103" s="204"/>
      <c r="V3103" s="204"/>
    </row>
    <row r="3104" spans="8:22" x14ac:dyDescent="0.3">
      <c r="H3104" s="357"/>
      <c r="I3104" s="357"/>
      <c r="J3104" s="357"/>
      <c r="K3104" s="378"/>
      <c r="L3104" s="378"/>
      <c r="M3104" s="379"/>
      <c r="N3104" s="381"/>
      <c r="O3104" s="376"/>
      <c r="P3104" s="377"/>
      <c r="Q3104" s="376"/>
      <c r="R3104" s="377"/>
      <c r="S3104" s="204"/>
      <c r="T3104" s="204"/>
      <c r="U3104" s="204"/>
      <c r="V3104" s="204"/>
    </row>
    <row r="3105" spans="8:22" ht="24.75" customHeight="1" x14ac:dyDescent="0.3">
      <c r="H3105" s="357"/>
      <c r="I3105" s="357"/>
      <c r="J3105" s="357"/>
      <c r="K3105" s="378"/>
      <c r="L3105" s="378"/>
      <c r="M3105" s="379"/>
      <c r="N3105" s="381"/>
      <c r="O3105" s="376"/>
      <c r="P3105" s="377"/>
      <c r="Q3105" s="376"/>
      <c r="R3105" s="377"/>
      <c r="S3105" s="204"/>
      <c r="T3105" s="204"/>
      <c r="U3105" s="204"/>
      <c r="V3105" s="204"/>
    </row>
    <row r="3106" spans="8:22" x14ac:dyDescent="0.3">
      <c r="H3106" s="357"/>
      <c r="I3106" s="357"/>
      <c r="J3106" s="357"/>
      <c r="K3106" s="378"/>
      <c r="L3106" s="378"/>
      <c r="M3106" s="379"/>
      <c r="N3106" s="381"/>
      <c r="O3106" s="376"/>
      <c r="P3106" s="377"/>
      <c r="Q3106" s="376"/>
      <c r="R3106" s="377"/>
      <c r="S3106" s="204"/>
      <c r="T3106" s="204"/>
      <c r="U3106" s="204"/>
      <c r="V3106" s="204"/>
    </row>
    <row r="3107" spans="8:22" x14ac:dyDescent="0.3">
      <c r="H3107" s="357"/>
      <c r="I3107" s="357"/>
      <c r="J3107" s="357"/>
      <c r="K3107" s="378"/>
      <c r="L3107" s="378"/>
      <c r="M3107" s="379"/>
      <c r="N3107" s="381"/>
      <c r="O3107" s="376"/>
      <c r="P3107" s="377"/>
      <c r="Q3107" s="376"/>
      <c r="R3107" s="377"/>
      <c r="S3107" s="204"/>
      <c r="T3107" s="204"/>
      <c r="U3107" s="204"/>
      <c r="V3107" s="204"/>
    </row>
    <row r="3108" spans="8:22" x14ac:dyDescent="0.3">
      <c r="H3108" s="357"/>
      <c r="I3108" s="357"/>
      <c r="J3108" s="357"/>
      <c r="K3108" s="378"/>
      <c r="L3108" s="378"/>
      <c r="M3108" s="379"/>
      <c r="N3108" s="381"/>
      <c r="O3108" s="376"/>
      <c r="P3108" s="377"/>
      <c r="Q3108" s="376"/>
      <c r="R3108" s="377"/>
      <c r="S3108" s="204"/>
      <c r="T3108" s="204"/>
      <c r="U3108" s="204"/>
      <c r="V3108" s="204"/>
    </row>
    <row r="3109" spans="8:22" x14ac:dyDescent="0.3">
      <c r="H3109" s="357"/>
      <c r="I3109" s="357"/>
      <c r="J3109" s="357"/>
      <c r="K3109" s="378"/>
      <c r="L3109" s="378"/>
      <c r="M3109" s="379"/>
      <c r="N3109" s="381"/>
      <c r="O3109" s="376"/>
      <c r="P3109" s="377"/>
      <c r="Q3109" s="376"/>
      <c r="R3109" s="377"/>
      <c r="S3109" s="204"/>
      <c r="T3109" s="204"/>
      <c r="U3109" s="204"/>
      <c r="V3109" s="204"/>
    </row>
    <row r="3110" spans="8:22" ht="11.25" customHeight="1" x14ac:dyDescent="0.3">
      <c r="H3110" s="357"/>
      <c r="I3110" s="357"/>
      <c r="J3110" s="357"/>
      <c r="K3110" s="378"/>
      <c r="L3110" s="378"/>
      <c r="M3110" s="379"/>
      <c r="N3110" s="381"/>
      <c r="O3110" s="376"/>
      <c r="P3110" s="377"/>
      <c r="Q3110" s="376"/>
      <c r="R3110" s="377"/>
      <c r="S3110" s="204"/>
      <c r="T3110" s="204"/>
      <c r="U3110" s="204"/>
      <c r="V3110" s="204"/>
    </row>
    <row r="3111" spans="8:22" ht="6.75" customHeight="1" x14ac:dyDescent="0.3">
      <c r="H3111" s="357"/>
      <c r="I3111" s="357"/>
      <c r="J3111" s="357"/>
      <c r="K3111" s="378"/>
      <c r="L3111" s="378"/>
      <c r="M3111" s="379"/>
      <c r="N3111" s="381"/>
      <c r="O3111" s="376"/>
      <c r="P3111" s="377"/>
      <c r="Q3111" s="376"/>
      <c r="R3111" s="377"/>
      <c r="S3111" s="204"/>
      <c r="T3111" s="204"/>
      <c r="U3111" s="204"/>
      <c r="V3111" s="204"/>
    </row>
    <row r="3112" spans="8:22" x14ac:dyDescent="0.3">
      <c r="H3112" s="367"/>
      <c r="I3112" s="367"/>
      <c r="J3112" s="367"/>
      <c r="K3112" s="367"/>
      <c r="L3112" s="367"/>
      <c r="M3112" s="367"/>
      <c r="N3112" s="382"/>
      <c r="O3112" s="376"/>
      <c r="P3112" s="383"/>
      <c r="Q3112" s="376"/>
      <c r="R3112" s="383"/>
      <c r="S3112" s="204"/>
      <c r="T3112" s="204"/>
      <c r="U3112" s="204"/>
      <c r="V3112" s="204"/>
    </row>
    <row r="3113" spans="8:22" x14ac:dyDescent="0.3">
      <c r="H3113" s="354"/>
      <c r="I3113" s="354"/>
      <c r="J3113" s="354"/>
      <c r="K3113" s="354"/>
      <c r="L3113" s="354"/>
      <c r="M3113" s="368"/>
      <c r="N3113" s="384"/>
      <c r="O3113" s="310"/>
      <c r="P3113" s="495"/>
      <c r="Q3113" s="495"/>
      <c r="R3113" s="495"/>
      <c r="S3113" s="204"/>
      <c r="T3113" s="204"/>
      <c r="U3113" s="204"/>
      <c r="V3113" s="204"/>
    </row>
    <row r="3114" spans="8:22" x14ac:dyDescent="0.3">
      <c r="H3114" s="354"/>
      <c r="I3114" s="354"/>
      <c r="J3114" s="354"/>
      <c r="K3114" s="354"/>
      <c r="L3114" s="354"/>
      <c r="M3114" s="368"/>
      <c r="N3114" s="368"/>
      <c r="O3114" s="13"/>
      <c r="P3114" s="360"/>
      <c r="Q3114" s="13"/>
      <c r="R3114" s="13"/>
      <c r="S3114" s="204"/>
      <c r="T3114" s="204"/>
      <c r="U3114" s="204"/>
      <c r="V3114" s="204"/>
    </row>
    <row r="3115" spans="8:22" x14ac:dyDescent="0.3">
      <c r="H3115" s="385"/>
      <c r="I3115" s="385"/>
      <c r="J3115" s="385"/>
      <c r="K3115" s="385"/>
      <c r="L3115" s="385"/>
      <c r="M3115" s="386"/>
      <c r="N3115" s="386"/>
      <c r="O3115" s="385"/>
      <c r="P3115" s="385"/>
      <c r="Q3115" s="13"/>
      <c r="R3115" s="13"/>
      <c r="S3115" s="204"/>
      <c r="T3115" s="204"/>
      <c r="U3115" s="204"/>
      <c r="V3115" s="204"/>
    </row>
    <row r="3116" spans="8:22" ht="6.75" customHeight="1" x14ac:dyDescent="0.3">
      <c r="H3116" s="354"/>
      <c r="I3116" s="355"/>
      <c r="J3116" s="355"/>
      <c r="K3116" s="355"/>
      <c r="L3116" s="355"/>
      <c r="M3116" s="355"/>
      <c r="N3116" s="355"/>
      <c r="O3116" s="355"/>
      <c r="P3116" s="355"/>
      <c r="Q3116" s="13"/>
      <c r="R3116" s="13"/>
      <c r="S3116" s="204"/>
      <c r="T3116" s="204"/>
      <c r="U3116" s="204"/>
      <c r="V3116" s="204"/>
    </row>
    <row r="3117" spans="8:22" x14ac:dyDescent="0.3">
      <c r="H3117" s="354"/>
      <c r="I3117" s="355"/>
      <c r="J3117" s="355"/>
      <c r="K3117" s="355"/>
      <c r="L3117" s="355"/>
      <c r="M3117" s="355"/>
      <c r="N3117" s="355"/>
      <c r="O3117" s="355"/>
      <c r="P3117" s="355"/>
      <c r="Q3117" s="13"/>
      <c r="R3117" s="13"/>
      <c r="S3117" s="204"/>
      <c r="T3117" s="204"/>
      <c r="U3117" s="204"/>
      <c r="V3117" s="204"/>
    </row>
    <row r="3118" spans="8:22" x14ac:dyDescent="0.3">
      <c r="H3118" s="354"/>
      <c r="I3118" s="355"/>
      <c r="J3118" s="355"/>
      <c r="K3118" s="355"/>
      <c r="L3118" s="355"/>
      <c r="M3118" s="355"/>
      <c r="N3118" s="355"/>
      <c r="O3118" s="355"/>
      <c r="P3118" s="355"/>
      <c r="Q3118" s="13"/>
      <c r="R3118" s="70"/>
      <c r="S3118" s="204"/>
      <c r="T3118" s="204"/>
      <c r="U3118" s="204"/>
      <c r="V3118" s="204"/>
    </row>
    <row r="3119" spans="8:22" ht="9" customHeight="1" x14ac:dyDescent="0.3">
      <c r="H3119" s="354"/>
      <c r="I3119" s="355"/>
      <c r="J3119" s="355"/>
      <c r="K3119" s="355"/>
      <c r="L3119" s="355"/>
      <c r="M3119" s="355"/>
      <c r="N3119" s="355"/>
      <c r="O3119" s="355"/>
      <c r="P3119" s="355"/>
      <c r="Q3119" s="13"/>
      <c r="R3119" s="70"/>
      <c r="S3119" s="204"/>
      <c r="T3119" s="204"/>
      <c r="U3119" s="204"/>
      <c r="V3119" s="204"/>
    </row>
    <row r="3120" spans="8:22" ht="25.5" customHeight="1" x14ac:dyDescent="0.3">
      <c r="H3120" s="354"/>
      <c r="I3120" s="354"/>
      <c r="J3120" s="354"/>
      <c r="K3120" s="354"/>
      <c r="L3120" s="354"/>
      <c r="M3120" s="355"/>
      <c r="N3120" s="355"/>
      <c r="O3120" s="357"/>
      <c r="P3120" s="357"/>
      <c r="Q3120" s="13"/>
      <c r="R3120" s="70"/>
      <c r="S3120" s="204"/>
      <c r="T3120" s="204"/>
      <c r="U3120" s="204"/>
      <c r="V3120" s="204"/>
    </row>
    <row r="3121" spans="8:22" ht="6.75" customHeight="1" x14ac:dyDescent="0.3">
      <c r="H3121" s="13"/>
      <c r="I3121" s="13"/>
      <c r="J3121" s="13"/>
      <c r="K3121" s="13"/>
      <c r="L3121" s="13"/>
      <c r="M3121" s="358"/>
      <c r="N3121" s="358"/>
      <c r="O3121" s="13"/>
      <c r="P3121" s="13"/>
      <c r="Q3121" s="13"/>
      <c r="R3121" s="13"/>
      <c r="S3121" s="204"/>
      <c r="T3121" s="204"/>
      <c r="U3121" s="204"/>
      <c r="V3121" s="204"/>
    </row>
    <row r="3122" spans="8:22" ht="18.600000000000001" x14ac:dyDescent="0.4">
      <c r="H3122" s="487"/>
      <c r="I3122" s="487"/>
      <c r="J3122" s="487"/>
      <c r="K3122" s="487"/>
      <c r="L3122" s="487"/>
      <c r="M3122" s="487"/>
      <c r="N3122" s="487"/>
      <c r="O3122" s="487"/>
      <c r="P3122" s="487"/>
      <c r="Q3122" s="13"/>
      <c r="R3122" s="13"/>
      <c r="S3122" s="204"/>
      <c r="T3122" s="204"/>
      <c r="U3122" s="204"/>
      <c r="V3122" s="204"/>
    </row>
    <row r="3123" spans="8:22" x14ac:dyDescent="0.3">
      <c r="H3123" s="482"/>
      <c r="I3123" s="482"/>
      <c r="J3123" s="482"/>
      <c r="K3123" s="482"/>
      <c r="L3123" s="482"/>
      <c r="M3123" s="482"/>
      <c r="N3123" s="482"/>
      <c r="O3123" s="482"/>
      <c r="P3123" s="482"/>
      <c r="Q3123" s="13"/>
      <c r="R3123" s="13"/>
      <c r="S3123" s="204"/>
      <c r="T3123" s="204"/>
      <c r="U3123" s="204"/>
      <c r="V3123" s="204"/>
    </row>
    <row r="3124" spans="8:22" ht="18.600000000000001" x14ac:dyDescent="0.4">
      <c r="H3124" s="483"/>
      <c r="I3124" s="483"/>
      <c r="J3124" s="483"/>
      <c r="K3124" s="483"/>
      <c r="L3124" s="483"/>
      <c r="M3124" s="483"/>
      <c r="N3124" s="483"/>
      <c r="O3124" s="483"/>
      <c r="P3124" s="483"/>
      <c r="Q3124" s="13"/>
      <c r="R3124" s="13"/>
      <c r="S3124" s="204"/>
      <c r="T3124" s="204"/>
      <c r="U3124" s="204"/>
      <c r="V3124" s="204"/>
    </row>
    <row r="3125" spans="8:22" ht="18" x14ac:dyDescent="0.4">
      <c r="H3125" s="484"/>
      <c r="I3125" s="484"/>
      <c r="J3125" s="484"/>
      <c r="K3125" s="484"/>
      <c r="L3125" s="484"/>
      <c r="M3125" s="484"/>
      <c r="N3125" s="484"/>
      <c r="O3125" s="484"/>
      <c r="P3125" s="484"/>
      <c r="Q3125" s="13"/>
      <c r="R3125" s="13"/>
      <c r="S3125" s="204"/>
      <c r="T3125" s="204"/>
      <c r="U3125" s="204"/>
      <c r="V3125" s="204"/>
    </row>
    <row r="3126" spans="8:22" x14ac:dyDescent="0.3">
      <c r="H3126" s="13"/>
      <c r="I3126" s="359"/>
      <c r="J3126" s="360"/>
      <c r="K3126" s="361"/>
      <c r="L3126" s="362"/>
      <c r="M3126" s="363"/>
      <c r="N3126" s="485"/>
      <c r="O3126" s="485"/>
      <c r="P3126" s="364"/>
      <c r="Q3126" s="13"/>
      <c r="R3126" s="13"/>
      <c r="S3126" s="204"/>
      <c r="T3126" s="204"/>
      <c r="U3126" s="204"/>
      <c r="V3126" s="204"/>
    </row>
    <row r="3127" spans="8:22" x14ac:dyDescent="0.3">
      <c r="H3127" s="13"/>
      <c r="I3127" s="359"/>
      <c r="J3127" s="360"/>
      <c r="K3127" s="361"/>
      <c r="L3127" s="361"/>
      <c r="M3127" s="363"/>
      <c r="N3127" s="485"/>
      <c r="O3127" s="485"/>
      <c r="P3127" s="364"/>
      <c r="Q3127" s="13"/>
      <c r="R3127" s="13"/>
      <c r="S3127" s="204"/>
      <c r="T3127" s="204"/>
      <c r="U3127" s="204"/>
      <c r="V3127" s="204"/>
    </row>
    <row r="3128" spans="8:22" x14ac:dyDescent="0.3">
      <c r="H3128" s="13"/>
      <c r="I3128" s="365"/>
      <c r="J3128" s="365"/>
      <c r="K3128" s="366"/>
      <c r="L3128" s="367"/>
      <c r="M3128" s="368"/>
      <c r="N3128" s="369"/>
      <c r="O3128" s="486"/>
      <c r="P3128" s="486"/>
      <c r="Q3128" s="486"/>
      <c r="R3128" s="486"/>
      <c r="S3128" s="204"/>
      <c r="T3128" s="204"/>
      <c r="U3128" s="204"/>
      <c r="V3128" s="204"/>
    </row>
    <row r="3129" spans="8:22" x14ac:dyDescent="0.3">
      <c r="H3129" s="370"/>
      <c r="I3129" s="371"/>
      <c r="J3129" s="371"/>
      <c r="K3129" s="367"/>
      <c r="L3129" s="367"/>
      <c r="M3129" s="367"/>
      <c r="N3129" s="372"/>
      <c r="O3129" s="478"/>
      <c r="P3129" s="478"/>
      <c r="Q3129" s="478"/>
      <c r="R3129" s="478"/>
      <c r="S3129" s="204"/>
      <c r="T3129" s="204"/>
      <c r="U3129" s="204"/>
      <c r="V3129" s="204"/>
    </row>
    <row r="3130" spans="8:22" x14ac:dyDescent="0.3">
      <c r="H3130" s="357"/>
      <c r="I3130" s="357"/>
      <c r="J3130" s="357"/>
      <c r="K3130" s="378"/>
      <c r="L3130" s="378"/>
      <c r="M3130" s="379"/>
      <c r="N3130" s="381"/>
      <c r="O3130" s="376"/>
      <c r="P3130" s="377"/>
      <c r="Q3130" s="376"/>
      <c r="R3130" s="377"/>
      <c r="S3130" s="204"/>
      <c r="T3130" s="204"/>
      <c r="U3130" s="204"/>
      <c r="V3130" s="204"/>
    </row>
    <row r="3131" spans="8:22" x14ac:dyDescent="0.3">
      <c r="H3131" s="357"/>
      <c r="I3131" s="357"/>
      <c r="J3131" s="365"/>
      <c r="K3131" s="378"/>
      <c r="L3131" s="378"/>
      <c r="M3131" s="379"/>
      <c r="N3131" s="381"/>
      <c r="O3131" s="376"/>
      <c r="P3131" s="377"/>
      <c r="Q3131" s="376"/>
      <c r="R3131" s="377"/>
      <c r="S3131" s="204"/>
      <c r="T3131" s="204"/>
      <c r="U3131" s="204"/>
      <c r="V3131" s="204"/>
    </row>
    <row r="3132" spans="8:22" x14ac:dyDescent="0.3">
      <c r="H3132" s="357"/>
      <c r="I3132" s="357"/>
      <c r="J3132" s="357"/>
      <c r="K3132" s="378"/>
      <c r="L3132" s="378"/>
      <c r="M3132" s="379"/>
      <c r="N3132" s="381"/>
      <c r="O3132" s="376"/>
      <c r="P3132" s="377"/>
      <c r="Q3132" s="376"/>
      <c r="R3132" s="377"/>
    </row>
    <row r="3133" spans="8:22" x14ac:dyDescent="0.3">
      <c r="H3133" s="357"/>
      <c r="I3133" s="357"/>
      <c r="J3133" s="357"/>
      <c r="K3133" s="378"/>
      <c r="L3133" s="378"/>
      <c r="M3133" s="379"/>
      <c r="N3133" s="381"/>
      <c r="O3133" s="376"/>
      <c r="P3133" s="377"/>
      <c r="Q3133" s="376"/>
      <c r="R3133" s="377"/>
    </row>
    <row r="3134" spans="8:22" x14ac:dyDescent="0.3">
      <c r="H3134" s="357"/>
      <c r="I3134" s="357"/>
      <c r="J3134" s="357"/>
      <c r="K3134" s="378"/>
      <c r="L3134" s="378"/>
      <c r="M3134" s="379"/>
      <c r="N3134" s="381"/>
      <c r="O3134" s="376"/>
      <c r="P3134" s="377"/>
      <c r="Q3134" s="376"/>
      <c r="R3134" s="377"/>
    </row>
    <row r="3135" spans="8:22" x14ac:dyDescent="0.3">
      <c r="H3135" s="357"/>
      <c r="I3135" s="357"/>
      <c r="J3135" s="357"/>
      <c r="K3135" s="378"/>
      <c r="L3135" s="378"/>
      <c r="M3135" s="379"/>
      <c r="N3135" s="381"/>
      <c r="O3135" s="376"/>
      <c r="P3135" s="377"/>
      <c r="Q3135" s="376"/>
      <c r="R3135" s="377"/>
    </row>
    <row r="3136" spans="8:22" x14ac:dyDescent="0.3">
      <c r="H3136" s="357"/>
      <c r="I3136" s="357"/>
      <c r="J3136" s="357"/>
      <c r="K3136" s="378"/>
      <c r="L3136" s="378"/>
      <c r="M3136" s="379"/>
      <c r="N3136" s="381"/>
      <c r="O3136" s="376"/>
      <c r="P3136" s="377"/>
      <c r="Q3136" s="376"/>
      <c r="R3136" s="377"/>
    </row>
    <row r="3137" spans="8:18" x14ac:dyDescent="0.3">
      <c r="H3137" s="357"/>
      <c r="I3137" s="357"/>
      <c r="J3137" s="357"/>
      <c r="K3137" s="378"/>
      <c r="L3137" s="378"/>
      <c r="M3137" s="379"/>
      <c r="N3137" s="381"/>
      <c r="O3137" s="376"/>
      <c r="P3137" s="377"/>
      <c r="Q3137" s="376"/>
      <c r="R3137" s="377"/>
    </row>
    <row r="3138" spans="8:18" x14ac:dyDescent="0.3">
      <c r="H3138" s="357"/>
      <c r="I3138" s="357"/>
      <c r="J3138" s="357"/>
      <c r="K3138" s="378"/>
      <c r="L3138" s="378"/>
      <c r="M3138" s="379"/>
      <c r="N3138" s="381"/>
      <c r="O3138" s="376"/>
      <c r="P3138" s="377"/>
      <c r="Q3138" s="376"/>
      <c r="R3138" s="377"/>
    </row>
    <row r="3139" spans="8:18" x14ac:dyDescent="0.3">
      <c r="H3139" s="357"/>
      <c r="I3139" s="357"/>
      <c r="J3139" s="357"/>
      <c r="K3139" s="378"/>
      <c r="L3139" s="378"/>
      <c r="M3139" s="379"/>
      <c r="N3139" s="381"/>
      <c r="O3139" s="376"/>
      <c r="P3139" s="377"/>
      <c r="Q3139" s="376"/>
      <c r="R3139" s="377"/>
    </row>
    <row r="3140" spans="8:18" x14ac:dyDescent="0.3">
      <c r="H3140" s="357"/>
      <c r="I3140" s="357"/>
      <c r="J3140" s="357"/>
      <c r="K3140" s="378"/>
      <c r="L3140" s="378"/>
      <c r="M3140" s="379"/>
      <c r="N3140" s="381"/>
      <c r="O3140" s="376"/>
      <c r="P3140" s="377"/>
      <c r="Q3140" s="376"/>
      <c r="R3140" s="377"/>
    </row>
    <row r="3141" spans="8:18" x14ac:dyDescent="0.3">
      <c r="H3141" s="357"/>
      <c r="I3141" s="357"/>
      <c r="J3141" s="357"/>
      <c r="K3141" s="378"/>
      <c r="L3141" s="378"/>
      <c r="M3141" s="379"/>
      <c r="N3141" s="381"/>
      <c r="O3141" s="376"/>
      <c r="P3141" s="377"/>
      <c r="Q3141" s="376"/>
      <c r="R3141" s="377"/>
    </row>
    <row r="3142" spans="8:18" x14ac:dyDescent="0.3">
      <c r="H3142" s="357"/>
      <c r="I3142" s="357"/>
      <c r="J3142" s="357"/>
      <c r="K3142" s="378"/>
      <c r="L3142" s="378"/>
      <c r="M3142" s="379"/>
      <c r="N3142" s="381"/>
      <c r="O3142" s="376"/>
      <c r="P3142" s="377"/>
      <c r="Q3142" s="376"/>
      <c r="R3142" s="377"/>
    </row>
    <row r="3143" spans="8:18" x14ac:dyDescent="0.3">
      <c r="H3143" s="357"/>
      <c r="I3143" s="357"/>
      <c r="J3143" s="357"/>
      <c r="K3143" s="378"/>
      <c r="L3143" s="378"/>
      <c r="M3143" s="379"/>
      <c r="N3143" s="381"/>
      <c r="O3143" s="376"/>
      <c r="P3143" s="377"/>
      <c r="Q3143" s="376"/>
      <c r="R3143" s="377"/>
    </row>
    <row r="3144" spans="8:18" x14ac:dyDescent="0.3">
      <c r="H3144" s="357"/>
      <c r="I3144" s="357"/>
      <c r="J3144" s="357"/>
      <c r="K3144" s="378"/>
      <c r="L3144" s="378"/>
      <c r="M3144" s="379"/>
      <c r="N3144" s="381"/>
      <c r="O3144" s="376"/>
      <c r="P3144" s="377"/>
      <c r="Q3144" s="376"/>
      <c r="R3144" s="377"/>
    </row>
    <row r="3145" spans="8:18" ht="6.75" customHeight="1" x14ac:dyDescent="0.3">
      <c r="H3145" s="357"/>
      <c r="I3145" s="357"/>
      <c r="J3145" s="357"/>
      <c r="K3145" s="378"/>
      <c r="L3145" s="378"/>
      <c r="M3145" s="379"/>
      <c r="N3145" s="381"/>
      <c r="O3145" s="376"/>
      <c r="P3145" s="377"/>
      <c r="Q3145" s="376"/>
      <c r="R3145" s="377"/>
    </row>
    <row r="3146" spans="8:18" x14ac:dyDescent="0.3">
      <c r="H3146" s="367"/>
      <c r="I3146" s="367"/>
      <c r="J3146" s="367"/>
      <c r="K3146" s="367"/>
      <c r="L3146" s="367"/>
      <c r="M3146" s="367"/>
      <c r="N3146" s="382"/>
      <c r="O3146" s="376"/>
      <c r="P3146" s="383"/>
      <c r="Q3146" s="376"/>
      <c r="R3146" s="383"/>
    </row>
    <row r="3147" spans="8:18" x14ac:dyDescent="0.3">
      <c r="H3147" s="354"/>
      <c r="I3147" s="354"/>
      <c r="J3147" s="354"/>
      <c r="K3147" s="354"/>
      <c r="L3147" s="354"/>
      <c r="M3147" s="368"/>
      <c r="N3147" s="384"/>
      <c r="O3147" s="310"/>
      <c r="P3147" s="495"/>
      <c r="Q3147" s="495"/>
      <c r="R3147" s="495"/>
    </row>
    <row r="3148" spans="8:18" x14ac:dyDescent="0.3">
      <c r="H3148" s="367"/>
      <c r="I3148" s="367"/>
      <c r="J3148" s="367"/>
      <c r="K3148" s="367"/>
      <c r="L3148" s="367"/>
      <c r="M3148" s="367"/>
      <c r="N3148" s="398"/>
      <c r="O3148" s="302"/>
      <c r="P3148" s="383"/>
      <c r="Q3148" s="13"/>
      <c r="R3148" s="399"/>
    </row>
    <row r="3149" spans="8:18" ht="22.5" customHeight="1" x14ac:dyDescent="0.3">
      <c r="H3149" s="385"/>
      <c r="I3149" s="385"/>
      <c r="J3149" s="385"/>
      <c r="K3149" s="385"/>
      <c r="L3149" s="385"/>
      <c r="M3149" s="386"/>
      <c r="N3149" s="386"/>
      <c r="O3149" s="385"/>
      <c r="P3149" s="385"/>
      <c r="Q3149" s="13"/>
      <c r="R3149" s="13"/>
    </row>
    <row r="3150" spans="8:18" ht="7.5" customHeight="1" x14ac:dyDescent="0.3">
      <c r="H3150" s="354"/>
      <c r="I3150" s="355"/>
      <c r="J3150" s="355"/>
      <c r="K3150" s="355"/>
      <c r="L3150" s="355"/>
      <c r="M3150" s="355"/>
      <c r="N3150" s="355"/>
      <c r="O3150" s="355"/>
      <c r="P3150" s="355"/>
      <c r="Q3150" s="13"/>
      <c r="R3150" s="13"/>
    </row>
    <row r="3151" spans="8:18" x14ac:dyDescent="0.3">
      <c r="H3151" s="354"/>
      <c r="I3151" s="355"/>
      <c r="J3151" s="355"/>
      <c r="K3151" s="355"/>
      <c r="L3151" s="355"/>
      <c r="M3151" s="355"/>
      <c r="N3151" s="355"/>
      <c r="O3151" s="355"/>
      <c r="P3151" s="355"/>
      <c r="Q3151" s="13"/>
      <c r="R3151" s="13"/>
    </row>
    <row r="3152" spans="8:18" x14ac:dyDescent="0.3">
      <c r="H3152" s="354"/>
      <c r="I3152" s="355"/>
      <c r="J3152" s="355"/>
      <c r="K3152" s="355"/>
      <c r="L3152" s="355"/>
      <c r="M3152" s="355"/>
      <c r="N3152" s="355"/>
      <c r="O3152" s="355"/>
      <c r="P3152" s="355"/>
      <c r="Q3152" s="13"/>
      <c r="R3152" s="70"/>
    </row>
    <row r="3153" spans="8:18" x14ac:dyDescent="0.3">
      <c r="H3153" s="354"/>
      <c r="I3153" s="355"/>
      <c r="J3153" s="355"/>
      <c r="K3153" s="355"/>
      <c r="L3153" s="355"/>
      <c r="M3153" s="355"/>
      <c r="N3153" s="355"/>
      <c r="O3153" s="355"/>
      <c r="P3153" s="355"/>
      <c r="Q3153" s="13"/>
      <c r="R3153" s="70"/>
    </row>
    <row r="3154" spans="8:18" ht="24" customHeight="1" x14ac:dyDescent="0.3">
      <c r="H3154" s="354"/>
      <c r="I3154" s="354"/>
      <c r="J3154" s="354"/>
      <c r="K3154" s="354"/>
      <c r="L3154" s="354"/>
      <c r="M3154" s="355"/>
      <c r="N3154" s="355"/>
      <c r="O3154" s="357"/>
      <c r="P3154" s="357"/>
      <c r="Q3154" s="13"/>
      <c r="R3154" s="70"/>
    </row>
    <row r="3155" spans="8:18" ht="6.75" customHeight="1" x14ac:dyDescent="0.3">
      <c r="H3155" s="13"/>
      <c r="I3155" s="13"/>
      <c r="J3155" s="13"/>
      <c r="K3155" s="13"/>
      <c r="L3155" s="13"/>
      <c r="M3155" s="358"/>
      <c r="N3155" s="358"/>
      <c r="O3155" s="13"/>
      <c r="P3155" s="13"/>
      <c r="Q3155" s="13"/>
      <c r="R3155" s="13"/>
    </row>
    <row r="3156" spans="8:18" ht="18.600000000000001" x14ac:dyDescent="0.4">
      <c r="H3156" s="487"/>
      <c r="I3156" s="487"/>
      <c r="J3156" s="487"/>
      <c r="K3156" s="487"/>
      <c r="L3156" s="487"/>
      <c r="M3156" s="487"/>
      <c r="N3156" s="487"/>
      <c r="O3156" s="487"/>
      <c r="P3156" s="487"/>
      <c r="Q3156" s="13"/>
      <c r="R3156" s="13"/>
    </row>
    <row r="3157" spans="8:18" x14ac:dyDescent="0.3">
      <c r="H3157" s="482"/>
      <c r="I3157" s="482"/>
      <c r="J3157" s="482"/>
      <c r="K3157" s="482"/>
      <c r="L3157" s="482"/>
      <c r="M3157" s="482"/>
      <c r="N3157" s="482"/>
      <c r="O3157" s="482"/>
      <c r="P3157" s="482"/>
      <c r="Q3157" s="13"/>
      <c r="R3157" s="13"/>
    </row>
    <row r="3158" spans="8:18" ht="18.600000000000001" x14ac:dyDescent="0.4">
      <c r="H3158" s="483"/>
      <c r="I3158" s="483"/>
      <c r="J3158" s="483"/>
      <c r="K3158" s="483"/>
      <c r="L3158" s="483"/>
      <c r="M3158" s="483"/>
      <c r="N3158" s="483"/>
      <c r="O3158" s="483"/>
      <c r="P3158" s="483"/>
      <c r="Q3158" s="13"/>
      <c r="R3158" s="13"/>
    </row>
    <row r="3159" spans="8:18" ht="18" x14ac:dyDescent="0.4">
      <c r="H3159" s="484"/>
      <c r="I3159" s="484"/>
      <c r="J3159" s="484"/>
      <c r="K3159" s="484"/>
      <c r="L3159" s="484"/>
      <c r="M3159" s="484"/>
      <c r="N3159" s="484"/>
      <c r="O3159" s="484"/>
      <c r="P3159" s="484"/>
      <c r="Q3159" s="13"/>
      <c r="R3159" s="13"/>
    </row>
    <row r="3160" spans="8:18" x14ac:dyDescent="0.3">
      <c r="H3160" s="13"/>
      <c r="I3160" s="359"/>
      <c r="J3160" s="360"/>
      <c r="K3160" s="361"/>
      <c r="L3160" s="362"/>
      <c r="M3160" s="363"/>
      <c r="N3160" s="485"/>
      <c r="O3160" s="485"/>
      <c r="P3160" s="364"/>
      <c r="Q3160" s="13"/>
      <c r="R3160" s="13"/>
    </row>
    <row r="3161" spans="8:18" x14ac:dyDescent="0.3">
      <c r="H3161" s="13"/>
      <c r="I3161" s="359"/>
      <c r="J3161" s="360"/>
      <c r="K3161" s="361"/>
      <c r="L3161" s="361"/>
      <c r="M3161" s="363"/>
      <c r="N3161" s="485"/>
      <c r="O3161" s="485"/>
      <c r="P3161" s="364"/>
      <c r="Q3161" s="13"/>
      <c r="R3161" s="13"/>
    </row>
    <row r="3162" spans="8:18" x14ac:dyDescent="0.3">
      <c r="H3162" s="13"/>
      <c r="I3162" s="365"/>
      <c r="J3162" s="365"/>
      <c r="K3162" s="366"/>
      <c r="L3162" s="367"/>
      <c r="M3162" s="368"/>
      <c r="N3162" s="369"/>
      <c r="O3162" s="486"/>
      <c r="P3162" s="486"/>
      <c r="Q3162" s="486"/>
      <c r="R3162" s="486"/>
    </row>
    <row r="3163" spans="8:18" x14ac:dyDescent="0.3">
      <c r="H3163" s="370"/>
      <c r="I3163" s="371"/>
      <c r="J3163" s="371"/>
      <c r="K3163" s="367"/>
      <c r="L3163" s="367"/>
      <c r="M3163" s="367"/>
      <c r="N3163" s="372"/>
      <c r="O3163" s="478"/>
      <c r="P3163" s="478"/>
      <c r="Q3163" s="478"/>
      <c r="R3163" s="478"/>
    </row>
    <row r="3164" spans="8:18" x14ac:dyDescent="0.3">
      <c r="H3164" s="357"/>
      <c r="I3164" s="357"/>
      <c r="J3164" s="357"/>
      <c r="K3164" s="378"/>
      <c r="L3164" s="378"/>
      <c r="M3164" s="379"/>
      <c r="N3164" s="381"/>
      <c r="O3164" s="376"/>
      <c r="P3164" s="377"/>
      <c r="Q3164" s="376"/>
      <c r="R3164" s="377"/>
    </row>
    <row r="3165" spans="8:18" x14ac:dyDescent="0.3">
      <c r="H3165" s="357"/>
      <c r="I3165" s="357"/>
      <c r="J3165" s="357"/>
      <c r="K3165" s="378"/>
      <c r="L3165" s="378"/>
      <c r="M3165" s="379"/>
      <c r="N3165" s="381"/>
      <c r="O3165" s="376"/>
      <c r="P3165" s="377"/>
      <c r="Q3165" s="376"/>
      <c r="R3165" s="377"/>
    </row>
    <row r="3166" spans="8:18" x14ac:dyDescent="0.3">
      <c r="H3166" s="357"/>
      <c r="I3166" s="357"/>
      <c r="J3166" s="365"/>
      <c r="K3166" s="378"/>
      <c r="L3166" s="378"/>
      <c r="M3166" s="379"/>
      <c r="N3166" s="381"/>
      <c r="O3166" s="376"/>
      <c r="P3166" s="377"/>
      <c r="Q3166" s="376"/>
      <c r="R3166" s="377"/>
    </row>
    <row r="3167" spans="8:18" x14ac:dyDescent="0.3">
      <c r="H3167" s="357"/>
      <c r="I3167" s="357"/>
      <c r="J3167" s="357"/>
      <c r="K3167" s="378"/>
      <c r="L3167" s="378"/>
      <c r="M3167" s="379"/>
      <c r="N3167" s="381"/>
      <c r="O3167" s="376"/>
      <c r="P3167" s="377"/>
      <c r="Q3167" s="376"/>
      <c r="R3167" s="377"/>
    </row>
    <row r="3168" spans="8:18" x14ac:dyDescent="0.3">
      <c r="H3168" s="357"/>
      <c r="I3168" s="357"/>
      <c r="J3168" s="357"/>
      <c r="K3168" s="378"/>
      <c r="L3168" s="378"/>
      <c r="M3168" s="379"/>
      <c r="N3168" s="381"/>
      <c r="O3168" s="376"/>
      <c r="P3168" s="377"/>
      <c r="Q3168" s="376"/>
      <c r="R3168" s="377"/>
    </row>
    <row r="3169" spans="8:18" ht="18" customHeight="1" x14ac:dyDescent="0.3">
      <c r="H3169" s="357"/>
      <c r="I3169" s="357"/>
      <c r="J3169" s="357"/>
      <c r="K3169" s="378"/>
      <c r="L3169" s="378"/>
      <c r="M3169" s="379"/>
      <c r="N3169" s="381"/>
      <c r="O3169" s="376"/>
      <c r="P3169" s="377"/>
      <c r="Q3169" s="376"/>
      <c r="R3169" s="377"/>
    </row>
    <row r="3170" spans="8:18" ht="12" customHeight="1" x14ac:dyDescent="0.3">
      <c r="H3170" s="357"/>
      <c r="I3170" s="357"/>
      <c r="J3170" s="357"/>
      <c r="K3170" s="378"/>
      <c r="L3170" s="378"/>
      <c r="M3170" s="379"/>
      <c r="N3170" s="381"/>
      <c r="O3170" s="376"/>
      <c r="P3170" s="377"/>
      <c r="Q3170" s="376"/>
      <c r="R3170" s="377"/>
    </row>
    <row r="3171" spans="8:18" ht="12.75" customHeight="1" x14ac:dyDescent="0.3">
      <c r="H3171" s="357"/>
      <c r="I3171" s="357"/>
      <c r="J3171" s="357"/>
      <c r="K3171" s="378"/>
      <c r="L3171" s="378"/>
      <c r="M3171" s="379"/>
      <c r="N3171" s="381"/>
      <c r="O3171" s="376"/>
      <c r="P3171" s="377"/>
      <c r="Q3171" s="376"/>
      <c r="R3171" s="377"/>
    </row>
    <row r="3172" spans="8:18" x14ac:dyDescent="0.3">
      <c r="H3172" s="357"/>
      <c r="I3172" s="357"/>
      <c r="J3172" s="357"/>
      <c r="K3172" s="378"/>
      <c r="L3172" s="378"/>
      <c r="M3172" s="379"/>
      <c r="N3172" s="381"/>
      <c r="O3172" s="376"/>
      <c r="P3172" s="377"/>
      <c r="Q3172" s="376"/>
      <c r="R3172" s="377"/>
    </row>
    <row r="3173" spans="8:18" x14ac:dyDescent="0.3">
      <c r="H3173" s="357"/>
      <c r="I3173" s="357"/>
      <c r="J3173" s="357"/>
      <c r="K3173" s="378"/>
      <c r="L3173" s="378"/>
      <c r="M3173" s="379"/>
      <c r="N3173" s="381"/>
      <c r="O3173" s="376"/>
      <c r="P3173" s="377"/>
      <c r="Q3173" s="376"/>
      <c r="R3173" s="377"/>
    </row>
    <row r="3174" spans="8:18" x14ac:dyDescent="0.3">
      <c r="H3174" s="357"/>
      <c r="I3174" s="357"/>
      <c r="J3174" s="357"/>
      <c r="K3174" s="378"/>
      <c r="L3174" s="378"/>
      <c r="M3174" s="379"/>
      <c r="N3174" s="381"/>
      <c r="O3174" s="376"/>
      <c r="P3174" s="377"/>
      <c r="Q3174" s="376"/>
      <c r="R3174" s="377"/>
    </row>
    <row r="3175" spans="8:18" x14ac:dyDescent="0.3">
      <c r="H3175" s="357"/>
      <c r="I3175" s="357"/>
      <c r="J3175" s="357"/>
      <c r="K3175" s="378"/>
      <c r="L3175" s="378"/>
      <c r="M3175" s="379"/>
      <c r="N3175" s="381"/>
      <c r="O3175" s="376"/>
      <c r="P3175" s="377"/>
      <c r="Q3175" s="376"/>
      <c r="R3175" s="377"/>
    </row>
    <row r="3176" spans="8:18" x14ac:dyDescent="0.3">
      <c r="H3176" s="357"/>
      <c r="I3176" s="357"/>
      <c r="J3176" s="357"/>
      <c r="K3176" s="378"/>
      <c r="L3176" s="378"/>
      <c r="M3176" s="379"/>
      <c r="N3176" s="381"/>
      <c r="O3176" s="376"/>
      <c r="P3176" s="377"/>
      <c r="Q3176" s="376"/>
      <c r="R3176" s="377"/>
    </row>
    <row r="3177" spans="8:18" x14ac:dyDescent="0.3">
      <c r="H3177" s="357"/>
      <c r="I3177" s="357"/>
      <c r="J3177" s="357"/>
      <c r="K3177" s="378"/>
      <c r="L3177" s="378"/>
      <c r="M3177" s="379"/>
      <c r="N3177" s="381"/>
      <c r="O3177" s="376"/>
      <c r="P3177" s="377"/>
      <c r="Q3177" s="376"/>
      <c r="R3177" s="377"/>
    </row>
    <row r="3178" spans="8:18" x14ac:dyDescent="0.3">
      <c r="H3178" s="357"/>
      <c r="I3178" s="357"/>
      <c r="J3178" s="357"/>
      <c r="K3178" s="378"/>
      <c r="L3178" s="378"/>
      <c r="M3178" s="379"/>
      <c r="N3178" s="381"/>
      <c r="O3178" s="376"/>
      <c r="P3178" s="377"/>
      <c r="Q3178" s="376"/>
      <c r="R3178" s="377"/>
    </row>
    <row r="3179" spans="8:18" x14ac:dyDescent="0.3">
      <c r="H3179" s="357"/>
      <c r="I3179" s="357"/>
      <c r="J3179" s="357"/>
      <c r="K3179" s="378"/>
      <c r="L3179" s="378"/>
      <c r="M3179" s="379"/>
      <c r="N3179" s="381"/>
      <c r="O3179" s="376"/>
      <c r="P3179" s="377"/>
      <c r="Q3179" s="376"/>
      <c r="R3179" s="377"/>
    </row>
    <row r="3180" spans="8:18" x14ac:dyDescent="0.3">
      <c r="H3180" s="357"/>
      <c r="I3180" s="357"/>
      <c r="J3180" s="357"/>
      <c r="K3180" s="378"/>
      <c r="L3180" s="378"/>
      <c r="M3180" s="379"/>
      <c r="N3180" s="381"/>
      <c r="O3180" s="376"/>
      <c r="P3180" s="377"/>
      <c r="Q3180" s="376"/>
      <c r="R3180" s="377"/>
    </row>
    <row r="3181" spans="8:18" x14ac:dyDescent="0.3">
      <c r="H3181" s="367"/>
      <c r="I3181" s="367"/>
      <c r="J3181" s="367"/>
      <c r="K3181" s="367"/>
      <c r="L3181" s="367"/>
      <c r="M3181" s="367"/>
      <c r="N3181" s="382"/>
      <c r="O3181" s="376"/>
      <c r="P3181" s="383"/>
      <c r="Q3181" s="376"/>
      <c r="R3181" s="383"/>
    </row>
    <row r="3182" spans="8:18" x14ac:dyDescent="0.3">
      <c r="H3182" s="354"/>
      <c r="I3182" s="354"/>
      <c r="J3182" s="354"/>
      <c r="K3182" s="354"/>
      <c r="L3182" s="354"/>
      <c r="M3182" s="368"/>
      <c r="N3182" s="384"/>
      <c r="O3182" s="310"/>
      <c r="P3182" s="495"/>
      <c r="Q3182" s="495"/>
      <c r="R3182" s="495"/>
    </row>
    <row r="3183" spans="8:18" x14ac:dyDescent="0.3">
      <c r="H3183" s="354"/>
      <c r="I3183" s="354"/>
      <c r="J3183" s="354"/>
      <c r="K3183" s="354"/>
      <c r="L3183" s="354"/>
      <c r="M3183" s="368"/>
      <c r="N3183" s="368"/>
      <c r="O3183" s="13"/>
      <c r="P3183" s="360"/>
      <c r="Q3183" s="13"/>
      <c r="R3183" s="13"/>
    </row>
    <row r="3184" spans="8:18" x14ac:dyDescent="0.3">
      <c r="H3184" s="385"/>
      <c r="I3184" s="385"/>
      <c r="J3184" s="385"/>
      <c r="K3184" s="385"/>
      <c r="L3184" s="385"/>
      <c r="M3184" s="386"/>
      <c r="N3184" s="386"/>
      <c r="O3184" s="385"/>
      <c r="P3184" s="385"/>
      <c r="Q3184" s="13"/>
      <c r="R3184" s="13"/>
    </row>
    <row r="3185" spans="8:18" ht="21.75" customHeight="1" x14ac:dyDescent="0.3">
      <c r="H3185" s="354"/>
      <c r="I3185" s="355"/>
      <c r="J3185" s="355"/>
      <c r="K3185" s="355"/>
      <c r="L3185" s="355"/>
      <c r="M3185" s="355"/>
      <c r="N3185" s="355"/>
      <c r="O3185" s="355"/>
      <c r="P3185" s="355"/>
      <c r="Q3185" s="13"/>
      <c r="R3185" s="13"/>
    </row>
    <row r="3186" spans="8:18" x14ac:dyDescent="0.3">
      <c r="H3186" s="354"/>
      <c r="I3186" s="355"/>
      <c r="J3186" s="355"/>
      <c r="K3186" s="355"/>
      <c r="L3186" s="355"/>
      <c r="M3186" s="355"/>
      <c r="N3186" s="355"/>
      <c r="O3186" s="355"/>
      <c r="P3186" s="355"/>
      <c r="Q3186" s="13"/>
      <c r="R3186" s="13"/>
    </row>
    <row r="3187" spans="8:18" x14ac:dyDescent="0.3">
      <c r="H3187" s="354"/>
      <c r="I3187" s="355"/>
      <c r="J3187" s="355"/>
      <c r="K3187" s="355"/>
      <c r="L3187" s="355"/>
      <c r="M3187" s="355"/>
      <c r="N3187" s="355"/>
      <c r="O3187" s="355"/>
      <c r="P3187" s="355"/>
      <c r="Q3187" s="13"/>
      <c r="R3187" s="70"/>
    </row>
    <row r="3188" spans="8:18" x14ac:dyDescent="0.3">
      <c r="H3188" s="354"/>
      <c r="I3188" s="355"/>
      <c r="J3188" s="355"/>
      <c r="K3188" s="355"/>
      <c r="L3188" s="355"/>
      <c r="M3188" s="355"/>
      <c r="N3188" s="355"/>
      <c r="O3188" s="355"/>
      <c r="P3188" s="355"/>
      <c r="Q3188" s="13"/>
      <c r="R3188" s="70"/>
    </row>
    <row r="3189" spans="8:18" ht="21" customHeight="1" x14ac:dyDescent="0.3">
      <c r="H3189" s="354"/>
      <c r="I3189" s="354"/>
      <c r="J3189" s="354"/>
      <c r="K3189" s="354"/>
      <c r="L3189" s="354"/>
      <c r="M3189" s="355"/>
      <c r="N3189" s="355"/>
      <c r="O3189" s="357"/>
      <c r="P3189" s="357"/>
      <c r="Q3189" s="13"/>
      <c r="R3189" s="70"/>
    </row>
    <row r="3190" spans="8:18" x14ac:dyDescent="0.3">
      <c r="H3190" s="13"/>
      <c r="I3190" s="13"/>
      <c r="J3190" s="13"/>
      <c r="K3190" s="13"/>
      <c r="L3190" s="13"/>
      <c r="M3190" s="358"/>
      <c r="N3190" s="358"/>
      <c r="O3190" s="13"/>
      <c r="P3190" s="13"/>
      <c r="Q3190" s="13"/>
      <c r="R3190" s="13"/>
    </row>
    <row r="3191" spans="8:18" ht="18.600000000000001" x14ac:dyDescent="0.4">
      <c r="H3191" s="487"/>
      <c r="I3191" s="487"/>
      <c r="J3191" s="487"/>
      <c r="K3191" s="487"/>
      <c r="L3191" s="487"/>
      <c r="M3191" s="487"/>
      <c r="N3191" s="487"/>
      <c r="O3191" s="487"/>
      <c r="P3191" s="487"/>
      <c r="Q3191" s="13"/>
      <c r="R3191" s="13"/>
    </row>
    <row r="3192" spans="8:18" x14ac:dyDescent="0.3">
      <c r="H3192" s="482"/>
      <c r="I3192" s="482"/>
      <c r="J3192" s="482"/>
      <c r="K3192" s="482"/>
      <c r="L3192" s="482"/>
      <c r="M3192" s="482"/>
      <c r="N3192" s="482"/>
      <c r="O3192" s="482"/>
      <c r="P3192" s="482"/>
      <c r="Q3192" s="13"/>
      <c r="R3192" s="13"/>
    </row>
    <row r="3193" spans="8:18" ht="18.600000000000001" x14ac:dyDescent="0.4">
      <c r="H3193" s="483"/>
      <c r="I3193" s="483"/>
      <c r="J3193" s="483"/>
      <c r="K3193" s="483"/>
      <c r="L3193" s="483"/>
      <c r="M3193" s="483"/>
      <c r="N3193" s="483"/>
      <c r="O3193" s="483"/>
      <c r="P3193" s="483"/>
      <c r="Q3193" s="13"/>
      <c r="R3193" s="13"/>
    </row>
    <row r="3194" spans="8:18" ht="18" x14ac:dyDescent="0.4">
      <c r="H3194" s="484"/>
      <c r="I3194" s="484"/>
      <c r="J3194" s="484"/>
      <c r="K3194" s="484"/>
      <c r="L3194" s="484"/>
      <c r="M3194" s="484"/>
      <c r="N3194" s="484"/>
      <c r="O3194" s="484"/>
      <c r="P3194" s="484"/>
      <c r="Q3194" s="13"/>
      <c r="R3194" s="13"/>
    </row>
    <row r="3195" spans="8:18" x14ac:dyDescent="0.3">
      <c r="H3195" s="13"/>
      <c r="I3195" s="359"/>
      <c r="J3195" s="360"/>
      <c r="K3195" s="361"/>
      <c r="L3195" s="362"/>
      <c r="M3195" s="363"/>
      <c r="N3195" s="485"/>
      <c r="O3195" s="485"/>
      <c r="P3195" s="364"/>
      <c r="Q3195" s="13"/>
      <c r="R3195" s="13"/>
    </row>
    <row r="3196" spans="8:18" x14ac:dyDescent="0.3">
      <c r="H3196" s="13"/>
      <c r="I3196" s="359"/>
      <c r="J3196" s="360"/>
      <c r="K3196" s="361"/>
      <c r="L3196" s="361"/>
      <c r="M3196" s="363"/>
      <c r="N3196" s="485"/>
      <c r="O3196" s="485"/>
      <c r="P3196" s="364"/>
      <c r="Q3196" s="13"/>
      <c r="R3196" s="13"/>
    </row>
    <row r="3197" spans="8:18" x14ac:dyDescent="0.3">
      <c r="H3197" s="13"/>
      <c r="I3197" s="365"/>
      <c r="J3197" s="365"/>
      <c r="K3197" s="366"/>
      <c r="L3197" s="367"/>
      <c r="M3197" s="368"/>
      <c r="N3197" s="369"/>
      <c r="O3197" s="486"/>
      <c r="P3197" s="486"/>
      <c r="Q3197" s="486"/>
      <c r="R3197" s="486"/>
    </row>
    <row r="3198" spans="8:18" x14ac:dyDescent="0.3">
      <c r="H3198" s="370"/>
      <c r="I3198" s="371"/>
      <c r="J3198" s="371"/>
      <c r="K3198" s="367"/>
      <c r="L3198" s="367"/>
      <c r="M3198" s="367"/>
      <c r="N3198" s="372"/>
      <c r="O3198" s="478"/>
      <c r="P3198" s="478"/>
      <c r="Q3198" s="478"/>
      <c r="R3198" s="478"/>
    </row>
    <row r="3199" spans="8:18" x14ac:dyDescent="0.3">
      <c r="H3199" s="357"/>
      <c r="I3199" s="357"/>
      <c r="J3199" s="357"/>
      <c r="K3199" s="378"/>
      <c r="L3199" s="378"/>
      <c r="M3199" s="379"/>
      <c r="N3199" s="381"/>
      <c r="O3199" s="376"/>
      <c r="P3199" s="377"/>
      <c r="Q3199" s="376"/>
      <c r="R3199" s="377"/>
    </row>
    <row r="3200" spans="8:18" x14ac:dyDescent="0.3">
      <c r="H3200" s="357"/>
      <c r="I3200" s="357"/>
      <c r="J3200" s="365"/>
      <c r="K3200" s="378"/>
      <c r="L3200" s="378"/>
      <c r="M3200" s="379"/>
      <c r="N3200" s="381"/>
      <c r="O3200" s="376"/>
      <c r="P3200" s="377"/>
      <c r="Q3200" s="376"/>
      <c r="R3200" s="377"/>
    </row>
    <row r="3201" spans="8:18" x14ac:dyDescent="0.3">
      <c r="H3201" s="357"/>
      <c r="I3201" s="357"/>
      <c r="J3201" s="357"/>
      <c r="K3201" s="378"/>
      <c r="L3201" s="378"/>
      <c r="M3201" s="379"/>
      <c r="N3201" s="381"/>
      <c r="O3201" s="376"/>
      <c r="P3201" s="377"/>
      <c r="Q3201" s="376"/>
      <c r="R3201" s="377"/>
    </row>
    <row r="3202" spans="8:18" x14ac:dyDescent="0.3">
      <c r="H3202" s="357"/>
      <c r="I3202" s="357"/>
      <c r="J3202" s="357"/>
      <c r="K3202" s="378"/>
      <c r="L3202" s="378"/>
      <c r="M3202" s="379"/>
      <c r="N3202" s="381"/>
      <c r="O3202" s="376"/>
      <c r="P3202" s="377"/>
      <c r="Q3202" s="376"/>
      <c r="R3202" s="377"/>
    </row>
    <row r="3203" spans="8:18" ht="24" customHeight="1" x14ac:dyDescent="0.3">
      <c r="H3203" s="357"/>
      <c r="I3203" s="357"/>
      <c r="J3203" s="357"/>
      <c r="K3203" s="378"/>
      <c r="L3203" s="378"/>
      <c r="M3203" s="379"/>
      <c r="N3203" s="381"/>
      <c r="O3203" s="376"/>
      <c r="P3203" s="377"/>
      <c r="Q3203" s="376"/>
      <c r="R3203" s="377"/>
    </row>
    <row r="3204" spans="8:18" x14ac:dyDescent="0.3">
      <c r="H3204" s="357"/>
      <c r="I3204" s="357"/>
      <c r="J3204" s="357"/>
      <c r="K3204" s="378"/>
      <c r="L3204" s="378"/>
      <c r="M3204" s="379"/>
      <c r="N3204" s="381"/>
      <c r="O3204" s="376"/>
      <c r="P3204" s="377"/>
      <c r="Q3204" s="376"/>
      <c r="R3204" s="377"/>
    </row>
    <row r="3205" spans="8:18" x14ac:dyDescent="0.3">
      <c r="H3205" s="357"/>
      <c r="I3205" s="357"/>
      <c r="J3205" s="357"/>
      <c r="K3205" s="378"/>
      <c r="L3205" s="378"/>
      <c r="M3205" s="379"/>
      <c r="N3205" s="381"/>
      <c r="O3205" s="376"/>
      <c r="P3205" s="377"/>
      <c r="Q3205" s="376"/>
      <c r="R3205" s="377"/>
    </row>
    <row r="3206" spans="8:18" x14ac:dyDescent="0.3">
      <c r="H3206" s="357"/>
      <c r="I3206" s="357"/>
      <c r="J3206" s="357"/>
      <c r="K3206" s="378"/>
      <c r="L3206" s="378"/>
      <c r="M3206" s="379"/>
      <c r="N3206" s="381"/>
      <c r="O3206" s="376"/>
      <c r="P3206" s="377"/>
      <c r="Q3206" s="376"/>
      <c r="R3206" s="377"/>
    </row>
    <row r="3207" spans="8:18" x14ac:dyDescent="0.3">
      <c r="H3207" s="357"/>
      <c r="I3207" s="357"/>
      <c r="J3207" s="357"/>
      <c r="K3207" s="378"/>
      <c r="L3207" s="378"/>
      <c r="M3207" s="379"/>
      <c r="N3207" s="381"/>
      <c r="O3207" s="376"/>
      <c r="P3207" s="377"/>
      <c r="Q3207" s="376"/>
      <c r="R3207" s="377"/>
    </row>
    <row r="3208" spans="8:18" x14ac:dyDescent="0.3">
      <c r="H3208" s="357"/>
      <c r="I3208" s="357"/>
      <c r="J3208" s="357"/>
      <c r="K3208" s="378"/>
      <c r="L3208" s="378"/>
      <c r="M3208" s="379"/>
      <c r="N3208" s="381"/>
      <c r="O3208" s="376"/>
      <c r="P3208" s="377"/>
      <c r="Q3208" s="376"/>
      <c r="R3208" s="377"/>
    </row>
    <row r="3209" spans="8:18" x14ac:dyDescent="0.3">
      <c r="H3209" s="357"/>
      <c r="I3209" s="357"/>
      <c r="J3209" s="357"/>
      <c r="K3209" s="378"/>
      <c r="L3209" s="378"/>
      <c r="M3209" s="379"/>
      <c r="N3209" s="381"/>
      <c r="O3209" s="376"/>
      <c r="P3209" s="377"/>
      <c r="Q3209" s="376"/>
      <c r="R3209" s="377"/>
    </row>
    <row r="3210" spans="8:18" x14ac:dyDescent="0.3">
      <c r="H3210" s="357"/>
      <c r="I3210" s="357"/>
      <c r="J3210" s="357"/>
      <c r="K3210" s="378"/>
      <c r="L3210" s="378"/>
      <c r="M3210" s="379"/>
      <c r="N3210" s="381"/>
      <c r="O3210" s="376"/>
      <c r="P3210" s="377"/>
      <c r="Q3210" s="376"/>
      <c r="R3210" s="377"/>
    </row>
    <row r="3211" spans="8:18" ht="12" customHeight="1" x14ac:dyDescent="0.3">
      <c r="H3211" s="357"/>
      <c r="I3211" s="357"/>
      <c r="J3211" s="357"/>
      <c r="K3211" s="378"/>
      <c r="L3211" s="378"/>
      <c r="M3211" s="379"/>
      <c r="N3211" s="381"/>
      <c r="O3211" s="376"/>
      <c r="P3211" s="377"/>
      <c r="Q3211" s="376"/>
      <c r="R3211" s="377"/>
    </row>
    <row r="3212" spans="8:18" ht="18" customHeight="1" x14ac:dyDescent="0.3">
      <c r="H3212" s="367"/>
      <c r="I3212" s="367"/>
      <c r="J3212" s="367"/>
      <c r="K3212" s="367"/>
      <c r="L3212" s="367"/>
      <c r="M3212" s="367"/>
      <c r="N3212" s="382"/>
      <c r="O3212" s="376"/>
      <c r="P3212" s="377"/>
      <c r="Q3212" s="376"/>
      <c r="R3212" s="377"/>
    </row>
    <row r="3213" spans="8:18" ht="18" customHeight="1" x14ac:dyDescent="0.3">
      <c r="H3213" s="354"/>
      <c r="I3213" s="354"/>
      <c r="J3213" s="354"/>
      <c r="K3213" s="354"/>
      <c r="L3213" s="354"/>
      <c r="M3213" s="368"/>
      <c r="N3213" s="384"/>
      <c r="O3213" s="310"/>
      <c r="P3213" s="495"/>
      <c r="Q3213" s="495"/>
      <c r="R3213" s="495"/>
    </row>
    <row r="3214" spans="8:18" ht="7.5" customHeight="1" x14ac:dyDescent="0.3">
      <c r="H3214" s="354"/>
      <c r="I3214" s="354"/>
      <c r="J3214" s="354"/>
      <c r="K3214" s="354"/>
      <c r="L3214" s="354"/>
      <c r="M3214" s="368"/>
      <c r="N3214" s="368"/>
      <c r="O3214" s="13"/>
      <c r="P3214" s="360"/>
      <c r="Q3214" s="13"/>
      <c r="R3214" s="13"/>
    </row>
    <row r="3215" spans="8:18" ht="18" customHeight="1" x14ac:dyDescent="0.3">
      <c r="H3215" s="385"/>
      <c r="I3215" s="385"/>
      <c r="J3215" s="385"/>
      <c r="K3215" s="385"/>
      <c r="L3215" s="385"/>
      <c r="M3215" s="386"/>
      <c r="N3215" s="386"/>
      <c r="O3215" s="385"/>
      <c r="P3215" s="385"/>
      <c r="Q3215" s="13"/>
      <c r="R3215" s="13"/>
    </row>
    <row r="3216" spans="8:18" ht="12" customHeight="1" x14ac:dyDescent="0.3">
      <c r="H3216" s="354"/>
      <c r="I3216" s="355"/>
      <c r="J3216" s="355"/>
      <c r="K3216" s="355"/>
      <c r="L3216" s="355"/>
      <c r="M3216" s="355"/>
      <c r="N3216" s="355"/>
      <c r="O3216" s="355"/>
      <c r="P3216" s="355"/>
      <c r="Q3216" s="13"/>
      <c r="R3216" s="13"/>
    </row>
    <row r="3217" spans="8:18" ht="12" customHeight="1" x14ac:dyDescent="0.3">
      <c r="H3217" s="354"/>
      <c r="I3217" s="355"/>
      <c r="J3217" s="355"/>
      <c r="K3217" s="355"/>
      <c r="L3217" s="355"/>
      <c r="M3217" s="355"/>
      <c r="N3217" s="355"/>
      <c r="O3217" s="355"/>
      <c r="P3217" s="355"/>
      <c r="Q3217" s="13"/>
      <c r="R3217" s="13"/>
    </row>
    <row r="3218" spans="8:18" ht="12" customHeight="1" x14ac:dyDescent="0.3">
      <c r="H3218" s="354"/>
      <c r="I3218" s="355"/>
      <c r="J3218" s="355"/>
      <c r="K3218" s="355"/>
      <c r="L3218" s="355"/>
      <c r="M3218" s="355"/>
      <c r="N3218" s="355"/>
      <c r="O3218" s="355"/>
      <c r="P3218" s="355"/>
      <c r="Q3218" s="13"/>
      <c r="R3218" s="70"/>
    </row>
    <row r="3219" spans="8:18" ht="12" customHeight="1" x14ac:dyDescent="0.3">
      <c r="H3219" s="354"/>
      <c r="I3219" s="355"/>
      <c r="J3219" s="355"/>
      <c r="K3219" s="355"/>
      <c r="L3219" s="355"/>
      <c r="M3219" s="355"/>
      <c r="N3219" s="355"/>
      <c r="O3219" s="355"/>
      <c r="P3219" s="355"/>
      <c r="Q3219" s="13"/>
      <c r="R3219" s="70"/>
    </row>
    <row r="3220" spans="8:18" ht="21.75" customHeight="1" x14ac:dyDescent="0.3">
      <c r="H3220" s="354"/>
      <c r="I3220" s="354"/>
      <c r="J3220" s="354"/>
      <c r="K3220" s="354"/>
      <c r="L3220" s="354"/>
      <c r="M3220" s="355"/>
      <c r="N3220" s="355"/>
      <c r="O3220" s="357"/>
      <c r="P3220" s="357"/>
      <c r="Q3220" s="13"/>
      <c r="R3220" s="70"/>
    </row>
    <row r="3221" spans="8:18" ht="12" customHeight="1" x14ac:dyDescent="0.3">
      <c r="H3221" s="13"/>
      <c r="I3221" s="13"/>
      <c r="J3221" s="13"/>
      <c r="K3221" s="13"/>
      <c r="L3221" s="13"/>
      <c r="M3221" s="358"/>
      <c r="N3221" s="358"/>
      <c r="O3221" s="13"/>
      <c r="P3221" s="13"/>
      <c r="Q3221" s="13"/>
      <c r="R3221" s="13"/>
    </row>
    <row r="3222" spans="8:18" ht="24.75" customHeight="1" x14ac:dyDescent="0.4">
      <c r="H3222" s="487"/>
      <c r="I3222" s="487"/>
      <c r="J3222" s="487"/>
      <c r="K3222" s="487"/>
      <c r="L3222" s="487"/>
      <c r="M3222" s="487"/>
      <c r="N3222" s="487"/>
      <c r="O3222" s="487"/>
      <c r="P3222" s="487"/>
      <c r="Q3222" s="13"/>
      <c r="R3222" s="13"/>
    </row>
    <row r="3223" spans="8:18" ht="12" customHeight="1" x14ac:dyDescent="0.3">
      <c r="H3223" s="482"/>
      <c r="I3223" s="482"/>
      <c r="J3223" s="482"/>
      <c r="K3223" s="482"/>
      <c r="L3223" s="482"/>
      <c r="M3223" s="482"/>
      <c r="N3223" s="482"/>
      <c r="O3223" s="482"/>
      <c r="P3223" s="482"/>
      <c r="Q3223" s="13"/>
      <c r="R3223" s="13"/>
    </row>
    <row r="3224" spans="8:18" ht="17.25" customHeight="1" x14ac:dyDescent="0.4">
      <c r="H3224" s="483"/>
      <c r="I3224" s="483"/>
      <c r="J3224" s="483"/>
      <c r="K3224" s="483"/>
      <c r="L3224" s="483"/>
      <c r="M3224" s="483"/>
      <c r="N3224" s="483"/>
      <c r="O3224" s="483"/>
      <c r="P3224" s="483"/>
      <c r="Q3224" s="13"/>
      <c r="R3224" s="13"/>
    </row>
    <row r="3225" spans="8:18" ht="15.75" customHeight="1" x14ac:dyDescent="0.4">
      <c r="H3225" s="484"/>
      <c r="I3225" s="484"/>
      <c r="J3225" s="484"/>
      <c r="K3225" s="484"/>
      <c r="L3225" s="484"/>
      <c r="M3225" s="484"/>
      <c r="N3225" s="484"/>
      <c r="O3225" s="484"/>
      <c r="P3225" s="484"/>
      <c r="Q3225" s="13"/>
      <c r="R3225" s="13"/>
    </row>
    <row r="3226" spans="8:18" ht="6" customHeight="1" x14ac:dyDescent="0.4">
      <c r="H3226" s="394"/>
      <c r="I3226" s="394"/>
      <c r="J3226" s="394"/>
      <c r="K3226" s="394"/>
      <c r="L3226" s="394"/>
      <c r="M3226" s="394"/>
      <c r="N3226" s="394"/>
      <c r="O3226" s="394"/>
      <c r="P3226" s="394"/>
      <c r="Q3226" s="13"/>
      <c r="R3226" s="13"/>
    </row>
    <row r="3227" spans="8:18" ht="12" customHeight="1" x14ac:dyDescent="0.3">
      <c r="H3227" s="13"/>
      <c r="I3227" s="359"/>
      <c r="J3227" s="360"/>
      <c r="K3227" s="361"/>
      <c r="L3227" s="362"/>
      <c r="M3227" s="363"/>
      <c r="N3227" s="485"/>
      <c r="O3227" s="485"/>
      <c r="P3227" s="364"/>
      <c r="Q3227" s="13"/>
      <c r="R3227" s="13"/>
    </row>
    <row r="3228" spans="8:18" ht="12" customHeight="1" x14ac:dyDescent="0.3">
      <c r="H3228" s="13"/>
      <c r="I3228" s="359"/>
      <c r="J3228" s="360"/>
      <c r="K3228" s="361"/>
      <c r="L3228" s="361"/>
      <c r="M3228" s="363"/>
      <c r="N3228" s="485"/>
      <c r="O3228" s="485"/>
      <c r="P3228" s="364"/>
      <c r="Q3228" s="13"/>
      <c r="R3228" s="13"/>
    </row>
    <row r="3229" spans="8:18" ht="12" customHeight="1" x14ac:dyDescent="0.3">
      <c r="H3229" s="13"/>
      <c r="I3229" s="365"/>
      <c r="J3229" s="365"/>
      <c r="K3229" s="366"/>
      <c r="L3229" s="367"/>
      <c r="M3229" s="368"/>
      <c r="N3229" s="369"/>
      <c r="O3229" s="486"/>
      <c r="P3229" s="486"/>
      <c r="Q3229" s="486"/>
      <c r="R3229" s="486"/>
    </row>
    <row r="3230" spans="8:18" ht="12" customHeight="1" x14ac:dyDescent="0.3">
      <c r="H3230" s="370"/>
      <c r="I3230" s="371"/>
      <c r="J3230" s="371"/>
      <c r="K3230" s="367"/>
      <c r="L3230" s="367"/>
      <c r="M3230" s="367"/>
      <c r="N3230" s="372"/>
      <c r="O3230" s="478"/>
      <c r="P3230" s="478"/>
      <c r="Q3230" s="478"/>
      <c r="R3230" s="478"/>
    </row>
    <row r="3231" spans="8:18" ht="13.5" customHeight="1" x14ac:dyDescent="0.3">
      <c r="H3231" s="370"/>
      <c r="I3231" s="371"/>
      <c r="J3231" s="371"/>
      <c r="K3231" s="367"/>
      <c r="L3231" s="367"/>
      <c r="M3231" s="367"/>
      <c r="N3231" s="372"/>
      <c r="O3231" s="390"/>
      <c r="P3231" s="390"/>
      <c r="Q3231" s="390"/>
      <c r="R3231" s="390"/>
    </row>
    <row r="3232" spans="8:18" ht="12" customHeight="1" x14ac:dyDescent="0.3">
      <c r="H3232" s="357"/>
      <c r="I3232" s="357"/>
      <c r="J3232" s="365"/>
      <c r="K3232" s="378"/>
      <c r="L3232" s="378"/>
      <c r="M3232" s="379"/>
      <c r="N3232" s="381"/>
      <c r="O3232" s="376"/>
      <c r="P3232" s="377"/>
      <c r="Q3232" s="376"/>
      <c r="R3232" s="398"/>
    </row>
    <row r="3233" spans="8:18" ht="12" customHeight="1" x14ac:dyDescent="0.3">
      <c r="H3233" s="357"/>
      <c r="I3233" s="357"/>
      <c r="J3233" s="357"/>
      <c r="K3233" s="378"/>
      <c r="L3233" s="378"/>
      <c r="M3233" s="379"/>
      <c r="N3233" s="381"/>
      <c r="O3233" s="376"/>
      <c r="P3233" s="377"/>
      <c r="Q3233" s="390"/>
      <c r="R3233" s="390"/>
    </row>
    <row r="3234" spans="8:18" ht="12" customHeight="1" x14ac:dyDescent="0.3">
      <c r="H3234" s="357"/>
      <c r="I3234" s="357"/>
      <c r="J3234" s="357"/>
      <c r="K3234" s="378"/>
      <c r="L3234" s="378"/>
      <c r="M3234" s="379"/>
      <c r="N3234" s="381"/>
      <c r="O3234" s="376"/>
      <c r="P3234" s="377"/>
      <c r="Q3234" s="390"/>
      <c r="R3234" s="390"/>
    </row>
    <row r="3235" spans="8:18" ht="13.5" customHeight="1" x14ac:dyDescent="0.3">
      <c r="H3235" s="357"/>
      <c r="I3235" s="357"/>
      <c r="J3235" s="357"/>
      <c r="K3235" s="378"/>
      <c r="L3235" s="378"/>
      <c r="M3235" s="379"/>
      <c r="N3235" s="381"/>
      <c r="O3235" s="376"/>
      <c r="P3235" s="377"/>
      <c r="Q3235" s="390"/>
      <c r="R3235" s="390"/>
    </row>
    <row r="3236" spans="8:18" ht="26.25" customHeight="1" x14ac:dyDescent="0.3">
      <c r="H3236" s="357"/>
      <c r="I3236" s="357"/>
      <c r="J3236" s="357"/>
      <c r="K3236" s="378"/>
      <c r="L3236" s="378"/>
      <c r="M3236" s="379"/>
      <c r="N3236" s="381"/>
      <c r="O3236" s="376"/>
      <c r="P3236" s="377"/>
      <c r="Q3236" s="390"/>
      <c r="R3236" s="390"/>
    </row>
    <row r="3237" spans="8:18" ht="12" customHeight="1" x14ac:dyDescent="0.3">
      <c r="H3237" s="357"/>
      <c r="I3237" s="357"/>
      <c r="J3237" s="357"/>
      <c r="K3237" s="378"/>
      <c r="L3237" s="378"/>
      <c r="M3237" s="379"/>
      <c r="N3237" s="381"/>
      <c r="O3237" s="376"/>
      <c r="P3237" s="377"/>
      <c r="Q3237" s="390"/>
      <c r="R3237" s="390"/>
    </row>
    <row r="3238" spans="8:18" ht="12" customHeight="1" x14ac:dyDescent="0.3">
      <c r="H3238" s="357"/>
      <c r="I3238" s="357"/>
      <c r="J3238" s="357"/>
      <c r="K3238" s="378"/>
      <c r="L3238" s="378"/>
      <c r="M3238" s="379"/>
      <c r="N3238" s="381"/>
      <c r="O3238" s="376"/>
      <c r="P3238" s="377"/>
      <c r="Q3238" s="390"/>
      <c r="R3238" s="390"/>
    </row>
    <row r="3239" spans="8:18" x14ac:dyDescent="0.3">
      <c r="H3239" s="357"/>
      <c r="I3239" s="357"/>
      <c r="J3239" s="357"/>
      <c r="K3239" s="378"/>
      <c r="L3239" s="378"/>
      <c r="M3239" s="379"/>
      <c r="N3239" s="381"/>
      <c r="O3239" s="376"/>
      <c r="P3239" s="377"/>
      <c r="Q3239" s="376"/>
      <c r="R3239" s="377"/>
    </row>
    <row r="3240" spans="8:18" x14ac:dyDescent="0.3">
      <c r="H3240" s="357"/>
      <c r="I3240" s="357"/>
      <c r="J3240" s="357"/>
      <c r="K3240" s="378"/>
      <c r="L3240" s="378"/>
      <c r="M3240" s="379"/>
      <c r="N3240" s="381"/>
      <c r="O3240" s="376"/>
      <c r="P3240" s="377"/>
      <c r="Q3240" s="376"/>
      <c r="R3240" s="377"/>
    </row>
    <row r="3241" spans="8:18" x14ac:dyDescent="0.3">
      <c r="H3241" s="357"/>
      <c r="I3241" s="357"/>
      <c r="J3241" s="357"/>
      <c r="K3241" s="378"/>
      <c r="L3241" s="378"/>
      <c r="M3241" s="379"/>
      <c r="N3241" s="381"/>
      <c r="O3241" s="376"/>
      <c r="P3241" s="377"/>
      <c r="Q3241" s="376"/>
      <c r="R3241" s="377"/>
    </row>
    <row r="3242" spans="8:18" ht="34.5" customHeight="1" x14ac:dyDescent="0.3">
      <c r="H3242" s="357"/>
      <c r="I3242" s="357"/>
      <c r="J3242" s="357"/>
      <c r="K3242" s="378"/>
      <c r="L3242" s="378"/>
      <c r="M3242" s="379"/>
      <c r="N3242" s="381"/>
      <c r="O3242" s="376"/>
      <c r="P3242" s="377"/>
      <c r="Q3242" s="376"/>
      <c r="R3242" s="377"/>
    </row>
    <row r="3243" spans="8:18" x14ac:dyDescent="0.3">
      <c r="H3243" s="357"/>
      <c r="I3243" s="357"/>
      <c r="J3243" s="357"/>
      <c r="K3243" s="378"/>
      <c r="L3243" s="378"/>
      <c r="M3243" s="379"/>
      <c r="N3243" s="381"/>
      <c r="O3243" s="376"/>
      <c r="P3243" s="377"/>
      <c r="Q3243" s="376"/>
      <c r="R3243" s="377"/>
    </row>
    <row r="3244" spans="8:18" x14ac:dyDescent="0.3">
      <c r="H3244" s="357"/>
      <c r="I3244" s="357"/>
      <c r="J3244" s="357"/>
      <c r="K3244" s="378"/>
      <c r="L3244" s="378"/>
      <c r="M3244" s="379"/>
      <c r="N3244" s="381"/>
      <c r="O3244" s="376"/>
      <c r="P3244" s="377"/>
      <c r="Q3244" s="376"/>
      <c r="R3244" s="377"/>
    </row>
    <row r="3245" spans="8:18" ht="7.5" customHeight="1" x14ac:dyDescent="0.3">
      <c r="H3245" s="357"/>
      <c r="I3245" s="357"/>
      <c r="J3245" s="357"/>
      <c r="K3245" s="378"/>
      <c r="L3245" s="378"/>
      <c r="M3245" s="379"/>
      <c r="N3245" s="381"/>
      <c r="O3245" s="376"/>
      <c r="P3245" s="377"/>
      <c r="Q3245" s="376"/>
      <c r="R3245" s="377"/>
    </row>
    <row r="3246" spans="8:18" ht="17.25" customHeight="1" x14ac:dyDescent="0.3">
      <c r="H3246" s="367"/>
      <c r="I3246" s="367"/>
      <c r="J3246" s="367"/>
      <c r="K3246" s="367"/>
      <c r="L3246" s="367"/>
      <c r="M3246" s="367"/>
      <c r="N3246" s="382"/>
      <c r="O3246" s="376"/>
      <c r="P3246" s="377"/>
      <c r="Q3246" s="376"/>
      <c r="R3246" s="377"/>
    </row>
    <row r="3247" spans="8:18" ht="16.5" customHeight="1" x14ac:dyDescent="0.3">
      <c r="H3247" s="354"/>
      <c r="I3247" s="354"/>
      <c r="J3247" s="354"/>
      <c r="K3247" s="354"/>
      <c r="L3247" s="354"/>
      <c r="M3247" s="368"/>
      <c r="N3247" s="384"/>
      <c r="O3247" s="310"/>
      <c r="P3247" s="495"/>
      <c r="Q3247" s="495"/>
      <c r="R3247" s="495"/>
    </row>
    <row r="3248" spans="8:18" ht="18.75" customHeight="1" x14ac:dyDescent="0.3">
      <c r="H3248" s="508"/>
      <c r="I3248" s="508"/>
      <c r="J3248" s="508"/>
      <c r="K3248" s="508"/>
      <c r="L3248" s="508"/>
      <c r="M3248" s="508"/>
      <c r="N3248" s="492"/>
      <c r="O3248" s="310"/>
      <c r="P3248" s="400"/>
      <c r="Q3248" s="400"/>
      <c r="R3248" s="400"/>
    </row>
    <row r="3249" spans="8:18" ht="18.75" customHeight="1" x14ac:dyDescent="0.3">
      <c r="H3249" s="508"/>
      <c r="I3249" s="508"/>
      <c r="J3249" s="508"/>
      <c r="K3249" s="508"/>
      <c r="L3249" s="508"/>
      <c r="M3249" s="508"/>
      <c r="N3249" s="492"/>
      <c r="O3249" s="401"/>
      <c r="P3249" s="511"/>
      <c r="Q3249" s="511"/>
      <c r="R3249" s="511"/>
    </row>
    <row r="3250" spans="8:18" ht="18" customHeight="1" x14ac:dyDescent="0.3">
      <c r="H3250" s="385"/>
      <c r="I3250" s="385"/>
      <c r="J3250" s="385"/>
      <c r="K3250" s="385"/>
      <c r="L3250" s="385"/>
      <c r="M3250" s="386"/>
      <c r="N3250" s="386"/>
      <c r="O3250" s="385"/>
      <c r="P3250" s="385"/>
      <c r="Q3250" s="13"/>
      <c r="R3250" s="13"/>
    </row>
    <row r="3251" spans="8:18" x14ac:dyDescent="0.3">
      <c r="H3251" s="354"/>
      <c r="I3251" s="355"/>
      <c r="J3251" s="355"/>
      <c r="K3251" s="355"/>
      <c r="L3251" s="355"/>
      <c r="M3251" s="355"/>
      <c r="N3251" s="355"/>
      <c r="O3251" s="355"/>
      <c r="P3251" s="355"/>
      <c r="Q3251" s="13"/>
      <c r="R3251" s="13"/>
    </row>
    <row r="3252" spans="8:18" x14ac:dyDescent="0.3">
      <c r="H3252" s="354"/>
      <c r="I3252" s="355"/>
      <c r="J3252" s="355"/>
      <c r="K3252" s="355"/>
      <c r="L3252" s="355"/>
      <c r="M3252" s="355"/>
      <c r="N3252" s="355"/>
      <c r="O3252" s="355"/>
      <c r="P3252" s="355"/>
      <c r="Q3252" s="13"/>
      <c r="R3252" s="13"/>
    </row>
    <row r="3253" spans="8:18" x14ac:dyDescent="0.3">
      <c r="H3253" s="354"/>
      <c r="I3253" s="355"/>
      <c r="J3253" s="355"/>
      <c r="K3253" s="355"/>
      <c r="L3253" s="355"/>
      <c r="M3253" s="355"/>
      <c r="N3253" s="355"/>
      <c r="O3253" s="355"/>
      <c r="P3253" s="355"/>
      <c r="Q3253" s="13"/>
      <c r="R3253" s="70"/>
    </row>
    <row r="3254" spans="8:18" x14ac:dyDescent="0.3">
      <c r="H3254" s="354"/>
      <c r="I3254" s="355"/>
      <c r="J3254" s="355"/>
      <c r="K3254" s="355"/>
      <c r="L3254" s="355"/>
      <c r="M3254" s="355"/>
      <c r="N3254" s="355"/>
      <c r="O3254" s="355"/>
      <c r="P3254" s="355"/>
      <c r="Q3254" s="13"/>
      <c r="R3254" s="70"/>
    </row>
    <row r="3255" spans="8:18" ht="23.25" customHeight="1" x14ac:dyDescent="0.3">
      <c r="H3255" s="354"/>
      <c r="I3255" s="354"/>
      <c r="J3255" s="354"/>
      <c r="K3255" s="354"/>
      <c r="L3255" s="354"/>
      <c r="M3255" s="355"/>
      <c r="N3255" s="355"/>
      <c r="O3255" s="357"/>
      <c r="P3255" s="357"/>
      <c r="Q3255" s="13"/>
      <c r="R3255" s="70"/>
    </row>
    <row r="3256" spans="8:18" x14ac:dyDescent="0.3">
      <c r="H3256" s="13"/>
      <c r="I3256" s="13"/>
      <c r="J3256" s="13"/>
      <c r="K3256" s="13"/>
      <c r="L3256" s="13"/>
      <c r="M3256" s="358"/>
      <c r="N3256" s="358"/>
      <c r="O3256" s="13"/>
      <c r="P3256" s="13"/>
      <c r="Q3256" s="13"/>
      <c r="R3256" s="13"/>
    </row>
    <row r="3257" spans="8:18" ht="18.600000000000001" x14ac:dyDescent="0.4">
      <c r="H3257" s="487"/>
      <c r="I3257" s="487"/>
      <c r="J3257" s="487"/>
      <c r="K3257" s="487"/>
      <c r="L3257" s="487"/>
      <c r="M3257" s="487"/>
      <c r="N3257" s="487"/>
      <c r="O3257" s="487"/>
      <c r="P3257" s="487"/>
      <c r="Q3257" s="13"/>
      <c r="R3257" s="13"/>
    </row>
    <row r="3258" spans="8:18" x14ac:dyDescent="0.3">
      <c r="H3258" s="482"/>
      <c r="I3258" s="482"/>
      <c r="J3258" s="482"/>
      <c r="K3258" s="482"/>
      <c r="L3258" s="482"/>
      <c r="M3258" s="482"/>
      <c r="N3258" s="482"/>
      <c r="O3258" s="482"/>
      <c r="P3258" s="482"/>
      <c r="Q3258" s="13"/>
      <c r="R3258" s="13"/>
    </row>
    <row r="3259" spans="8:18" ht="18.600000000000001" x14ac:dyDescent="0.4">
      <c r="H3259" s="483"/>
      <c r="I3259" s="483"/>
      <c r="J3259" s="483"/>
      <c r="K3259" s="483"/>
      <c r="L3259" s="483"/>
      <c r="M3259" s="483"/>
      <c r="N3259" s="483"/>
      <c r="O3259" s="483"/>
      <c r="P3259" s="483"/>
      <c r="Q3259" s="13"/>
      <c r="R3259" s="13"/>
    </row>
    <row r="3260" spans="8:18" ht="18" x14ac:dyDescent="0.4">
      <c r="H3260" s="484"/>
      <c r="I3260" s="484"/>
      <c r="J3260" s="484"/>
      <c r="K3260" s="484"/>
      <c r="L3260" s="484"/>
      <c r="M3260" s="484"/>
      <c r="N3260" s="484"/>
      <c r="O3260" s="484"/>
      <c r="P3260" s="484"/>
      <c r="Q3260" s="13"/>
      <c r="R3260" s="13"/>
    </row>
    <row r="3261" spans="8:18" x14ac:dyDescent="0.3">
      <c r="H3261" s="13"/>
      <c r="I3261" s="359"/>
      <c r="J3261" s="360"/>
      <c r="K3261" s="361"/>
      <c r="L3261" s="362"/>
      <c r="M3261" s="363"/>
      <c r="N3261" s="485"/>
      <c r="O3261" s="485"/>
      <c r="P3261" s="364"/>
      <c r="Q3261" s="13"/>
      <c r="R3261" s="13"/>
    </row>
    <row r="3262" spans="8:18" x14ac:dyDescent="0.3">
      <c r="H3262" s="13"/>
      <c r="I3262" s="359"/>
      <c r="J3262" s="360"/>
      <c r="K3262" s="361"/>
      <c r="L3262" s="361"/>
      <c r="M3262" s="363"/>
      <c r="N3262" s="485"/>
      <c r="O3262" s="485"/>
      <c r="P3262" s="364"/>
      <c r="Q3262" s="13"/>
      <c r="R3262" s="13"/>
    </row>
    <row r="3263" spans="8:18" x14ac:dyDescent="0.3">
      <c r="H3263" s="13"/>
      <c r="I3263" s="365"/>
      <c r="J3263" s="365"/>
      <c r="K3263" s="366"/>
      <c r="L3263" s="367"/>
      <c r="M3263" s="368"/>
      <c r="N3263" s="369"/>
      <c r="O3263" s="486"/>
      <c r="P3263" s="486"/>
      <c r="Q3263" s="486"/>
      <c r="R3263" s="486"/>
    </row>
    <row r="3264" spans="8:18" x14ac:dyDescent="0.3">
      <c r="H3264" s="370"/>
      <c r="I3264" s="371"/>
      <c r="J3264" s="371"/>
      <c r="K3264" s="367"/>
      <c r="L3264" s="367"/>
      <c r="M3264" s="367"/>
      <c r="N3264" s="372"/>
      <c r="O3264" s="478"/>
      <c r="P3264" s="478"/>
      <c r="Q3264" s="478"/>
      <c r="R3264" s="478"/>
    </row>
    <row r="3265" spans="8:18" ht="18.75" customHeight="1" x14ac:dyDescent="0.3">
      <c r="H3265" s="357"/>
      <c r="I3265" s="357"/>
      <c r="J3265" s="365"/>
      <c r="K3265" s="378"/>
      <c r="L3265" s="378"/>
      <c r="M3265" s="379"/>
      <c r="N3265" s="381"/>
      <c r="O3265" s="376"/>
      <c r="P3265" s="377"/>
      <c r="Q3265" s="376"/>
      <c r="R3265" s="377"/>
    </row>
    <row r="3266" spans="8:18" x14ac:dyDescent="0.3">
      <c r="H3266" s="357"/>
      <c r="I3266" s="357"/>
      <c r="J3266" s="357"/>
      <c r="K3266" s="378"/>
      <c r="L3266" s="378"/>
      <c r="M3266" s="379"/>
      <c r="N3266" s="381"/>
      <c r="O3266" s="376"/>
      <c r="P3266" s="377"/>
      <c r="Q3266" s="376"/>
      <c r="R3266" s="377"/>
    </row>
    <row r="3267" spans="8:18" x14ac:dyDescent="0.3">
      <c r="H3267" s="357"/>
      <c r="I3267" s="357"/>
      <c r="J3267" s="357"/>
      <c r="K3267" s="378"/>
      <c r="L3267" s="378"/>
      <c r="M3267" s="379"/>
      <c r="N3267" s="381"/>
      <c r="O3267" s="376"/>
      <c r="P3267" s="377"/>
      <c r="Q3267" s="376"/>
      <c r="R3267" s="377"/>
    </row>
    <row r="3268" spans="8:18" x14ac:dyDescent="0.3">
      <c r="H3268" s="357"/>
      <c r="I3268" s="357"/>
      <c r="J3268" s="357"/>
      <c r="K3268" s="378"/>
      <c r="L3268" s="378"/>
      <c r="M3268" s="379"/>
      <c r="N3268" s="381"/>
      <c r="O3268" s="376"/>
      <c r="P3268" s="377"/>
      <c r="Q3268" s="376"/>
      <c r="R3268" s="377"/>
    </row>
    <row r="3269" spans="8:18" x14ac:dyDescent="0.3">
      <c r="H3269" s="357"/>
      <c r="I3269" s="357"/>
      <c r="J3269" s="357"/>
      <c r="K3269" s="378"/>
      <c r="L3269" s="378"/>
      <c r="M3269" s="379"/>
      <c r="N3269" s="381"/>
      <c r="O3269" s="376"/>
      <c r="P3269" s="377"/>
      <c r="Q3269" s="376"/>
      <c r="R3269" s="377"/>
    </row>
    <row r="3270" spans="8:18" x14ac:dyDescent="0.3">
      <c r="H3270" s="357"/>
      <c r="I3270" s="357"/>
      <c r="J3270" s="357"/>
      <c r="K3270" s="378"/>
      <c r="L3270" s="378"/>
      <c r="M3270" s="379"/>
      <c r="N3270" s="381"/>
      <c r="O3270" s="376"/>
      <c r="P3270" s="377"/>
      <c r="Q3270" s="376"/>
      <c r="R3270" s="377"/>
    </row>
    <row r="3271" spans="8:18" x14ac:dyDescent="0.3">
      <c r="H3271" s="357"/>
      <c r="I3271" s="357"/>
      <c r="J3271" s="357"/>
      <c r="K3271" s="378"/>
      <c r="L3271" s="378"/>
      <c r="M3271" s="379"/>
      <c r="N3271" s="381"/>
      <c r="O3271" s="376"/>
      <c r="P3271" s="377"/>
      <c r="Q3271" s="376"/>
      <c r="R3271" s="377"/>
    </row>
    <row r="3272" spans="8:18" ht="25.5" customHeight="1" x14ac:dyDescent="0.3">
      <c r="H3272" s="357"/>
      <c r="I3272" s="357"/>
      <c r="J3272" s="357"/>
      <c r="K3272" s="378"/>
      <c r="L3272" s="378"/>
      <c r="M3272" s="379"/>
      <c r="N3272" s="381"/>
      <c r="O3272" s="376"/>
      <c r="P3272" s="377"/>
      <c r="Q3272" s="376"/>
      <c r="R3272" s="377"/>
    </row>
    <row r="3273" spans="8:18" x14ac:dyDescent="0.3">
      <c r="H3273" s="357"/>
      <c r="I3273" s="357"/>
      <c r="J3273" s="357"/>
      <c r="K3273" s="378"/>
      <c r="L3273" s="378"/>
      <c r="M3273" s="379"/>
      <c r="N3273" s="381"/>
      <c r="O3273" s="376"/>
      <c r="P3273" s="377"/>
      <c r="Q3273" s="376"/>
      <c r="R3273" s="377"/>
    </row>
    <row r="3274" spans="8:18" x14ac:dyDescent="0.3">
      <c r="H3274" s="357"/>
      <c r="I3274" s="357"/>
      <c r="J3274" s="357"/>
      <c r="K3274" s="378"/>
      <c r="L3274" s="378"/>
      <c r="M3274" s="379"/>
      <c r="N3274" s="381"/>
      <c r="O3274" s="376"/>
      <c r="P3274" s="377"/>
      <c r="Q3274" s="376"/>
      <c r="R3274" s="377"/>
    </row>
    <row r="3275" spans="8:18" x14ac:dyDescent="0.3">
      <c r="H3275" s="357"/>
      <c r="I3275" s="357"/>
      <c r="J3275" s="357"/>
      <c r="K3275" s="378"/>
      <c r="L3275" s="378"/>
      <c r="M3275" s="379"/>
      <c r="N3275" s="381"/>
      <c r="O3275" s="376"/>
      <c r="P3275" s="377"/>
      <c r="Q3275" s="376"/>
      <c r="R3275" s="377"/>
    </row>
    <row r="3276" spans="8:18" x14ac:dyDescent="0.3">
      <c r="H3276" s="357"/>
      <c r="I3276" s="357"/>
      <c r="J3276" s="357"/>
      <c r="K3276" s="378"/>
      <c r="L3276" s="378"/>
      <c r="M3276" s="379"/>
      <c r="N3276" s="381"/>
      <c r="O3276" s="376"/>
      <c r="P3276" s="377"/>
      <c r="Q3276" s="376"/>
      <c r="R3276" s="377"/>
    </row>
    <row r="3277" spans="8:18" x14ac:dyDescent="0.3">
      <c r="H3277" s="357"/>
      <c r="I3277" s="357"/>
      <c r="J3277" s="357"/>
      <c r="K3277" s="378"/>
      <c r="L3277" s="378"/>
      <c r="M3277" s="379"/>
      <c r="N3277" s="381"/>
      <c r="O3277" s="376"/>
      <c r="P3277" s="377"/>
      <c r="Q3277" s="376"/>
      <c r="R3277" s="377"/>
    </row>
    <row r="3278" spans="8:18" x14ac:dyDescent="0.3">
      <c r="H3278" s="357"/>
      <c r="I3278" s="357"/>
      <c r="J3278" s="357"/>
      <c r="K3278" s="378"/>
      <c r="L3278" s="378"/>
      <c r="M3278" s="379"/>
      <c r="N3278" s="381"/>
      <c r="O3278" s="376"/>
      <c r="P3278" s="377"/>
      <c r="Q3278" s="376"/>
      <c r="R3278" s="377"/>
    </row>
    <row r="3279" spans="8:18" x14ac:dyDescent="0.3">
      <c r="H3279" s="357"/>
      <c r="I3279" s="357"/>
      <c r="J3279" s="357"/>
      <c r="K3279" s="378"/>
      <c r="L3279" s="378"/>
      <c r="M3279" s="379"/>
      <c r="N3279" s="381"/>
      <c r="O3279" s="376"/>
      <c r="P3279" s="377"/>
      <c r="Q3279" s="376"/>
      <c r="R3279" s="377"/>
    </row>
    <row r="3280" spans="8:18" x14ac:dyDescent="0.3">
      <c r="H3280" s="357"/>
      <c r="I3280" s="357"/>
      <c r="J3280" s="357"/>
      <c r="K3280" s="378"/>
      <c r="L3280" s="378"/>
      <c r="M3280" s="379"/>
      <c r="N3280" s="381"/>
      <c r="O3280" s="376"/>
      <c r="P3280" s="377"/>
      <c r="Q3280" s="376"/>
      <c r="R3280" s="377"/>
    </row>
    <row r="3281" spans="8:18" x14ac:dyDescent="0.3">
      <c r="H3281" s="357"/>
      <c r="I3281" s="357"/>
      <c r="J3281" s="357"/>
      <c r="K3281" s="378"/>
      <c r="L3281" s="378"/>
      <c r="M3281" s="379"/>
      <c r="N3281" s="381"/>
      <c r="O3281" s="376"/>
      <c r="P3281" s="377"/>
      <c r="Q3281" s="376"/>
      <c r="R3281" s="377"/>
    </row>
    <row r="3282" spans="8:18" x14ac:dyDescent="0.3">
      <c r="H3282" s="357"/>
      <c r="I3282" s="357"/>
      <c r="J3282" s="357"/>
      <c r="K3282" s="378"/>
      <c r="L3282" s="378"/>
      <c r="M3282" s="379"/>
      <c r="N3282" s="381"/>
      <c r="O3282" s="376"/>
      <c r="P3282" s="377"/>
      <c r="Q3282" s="376"/>
      <c r="R3282" s="377"/>
    </row>
    <row r="3283" spans="8:18" x14ac:dyDescent="0.3">
      <c r="H3283" s="357"/>
      <c r="I3283" s="357"/>
      <c r="J3283" s="357"/>
      <c r="K3283" s="378"/>
      <c r="L3283" s="378"/>
      <c r="M3283" s="379"/>
      <c r="N3283" s="381"/>
      <c r="O3283" s="376"/>
      <c r="P3283" s="377"/>
      <c r="Q3283" s="376"/>
      <c r="R3283" s="377"/>
    </row>
    <row r="3284" spans="8:18" x14ac:dyDescent="0.3">
      <c r="H3284" s="357"/>
      <c r="I3284" s="357"/>
      <c r="J3284" s="357"/>
      <c r="K3284" s="378"/>
      <c r="L3284" s="378"/>
      <c r="M3284" s="379"/>
      <c r="N3284" s="381"/>
      <c r="O3284" s="376"/>
      <c r="P3284" s="377"/>
      <c r="Q3284" s="376"/>
      <c r="R3284" s="377"/>
    </row>
    <row r="3285" spans="8:18" ht="7.5" customHeight="1" x14ac:dyDescent="0.3">
      <c r="H3285" s="357"/>
      <c r="I3285" s="357"/>
      <c r="J3285" s="357"/>
      <c r="K3285" s="378"/>
      <c r="L3285" s="378"/>
      <c r="M3285" s="379"/>
      <c r="N3285" s="381"/>
      <c r="O3285" s="376"/>
      <c r="P3285" s="377"/>
      <c r="Q3285" s="376"/>
      <c r="R3285" s="377"/>
    </row>
    <row r="3286" spans="8:18" x14ac:dyDescent="0.3">
      <c r="H3286" s="367"/>
      <c r="I3286" s="367"/>
      <c r="J3286" s="367"/>
      <c r="K3286" s="367"/>
      <c r="L3286" s="367"/>
      <c r="M3286" s="367"/>
      <c r="N3286" s="382"/>
      <c r="O3286" s="376"/>
      <c r="P3286" s="377"/>
      <c r="Q3286" s="376"/>
      <c r="R3286" s="377"/>
    </row>
    <row r="3287" spans="8:18" x14ac:dyDescent="0.3">
      <c r="H3287" s="354"/>
      <c r="I3287" s="354"/>
      <c r="J3287" s="354"/>
      <c r="K3287" s="354"/>
      <c r="L3287" s="354"/>
      <c r="M3287" s="368"/>
      <c r="N3287" s="384"/>
      <c r="O3287" s="310"/>
      <c r="P3287" s="495"/>
      <c r="Q3287" s="495"/>
      <c r="R3287" s="495"/>
    </row>
    <row r="3288" spans="8:18" x14ac:dyDescent="0.3">
      <c r="H3288" s="354"/>
      <c r="I3288" s="354"/>
      <c r="J3288" s="354"/>
      <c r="K3288" s="354"/>
      <c r="L3288" s="354"/>
      <c r="M3288" s="368"/>
      <c r="N3288" s="368"/>
      <c r="O3288" s="13"/>
      <c r="P3288" s="360"/>
      <c r="Q3288" s="13"/>
      <c r="R3288" s="13"/>
    </row>
    <row r="3289" spans="8:18" x14ac:dyDescent="0.3">
      <c r="H3289" s="385"/>
      <c r="I3289" s="385"/>
      <c r="J3289" s="385"/>
      <c r="K3289" s="385"/>
      <c r="L3289" s="385"/>
      <c r="M3289" s="386"/>
      <c r="N3289" s="386"/>
      <c r="O3289" s="385"/>
      <c r="P3289" s="385"/>
      <c r="Q3289" s="13"/>
      <c r="R3289" s="13"/>
    </row>
    <row r="3290" spans="8:18" ht="6" customHeight="1" x14ac:dyDescent="0.3">
      <c r="H3290" s="354"/>
      <c r="I3290" s="355"/>
      <c r="J3290" s="355"/>
      <c r="K3290" s="355"/>
      <c r="L3290" s="355"/>
      <c r="M3290" s="355"/>
      <c r="N3290" s="355"/>
      <c r="O3290" s="355"/>
      <c r="P3290" s="355"/>
      <c r="Q3290" s="13"/>
      <c r="R3290" s="13"/>
    </row>
    <row r="3291" spans="8:18" x14ac:dyDescent="0.3">
      <c r="H3291" s="354"/>
      <c r="I3291" s="355"/>
      <c r="J3291" s="355"/>
      <c r="K3291" s="355"/>
      <c r="L3291" s="355"/>
      <c r="M3291" s="355"/>
      <c r="N3291" s="355"/>
      <c r="O3291" s="355"/>
      <c r="P3291" s="355"/>
      <c r="Q3291" s="13"/>
      <c r="R3291" s="13"/>
    </row>
    <row r="3292" spans="8:18" x14ac:dyDescent="0.3">
      <c r="H3292" s="354"/>
      <c r="I3292" s="355"/>
      <c r="J3292" s="355"/>
      <c r="K3292" s="355"/>
      <c r="L3292" s="355"/>
      <c r="M3292" s="355"/>
      <c r="N3292" s="355"/>
      <c r="O3292" s="355"/>
      <c r="P3292" s="355"/>
      <c r="Q3292" s="13"/>
      <c r="R3292" s="70"/>
    </row>
    <row r="3293" spans="8:18" ht="4.5" customHeight="1" x14ac:dyDescent="0.3">
      <c r="H3293" s="354"/>
      <c r="I3293" s="355"/>
      <c r="J3293" s="355"/>
      <c r="K3293" s="355"/>
      <c r="L3293" s="355"/>
      <c r="M3293" s="355"/>
      <c r="N3293" s="355"/>
      <c r="O3293" s="355"/>
      <c r="P3293" s="355"/>
      <c r="Q3293" s="13"/>
      <c r="R3293" s="70"/>
    </row>
    <row r="3294" spans="8:18" ht="27.75" customHeight="1" x14ac:dyDescent="0.3">
      <c r="H3294" s="354"/>
      <c r="I3294" s="355"/>
      <c r="J3294" s="355"/>
      <c r="K3294" s="355"/>
      <c r="L3294" s="355"/>
      <c r="M3294" s="355"/>
      <c r="N3294" s="355"/>
      <c r="O3294" s="355"/>
      <c r="P3294" s="355"/>
      <c r="Q3294" s="13"/>
      <c r="R3294" s="70"/>
    </row>
    <row r="3295" spans="8:18" ht="5.25" customHeight="1" x14ac:dyDescent="0.3">
      <c r="H3295" s="354"/>
      <c r="I3295" s="354"/>
      <c r="J3295" s="354"/>
      <c r="K3295" s="354"/>
      <c r="L3295" s="354"/>
      <c r="M3295" s="355"/>
      <c r="N3295" s="355"/>
      <c r="O3295" s="357"/>
      <c r="P3295" s="357"/>
      <c r="Q3295" s="13"/>
      <c r="R3295" s="70"/>
    </row>
    <row r="3296" spans="8:18" ht="18.600000000000001" x14ac:dyDescent="0.4">
      <c r="H3296" s="487"/>
      <c r="I3296" s="487"/>
      <c r="J3296" s="487"/>
      <c r="K3296" s="487"/>
      <c r="L3296" s="487"/>
      <c r="M3296" s="487"/>
      <c r="N3296" s="487"/>
      <c r="O3296" s="487"/>
      <c r="P3296" s="487"/>
      <c r="Q3296" s="13"/>
      <c r="R3296" s="13"/>
    </row>
    <row r="3297" spans="8:18" x14ac:dyDescent="0.3">
      <c r="H3297" s="482"/>
      <c r="I3297" s="482"/>
      <c r="J3297" s="482"/>
      <c r="K3297" s="482"/>
      <c r="L3297" s="482"/>
      <c r="M3297" s="482"/>
      <c r="N3297" s="482"/>
      <c r="O3297" s="482"/>
      <c r="P3297" s="482"/>
      <c r="Q3297" s="13"/>
      <c r="R3297" s="13"/>
    </row>
    <row r="3298" spans="8:18" ht="18.600000000000001" x14ac:dyDescent="0.4">
      <c r="H3298" s="483"/>
      <c r="I3298" s="483"/>
      <c r="J3298" s="483"/>
      <c r="K3298" s="483"/>
      <c r="L3298" s="483"/>
      <c r="M3298" s="483"/>
      <c r="N3298" s="483"/>
      <c r="O3298" s="483"/>
      <c r="P3298" s="483"/>
      <c r="Q3298" s="13"/>
      <c r="R3298" s="13"/>
    </row>
    <row r="3299" spans="8:18" ht="18" x14ac:dyDescent="0.4">
      <c r="H3299" s="484"/>
      <c r="I3299" s="484"/>
      <c r="J3299" s="484"/>
      <c r="K3299" s="484"/>
      <c r="L3299" s="484"/>
      <c r="M3299" s="484"/>
      <c r="N3299" s="484"/>
      <c r="O3299" s="484"/>
      <c r="P3299" s="484"/>
      <c r="Q3299" s="13"/>
      <c r="R3299" s="13"/>
    </row>
    <row r="3300" spans="8:18" x14ac:dyDescent="0.3">
      <c r="H3300" s="13"/>
      <c r="I3300" s="359"/>
      <c r="J3300" s="360"/>
      <c r="K3300" s="361"/>
      <c r="L3300" s="362"/>
      <c r="M3300" s="363"/>
      <c r="N3300" s="485"/>
      <c r="O3300" s="485"/>
      <c r="P3300" s="364"/>
      <c r="Q3300" s="13"/>
      <c r="R3300" s="13"/>
    </row>
    <row r="3301" spans="8:18" x14ac:dyDescent="0.3">
      <c r="H3301" s="13"/>
      <c r="I3301" s="359"/>
      <c r="J3301" s="360"/>
      <c r="K3301" s="361"/>
      <c r="L3301" s="361"/>
      <c r="M3301" s="363"/>
      <c r="N3301" s="485"/>
      <c r="O3301" s="485"/>
      <c r="P3301" s="364"/>
      <c r="Q3301" s="13"/>
      <c r="R3301" s="13"/>
    </row>
    <row r="3302" spans="8:18" x14ac:dyDescent="0.3">
      <c r="H3302" s="13"/>
      <c r="I3302" s="365"/>
      <c r="J3302" s="365"/>
      <c r="K3302" s="366"/>
      <c r="L3302" s="367"/>
      <c r="M3302" s="368"/>
      <c r="N3302" s="369"/>
      <c r="O3302" s="486"/>
      <c r="P3302" s="486"/>
      <c r="Q3302" s="486"/>
      <c r="R3302" s="486"/>
    </row>
    <row r="3303" spans="8:18" x14ac:dyDescent="0.3">
      <c r="H3303" s="370"/>
      <c r="I3303" s="371"/>
      <c r="J3303" s="371"/>
      <c r="K3303" s="367"/>
      <c r="L3303" s="367"/>
      <c r="M3303" s="367"/>
      <c r="N3303" s="372"/>
      <c r="O3303" s="478"/>
      <c r="P3303" s="478"/>
      <c r="Q3303" s="478"/>
      <c r="R3303" s="478"/>
    </row>
    <row r="3304" spans="8:18" x14ac:dyDescent="0.3">
      <c r="H3304" s="357"/>
      <c r="I3304" s="357"/>
      <c r="J3304" s="365"/>
      <c r="K3304" s="378"/>
      <c r="L3304" s="378"/>
      <c r="M3304" s="379"/>
      <c r="N3304" s="381"/>
      <c r="O3304" s="376"/>
      <c r="P3304" s="377"/>
      <c r="Q3304" s="376"/>
      <c r="R3304" s="377"/>
    </row>
    <row r="3305" spans="8:18" ht="12.75" customHeight="1" x14ac:dyDescent="0.3">
      <c r="H3305" s="357"/>
      <c r="I3305" s="357"/>
      <c r="J3305" s="357"/>
      <c r="K3305" s="378"/>
      <c r="L3305" s="378"/>
      <c r="M3305" s="379"/>
      <c r="N3305" s="381"/>
      <c r="O3305" s="376"/>
      <c r="P3305" s="377"/>
      <c r="Q3305" s="376"/>
      <c r="R3305" s="377"/>
    </row>
    <row r="3306" spans="8:18" x14ac:dyDescent="0.3">
      <c r="H3306" s="357"/>
      <c r="I3306" s="357"/>
      <c r="J3306" s="357"/>
      <c r="K3306" s="378"/>
      <c r="L3306" s="378"/>
      <c r="M3306" s="379"/>
      <c r="N3306" s="381"/>
      <c r="O3306" s="376"/>
      <c r="P3306" s="377"/>
      <c r="Q3306" s="376"/>
      <c r="R3306" s="377"/>
    </row>
    <row r="3307" spans="8:18" x14ac:dyDescent="0.3">
      <c r="H3307" s="357"/>
      <c r="I3307" s="357"/>
      <c r="J3307" s="357"/>
      <c r="K3307" s="378"/>
      <c r="L3307" s="378"/>
      <c r="M3307" s="379"/>
      <c r="N3307" s="381"/>
      <c r="O3307" s="376"/>
      <c r="P3307" s="377"/>
      <c r="Q3307" s="376"/>
      <c r="R3307" s="377"/>
    </row>
    <row r="3308" spans="8:18" x14ac:dyDescent="0.3">
      <c r="H3308" s="357"/>
      <c r="I3308" s="357"/>
      <c r="J3308" s="357"/>
      <c r="K3308" s="378"/>
      <c r="L3308" s="378"/>
      <c r="M3308" s="379"/>
      <c r="N3308" s="381"/>
      <c r="O3308" s="376"/>
      <c r="P3308" s="377"/>
      <c r="Q3308" s="376"/>
      <c r="R3308" s="377"/>
    </row>
    <row r="3309" spans="8:18" x14ac:dyDescent="0.3">
      <c r="H3309" s="357"/>
      <c r="I3309" s="357"/>
      <c r="J3309" s="357"/>
      <c r="K3309" s="378"/>
      <c r="L3309" s="378"/>
      <c r="M3309" s="379"/>
      <c r="N3309" s="381"/>
      <c r="O3309" s="376"/>
      <c r="P3309" s="377"/>
      <c r="Q3309" s="376"/>
      <c r="R3309" s="377"/>
    </row>
    <row r="3310" spans="8:18" x14ac:dyDescent="0.3">
      <c r="H3310" s="357"/>
      <c r="I3310" s="357"/>
      <c r="J3310" s="357"/>
      <c r="K3310" s="378"/>
      <c r="L3310" s="378"/>
      <c r="M3310" s="379"/>
      <c r="N3310" s="381"/>
      <c r="O3310" s="376"/>
      <c r="P3310" s="377"/>
      <c r="Q3310" s="376"/>
      <c r="R3310" s="377"/>
    </row>
    <row r="3311" spans="8:18" x14ac:dyDescent="0.3">
      <c r="H3311" s="357"/>
      <c r="I3311" s="357"/>
      <c r="J3311" s="357"/>
      <c r="K3311" s="378"/>
      <c r="L3311" s="378"/>
      <c r="M3311" s="379"/>
      <c r="N3311" s="381"/>
      <c r="O3311" s="376"/>
      <c r="P3311" s="377"/>
      <c r="Q3311" s="376"/>
      <c r="R3311" s="377"/>
    </row>
    <row r="3312" spans="8:18" x14ac:dyDescent="0.3">
      <c r="H3312" s="357"/>
      <c r="I3312" s="357"/>
      <c r="J3312" s="357"/>
      <c r="K3312" s="378"/>
      <c r="L3312" s="378"/>
      <c r="M3312" s="379"/>
      <c r="N3312" s="381"/>
      <c r="O3312" s="376"/>
      <c r="P3312" s="377"/>
      <c r="Q3312" s="376"/>
      <c r="R3312" s="377"/>
    </row>
    <row r="3313" spans="8:22" x14ac:dyDescent="0.3">
      <c r="H3313" s="357"/>
      <c r="I3313" s="357"/>
      <c r="J3313" s="357"/>
      <c r="K3313" s="378"/>
      <c r="L3313" s="378"/>
      <c r="M3313" s="379"/>
      <c r="N3313" s="402"/>
      <c r="O3313" s="376"/>
      <c r="P3313" s="377"/>
      <c r="Q3313" s="376"/>
      <c r="R3313" s="377"/>
      <c r="S3313" s="204"/>
      <c r="T3313" s="391">
        <v>41787</v>
      </c>
      <c r="U3313" s="391"/>
      <c r="V3313" s="391"/>
    </row>
    <row r="3314" spans="8:22" x14ac:dyDescent="0.3">
      <c r="H3314" s="357"/>
      <c r="I3314" s="357"/>
      <c r="J3314" s="357"/>
      <c r="K3314" s="378"/>
      <c r="L3314" s="378"/>
      <c r="M3314" s="379"/>
      <c r="N3314" s="402"/>
      <c r="O3314" s="376"/>
      <c r="P3314" s="377"/>
      <c r="Q3314" s="376"/>
      <c r="R3314" s="377"/>
      <c r="S3314" s="204"/>
      <c r="T3314" s="391">
        <v>41732</v>
      </c>
      <c r="U3314" s="391"/>
      <c r="V3314" s="391"/>
    </row>
    <row r="3315" spans="8:22" x14ac:dyDescent="0.3">
      <c r="H3315" s="357"/>
      <c r="I3315" s="357"/>
      <c r="J3315" s="357"/>
      <c r="K3315" s="378"/>
      <c r="L3315" s="378"/>
      <c r="M3315" s="379"/>
      <c r="N3315" s="402"/>
      <c r="O3315" s="376"/>
      <c r="P3315" s="377"/>
      <c r="Q3315" s="376"/>
      <c r="R3315" s="377"/>
      <c r="S3315" s="204"/>
      <c r="T3315" s="391">
        <v>41729</v>
      </c>
      <c r="U3315" s="391"/>
      <c r="V3315" s="391"/>
    </row>
    <row r="3316" spans="8:22" x14ac:dyDescent="0.3">
      <c r="H3316" s="357"/>
      <c r="I3316" s="357"/>
      <c r="J3316" s="357"/>
      <c r="K3316" s="378"/>
      <c r="L3316" s="378"/>
      <c r="M3316" s="379"/>
      <c r="N3316" s="402"/>
      <c r="O3316" s="376"/>
      <c r="P3316" s="377"/>
      <c r="Q3316" s="376"/>
      <c r="R3316" s="377"/>
      <c r="S3316" s="403"/>
      <c r="T3316" s="391">
        <v>41744</v>
      </c>
      <c r="U3316" s="391"/>
      <c r="V3316" s="391"/>
    </row>
    <row r="3317" spans="8:22" x14ac:dyDescent="0.3">
      <c r="H3317" s="357"/>
      <c r="I3317" s="357"/>
      <c r="J3317" s="357"/>
      <c r="K3317" s="378"/>
      <c r="L3317" s="378"/>
      <c r="M3317" s="379"/>
      <c r="N3317" s="402"/>
      <c r="O3317" s="376"/>
      <c r="P3317" s="377"/>
      <c r="Q3317" s="376"/>
      <c r="R3317" s="377"/>
      <c r="S3317" s="403"/>
      <c r="T3317" s="391">
        <v>41744</v>
      </c>
      <c r="U3317" s="391"/>
      <c r="V3317" s="391"/>
    </row>
    <row r="3318" spans="8:22" x14ac:dyDescent="0.3">
      <c r="H3318" s="357"/>
      <c r="I3318" s="357"/>
      <c r="J3318" s="357"/>
      <c r="K3318" s="378"/>
      <c r="L3318" s="378"/>
      <c r="M3318" s="379"/>
      <c r="N3318" s="402"/>
      <c r="O3318" s="376"/>
      <c r="P3318" s="377"/>
      <c r="Q3318" s="376"/>
      <c r="R3318" s="377"/>
      <c r="S3318" s="403"/>
      <c r="T3318" s="391">
        <v>41744</v>
      </c>
      <c r="U3318" s="391"/>
      <c r="V3318" s="391"/>
    </row>
    <row r="3319" spans="8:22" ht="12.75" customHeight="1" x14ac:dyDescent="0.3">
      <c r="H3319" s="357"/>
      <c r="I3319" s="357"/>
      <c r="J3319" s="357"/>
      <c r="K3319" s="378"/>
      <c r="L3319" s="378"/>
      <c r="M3319" s="379"/>
      <c r="N3319" s="402"/>
      <c r="O3319" s="376"/>
      <c r="P3319" s="377"/>
      <c r="Q3319" s="376"/>
      <c r="R3319" s="377"/>
      <c r="S3319" s="403"/>
      <c r="T3319" s="391">
        <v>41744</v>
      </c>
      <c r="U3319" s="391"/>
      <c r="V3319" s="391"/>
    </row>
    <row r="3320" spans="8:22" ht="23.25" customHeight="1" x14ac:dyDescent="0.3">
      <c r="H3320" s="357"/>
      <c r="I3320" s="357"/>
      <c r="J3320" s="357"/>
      <c r="K3320" s="378"/>
      <c r="L3320" s="378"/>
      <c r="M3320" s="379"/>
      <c r="N3320" s="402"/>
      <c r="O3320" s="376"/>
      <c r="P3320" s="377"/>
      <c r="Q3320" s="376"/>
      <c r="R3320" s="377"/>
      <c r="S3320" s="403"/>
      <c r="T3320" s="391">
        <v>41725</v>
      </c>
      <c r="U3320" s="391"/>
      <c r="V3320" s="391"/>
    </row>
    <row r="3321" spans="8:22" ht="12.75" customHeight="1" x14ac:dyDescent="0.3">
      <c r="H3321" s="357"/>
      <c r="I3321" s="357"/>
      <c r="J3321" s="357"/>
      <c r="K3321" s="378"/>
      <c r="L3321" s="378"/>
      <c r="M3321" s="379"/>
      <c r="N3321" s="402"/>
      <c r="O3321" s="376"/>
      <c r="P3321" s="377"/>
      <c r="Q3321" s="376"/>
      <c r="R3321" s="377"/>
      <c r="S3321" s="404"/>
      <c r="T3321" s="391">
        <v>41725</v>
      </c>
      <c r="U3321" s="391"/>
      <c r="V3321" s="391"/>
    </row>
    <row r="3322" spans="8:22" ht="12.75" customHeight="1" x14ac:dyDescent="0.3">
      <c r="H3322" s="357"/>
      <c r="I3322" s="357"/>
      <c r="J3322" s="357"/>
      <c r="K3322" s="378"/>
      <c r="L3322" s="378"/>
      <c r="M3322" s="379"/>
      <c r="N3322" s="402"/>
      <c r="O3322" s="376"/>
      <c r="P3322" s="377"/>
      <c r="Q3322" s="376"/>
      <c r="R3322" s="377"/>
      <c r="S3322" s="404"/>
      <c r="T3322" s="391">
        <v>41725</v>
      </c>
      <c r="U3322" s="391"/>
      <c r="V3322" s="391"/>
    </row>
    <row r="3323" spans="8:22" ht="24.75" customHeight="1" x14ac:dyDescent="0.3">
      <c r="H3323" s="357"/>
      <c r="I3323" s="357"/>
      <c r="J3323" s="357"/>
      <c r="K3323" s="378"/>
      <c r="L3323" s="378"/>
      <c r="M3323" s="379"/>
      <c r="N3323" s="402"/>
      <c r="O3323" s="376"/>
      <c r="P3323" s="377"/>
      <c r="Q3323" s="376"/>
      <c r="R3323" s="377"/>
      <c r="S3323" s="404"/>
      <c r="T3323" s="204"/>
      <c r="U3323" s="204"/>
      <c r="V3323" s="204"/>
    </row>
    <row r="3324" spans="8:22" ht="12.75" customHeight="1" x14ac:dyDescent="0.3">
      <c r="H3324" s="357"/>
      <c r="I3324" s="357"/>
      <c r="J3324" s="357"/>
      <c r="K3324" s="378"/>
      <c r="L3324" s="378"/>
      <c r="M3324" s="379"/>
      <c r="N3324" s="402"/>
      <c r="O3324" s="376"/>
      <c r="P3324" s="377"/>
      <c r="Q3324" s="376"/>
      <c r="R3324" s="377"/>
      <c r="S3324" s="404"/>
      <c r="T3324" s="204"/>
      <c r="U3324" s="204"/>
      <c r="V3324" s="204"/>
    </row>
    <row r="3325" spans="8:22" ht="38.25" customHeight="1" x14ac:dyDescent="0.3">
      <c r="H3325" s="357"/>
      <c r="I3325" s="357"/>
      <c r="J3325" s="357"/>
      <c r="K3325" s="378"/>
      <c r="L3325" s="378"/>
      <c r="M3325" s="379"/>
      <c r="N3325" s="402"/>
      <c r="O3325" s="376"/>
      <c r="P3325" s="377"/>
      <c r="Q3325" s="376"/>
      <c r="R3325" s="377"/>
      <c r="S3325" s="404"/>
      <c r="T3325" s="204"/>
      <c r="U3325" s="204"/>
      <c r="V3325" s="204"/>
    </row>
    <row r="3326" spans="8:22" ht="12.75" customHeight="1" x14ac:dyDescent="0.3">
      <c r="H3326" s="357"/>
      <c r="I3326" s="357"/>
      <c r="J3326" s="357"/>
      <c r="K3326" s="378"/>
      <c r="L3326" s="378"/>
      <c r="M3326" s="379"/>
      <c r="N3326" s="402"/>
      <c r="O3326" s="376"/>
      <c r="P3326" s="377"/>
      <c r="Q3326" s="376"/>
      <c r="R3326" s="377"/>
      <c r="S3326" s="404"/>
      <c r="T3326" s="204"/>
      <c r="U3326" s="204"/>
      <c r="V3326" s="204"/>
    </row>
    <row r="3327" spans="8:22" ht="12.75" customHeight="1" x14ac:dyDescent="0.3">
      <c r="H3327" s="357"/>
      <c r="I3327" s="357"/>
      <c r="J3327" s="357"/>
      <c r="K3327" s="378"/>
      <c r="L3327" s="378"/>
      <c r="M3327" s="379"/>
      <c r="N3327" s="402"/>
      <c r="O3327" s="376"/>
      <c r="P3327" s="377"/>
      <c r="Q3327" s="376"/>
      <c r="R3327" s="377"/>
      <c r="S3327" s="404"/>
      <c r="T3327" s="204"/>
      <c r="U3327" s="204"/>
      <c r="V3327" s="204"/>
    </row>
    <row r="3328" spans="8:22" ht="12.75" customHeight="1" x14ac:dyDescent="0.3">
      <c r="H3328" s="357"/>
      <c r="I3328" s="357"/>
      <c r="J3328" s="357"/>
      <c r="K3328" s="378"/>
      <c r="L3328" s="378"/>
      <c r="M3328" s="379"/>
      <c r="N3328" s="402"/>
      <c r="O3328" s="376"/>
      <c r="P3328" s="377"/>
      <c r="Q3328" s="376"/>
      <c r="R3328" s="377"/>
      <c r="S3328" s="404"/>
      <c r="T3328" s="204"/>
      <c r="U3328" s="204"/>
      <c r="V3328" s="204"/>
    </row>
    <row r="3329" spans="8:22" ht="12.75" customHeight="1" x14ac:dyDescent="0.3">
      <c r="H3329" s="357"/>
      <c r="I3329" s="357"/>
      <c r="J3329" s="357"/>
      <c r="K3329" s="388"/>
      <c r="L3329" s="388"/>
      <c r="M3329" s="379"/>
      <c r="N3329" s="402"/>
      <c r="O3329" s="376"/>
      <c r="P3329" s="377"/>
      <c r="Q3329" s="376"/>
      <c r="R3329" s="377"/>
      <c r="S3329" s="404"/>
      <c r="T3329" s="204"/>
      <c r="U3329" s="204"/>
      <c r="V3329" s="204"/>
    </row>
    <row r="3330" spans="8:22" ht="8.25" customHeight="1" x14ac:dyDescent="0.3">
      <c r="H3330" s="357"/>
      <c r="I3330" s="357"/>
      <c r="J3330" s="357"/>
      <c r="K3330" s="378"/>
      <c r="L3330" s="378"/>
      <c r="M3330" s="379"/>
      <c r="N3330" s="381"/>
      <c r="O3330" s="376"/>
      <c r="P3330" s="377"/>
      <c r="Q3330" s="376"/>
      <c r="R3330" s="377"/>
      <c r="S3330" s="404"/>
      <c r="T3330" s="204"/>
      <c r="U3330" s="204"/>
      <c r="V3330" s="204"/>
    </row>
    <row r="3331" spans="8:22" x14ac:dyDescent="0.3">
      <c r="H3331" s="367"/>
      <c r="I3331" s="367"/>
      <c r="J3331" s="367"/>
      <c r="K3331" s="367"/>
      <c r="L3331" s="367"/>
      <c r="M3331" s="367"/>
      <c r="N3331" s="382"/>
      <c r="O3331" s="376"/>
      <c r="P3331" s="377"/>
      <c r="Q3331" s="376"/>
      <c r="R3331" s="377"/>
      <c r="S3331" s="404"/>
      <c r="T3331" s="204"/>
      <c r="U3331" s="204"/>
      <c r="V3331" s="204"/>
    </row>
    <row r="3332" spans="8:22" x14ac:dyDescent="0.3">
      <c r="H3332" s="354"/>
      <c r="I3332" s="354"/>
      <c r="J3332" s="354"/>
      <c r="K3332" s="354"/>
      <c r="L3332" s="354"/>
      <c r="M3332" s="368"/>
      <c r="N3332" s="384"/>
      <c r="O3332" s="310"/>
      <c r="P3332" s="495"/>
      <c r="Q3332" s="495"/>
      <c r="R3332" s="495"/>
      <c r="S3332" s="204"/>
      <c r="T3332" s="204"/>
      <c r="U3332" s="204"/>
      <c r="V3332" s="204"/>
    </row>
    <row r="3333" spans="8:22" x14ac:dyDescent="0.3">
      <c r="H3333" s="354"/>
      <c r="I3333" s="354"/>
      <c r="J3333" s="354"/>
      <c r="K3333" s="354"/>
      <c r="L3333" s="354"/>
      <c r="M3333" s="368"/>
      <c r="N3333" s="384"/>
      <c r="O3333" s="310"/>
      <c r="P3333" s="397"/>
      <c r="Q3333" s="397"/>
      <c r="R3333" s="397"/>
      <c r="S3333" s="204"/>
      <c r="T3333" s="204"/>
      <c r="U3333" s="204"/>
      <c r="V3333" s="204"/>
    </row>
    <row r="3334" spans="8:22" ht="21" customHeight="1" x14ac:dyDescent="0.3">
      <c r="H3334" s="385"/>
      <c r="I3334" s="385"/>
      <c r="J3334" s="385"/>
      <c r="K3334" s="385"/>
      <c r="L3334" s="385"/>
      <c r="M3334" s="386"/>
      <c r="N3334" s="386"/>
      <c r="O3334" s="385"/>
      <c r="P3334" s="385"/>
      <c r="Q3334" s="13"/>
      <c r="R3334" s="13"/>
      <c r="S3334" s="204"/>
      <c r="T3334" s="204"/>
      <c r="U3334" s="204"/>
      <c r="V3334" s="204"/>
    </row>
    <row r="3335" spans="8:22" x14ac:dyDescent="0.3">
      <c r="H3335" s="354"/>
      <c r="I3335" s="355"/>
      <c r="J3335" s="355"/>
      <c r="K3335" s="355"/>
      <c r="L3335" s="355"/>
      <c r="M3335" s="355"/>
      <c r="N3335" s="355"/>
      <c r="O3335" s="355"/>
      <c r="P3335" s="355"/>
      <c r="Q3335" s="13"/>
      <c r="R3335" s="13"/>
      <c r="S3335" s="204"/>
      <c r="T3335" s="204"/>
      <c r="U3335" s="204"/>
      <c r="V3335" s="204"/>
    </row>
    <row r="3336" spans="8:22" x14ac:dyDescent="0.3">
      <c r="H3336" s="354"/>
      <c r="I3336" s="355"/>
      <c r="J3336" s="355"/>
      <c r="K3336" s="355"/>
      <c r="L3336" s="355"/>
      <c r="M3336" s="355"/>
      <c r="N3336" s="355"/>
      <c r="O3336" s="355"/>
      <c r="P3336" s="355"/>
      <c r="Q3336" s="13"/>
      <c r="R3336" s="70"/>
      <c r="S3336" s="204"/>
      <c r="T3336" s="204"/>
      <c r="U3336" s="204"/>
      <c r="V3336" s="204"/>
    </row>
    <row r="3337" spans="8:22" ht="21" customHeight="1" x14ac:dyDescent="0.3">
      <c r="H3337" s="354"/>
      <c r="I3337" s="355"/>
      <c r="J3337" s="355"/>
      <c r="K3337" s="355"/>
      <c r="L3337" s="355"/>
      <c r="M3337" s="355"/>
      <c r="N3337" s="355"/>
      <c r="O3337" s="355"/>
      <c r="P3337" s="355"/>
      <c r="Q3337" s="13"/>
      <c r="R3337" s="70"/>
      <c r="S3337" s="204"/>
      <c r="T3337" s="204"/>
      <c r="U3337" s="204"/>
      <c r="V3337" s="204"/>
    </row>
    <row r="3338" spans="8:22" x14ac:dyDescent="0.3">
      <c r="H3338" s="354"/>
      <c r="I3338" s="354"/>
      <c r="J3338" s="354"/>
      <c r="K3338" s="354"/>
      <c r="L3338" s="354"/>
      <c r="M3338" s="355"/>
      <c r="N3338" s="355"/>
      <c r="O3338" s="357"/>
      <c r="P3338" s="357"/>
      <c r="Q3338" s="13"/>
      <c r="R3338" s="70"/>
      <c r="S3338" s="204"/>
      <c r="T3338" s="204"/>
      <c r="U3338" s="204"/>
      <c r="V3338" s="204"/>
    </row>
    <row r="3339" spans="8:22" ht="6" customHeight="1" x14ac:dyDescent="0.3">
      <c r="H3339" s="13"/>
      <c r="I3339" s="13"/>
      <c r="J3339" s="13"/>
      <c r="K3339" s="13"/>
      <c r="L3339" s="13"/>
      <c r="M3339" s="358"/>
      <c r="N3339" s="358"/>
      <c r="O3339" s="13"/>
      <c r="P3339" s="13"/>
      <c r="Q3339" s="13"/>
      <c r="R3339" s="13"/>
      <c r="S3339" s="204"/>
      <c r="T3339" s="204"/>
      <c r="U3339" s="204"/>
      <c r="V3339" s="204"/>
    </row>
    <row r="3340" spans="8:22" ht="18.600000000000001" x14ac:dyDescent="0.4">
      <c r="H3340" s="487"/>
      <c r="I3340" s="487"/>
      <c r="J3340" s="487"/>
      <c r="K3340" s="487"/>
      <c r="L3340" s="487"/>
      <c r="M3340" s="487"/>
      <c r="N3340" s="487"/>
      <c r="O3340" s="487"/>
      <c r="P3340" s="487"/>
      <c r="Q3340" s="13"/>
      <c r="R3340" s="13"/>
      <c r="S3340" s="204"/>
      <c r="T3340" s="204"/>
      <c r="U3340" s="204"/>
      <c r="V3340" s="204"/>
    </row>
    <row r="3341" spans="8:22" x14ac:dyDescent="0.3">
      <c r="H3341" s="482"/>
      <c r="I3341" s="482"/>
      <c r="J3341" s="482"/>
      <c r="K3341" s="482"/>
      <c r="L3341" s="482"/>
      <c r="M3341" s="482"/>
      <c r="N3341" s="482"/>
      <c r="O3341" s="482"/>
      <c r="P3341" s="482"/>
      <c r="Q3341" s="13"/>
      <c r="R3341" s="13"/>
      <c r="S3341" s="204"/>
      <c r="T3341" s="204"/>
      <c r="U3341" s="204"/>
      <c r="V3341" s="204"/>
    </row>
    <row r="3342" spans="8:22" ht="18.600000000000001" x14ac:dyDescent="0.4">
      <c r="H3342" s="483"/>
      <c r="I3342" s="483"/>
      <c r="J3342" s="483"/>
      <c r="K3342" s="483"/>
      <c r="L3342" s="483"/>
      <c r="M3342" s="483"/>
      <c r="N3342" s="483"/>
      <c r="O3342" s="483"/>
      <c r="P3342" s="483"/>
      <c r="Q3342" s="13"/>
      <c r="R3342" s="13"/>
      <c r="S3342" s="204"/>
      <c r="T3342" s="204"/>
      <c r="U3342" s="204"/>
      <c r="V3342" s="204"/>
    </row>
    <row r="3343" spans="8:22" ht="18" x14ac:dyDescent="0.4">
      <c r="H3343" s="484"/>
      <c r="I3343" s="484"/>
      <c r="J3343" s="484"/>
      <c r="K3343" s="484"/>
      <c r="L3343" s="484"/>
      <c r="M3343" s="484"/>
      <c r="N3343" s="484"/>
      <c r="O3343" s="484"/>
      <c r="P3343" s="484"/>
      <c r="Q3343" s="13"/>
      <c r="R3343" s="13"/>
      <c r="S3343" s="204"/>
      <c r="T3343" s="204"/>
      <c r="U3343" s="204"/>
      <c r="V3343" s="204"/>
    </row>
    <row r="3344" spans="8:22" x14ac:dyDescent="0.3">
      <c r="H3344" s="13"/>
      <c r="I3344" s="359"/>
      <c r="J3344" s="360"/>
      <c r="K3344" s="361"/>
      <c r="L3344" s="362"/>
      <c r="M3344" s="363"/>
      <c r="N3344" s="485"/>
      <c r="O3344" s="485"/>
      <c r="P3344" s="364"/>
      <c r="Q3344" s="13"/>
      <c r="R3344" s="13"/>
      <c r="S3344" s="204"/>
      <c r="T3344" s="204"/>
      <c r="U3344" s="204"/>
      <c r="V3344" s="204"/>
    </row>
    <row r="3345" spans="8:22" x14ac:dyDescent="0.3">
      <c r="H3345" s="13"/>
      <c r="I3345" s="359"/>
      <c r="J3345" s="360"/>
      <c r="K3345" s="361"/>
      <c r="L3345" s="361"/>
      <c r="M3345" s="363"/>
      <c r="N3345" s="485"/>
      <c r="O3345" s="485"/>
      <c r="P3345" s="364"/>
      <c r="Q3345" s="13"/>
      <c r="R3345" s="13"/>
      <c r="S3345" s="204"/>
      <c r="T3345" s="204"/>
      <c r="U3345" s="204"/>
      <c r="V3345" s="204"/>
    </row>
    <row r="3346" spans="8:22" x14ac:dyDescent="0.3">
      <c r="H3346" s="13"/>
      <c r="I3346" s="365"/>
      <c r="J3346" s="365"/>
      <c r="K3346" s="366"/>
      <c r="L3346" s="367"/>
      <c r="M3346" s="368"/>
      <c r="N3346" s="369"/>
      <c r="O3346" s="486"/>
      <c r="P3346" s="486"/>
      <c r="Q3346" s="486"/>
      <c r="R3346" s="486"/>
      <c r="S3346" s="204"/>
      <c r="T3346" s="204"/>
      <c r="U3346" s="204"/>
      <c r="V3346" s="204"/>
    </row>
    <row r="3347" spans="8:22" x14ac:dyDescent="0.3">
      <c r="H3347" s="370"/>
      <c r="I3347" s="371"/>
      <c r="J3347" s="371"/>
      <c r="K3347" s="367"/>
      <c r="L3347" s="367"/>
      <c r="M3347" s="367"/>
      <c r="N3347" s="372"/>
      <c r="O3347" s="478"/>
      <c r="P3347" s="478"/>
      <c r="Q3347" s="478"/>
      <c r="R3347" s="478"/>
      <c r="S3347" s="204"/>
      <c r="T3347" s="204"/>
      <c r="U3347" s="204"/>
      <c r="V3347" s="204"/>
    </row>
    <row r="3348" spans="8:22" ht="6.75" customHeight="1" x14ac:dyDescent="0.3">
      <c r="H3348" s="370"/>
      <c r="I3348" s="371"/>
      <c r="J3348" s="371"/>
      <c r="K3348" s="367"/>
      <c r="L3348" s="367"/>
      <c r="M3348" s="367"/>
      <c r="N3348" s="372"/>
      <c r="O3348" s="390"/>
      <c r="P3348" s="390"/>
      <c r="Q3348" s="390"/>
      <c r="R3348" s="390"/>
      <c r="S3348" s="204"/>
      <c r="T3348" s="204"/>
      <c r="U3348" s="204"/>
      <c r="V3348" s="204"/>
    </row>
    <row r="3349" spans="8:22" x14ac:dyDescent="0.3">
      <c r="H3349" s="357"/>
      <c r="I3349" s="357"/>
      <c r="J3349" s="365"/>
      <c r="K3349" s="378"/>
      <c r="L3349" s="378"/>
      <c r="M3349" s="379"/>
      <c r="N3349" s="381"/>
      <c r="O3349" s="376"/>
      <c r="P3349" s="377"/>
      <c r="Q3349" s="376"/>
      <c r="R3349" s="377"/>
      <c r="S3349" s="204"/>
      <c r="T3349" s="204"/>
      <c r="U3349" s="204"/>
      <c r="V3349" s="204"/>
    </row>
    <row r="3350" spans="8:22" x14ac:dyDescent="0.3">
      <c r="H3350" s="357"/>
      <c r="I3350" s="357"/>
      <c r="J3350" s="357"/>
      <c r="K3350" s="378"/>
      <c r="L3350" s="378"/>
      <c r="M3350" s="379"/>
      <c r="N3350" s="381"/>
      <c r="O3350" s="376"/>
      <c r="P3350" s="377"/>
      <c r="Q3350" s="376"/>
      <c r="R3350" s="377"/>
      <c r="S3350" s="204"/>
      <c r="T3350" s="204"/>
      <c r="U3350" s="204"/>
      <c r="V3350" s="204"/>
    </row>
    <row r="3351" spans="8:22" x14ac:dyDescent="0.3">
      <c r="H3351" s="357"/>
      <c r="I3351" s="357"/>
      <c r="J3351" s="357"/>
      <c r="K3351" s="378"/>
      <c r="L3351" s="378"/>
      <c r="M3351" s="379"/>
      <c r="N3351" s="381"/>
      <c r="O3351" s="376"/>
      <c r="P3351" s="377"/>
      <c r="Q3351" s="376"/>
      <c r="R3351" s="377"/>
      <c r="S3351" s="204"/>
      <c r="T3351" s="204"/>
      <c r="U3351" s="204"/>
      <c r="V3351" s="204"/>
    </row>
    <row r="3352" spans="8:22" x14ac:dyDescent="0.3">
      <c r="H3352" s="357"/>
      <c r="I3352" s="357"/>
      <c r="J3352" s="357"/>
      <c r="K3352" s="378"/>
      <c r="L3352" s="378"/>
      <c r="M3352" s="379"/>
      <c r="N3352" s="381"/>
      <c r="O3352" s="376"/>
      <c r="P3352" s="377"/>
      <c r="Q3352" s="376"/>
      <c r="R3352" s="377"/>
      <c r="S3352" s="204"/>
      <c r="T3352" s="204"/>
      <c r="U3352" s="204"/>
      <c r="V3352" s="204"/>
    </row>
    <row r="3353" spans="8:22" x14ac:dyDescent="0.3">
      <c r="H3353" s="357"/>
      <c r="I3353" s="357"/>
      <c r="J3353" s="357"/>
      <c r="K3353" s="378"/>
      <c r="L3353" s="378"/>
      <c r="M3353" s="379"/>
      <c r="N3353" s="381"/>
      <c r="O3353" s="376"/>
      <c r="P3353" s="377"/>
      <c r="Q3353" s="376"/>
      <c r="R3353" s="377"/>
      <c r="S3353" s="204"/>
      <c r="T3353" s="204"/>
      <c r="U3353" s="204"/>
      <c r="V3353" s="204"/>
    </row>
    <row r="3354" spans="8:22" x14ac:dyDescent="0.3">
      <c r="H3354" s="357"/>
      <c r="I3354" s="357"/>
      <c r="J3354" s="357"/>
      <c r="K3354" s="378"/>
      <c r="L3354" s="378"/>
      <c r="M3354" s="379"/>
      <c r="N3354" s="381"/>
      <c r="O3354" s="376"/>
      <c r="P3354" s="377"/>
      <c r="Q3354" s="376"/>
      <c r="R3354" s="377"/>
      <c r="S3354" s="204"/>
      <c r="T3354" s="204"/>
      <c r="U3354" s="204"/>
      <c r="V3354" s="204"/>
    </row>
    <row r="3355" spans="8:22" x14ac:dyDescent="0.3">
      <c r="H3355" s="357"/>
      <c r="I3355" s="357"/>
      <c r="J3355" s="357"/>
      <c r="K3355" s="378"/>
      <c r="L3355" s="378"/>
      <c r="M3355" s="379"/>
      <c r="N3355" s="381"/>
      <c r="O3355" s="376"/>
      <c r="P3355" s="377"/>
      <c r="Q3355" s="376"/>
      <c r="R3355" s="377"/>
      <c r="S3355" s="204"/>
      <c r="T3355" s="204"/>
      <c r="U3355" s="204"/>
      <c r="V3355" s="204"/>
    </row>
    <row r="3356" spans="8:22" x14ac:dyDescent="0.3">
      <c r="H3356" s="357"/>
      <c r="I3356" s="357"/>
      <c r="J3356" s="357"/>
      <c r="K3356" s="378"/>
      <c r="L3356" s="378"/>
      <c r="M3356" s="379"/>
      <c r="N3356" s="381"/>
      <c r="O3356" s="376"/>
      <c r="P3356" s="377"/>
      <c r="Q3356" s="376"/>
      <c r="R3356" s="377"/>
      <c r="S3356" s="204"/>
      <c r="T3356" s="204"/>
      <c r="U3356" s="204"/>
      <c r="V3356" s="204"/>
    </row>
    <row r="3357" spans="8:22" ht="13.5" customHeight="1" x14ac:dyDescent="0.3">
      <c r="H3357" s="357"/>
      <c r="I3357" s="357"/>
      <c r="J3357" s="357"/>
      <c r="K3357" s="378"/>
      <c r="L3357" s="378"/>
      <c r="M3357" s="379"/>
      <c r="N3357" s="381"/>
      <c r="O3357" s="376"/>
      <c r="P3357" s="377"/>
      <c r="Q3357" s="376"/>
      <c r="R3357" s="377"/>
      <c r="S3357" s="204"/>
      <c r="T3357" s="204"/>
      <c r="U3357" s="204"/>
      <c r="V3357" s="204"/>
    </row>
    <row r="3358" spans="8:22" x14ac:dyDescent="0.3">
      <c r="H3358" s="357"/>
      <c r="I3358" s="357"/>
      <c r="J3358" s="357"/>
      <c r="K3358" s="378"/>
      <c r="L3358" s="378"/>
      <c r="M3358" s="379"/>
      <c r="N3358" s="381"/>
      <c r="O3358" s="376"/>
      <c r="P3358" s="377"/>
      <c r="Q3358" s="376"/>
      <c r="R3358" s="377"/>
      <c r="S3358" s="204"/>
      <c r="T3358" s="204"/>
      <c r="U3358" s="204"/>
      <c r="V3358" s="204"/>
    </row>
    <row r="3359" spans="8:22" x14ac:dyDescent="0.3">
      <c r="H3359" s="357"/>
      <c r="I3359" s="357"/>
      <c r="J3359" s="357"/>
      <c r="K3359" s="378"/>
      <c r="L3359" s="378"/>
      <c r="M3359" s="379"/>
      <c r="N3359" s="381"/>
      <c r="O3359" s="376"/>
      <c r="P3359" s="377"/>
      <c r="Q3359" s="376"/>
      <c r="R3359" s="377"/>
      <c r="S3359" s="204"/>
      <c r="T3359" s="204"/>
      <c r="U3359" s="204"/>
      <c r="V3359" s="204"/>
    </row>
    <row r="3360" spans="8:22" x14ac:dyDescent="0.3">
      <c r="H3360" s="357"/>
      <c r="I3360" s="357"/>
      <c r="J3360" s="357"/>
      <c r="K3360" s="378"/>
      <c r="L3360" s="378"/>
      <c r="M3360" s="379"/>
      <c r="N3360" s="381"/>
      <c r="O3360" s="376"/>
      <c r="P3360" s="377"/>
      <c r="Q3360" s="376"/>
      <c r="R3360" s="377"/>
      <c r="S3360" s="204"/>
      <c r="T3360" s="204"/>
      <c r="U3360" s="204"/>
      <c r="V3360" s="204"/>
    </row>
    <row r="3361" spans="8:22" x14ac:dyDescent="0.3">
      <c r="H3361" s="357"/>
      <c r="I3361" s="357"/>
      <c r="J3361" s="357"/>
      <c r="K3361" s="378"/>
      <c r="L3361" s="378"/>
      <c r="M3361" s="379"/>
      <c r="N3361" s="381"/>
      <c r="O3361" s="376"/>
      <c r="P3361" s="377"/>
      <c r="Q3361" s="376"/>
      <c r="R3361" s="377"/>
      <c r="S3361" s="204"/>
      <c r="T3361" s="204"/>
      <c r="U3361" s="204"/>
      <c r="V3361" s="204"/>
    </row>
    <row r="3362" spans="8:22" ht="25.5" customHeight="1" x14ac:dyDescent="0.3">
      <c r="H3362" s="357"/>
      <c r="I3362" s="357"/>
      <c r="J3362" s="357"/>
      <c r="K3362" s="378"/>
      <c r="L3362" s="378"/>
      <c r="M3362" s="379"/>
      <c r="N3362" s="381"/>
      <c r="O3362" s="376"/>
      <c r="P3362" s="377"/>
      <c r="Q3362" s="376"/>
      <c r="R3362" s="377"/>
      <c r="S3362" s="204"/>
      <c r="T3362" s="204"/>
      <c r="U3362" s="204"/>
      <c r="V3362" s="204"/>
    </row>
    <row r="3363" spans="8:22" ht="18.75" customHeight="1" x14ac:dyDescent="0.3">
      <c r="H3363" s="357"/>
      <c r="I3363" s="357"/>
      <c r="J3363" s="357"/>
      <c r="K3363" s="378"/>
      <c r="L3363" s="378"/>
      <c r="M3363" s="379"/>
      <c r="N3363" s="381"/>
      <c r="O3363" s="376"/>
      <c r="P3363" s="377"/>
      <c r="Q3363" s="376"/>
      <c r="R3363" s="377"/>
      <c r="S3363" s="204"/>
      <c r="T3363" s="204"/>
      <c r="U3363" s="204"/>
      <c r="V3363" s="204"/>
    </row>
    <row r="3364" spans="8:22" x14ac:dyDescent="0.3">
      <c r="H3364" s="357"/>
      <c r="I3364" s="357"/>
      <c r="J3364" s="357"/>
      <c r="K3364" s="378"/>
      <c r="L3364" s="378"/>
      <c r="M3364" s="379"/>
      <c r="N3364" s="381"/>
      <c r="O3364" s="376"/>
      <c r="P3364" s="377"/>
      <c r="Q3364" s="376"/>
      <c r="R3364" s="377"/>
      <c r="S3364" s="204"/>
      <c r="T3364" s="204"/>
      <c r="U3364" s="204"/>
      <c r="V3364" s="204"/>
    </row>
    <row r="3365" spans="8:22" ht="13.5" customHeight="1" x14ac:dyDescent="0.3">
      <c r="H3365" s="357"/>
      <c r="I3365" s="357"/>
      <c r="J3365" s="357"/>
      <c r="K3365" s="378"/>
      <c r="L3365" s="378"/>
      <c r="M3365" s="379"/>
      <c r="N3365" s="381"/>
      <c r="O3365" s="376"/>
      <c r="P3365" s="377"/>
      <c r="Q3365" s="376"/>
      <c r="R3365" s="377"/>
      <c r="S3365" s="204"/>
      <c r="T3365" s="204"/>
      <c r="U3365" s="204"/>
      <c r="V3365" s="204"/>
    </row>
    <row r="3366" spans="8:22" ht="6.75" customHeight="1" x14ac:dyDescent="0.3">
      <c r="H3366" s="357"/>
      <c r="I3366" s="357"/>
      <c r="J3366" s="357"/>
      <c r="K3366" s="378"/>
      <c r="L3366" s="378"/>
      <c r="M3366" s="379"/>
      <c r="N3366" s="381"/>
      <c r="O3366" s="376"/>
      <c r="P3366" s="377"/>
      <c r="Q3366" s="376"/>
      <c r="R3366" s="377"/>
      <c r="S3366" s="204"/>
      <c r="T3366" s="204"/>
      <c r="U3366" s="204"/>
      <c r="V3366" s="204"/>
    </row>
    <row r="3367" spans="8:22" x14ac:dyDescent="0.3">
      <c r="H3367" s="367"/>
      <c r="I3367" s="367"/>
      <c r="J3367" s="367"/>
      <c r="K3367" s="367"/>
      <c r="L3367" s="367"/>
      <c r="M3367" s="367"/>
      <c r="N3367" s="382"/>
      <c r="O3367" s="376"/>
      <c r="P3367" s="377"/>
      <c r="Q3367" s="376"/>
      <c r="R3367" s="377"/>
      <c r="S3367" s="204"/>
      <c r="T3367" s="204"/>
      <c r="U3367" s="204"/>
      <c r="V3367" s="204"/>
    </row>
    <row r="3368" spans="8:22" x14ac:dyDescent="0.3">
      <c r="H3368" s="354"/>
      <c r="I3368" s="354"/>
      <c r="J3368" s="354"/>
      <c r="K3368" s="354"/>
      <c r="L3368" s="354"/>
      <c r="M3368" s="368"/>
      <c r="N3368" s="384"/>
      <c r="O3368" s="310"/>
      <c r="P3368" s="495"/>
      <c r="Q3368" s="495"/>
      <c r="R3368" s="495"/>
      <c r="S3368" s="204"/>
      <c r="T3368" s="204"/>
      <c r="U3368" s="204"/>
      <c r="V3368" s="204"/>
    </row>
    <row r="3369" spans="8:22" ht="5.25" customHeight="1" x14ac:dyDescent="0.3">
      <c r="H3369" s="354"/>
      <c r="I3369" s="354"/>
      <c r="J3369" s="354"/>
      <c r="K3369" s="354"/>
      <c r="L3369" s="354"/>
      <c r="M3369" s="368"/>
      <c r="N3369" s="368"/>
      <c r="O3369" s="13"/>
      <c r="P3369" s="360"/>
      <c r="Q3369" s="13"/>
      <c r="R3369" s="13"/>
      <c r="S3369" s="204"/>
      <c r="T3369" s="204"/>
      <c r="U3369" s="204"/>
      <c r="V3369" s="204"/>
    </row>
    <row r="3370" spans="8:22" x14ac:dyDescent="0.3">
      <c r="H3370" s="385"/>
      <c r="I3370" s="385"/>
      <c r="J3370" s="385"/>
      <c r="K3370" s="385"/>
      <c r="L3370" s="385"/>
      <c r="M3370" s="386"/>
      <c r="N3370" s="386"/>
      <c r="O3370" s="385"/>
      <c r="P3370" s="385"/>
      <c r="Q3370" s="13"/>
      <c r="R3370" s="13"/>
      <c r="S3370" s="204"/>
      <c r="T3370" s="204"/>
      <c r="U3370" s="204"/>
      <c r="V3370" s="204"/>
    </row>
    <row r="3371" spans="8:22" ht="5.25" customHeight="1" x14ac:dyDescent="0.3">
      <c r="H3371" s="354"/>
      <c r="I3371" s="355"/>
      <c r="J3371" s="355"/>
      <c r="K3371" s="355"/>
      <c r="L3371" s="355"/>
      <c r="M3371" s="355"/>
      <c r="N3371" s="355"/>
      <c r="O3371" s="355"/>
      <c r="P3371" s="355"/>
      <c r="Q3371" s="13"/>
      <c r="R3371" s="13"/>
      <c r="S3371" s="204"/>
      <c r="T3371" s="204"/>
      <c r="U3371" s="204"/>
      <c r="V3371" s="204"/>
    </row>
    <row r="3372" spans="8:22" x14ac:dyDescent="0.3">
      <c r="H3372" s="354"/>
      <c r="I3372" s="355"/>
      <c r="J3372" s="355"/>
      <c r="K3372" s="355"/>
      <c r="L3372" s="355"/>
      <c r="M3372" s="355"/>
      <c r="N3372" s="355"/>
      <c r="O3372" s="355"/>
      <c r="P3372" s="355"/>
      <c r="Q3372" s="13"/>
      <c r="R3372" s="13"/>
      <c r="S3372" s="204"/>
      <c r="T3372" s="204"/>
      <c r="U3372" s="204"/>
      <c r="V3372" s="204"/>
    </row>
    <row r="3373" spans="8:22" x14ac:dyDescent="0.3">
      <c r="H3373" s="354"/>
      <c r="I3373" s="355"/>
      <c r="J3373" s="355"/>
      <c r="K3373" s="355"/>
      <c r="L3373" s="355"/>
      <c r="M3373" s="355"/>
      <c r="N3373" s="355"/>
      <c r="O3373" s="355"/>
      <c r="P3373" s="355"/>
      <c r="Q3373" s="13"/>
      <c r="R3373" s="70"/>
      <c r="S3373" s="204"/>
      <c r="T3373" s="204"/>
      <c r="U3373" s="204"/>
      <c r="V3373" s="204"/>
    </row>
    <row r="3374" spans="8:22" x14ac:dyDescent="0.3">
      <c r="H3374" s="354"/>
      <c r="I3374" s="355"/>
      <c r="J3374" s="355"/>
      <c r="K3374" s="355"/>
      <c r="L3374" s="355"/>
      <c r="M3374" s="355"/>
      <c r="N3374" s="355"/>
      <c r="O3374" s="355"/>
      <c r="P3374" s="355"/>
      <c r="Q3374" s="13"/>
      <c r="R3374" s="70"/>
      <c r="S3374" s="204"/>
      <c r="T3374" s="204"/>
      <c r="U3374" s="204"/>
      <c r="V3374" s="204"/>
    </row>
    <row r="3375" spans="8:22" ht="24" customHeight="1" x14ac:dyDescent="0.3">
      <c r="H3375" s="354"/>
      <c r="I3375" s="354"/>
      <c r="J3375" s="354"/>
      <c r="K3375" s="354"/>
      <c r="L3375" s="354"/>
      <c r="M3375" s="355"/>
      <c r="N3375" s="355"/>
      <c r="O3375" s="357"/>
      <c r="P3375" s="357"/>
      <c r="Q3375" s="13"/>
      <c r="R3375" s="70"/>
      <c r="S3375" s="204"/>
      <c r="T3375" s="204"/>
      <c r="U3375" s="204"/>
      <c r="V3375" s="204"/>
    </row>
    <row r="3376" spans="8:22" ht="7.5" customHeight="1" x14ac:dyDescent="0.3">
      <c r="H3376" s="13"/>
      <c r="I3376" s="13"/>
      <c r="J3376" s="13"/>
      <c r="K3376" s="13"/>
      <c r="L3376" s="13"/>
      <c r="M3376" s="358"/>
      <c r="N3376" s="358"/>
      <c r="O3376" s="13"/>
      <c r="P3376" s="13"/>
      <c r="Q3376" s="13"/>
      <c r="R3376" s="13"/>
      <c r="S3376" s="204"/>
      <c r="T3376" s="204"/>
      <c r="U3376" s="204"/>
      <c r="V3376" s="204"/>
    </row>
    <row r="3377" spans="8:22" ht="7.5" customHeight="1" x14ac:dyDescent="0.3">
      <c r="H3377" s="13"/>
      <c r="I3377" s="13"/>
      <c r="J3377" s="13"/>
      <c r="K3377" s="13"/>
      <c r="L3377" s="13"/>
      <c r="M3377" s="358"/>
      <c r="N3377" s="358"/>
      <c r="O3377" s="13"/>
      <c r="P3377" s="13"/>
      <c r="Q3377" s="13"/>
      <c r="R3377" s="13"/>
      <c r="S3377" s="204"/>
      <c r="T3377" s="204"/>
      <c r="U3377" s="204"/>
      <c r="V3377" s="204"/>
    </row>
    <row r="3378" spans="8:22" ht="21" customHeight="1" x14ac:dyDescent="0.4">
      <c r="H3378" s="487"/>
      <c r="I3378" s="487"/>
      <c r="J3378" s="487"/>
      <c r="K3378" s="487"/>
      <c r="L3378" s="487"/>
      <c r="M3378" s="487"/>
      <c r="N3378" s="487"/>
      <c r="O3378" s="487"/>
      <c r="P3378" s="487"/>
      <c r="Q3378" s="13"/>
      <c r="R3378" s="13"/>
      <c r="S3378" s="204"/>
      <c r="T3378" s="204"/>
      <c r="U3378" s="204"/>
      <c r="V3378" s="204"/>
    </row>
    <row r="3379" spans="8:22" ht="13.5" customHeight="1" x14ac:dyDescent="0.3">
      <c r="H3379" s="482"/>
      <c r="I3379" s="482"/>
      <c r="J3379" s="482"/>
      <c r="K3379" s="482"/>
      <c r="L3379" s="482"/>
      <c r="M3379" s="482"/>
      <c r="N3379" s="482"/>
      <c r="O3379" s="482"/>
      <c r="P3379" s="482"/>
      <c r="Q3379" s="13"/>
      <c r="R3379" s="13"/>
      <c r="S3379" s="204"/>
      <c r="T3379" s="204"/>
      <c r="U3379" s="204"/>
      <c r="V3379" s="204"/>
    </row>
    <row r="3380" spans="8:22" ht="19.5" customHeight="1" x14ac:dyDescent="0.4">
      <c r="H3380" s="483"/>
      <c r="I3380" s="483"/>
      <c r="J3380" s="483"/>
      <c r="K3380" s="483"/>
      <c r="L3380" s="483"/>
      <c r="M3380" s="483"/>
      <c r="N3380" s="483"/>
      <c r="O3380" s="483"/>
      <c r="P3380" s="483"/>
      <c r="Q3380" s="13"/>
      <c r="R3380" s="13"/>
      <c r="S3380" s="204"/>
      <c r="T3380" s="204"/>
      <c r="U3380" s="204"/>
      <c r="V3380" s="204"/>
    </row>
    <row r="3381" spans="8:22" ht="15" customHeight="1" x14ac:dyDescent="0.4">
      <c r="H3381" s="484"/>
      <c r="I3381" s="484"/>
      <c r="J3381" s="484"/>
      <c r="K3381" s="484"/>
      <c r="L3381" s="484"/>
      <c r="M3381" s="484"/>
      <c r="N3381" s="484"/>
      <c r="O3381" s="484"/>
      <c r="P3381" s="484"/>
      <c r="Q3381" s="13"/>
      <c r="R3381" s="13"/>
      <c r="S3381" s="204"/>
      <c r="T3381" s="204"/>
      <c r="U3381" s="204"/>
      <c r="V3381" s="204"/>
    </row>
    <row r="3382" spans="8:22" ht="16.5" customHeight="1" x14ac:dyDescent="0.3">
      <c r="H3382" s="13"/>
      <c r="I3382" s="359"/>
      <c r="J3382" s="360"/>
      <c r="K3382" s="361"/>
      <c r="L3382" s="362"/>
      <c r="M3382" s="363"/>
      <c r="N3382" s="485"/>
      <c r="O3382" s="485"/>
      <c r="P3382" s="364"/>
      <c r="Q3382" s="13"/>
      <c r="R3382" s="13"/>
      <c r="S3382" s="204"/>
      <c r="T3382" s="204"/>
      <c r="U3382" s="204"/>
      <c r="V3382" s="204"/>
    </row>
    <row r="3383" spans="8:22" ht="13.5" customHeight="1" x14ac:dyDescent="0.3">
      <c r="H3383" s="13"/>
      <c r="I3383" s="359"/>
      <c r="J3383" s="360"/>
      <c r="K3383" s="361"/>
      <c r="L3383" s="361"/>
      <c r="M3383" s="363"/>
      <c r="N3383" s="485"/>
      <c r="O3383" s="485"/>
      <c r="P3383" s="364"/>
      <c r="Q3383" s="13"/>
      <c r="R3383" s="13"/>
      <c r="S3383" s="204"/>
      <c r="T3383" s="204"/>
      <c r="U3383" s="204"/>
      <c r="V3383" s="204"/>
    </row>
    <row r="3384" spans="8:22" ht="15.75" customHeight="1" x14ac:dyDescent="0.3">
      <c r="H3384" s="13"/>
      <c r="I3384" s="365"/>
      <c r="J3384" s="365"/>
      <c r="K3384" s="366"/>
      <c r="L3384" s="367"/>
      <c r="M3384" s="368"/>
      <c r="N3384" s="369"/>
      <c r="O3384" s="486"/>
      <c r="P3384" s="486"/>
      <c r="Q3384" s="486"/>
      <c r="R3384" s="486"/>
      <c r="S3384" s="204"/>
      <c r="T3384" s="204"/>
      <c r="U3384" s="204"/>
      <c r="V3384" s="204"/>
    </row>
    <row r="3385" spans="8:22" ht="15.75" customHeight="1" x14ac:dyDescent="0.3">
      <c r="H3385" s="370"/>
      <c r="I3385" s="371"/>
      <c r="J3385" s="371"/>
      <c r="K3385" s="367"/>
      <c r="L3385" s="367"/>
      <c r="M3385" s="367"/>
      <c r="N3385" s="372"/>
      <c r="O3385" s="478"/>
      <c r="P3385" s="478"/>
      <c r="Q3385" s="478"/>
      <c r="R3385" s="478"/>
      <c r="S3385" s="204"/>
      <c r="T3385" s="204"/>
      <c r="U3385" s="204"/>
      <c r="V3385" s="204"/>
    </row>
    <row r="3386" spans="8:22" ht="15" customHeight="1" x14ac:dyDescent="0.3">
      <c r="H3386" s="370"/>
      <c r="I3386" s="371"/>
      <c r="J3386" s="371"/>
      <c r="K3386" s="367"/>
      <c r="L3386" s="367"/>
      <c r="M3386" s="367"/>
      <c r="N3386" s="372"/>
      <c r="O3386" s="390"/>
      <c r="P3386" s="390"/>
      <c r="Q3386" s="390"/>
      <c r="R3386" s="390"/>
      <c r="S3386" s="204"/>
      <c r="T3386" s="204"/>
      <c r="U3386" s="204"/>
      <c r="V3386" s="204"/>
    </row>
    <row r="3387" spans="8:22" ht="29.25" customHeight="1" x14ac:dyDescent="0.3">
      <c r="H3387" s="357"/>
      <c r="I3387" s="357"/>
      <c r="J3387" s="365"/>
      <c r="K3387" s="378"/>
      <c r="L3387" s="378"/>
      <c r="M3387" s="379"/>
      <c r="N3387" s="381"/>
      <c r="O3387" s="376"/>
      <c r="P3387" s="377"/>
      <c r="Q3387" s="376"/>
      <c r="R3387" s="377"/>
      <c r="S3387" s="204"/>
      <c r="T3387" s="204"/>
      <c r="U3387" s="204"/>
      <c r="V3387" s="204"/>
    </row>
    <row r="3388" spans="8:22" ht="27.75" customHeight="1" x14ac:dyDescent="0.3">
      <c r="H3388" s="357"/>
      <c r="I3388" s="357"/>
      <c r="J3388" s="357"/>
      <c r="K3388" s="378"/>
      <c r="L3388" s="378"/>
      <c r="M3388" s="379"/>
      <c r="N3388" s="381"/>
      <c r="O3388" s="376"/>
      <c r="P3388" s="377"/>
      <c r="Q3388" s="376"/>
      <c r="R3388" s="377"/>
      <c r="S3388" s="204"/>
      <c r="T3388" s="204"/>
      <c r="U3388" s="204"/>
      <c r="V3388" s="204"/>
    </row>
    <row r="3389" spans="8:22" ht="18.75" customHeight="1" x14ac:dyDescent="0.3">
      <c r="H3389" s="357"/>
      <c r="I3389" s="357"/>
      <c r="J3389" s="357"/>
      <c r="K3389" s="378"/>
      <c r="L3389" s="378"/>
      <c r="M3389" s="379"/>
      <c r="N3389" s="381"/>
      <c r="O3389" s="376"/>
      <c r="P3389" s="377"/>
      <c r="Q3389" s="376"/>
      <c r="R3389" s="377"/>
      <c r="S3389" s="204"/>
      <c r="T3389" s="204"/>
      <c r="U3389" s="204"/>
      <c r="V3389" s="204"/>
    </row>
    <row r="3390" spans="8:22" ht="25.5" customHeight="1" x14ac:dyDescent="0.3">
      <c r="H3390" s="357"/>
      <c r="I3390" s="357"/>
      <c r="J3390" s="357"/>
      <c r="K3390" s="378"/>
      <c r="L3390" s="378"/>
      <c r="M3390" s="379"/>
      <c r="N3390" s="381"/>
      <c r="O3390" s="376"/>
      <c r="P3390" s="377"/>
      <c r="Q3390" s="376"/>
      <c r="R3390" s="377"/>
      <c r="S3390" s="204"/>
      <c r="T3390" s="204"/>
      <c r="U3390" s="204"/>
      <c r="V3390" s="204"/>
    </row>
    <row r="3391" spans="8:22" ht="25.5" customHeight="1" x14ac:dyDescent="0.3">
      <c r="H3391" s="357"/>
      <c r="I3391" s="357"/>
      <c r="J3391" s="357"/>
      <c r="K3391" s="378"/>
      <c r="L3391" s="378"/>
      <c r="M3391" s="379"/>
      <c r="N3391" s="381"/>
      <c r="O3391" s="376"/>
      <c r="P3391" s="377"/>
      <c r="Q3391" s="376"/>
      <c r="R3391" s="377"/>
      <c r="S3391" s="204"/>
      <c r="T3391" s="204"/>
      <c r="U3391" s="204"/>
      <c r="V3391" s="204"/>
    </row>
    <row r="3392" spans="8:22" ht="25.5" customHeight="1" x14ac:dyDescent="0.3">
      <c r="H3392" s="357"/>
      <c r="I3392" s="357"/>
      <c r="J3392" s="357"/>
      <c r="K3392" s="378"/>
      <c r="L3392" s="378"/>
      <c r="M3392" s="379"/>
      <c r="N3392" s="381"/>
      <c r="O3392" s="376"/>
      <c r="P3392" s="377"/>
      <c r="Q3392" s="376"/>
      <c r="R3392" s="377"/>
      <c r="S3392" s="204"/>
      <c r="T3392" s="204"/>
      <c r="U3392" s="204"/>
      <c r="V3392" s="204"/>
    </row>
    <row r="3393" spans="8:22" ht="25.5" customHeight="1" x14ac:dyDescent="0.3">
      <c r="H3393" s="357"/>
      <c r="I3393" s="357"/>
      <c r="J3393" s="357"/>
      <c r="K3393" s="378"/>
      <c r="L3393" s="378"/>
      <c r="M3393" s="379"/>
      <c r="N3393" s="381"/>
      <c r="O3393" s="376"/>
      <c r="P3393" s="377"/>
      <c r="Q3393" s="376"/>
      <c r="R3393" s="377"/>
      <c r="S3393" s="204"/>
      <c r="T3393" s="204"/>
      <c r="U3393" s="204"/>
      <c r="V3393" s="204"/>
    </row>
    <row r="3394" spans="8:22" ht="22.5" customHeight="1" x14ac:dyDescent="0.3">
      <c r="H3394" s="357"/>
      <c r="I3394" s="357"/>
      <c r="J3394" s="357"/>
      <c r="K3394" s="378"/>
      <c r="L3394" s="378"/>
      <c r="M3394" s="379"/>
      <c r="N3394" s="381"/>
      <c r="O3394" s="376"/>
      <c r="P3394" s="377"/>
      <c r="Q3394" s="376"/>
      <c r="R3394" s="377"/>
      <c r="S3394" s="204"/>
      <c r="T3394" s="204"/>
      <c r="U3394" s="204"/>
      <c r="V3394" s="204"/>
    </row>
    <row r="3395" spans="8:22" ht="22.5" customHeight="1" x14ac:dyDescent="0.3">
      <c r="H3395" s="357"/>
      <c r="I3395" s="357"/>
      <c r="J3395" s="357"/>
      <c r="K3395" s="378"/>
      <c r="L3395" s="378"/>
      <c r="M3395" s="379"/>
      <c r="N3395" s="381"/>
      <c r="O3395" s="376"/>
      <c r="P3395" s="377"/>
      <c r="Q3395" s="376"/>
      <c r="R3395" s="377"/>
      <c r="S3395" s="204"/>
      <c r="T3395" s="204"/>
      <c r="U3395" s="204"/>
      <c r="V3395" s="204"/>
    </row>
    <row r="3396" spans="8:22" ht="27" customHeight="1" x14ac:dyDescent="0.3">
      <c r="H3396" s="357"/>
      <c r="I3396" s="357"/>
      <c r="J3396" s="357"/>
      <c r="K3396" s="378"/>
      <c r="L3396" s="378"/>
      <c r="M3396" s="379"/>
      <c r="N3396" s="381"/>
      <c r="O3396" s="376"/>
      <c r="P3396" s="377"/>
      <c r="Q3396" s="376"/>
      <c r="R3396" s="377"/>
      <c r="S3396" s="204"/>
      <c r="T3396" s="204"/>
      <c r="U3396" s="204"/>
      <c r="V3396" s="204"/>
    </row>
    <row r="3397" spans="8:22" ht="7.5" customHeight="1" x14ac:dyDescent="0.3">
      <c r="H3397" s="357"/>
      <c r="I3397" s="357"/>
      <c r="J3397" s="357"/>
      <c r="K3397" s="378"/>
      <c r="L3397" s="378"/>
      <c r="M3397" s="379"/>
      <c r="N3397" s="381"/>
      <c r="O3397" s="376"/>
      <c r="P3397" s="377"/>
      <c r="Q3397" s="376"/>
      <c r="R3397" s="377"/>
      <c r="S3397" s="204"/>
      <c r="T3397" s="204"/>
      <c r="U3397" s="204"/>
      <c r="V3397" s="204"/>
    </row>
    <row r="3398" spans="8:22" ht="15.75" customHeight="1" x14ac:dyDescent="0.3">
      <c r="H3398" s="367"/>
      <c r="I3398" s="367"/>
      <c r="J3398" s="367"/>
      <c r="K3398" s="367"/>
      <c r="L3398" s="367"/>
      <c r="M3398" s="367"/>
      <c r="N3398" s="382"/>
      <c r="O3398" s="376"/>
      <c r="P3398" s="377"/>
      <c r="Q3398" s="376"/>
      <c r="R3398" s="377"/>
      <c r="S3398" s="204"/>
      <c r="T3398" s="204"/>
      <c r="U3398" s="204"/>
      <c r="V3398" s="204"/>
    </row>
    <row r="3399" spans="8:22" ht="16.5" customHeight="1" x14ac:dyDescent="0.3">
      <c r="H3399" s="354"/>
      <c r="I3399" s="354"/>
      <c r="J3399" s="354"/>
      <c r="K3399" s="354"/>
      <c r="L3399" s="354"/>
      <c r="M3399" s="368"/>
      <c r="N3399" s="384"/>
      <c r="O3399" s="310"/>
      <c r="P3399" s="495"/>
      <c r="Q3399" s="495"/>
      <c r="R3399" s="495"/>
      <c r="S3399" s="204"/>
      <c r="T3399" s="204"/>
      <c r="U3399" s="204"/>
      <c r="V3399" s="204"/>
    </row>
    <row r="3400" spans="8:22" ht="15.75" customHeight="1" x14ac:dyDescent="0.3">
      <c r="H3400" s="508"/>
      <c r="I3400" s="508"/>
      <c r="J3400" s="508"/>
      <c r="K3400" s="508"/>
      <c r="L3400" s="508"/>
      <c r="M3400" s="508"/>
      <c r="N3400" s="481"/>
      <c r="O3400" s="309"/>
      <c r="P3400" s="405"/>
      <c r="Q3400" s="13"/>
      <c r="R3400" s="405"/>
      <c r="S3400" s="204"/>
      <c r="T3400" s="204"/>
      <c r="U3400" s="204"/>
      <c r="V3400" s="204"/>
    </row>
    <row r="3401" spans="8:22" ht="18.75" customHeight="1" x14ac:dyDescent="0.3">
      <c r="H3401" s="508"/>
      <c r="I3401" s="508"/>
      <c r="J3401" s="508"/>
      <c r="K3401" s="508"/>
      <c r="L3401" s="508"/>
      <c r="M3401" s="508"/>
      <c r="N3401" s="481"/>
      <c r="O3401" s="309"/>
      <c r="P3401" s="510"/>
      <c r="Q3401" s="510"/>
      <c r="R3401" s="510"/>
      <c r="S3401" s="204"/>
      <c r="T3401" s="204"/>
      <c r="U3401" s="204"/>
      <c r="V3401" s="204"/>
    </row>
    <row r="3402" spans="8:22" ht="21" customHeight="1" x14ac:dyDescent="0.3">
      <c r="H3402" s="385"/>
      <c r="I3402" s="385"/>
      <c r="J3402" s="385"/>
      <c r="K3402" s="385"/>
      <c r="L3402" s="385"/>
      <c r="M3402" s="386"/>
      <c r="N3402" s="386"/>
      <c r="O3402" s="385"/>
      <c r="P3402" s="385"/>
      <c r="Q3402" s="13"/>
      <c r="R3402" s="13"/>
      <c r="S3402" s="204"/>
      <c r="T3402" s="204"/>
      <c r="U3402" s="204"/>
      <c r="V3402" s="204"/>
    </row>
    <row r="3403" spans="8:22" ht="7.5" customHeight="1" x14ac:dyDescent="0.3">
      <c r="H3403" s="354"/>
      <c r="I3403" s="355"/>
      <c r="J3403" s="355"/>
      <c r="K3403" s="355"/>
      <c r="L3403" s="355"/>
      <c r="M3403" s="355"/>
      <c r="N3403" s="355"/>
      <c r="O3403" s="355"/>
      <c r="P3403" s="355"/>
      <c r="Q3403" s="13"/>
      <c r="R3403" s="13"/>
      <c r="S3403" s="204"/>
      <c r="T3403" s="204"/>
      <c r="U3403" s="204"/>
      <c r="V3403" s="204"/>
    </row>
    <row r="3404" spans="8:22" ht="14.25" customHeight="1" x14ac:dyDescent="0.3">
      <c r="H3404" s="354"/>
      <c r="I3404" s="355"/>
      <c r="J3404" s="355"/>
      <c r="K3404" s="355"/>
      <c r="L3404" s="355"/>
      <c r="M3404" s="355"/>
      <c r="N3404" s="355"/>
      <c r="O3404" s="355"/>
      <c r="P3404" s="355"/>
      <c r="Q3404" s="13"/>
      <c r="R3404" s="13"/>
      <c r="S3404" s="204"/>
      <c r="T3404" s="204"/>
      <c r="U3404" s="204"/>
      <c r="V3404" s="204"/>
    </row>
    <row r="3405" spans="8:22" ht="15.75" customHeight="1" x14ac:dyDescent="0.3">
      <c r="H3405" s="354"/>
      <c r="I3405" s="355"/>
      <c r="J3405" s="355"/>
      <c r="K3405" s="355"/>
      <c r="L3405" s="355"/>
      <c r="M3405" s="355"/>
      <c r="N3405" s="355"/>
      <c r="O3405" s="355"/>
      <c r="P3405" s="355"/>
      <c r="Q3405" s="13"/>
      <c r="R3405" s="70"/>
      <c r="S3405" s="204"/>
      <c r="T3405" s="204"/>
      <c r="U3405" s="204"/>
      <c r="V3405" s="204"/>
    </row>
    <row r="3406" spans="8:22" ht="27.75" customHeight="1" x14ac:dyDescent="0.3">
      <c r="H3406" s="354"/>
      <c r="I3406" s="354"/>
      <c r="J3406" s="354"/>
      <c r="K3406" s="354"/>
      <c r="L3406" s="354"/>
      <c r="M3406" s="355"/>
      <c r="N3406" s="355"/>
      <c r="O3406" s="357"/>
      <c r="P3406" s="357"/>
      <c r="Q3406" s="13"/>
      <c r="R3406" s="70"/>
      <c r="S3406" s="204"/>
      <c r="T3406" s="204"/>
      <c r="U3406" s="204"/>
      <c r="V3406" s="204"/>
    </row>
    <row r="3407" spans="8:22" ht="7.5" customHeight="1" x14ac:dyDescent="0.3">
      <c r="H3407" s="13"/>
      <c r="I3407" s="13"/>
      <c r="J3407" s="13"/>
      <c r="K3407" s="13"/>
      <c r="L3407" s="13"/>
      <c r="M3407" s="358"/>
      <c r="N3407" s="358"/>
      <c r="O3407" s="13"/>
      <c r="P3407" s="13"/>
      <c r="Q3407" s="13"/>
      <c r="R3407" s="13"/>
      <c r="S3407" s="204"/>
      <c r="T3407" s="204"/>
      <c r="U3407" s="204"/>
      <c r="V3407" s="204"/>
    </row>
    <row r="3408" spans="8:22" ht="7.5" customHeight="1" x14ac:dyDescent="0.3">
      <c r="H3408" s="13"/>
      <c r="I3408" s="13"/>
      <c r="J3408" s="13"/>
      <c r="K3408" s="13"/>
      <c r="L3408" s="13"/>
      <c r="M3408" s="358"/>
      <c r="N3408" s="358"/>
      <c r="O3408" s="13"/>
      <c r="P3408" s="13"/>
      <c r="Q3408" s="13"/>
      <c r="R3408" s="13"/>
      <c r="S3408" s="204"/>
      <c r="T3408" s="204"/>
      <c r="U3408" s="204"/>
      <c r="V3408" s="204"/>
    </row>
    <row r="3409" spans="8:22" ht="18.600000000000001" x14ac:dyDescent="0.4">
      <c r="H3409" s="487"/>
      <c r="I3409" s="487"/>
      <c r="J3409" s="487"/>
      <c r="K3409" s="487"/>
      <c r="L3409" s="487"/>
      <c r="M3409" s="487"/>
      <c r="N3409" s="487"/>
      <c r="O3409" s="487"/>
      <c r="P3409" s="487"/>
      <c r="Q3409" s="13"/>
      <c r="R3409" s="13"/>
      <c r="S3409" s="204"/>
      <c r="T3409" s="204"/>
      <c r="U3409" s="204"/>
      <c r="V3409" s="204"/>
    </row>
    <row r="3410" spans="8:22" x14ac:dyDescent="0.3">
      <c r="H3410" s="482"/>
      <c r="I3410" s="482"/>
      <c r="J3410" s="482"/>
      <c r="K3410" s="482"/>
      <c r="L3410" s="482"/>
      <c r="M3410" s="482"/>
      <c r="N3410" s="482"/>
      <c r="O3410" s="482"/>
      <c r="P3410" s="482"/>
      <c r="Q3410" s="13"/>
      <c r="R3410" s="13"/>
      <c r="S3410" s="204"/>
      <c r="T3410" s="204"/>
      <c r="U3410" s="204"/>
      <c r="V3410" s="204"/>
    </row>
    <row r="3411" spans="8:22" ht="18.600000000000001" x14ac:dyDescent="0.4">
      <c r="H3411" s="483"/>
      <c r="I3411" s="483"/>
      <c r="J3411" s="483"/>
      <c r="K3411" s="483"/>
      <c r="L3411" s="483"/>
      <c r="M3411" s="483"/>
      <c r="N3411" s="483"/>
      <c r="O3411" s="483"/>
      <c r="P3411" s="483"/>
      <c r="Q3411" s="13"/>
      <c r="R3411" s="13"/>
      <c r="S3411" s="204"/>
      <c r="T3411" s="204"/>
      <c r="U3411" s="204"/>
      <c r="V3411" s="204"/>
    </row>
    <row r="3412" spans="8:22" ht="18" x14ac:dyDescent="0.4">
      <c r="H3412" s="484"/>
      <c r="I3412" s="484"/>
      <c r="J3412" s="484"/>
      <c r="K3412" s="484"/>
      <c r="L3412" s="484"/>
      <c r="M3412" s="484"/>
      <c r="N3412" s="484"/>
      <c r="O3412" s="484"/>
      <c r="P3412" s="484"/>
      <c r="Q3412" s="13"/>
      <c r="R3412" s="13"/>
      <c r="S3412" s="204"/>
      <c r="T3412" s="204"/>
      <c r="U3412" s="204"/>
      <c r="V3412" s="204"/>
    </row>
    <row r="3413" spans="8:22" x14ac:dyDescent="0.3">
      <c r="H3413" s="13"/>
      <c r="I3413" s="359"/>
      <c r="J3413" s="360"/>
      <c r="K3413" s="361"/>
      <c r="L3413" s="362"/>
      <c r="M3413" s="363"/>
      <c r="N3413" s="485"/>
      <c r="O3413" s="485"/>
      <c r="P3413" s="364"/>
      <c r="Q3413" s="13"/>
      <c r="R3413" s="13"/>
      <c r="S3413" s="204"/>
      <c r="T3413" s="204"/>
      <c r="U3413" s="204"/>
      <c r="V3413" s="204"/>
    </row>
    <row r="3414" spans="8:22" x14ac:dyDescent="0.3">
      <c r="H3414" s="13"/>
      <c r="I3414" s="359"/>
      <c r="J3414" s="360"/>
      <c r="K3414" s="361"/>
      <c r="L3414" s="361"/>
      <c r="M3414" s="363"/>
      <c r="N3414" s="485"/>
      <c r="O3414" s="485"/>
      <c r="P3414" s="364"/>
      <c r="Q3414" s="13"/>
      <c r="R3414" s="13"/>
      <c r="S3414" s="204"/>
      <c r="T3414" s="204"/>
      <c r="U3414" s="204"/>
      <c r="V3414" s="204"/>
    </row>
    <row r="3415" spans="8:22" x14ac:dyDescent="0.3">
      <c r="H3415" s="13"/>
      <c r="I3415" s="365"/>
      <c r="J3415" s="365"/>
      <c r="K3415" s="366"/>
      <c r="L3415" s="367"/>
      <c r="M3415" s="368"/>
      <c r="N3415" s="369"/>
      <c r="O3415" s="486"/>
      <c r="P3415" s="486"/>
      <c r="Q3415" s="486"/>
      <c r="R3415" s="486"/>
      <c r="S3415" s="204"/>
      <c r="T3415" s="204"/>
      <c r="U3415" s="204"/>
      <c r="V3415" s="204"/>
    </row>
    <row r="3416" spans="8:22" x14ac:dyDescent="0.3">
      <c r="H3416" s="370"/>
      <c r="I3416" s="371"/>
      <c r="J3416" s="371"/>
      <c r="K3416" s="367"/>
      <c r="L3416" s="367"/>
      <c r="M3416" s="367"/>
      <c r="N3416" s="372"/>
      <c r="O3416" s="478"/>
      <c r="P3416" s="478"/>
      <c r="Q3416" s="478"/>
      <c r="R3416" s="478"/>
      <c r="S3416" s="204"/>
      <c r="T3416" s="204"/>
      <c r="U3416" s="204"/>
      <c r="V3416" s="204"/>
    </row>
    <row r="3417" spans="8:22" x14ac:dyDescent="0.3">
      <c r="H3417" s="357"/>
      <c r="I3417" s="357"/>
      <c r="J3417" s="357"/>
      <c r="K3417" s="378"/>
      <c r="L3417" s="378"/>
      <c r="M3417" s="379"/>
      <c r="N3417" s="381"/>
      <c r="O3417" s="376"/>
      <c r="P3417" s="377"/>
      <c r="Q3417" s="376"/>
      <c r="R3417" s="377"/>
      <c r="S3417" s="204"/>
      <c r="T3417" s="204"/>
      <c r="U3417" s="204"/>
      <c r="V3417" s="204"/>
    </row>
    <row r="3418" spans="8:22" x14ac:dyDescent="0.3">
      <c r="H3418" s="357"/>
      <c r="I3418" s="357"/>
      <c r="J3418" s="365"/>
      <c r="K3418" s="378"/>
      <c r="L3418" s="378"/>
      <c r="M3418" s="379"/>
      <c r="N3418" s="381"/>
      <c r="O3418" s="376"/>
      <c r="P3418" s="377"/>
      <c r="Q3418" s="376"/>
      <c r="R3418" s="377"/>
      <c r="S3418" s="204"/>
      <c r="T3418" s="204"/>
      <c r="U3418" s="204"/>
      <c r="V3418" s="204"/>
    </row>
    <row r="3419" spans="8:22" x14ac:dyDescent="0.3">
      <c r="H3419" s="357"/>
      <c r="I3419" s="357"/>
      <c r="J3419" s="357"/>
      <c r="K3419" s="378"/>
      <c r="L3419" s="378"/>
      <c r="M3419" s="379"/>
      <c r="N3419" s="381"/>
      <c r="O3419" s="376"/>
      <c r="P3419" s="377"/>
      <c r="Q3419" s="376"/>
      <c r="R3419" s="377"/>
      <c r="S3419" s="204"/>
      <c r="T3419" s="204"/>
      <c r="U3419" s="204"/>
      <c r="V3419" s="204"/>
    </row>
    <row r="3420" spans="8:22" x14ac:dyDescent="0.3">
      <c r="H3420" s="357"/>
      <c r="I3420" s="357"/>
      <c r="J3420" s="357"/>
      <c r="K3420" s="378"/>
      <c r="L3420" s="378"/>
      <c r="M3420" s="379"/>
      <c r="N3420" s="381"/>
      <c r="O3420" s="376"/>
      <c r="P3420" s="377"/>
      <c r="Q3420" s="376"/>
      <c r="R3420" s="377"/>
      <c r="S3420" s="204"/>
      <c r="T3420" s="204"/>
      <c r="U3420" s="204"/>
      <c r="V3420" s="204"/>
    </row>
    <row r="3421" spans="8:22" x14ac:dyDescent="0.3">
      <c r="H3421" s="357"/>
      <c r="I3421" s="357"/>
      <c r="J3421" s="357"/>
      <c r="K3421" s="378"/>
      <c r="L3421" s="378"/>
      <c r="M3421" s="379"/>
      <c r="N3421" s="381"/>
      <c r="O3421" s="376"/>
      <c r="P3421" s="377"/>
      <c r="Q3421" s="376"/>
      <c r="R3421" s="377"/>
      <c r="S3421" s="204"/>
      <c r="T3421" s="204"/>
      <c r="U3421" s="204"/>
      <c r="V3421" s="204"/>
    </row>
    <row r="3422" spans="8:22" x14ac:dyDescent="0.3">
      <c r="H3422" s="357"/>
      <c r="I3422" s="357"/>
      <c r="J3422" s="357"/>
      <c r="K3422" s="378"/>
      <c r="L3422" s="378"/>
      <c r="M3422" s="379"/>
      <c r="N3422" s="381"/>
      <c r="O3422" s="376"/>
      <c r="P3422" s="377"/>
      <c r="Q3422" s="376"/>
      <c r="R3422" s="377"/>
      <c r="S3422" s="204"/>
      <c r="T3422" s="204"/>
      <c r="U3422" s="204"/>
      <c r="V3422" s="204"/>
    </row>
    <row r="3423" spans="8:22" x14ac:dyDescent="0.3">
      <c r="H3423" s="357"/>
      <c r="I3423" s="357"/>
      <c r="J3423" s="357"/>
      <c r="K3423" s="378"/>
      <c r="L3423" s="378"/>
      <c r="M3423" s="379"/>
      <c r="N3423" s="381"/>
      <c r="O3423" s="376"/>
      <c r="P3423" s="377"/>
      <c r="Q3423" s="376"/>
      <c r="R3423" s="377"/>
      <c r="S3423" s="204"/>
      <c r="T3423" s="204"/>
      <c r="U3423" s="204"/>
      <c r="V3423" s="204"/>
    </row>
    <row r="3424" spans="8:22" x14ac:dyDescent="0.3">
      <c r="H3424" s="357"/>
      <c r="I3424" s="357"/>
      <c r="J3424" s="357"/>
      <c r="K3424" s="378"/>
      <c r="L3424" s="378"/>
      <c r="M3424" s="379"/>
      <c r="N3424" s="381"/>
      <c r="O3424" s="376"/>
      <c r="P3424" s="377"/>
      <c r="Q3424" s="376"/>
      <c r="R3424" s="377"/>
      <c r="S3424" s="204"/>
      <c r="T3424" s="204"/>
      <c r="U3424" s="204"/>
      <c r="V3424" s="204"/>
    </row>
    <row r="3425" spans="8:22" x14ac:dyDescent="0.3">
      <c r="H3425" s="357"/>
      <c r="I3425" s="357"/>
      <c r="J3425" s="357"/>
      <c r="K3425" s="378"/>
      <c r="L3425" s="378"/>
      <c r="M3425" s="379"/>
      <c r="N3425" s="381"/>
      <c r="O3425" s="376"/>
      <c r="P3425" s="377"/>
      <c r="Q3425" s="376"/>
      <c r="R3425" s="377"/>
      <c r="S3425" s="204"/>
      <c r="T3425" s="204"/>
      <c r="U3425" s="204"/>
      <c r="V3425" s="204"/>
    </row>
    <row r="3426" spans="8:22" ht="15.75" customHeight="1" x14ac:dyDescent="0.3">
      <c r="H3426" s="367"/>
      <c r="I3426" s="367"/>
      <c r="J3426" s="367"/>
      <c r="K3426" s="367"/>
      <c r="L3426" s="367"/>
      <c r="M3426" s="367"/>
      <c r="N3426" s="382"/>
      <c r="O3426" s="376"/>
      <c r="P3426" s="377"/>
      <c r="Q3426" s="376"/>
      <c r="R3426" s="377"/>
      <c r="S3426" s="204"/>
      <c r="T3426" s="204"/>
      <c r="U3426" s="204"/>
      <c r="V3426" s="204"/>
    </row>
    <row r="3427" spans="8:22" ht="19.5" customHeight="1" x14ac:dyDescent="0.3">
      <c r="H3427" s="354"/>
      <c r="I3427" s="354"/>
      <c r="J3427" s="354"/>
      <c r="K3427" s="354"/>
      <c r="L3427" s="354"/>
      <c r="M3427" s="368"/>
      <c r="N3427" s="384"/>
      <c r="O3427" s="310"/>
      <c r="P3427" s="495"/>
      <c r="Q3427" s="495"/>
      <c r="R3427" s="495"/>
      <c r="S3427" s="204"/>
      <c r="T3427" s="204"/>
      <c r="U3427" s="204"/>
      <c r="V3427" s="204"/>
    </row>
    <row r="3428" spans="8:22" ht="22.5" customHeight="1" x14ac:dyDescent="0.3">
      <c r="H3428" s="385"/>
      <c r="I3428" s="385"/>
      <c r="J3428" s="385"/>
      <c r="K3428" s="385"/>
      <c r="L3428" s="385"/>
      <c r="M3428" s="386"/>
      <c r="N3428" s="386"/>
      <c r="O3428" s="385"/>
      <c r="P3428" s="385"/>
      <c r="Q3428" s="13"/>
      <c r="R3428" s="13"/>
      <c r="S3428" s="204"/>
      <c r="T3428" s="204"/>
      <c r="U3428" s="204"/>
      <c r="V3428" s="204"/>
    </row>
    <row r="3429" spans="8:22" x14ac:dyDescent="0.3">
      <c r="H3429" s="354"/>
      <c r="I3429" s="355"/>
      <c r="J3429" s="355"/>
      <c r="K3429" s="355"/>
      <c r="L3429" s="355"/>
      <c r="M3429" s="355"/>
      <c r="N3429" s="355"/>
      <c r="O3429" s="355"/>
      <c r="P3429" s="355"/>
      <c r="Q3429" s="13"/>
      <c r="R3429" s="13"/>
      <c r="S3429" s="204"/>
      <c r="T3429" s="204"/>
      <c r="U3429" s="204"/>
      <c r="V3429" s="204"/>
    </row>
    <row r="3430" spans="8:22" x14ac:dyDescent="0.3">
      <c r="H3430" s="354"/>
      <c r="I3430" s="355"/>
      <c r="J3430" s="355"/>
      <c r="K3430" s="355"/>
      <c r="L3430" s="355"/>
      <c r="M3430" s="355"/>
      <c r="N3430" s="355"/>
      <c r="O3430" s="355"/>
      <c r="P3430" s="355"/>
      <c r="Q3430" s="13"/>
      <c r="R3430" s="13"/>
      <c r="S3430" s="204"/>
      <c r="T3430" s="204"/>
      <c r="U3430" s="204"/>
      <c r="V3430" s="204"/>
    </row>
    <row r="3431" spans="8:22" x14ac:dyDescent="0.3">
      <c r="H3431" s="354"/>
      <c r="I3431" s="355"/>
      <c r="J3431" s="355"/>
      <c r="K3431" s="355"/>
      <c r="L3431" s="355"/>
      <c r="M3431" s="355"/>
      <c r="N3431" s="355"/>
      <c r="O3431" s="355"/>
      <c r="P3431" s="355"/>
      <c r="Q3431" s="13"/>
      <c r="R3431" s="70"/>
      <c r="S3431" s="204"/>
      <c r="T3431" s="204"/>
      <c r="U3431" s="204"/>
      <c r="V3431" s="204"/>
    </row>
    <row r="3432" spans="8:22" x14ac:dyDescent="0.3">
      <c r="H3432" s="354"/>
      <c r="I3432" s="355"/>
      <c r="J3432" s="355"/>
      <c r="K3432" s="355"/>
      <c r="L3432" s="355"/>
      <c r="M3432" s="355"/>
      <c r="N3432" s="355"/>
      <c r="O3432" s="355"/>
      <c r="P3432" s="355"/>
      <c r="Q3432" s="13"/>
      <c r="R3432" s="70"/>
      <c r="S3432" s="204"/>
      <c r="T3432" s="204"/>
      <c r="U3432" s="204"/>
      <c r="V3432" s="204"/>
    </row>
    <row r="3433" spans="8:22" ht="19.5" customHeight="1" x14ac:dyDescent="0.3">
      <c r="H3433" s="354"/>
      <c r="I3433" s="354"/>
      <c r="J3433" s="354"/>
      <c r="K3433" s="354"/>
      <c r="L3433" s="354"/>
      <c r="M3433" s="355"/>
      <c r="N3433" s="355"/>
      <c r="O3433" s="357"/>
      <c r="P3433" s="357"/>
      <c r="Q3433" s="13"/>
      <c r="R3433" s="70"/>
      <c r="S3433" s="204"/>
      <c r="T3433" s="204"/>
      <c r="U3433" s="204"/>
      <c r="V3433" s="204"/>
    </row>
    <row r="3434" spans="8:22" x14ac:dyDescent="0.3">
      <c r="H3434" s="13"/>
      <c r="I3434" s="13"/>
      <c r="J3434" s="13"/>
      <c r="K3434" s="13"/>
      <c r="L3434" s="13"/>
      <c r="M3434" s="358"/>
      <c r="N3434" s="358"/>
      <c r="O3434" s="13"/>
      <c r="P3434" s="13"/>
      <c r="Q3434" s="13"/>
      <c r="R3434" s="13"/>
      <c r="S3434" s="204"/>
      <c r="T3434" s="204"/>
      <c r="U3434" s="204"/>
      <c r="V3434" s="204"/>
    </row>
    <row r="3435" spans="8:22" ht="18.600000000000001" x14ac:dyDescent="0.4">
      <c r="H3435" s="487"/>
      <c r="I3435" s="487"/>
      <c r="J3435" s="487"/>
      <c r="K3435" s="487"/>
      <c r="L3435" s="487"/>
      <c r="M3435" s="487"/>
      <c r="N3435" s="487"/>
      <c r="O3435" s="487"/>
      <c r="P3435" s="487"/>
      <c r="Q3435" s="13"/>
      <c r="R3435" s="13"/>
      <c r="S3435" s="204"/>
      <c r="T3435" s="204"/>
      <c r="U3435" s="204"/>
      <c r="V3435" s="204"/>
    </row>
    <row r="3436" spans="8:22" x14ac:dyDescent="0.3">
      <c r="H3436" s="482"/>
      <c r="I3436" s="482"/>
      <c r="J3436" s="482"/>
      <c r="K3436" s="482"/>
      <c r="L3436" s="482"/>
      <c r="M3436" s="482"/>
      <c r="N3436" s="482"/>
      <c r="O3436" s="482"/>
      <c r="P3436" s="482"/>
      <c r="Q3436" s="13"/>
      <c r="R3436" s="13"/>
      <c r="S3436" s="204"/>
      <c r="T3436" s="204"/>
      <c r="U3436" s="204"/>
      <c r="V3436" s="204"/>
    </row>
    <row r="3437" spans="8:22" ht="18.600000000000001" x14ac:dyDescent="0.4">
      <c r="H3437" s="483"/>
      <c r="I3437" s="483"/>
      <c r="J3437" s="483"/>
      <c r="K3437" s="483"/>
      <c r="L3437" s="483"/>
      <c r="M3437" s="483"/>
      <c r="N3437" s="483"/>
      <c r="O3437" s="483"/>
      <c r="P3437" s="483"/>
      <c r="Q3437" s="13"/>
      <c r="R3437" s="13"/>
      <c r="S3437" s="204"/>
      <c r="T3437" s="204"/>
      <c r="U3437" s="204"/>
      <c r="V3437" s="204"/>
    </row>
    <row r="3438" spans="8:22" ht="18" x14ac:dyDescent="0.4">
      <c r="H3438" s="484"/>
      <c r="I3438" s="484"/>
      <c r="J3438" s="484"/>
      <c r="K3438" s="484"/>
      <c r="L3438" s="484"/>
      <c r="M3438" s="484"/>
      <c r="N3438" s="484"/>
      <c r="O3438" s="484"/>
      <c r="P3438" s="484"/>
      <c r="Q3438" s="13"/>
      <c r="R3438" s="13"/>
      <c r="S3438" s="204"/>
      <c r="T3438" s="204"/>
      <c r="U3438" s="204"/>
      <c r="V3438" s="204"/>
    </row>
    <row r="3439" spans="8:22" x14ac:dyDescent="0.3">
      <c r="H3439" s="13"/>
      <c r="I3439" s="359"/>
      <c r="J3439" s="360"/>
      <c r="K3439" s="361"/>
      <c r="L3439" s="362"/>
      <c r="M3439" s="363"/>
      <c r="N3439" s="485"/>
      <c r="O3439" s="485"/>
      <c r="P3439" s="364"/>
      <c r="Q3439" s="13"/>
      <c r="R3439" s="13"/>
      <c r="S3439" s="204"/>
      <c r="T3439" s="204"/>
      <c r="U3439" s="204"/>
      <c r="V3439" s="204"/>
    </row>
    <row r="3440" spans="8:22" x14ac:dyDescent="0.3">
      <c r="H3440" s="13"/>
      <c r="I3440" s="359"/>
      <c r="J3440" s="360"/>
      <c r="K3440" s="361"/>
      <c r="L3440" s="361"/>
      <c r="M3440" s="363"/>
      <c r="N3440" s="485"/>
      <c r="O3440" s="485"/>
      <c r="P3440" s="364"/>
      <c r="Q3440" s="13"/>
      <c r="R3440" s="13"/>
      <c r="S3440" s="204"/>
      <c r="T3440" s="204"/>
      <c r="U3440" s="204"/>
      <c r="V3440" s="204"/>
    </row>
    <row r="3441" spans="8:22" x14ac:dyDescent="0.3">
      <c r="H3441" s="13"/>
      <c r="I3441" s="365"/>
      <c r="J3441" s="365"/>
      <c r="K3441" s="366"/>
      <c r="L3441" s="367"/>
      <c r="M3441" s="368"/>
      <c r="N3441" s="369"/>
      <c r="O3441" s="486"/>
      <c r="P3441" s="486"/>
      <c r="Q3441" s="486"/>
      <c r="R3441" s="486"/>
      <c r="S3441" s="204"/>
      <c r="T3441" s="204"/>
      <c r="U3441" s="204"/>
      <c r="V3441" s="204"/>
    </row>
    <row r="3442" spans="8:22" x14ac:dyDescent="0.3">
      <c r="H3442" s="370"/>
      <c r="I3442" s="371"/>
      <c r="J3442" s="371"/>
      <c r="K3442" s="367"/>
      <c r="L3442" s="367"/>
      <c r="M3442" s="367"/>
      <c r="N3442" s="372"/>
      <c r="O3442" s="478"/>
      <c r="P3442" s="478"/>
      <c r="Q3442" s="478"/>
      <c r="R3442" s="478"/>
      <c r="S3442" s="204"/>
      <c r="T3442" s="204"/>
      <c r="U3442" s="204"/>
      <c r="V3442" s="204"/>
    </row>
    <row r="3443" spans="8:22" x14ac:dyDescent="0.3">
      <c r="H3443" s="357"/>
      <c r="I3443" s="357"/>
      <c r="J3443" s="357"/>
      <c r="K3443" s="378"/>
      <c r="L3443" s="378"/>
      <c r="M3443" s="379"/>
      <c r="N3443" s="381"/>
      <c r="O3443" s="376"/>
      <c r="P3443" s="377"/>
      <c r="Q3443" s="376"/>
      <c r="R3443" s="377"/>
      <c r="S3443" s="204"/>
      <c r="T3443" s="204"/>
      <c r="U3443" s="204"/>
      <c r="V3443" s="204"/>
    </row>
    <row r="3444" spans="8:22" x14ac:dyDescent="0.3">
      <c r="H3444" s="357"/>
      <c r="I3444" s="357"/>
      <c r="J3444" s="365"/>
      <c r="K3444" s="378"/>
      <c r="L3444" s="378"/>
      <c r="M3444" s="379"/>
      <c r="N3444" s="381"/>
      <c r="O3444" s="376"/>
      <c r="P3444" s="377"/>
      <c r="Q3444" s="376"/>
      <c r="R3444" s="377"/>
      <c r="S3444" s="204"/>
      <c r="T3444" s="204"/>
      <c r="U3444" s="204"/>
      <c r="V3444" s="204"/>
    </row>
    <row r="3445" spans="8:22" x14ac:dyDescent="0.3">
      <c r="H3445" s="357"/>
      <c r="I3445" s="357"/>
      <c r="J3445" s="357"/>
      <c r="K3445" s="378"/>
      <c r="L3445" s="378"/>
      <c r="M3445" s="379"/>
      <c r="N3445" s="381"/>
      <c r="O3445" s="376"/>
      <c r="P3445" s="377"/>
      <c r="Q3445" s="376"/>
      <c r="R3445" s="377"/>
      <c r="S3445" s="204"/>
      <c r="T3445" s="204"/>
      <c r="U3445" s="204"/>
      <c r="V3445" s="204"/>
    </row>
    <row r="3446" spans="8:22" x14ac:dyDescent="0.3">
      <c r="H3446" s="357"/>
      <c r="I3446" s="357"/>
      <c r="J3446" s="357"/>
      <c r="K3446" s="378"/>
      <c r="L3446" s="378"/>
      <c r="M3446" s="379"/>
      <c r="N3446" s="381"/>
      <c r="O3446" s="376"/>
      <c r="P3446" s="377"/>
      <c r="Q3446" s="376"/>
      <c r="R3446" s="377"/>
      <c r="S3446" s="204"/>
      <c r="T3446" s="204"/>
      <c r="U3446" s="204"/>
      <c r="V3446" s="204"/>
    </row>
    <row r="3447" spans="8:22" x14ac:dyDescent="0.3">
      <c r="H3447" s="357"/>
      <c r="I3447" s="357"/>
      <c r="J3447" s="357"/>
      <c r="K3447" s="378"/>
      <c r="L3447" s="378"/>
      <c r="M3447" s="379"/>
      <c r="N3447" s="381"/>
      <c r="O3447" s="376"/>
      <c r="P3447" s="377"/>
      <c r="Q3447" s="376"/>
      <c r="R3447" s="377"/>
      <c r="S3447" s="204"/>
      <c r="T3447" s="204"/>
      <c r="U3447" s="204"/>
      <c r="V3447" s="204"/>
    </row>
    <row r="3448" spans="8:22" x14ac:dyDescent="0.3">
      <c r="H3448" s="357"/>
      <c r="I3448" s="357"/>
      <c r="J3448" s="357"/>
      <c r="K3448" s="378"/>
      <c r="L3448" s="378"/>
      <c r="M3448" s="379"/>
      <c r="N3448" s="381"/>
      <c r="O3448" s="376"/>
      <c r="P3448" s="377"/>
      <c r="Q3448" s="376"/>
      <c r="R3448" s="377"/>
      <c r="S3448" s="204"/>
      <c r="T3448" s="204"/>
      <c r="U3448" s="204"/>
      <c r="V3448" s="204"/>
    </row>
    <row r="3449" spans="8:22" x14ac:dyDescent="0.3">
      <c r="H3449" s="357"/>
      <c r="I3449" s="357"/>
      <c r="J3449" s="357"/>
      <c r="K3449" s="378"/>
      <c r="L3449" s="378"/>
      <c r="M3449" s="379"/>
      <c r="N3449" s="381"/>
      <c r="O3449" s="376"/>
      <c r="P3449" s="377"/>
      <c r="Q3449" s="376"/>
      <c r="R3449" s="377"/>
      <c r="S3449" s="204"/>
      <c r="T3449" s="204"/>
      <c r="U3449" s="204"/>
      <c r="V3449" s="204"/>
    </row>
    <row r="3450" spans="8:22" x14ac:dyDescent="0.3">
      <c r="H3450" s="357"/>
      <c r="I3450" s="357"/>
      <c r="J3450" s="357"/>
      <c r="K3450" s="378"/>
      <c r="L3450" s="378"/>
      <c r="M3450" s="379"/>
      <c r="N3450" s="381"/>
      <c r="O3450" s="376"/>
      <c r="P3450" s="377"/>
      <c r="Q3450" s="376"/>
      <c r="R3450" s="377"/>
    </row>
    <row r="3451" spans="8:22" x14ac:dyDescent="0.3">
      <c r="H3451" s="357"/>
      <c r="I3451" s="357"/>
      <c r="J3451" s="357"/>
      <c r="K3451" s="378"/>
      <c r="L3451" s="378"/>
      <c r="M3451" s="379"/>
      <c r="N3451" s="381"/>
      <c r="O3451" s="376"/>
      <c r="P3451" s="377"/>
      <c r="Q3451" s="376"/>
      <c r="R3451" s="377"/>
    </row>
    <row r="3452" spans="8:22" x14ac:dyDescent="0.3">
      <c r="H3452" s="357"/>
      <c r="I3452" s="357"/>
      <c r="J3452" s="357"/>
      <c r="K3452" s="378"/>
      <c r="L3452" s="378"/>
      <c r="M3452" s="379"/>
      <c r="N3452" s="381"/>
      <c r="O3452" s="376"/>
      <c r="P3452" s="377"/>
      <c r="Q3452" s="376"/>
      <c r="R3452" s="377"/>
    </row>
    <row r="3453" spans="8:22" x14ac:dyDescent="0.3">
      <c r="H3453" s="357"/>
      <c r="I3453" s="357"/>
      <c r="J3453" s="357"/>
      <c r="K3453" s="378"/>
      <c r="L3453" s="378"/>
      <c r="M3453" s="379"/>
      <c r="N3453" s="381"/>
      <c r="O3453" s="376"/>
      <c r="P3453" s="377"/>
      <c r="Q3453" s="376"/>
      <c r="R3453" s="377"/>
    </row>
    <row r="3454" spans="8:22" ht="27" customHeight="1" x14ac:dyDescent="0.3">
      <c r="H3454" s="357"/>
      <c r="I3454" s="357"/>
      <c r="J3454" s="357"/>
      <c r="K3454" s="378"/>
      <c r="L3454" s="378"/>
      <c r="M3454" s="379"/>
      <c r="N3454" s="381"/>
      <c r="O3454" s="376"/>
      <c r="P3454" s="377"/>
      <c r="Q3454" s="376"/>
      <c r="R3454" s="377"/>
    </row>
    <row r="3455" spans="8:22" ht="30.75" customHeight="1" x14ac:dyDescent="0.3">
      <c r="H3455" s="357"/>
      <c r="I3455" s="357"/>
      <c r="J3455" s="357"/>
      <c r="K3455" s="378"/>
      <c r="L3455" s="378"/>
      <c r="M3455" s="379"/>
      <c r="N3455" s="381"/>
      <c r="O3455" s="376"/>
      <c r="P3455" s="377"/>
      <c r="Q3455" s="376"/>
      <c r="R3455" s="377"/>
    </row>
    <row r="3456" spans="8:22" x14ac:dyDescent="0.3">
      <c r="H3456" s="357"/>
      <c r="I3456" s="357"/>
      <c r="J3456" s="357"/>
      <c r="K3456" s="378"/>
      <c r="L3456" s="378"/>
      <c r="M3456" s="379"/>
      <c r="N3456" s="381"/>
      <c r="O3456" s="376"/>
      <c r="P3456" s="377"/>
      <c r="Q3456" s="376"/>
      <c r="R3456" s="377"/>
    </row>
    <row r="3457" spans="8:18" x14ac:dyDescent="0.3">
      <c r="H3457" s="357"/>
      <c r="I3457" s="357"/>
      <c r="J3457" s="357"/>
      <c r="K3457" s="378"/>
      <c r="L3457" s="378"/>
      <c r="M3457" s="379"/>
      <c r="N3457" s="381"/>
      <c r="O3457" s="376"/>
      <c r="P3457" s="377"/>
      <c r="Q3457" s="376"/>
      <c r="R3457" s="377"/>
    </row>
    <row r="3458" spans="8:18" x14ac:dyDescent="0.3">
      <c r="H3458" s="357"/>
      <c r="I3458" s="357"/>
      <c r="J3458" s="357"/>
      <c r="K3458" s="378"/>
      <c r="L3458" s="378"/>
      <c r="M3458" s="379"/>
      <c r="N3458" s="381"/>
      <c r="O3458" s="376"/>
      <c r="P3458" s="377"/>
      <c r="Q3458" s="376"/>
      <c r="R3458" s="377"/>
    </row>
    <row r="3459" spans="8:18" ht="18" customHeight="1" x14ac:dyDescent="0.3">
      <c r="H3459" s="367"/>
      <c r="I3459" s="367"/>
      <c r="J3459" s="367"/>
      <c r="K3459" s="367"/>
      <c r="L3459" s="367"/>
      <c r="M3459" s="367"/>
      <c r="N3459" s="382"/>
      <c r="O3459" s="376"/>
      <c r="P3459" s="377"/>
      <c r="Q3459" s="376"/>
      <c r="R3459" s="377"/>
    </row>
    <row r="3460" spans="8:18" ht="18.75" customHeight="1" x14ac:dyDescent="0.3">
      <c r="H3460" s="354"/>
      <c r="I3460" s="354"/>
      <c r="J3460" s="354"/>
      <c r="K3460" s="354"/>
      <c r="L3460" s="354"/>
      <c r="M3460" s="368"/>
      <c r="N3460" s="384"/>
      <c r="O3460" s="310"/>
      <c r="P3460" s="495"/>
      <c r="Q3460" s="495"/>
      <c r="R3460" s="495"/>
    </row>
    <row r="3461" spans="8:18" ht="18.75" customHeight="1" x14ac:dyDescent="0.3">
      <c r="H3461" s="385"/>
      <c r="I3461" s="385"/>
      <c r="J3461" s="385"/>
      <c r="K3461" s="385"/>
      <c r="L3461" s="385"/>
      <c r="M3461" s="386"/>
      <c r="N3461" s="386"/>
      <c r="O3461" s="385"/>
      <c r="P3461" s="385"/>
      <c r="Q3461" s="13"/>
      <c r="R3461" s="13"/>
    </row>
    <row r="3462" spans="8:18" x14ac:dyDescent="0.3">
      <c r="H3462" s="354"/>
      <c r="I3462" s="355"/>
      <c r="J3462" s="355"/>
      <c r="K3462" s="355"/>
      <c r="L3462" s="355"/>
      <c r="M3462" s="355"/>
      <c r="N3462" s="355"/>
      <c r="O3462" s="355"/>
      <c r="P3462" s="355"/>
      <c r="Q3462" s="13"/>
      <c r="R3462" s="13"/>
    </row>
    <row r="3463" spans="8:18" x14ac:dyDescent="0.3">
      <c r="H3463" s="354"/>
      <c r="I3463" s="355"/>
      <c r="J3463" s="355"/>
      <c r="K3463" s="355"/>
      <c r="L3463" s="355"/>
      <c r="M3463" s="355"/>
      <c r="N3463" s="355"/>
      <c r="O3463" s="355"/>
      <c r="P3463" s="355"/>
      <c r="Q3463" s="13"/>
      <c r="R3463" s="13"/>
    </row>
    <row r="3464" spans="8:18" x14ac:dyDescent="0.3">
      <c r="H3464" s="354"/>
      <c r="I3464" s="355"/>
      <c r="J3464" s="355"/>
      <c r="K3464" s="355"/>
      <c r="L3464" s="355"/>
      <c r="M3464" s="355"/>
      <c r="N3464" s="355"/>
      <c r="O3464" s="355"/>
      <c r="P3464" s="355"/>
      <c r="Q3464" s="13"/>
      <c r="R3464" s="70"/>
    </row>
    <row r="3465" spans="8:18" x14ac:dyDescent="0.3">
      <c r="H3465" s="354"/>
      <c r="I3465" s="355"/>
      <c r="J3465" s="355"/>
      <c r="K3465" s="355"/>
      <c r="L3465" s="355"/>
      <c r="M3465" s="355"/>
      <c r="N3465" s="355"/>
      <c r="O3465" s="355"/>
      <c r="P3465" s="355"/>
      <c r="Q3465" s="13"/>
      <c r="R3465" s="70"/>
    </row>
    <row r="3466" spans="8:18" ht="22.5" customHeight="1" x14ac:dyDescent="0.3">
      <c r="H3466" s="354"/>
      <c r="I3466" s="354"/>
      <c r="J3466" s="354"/>
      <c r="K3466" s="354"/>
      <c r="L3466" s="354"/>
      <c r="M3466" s="355"/>
      <c r="N3466" s="355"/>
      <c r="O3466" s="357"/>
      <c r="P3466" s="357"/>
      <c r="Q3466" s="13"/>
      <c r="R3466" s="70"/>
    </row>
    <row r="3467" spans="8:18" x14ac:dyDescent="0.3">
      <c r="H3467" s="13"/>
      <c r="I3467" s="13"/>
      <c r="J3467" s="13"/>
      <c r="K3467" s="13"/>
      <c r="L3467" s="13"/>
      <c r="M3467" s="358"/>
      <c r="N3467" s="358"/>
      <c r="O3467" s="13"/>
      <c r="P3467" s="13"/>
      <c r="Q3467" s="13"/>
      <c r="R3467" s="13"/>
    </row>
    <row r="3468" spans="8:18" ht="18.600000000000001" x14ac:dyDescent="0.4">
      <c r="H3468" s="487"/>
      <c r="I3468" s="487"/>
      <c r="J3468" s="487"/>
      <c r="K3468" s="487"/>
      <c r="L3468" s="487"/>
      <c r="M3468" s="487"/>
      <c r="N3468" s="487"/>
      <c r="O3468" s="487"/>
      <c r="P3468" s="487"/>
      <c r="Q3468" s="13"/>
      <c r="R3468" s="13"/>
    </row>
    <row r="3469" spans="8:18" x14ac:dyDescent="0.3">
      <c r="H3469" s="482"/>
      <c r="I3469" s="482"/>
      <c r="J3469" s="482"/>
      <c r="K3469" s="482"/>
      <c r="L3469" s="482"/>
      <c r="M3469" s="482"/>
      <c r="N3469" s="482"/>
      <c r="O3469" s="482"/>
      <c r="P3469" s="482"/>
      <c r="Q3469" s="13"/>
      <c r="R3469" s="13"/>
    </row>
    <row r="3470" spans="8:18" ht="18.600000000000001" x14ac:dyDescent="0.4">
      <c r="H3470" s="483"/>
      <c r="I3470" s="483"/>
      <c r="J3470" s="483"/>
      <c r="K3470" s="483"/>
      <c r="L3470" s="483"/>
      <c r="M3470" s="483"/>
      <c r="N3470" s="483"/>
      <c r="O3470" s="483"/>
      <c r="P3470" s="483"/>
      <c r="Q3470" s="13"/>
      <c r="R3470" s="13"/>
    </row>
    <row r="3471" spans="8:18" ht="18" x14ac:dyDescent="0.4">
      <c r="H3471" s="484"/>
      <c r="I3471" s="484"/>
      <c r="J3471" s="484"/>
      <c r="K3471" s="484"/>
      <c r="L3471" s="484"/>
      <c r="M3471" s="484"/>
      <c r="N3471" s="484"/>
      <c r="O3471" s="484"/>
      <c r="P3471" s="484"/>
      <c r="Q3471" s="13"/>
      <c r="R3471" s="13"/>
    </row>
    <row r="3472" spans="8:18" x14ac:dyDescent="0.3">
      <c r="H3472" s="13"/>
      <c r="I3472" s="359"/>
      <c r="J3472" s="360"/>
      <c r="K3472" s="361"/>
      <c r="L3472" s="362"/>
      <c r="M3472" s="363"/>
      <c r="N3472" s="485"/>
      <c r="O3472" s="485"/>
      <c r="P3472" s="364"/>
      <c r="Q3472" s="13"/>
      <c r="R3472" s="13"/>
    </row>
    <row r="3473" spans="8:18" x14ac:dyDescent="0.3">
      <c r="H3473" s="13"/>
      <c r="I3473" s="359"/>
      <c r="J3473" s="360"/>
      <c r="K3473" s="361"/>
      <c r="L3473" s="361"/>
      <c r="M3473" s="363"/>
      <c r="N3473" s="485"/>
      <c r="O3473" s="485"/>
      <c r="P3473" s="364"/>
      <c r="Q3473" s="13"/>
      <c r="R3473" s="13"/>
    </row>
    <row r="3474" spans="8:18" x14ac:dyDescent="0.3">
      <c r="H3474" s="13"/>
      <c r="I3474" s="365"/>
      <c r="J3474" s="365"/>
      <c r="K3474" s="366"/>
      <c r="L3474" s="367"/>
      <c r="M3474" s="368"/>
      <c r="N3474" s="369"/>
      <c r="O3474" s="486"/>
      <c r="P3474" s="486"/>
      <c r="Q3474" s="486"/>
      <c r="R3474" s="486"/>
    </row>
    <row r="3475" spans="8:18" x14ac:dyDescent="0.3">
      <c r="H3475" s="370"/>
      <c r="I3475" s="371"/>
      <c r="J3475" s="371"/>
      <c r="K3475" s="367"/>
      <c r="L3475" s="367"/>
      <c r="M3475" s="367"/>
      <c r="N3475" s="372"/>
      <c r="O3475" s="478"/>
      <c r="P3475" s="478"/>
      <c r="Q3475" s="478"/>
      <c r="R3475" s="478"/>
    </row>
    <row r="3476" spans="8:18" x14ac:dyDescent="0.3">
      <c r="H3476" s="357"/>
      <c r="I3476" s="357"/>
      <c r="J3476" s="357"/>
      <c r="K3476" s="378"/>
      <c r="L3476" s="378"/>
      <c r="M3476" s="379"/>
      <c r="N3476" s="381"/>
      <c r="O3476" s="376"/>
      <c r="P3476" s="377"/>
      <c r="Q3476" s="376"/>
      <c r="R3476" s="377"/>
    </row>
    <row r="3477" spans="8:18" ht="24" customHeight="1" x14ac:dyDescent="0.3">
      <c r="H3477" s="357"/>
      <c r="I3477" s="357"/>
      <c r="J3477" s="365"/>
      <c r="K3477" s="378"/>
      <c r="L3477" s="378"/>
      <c r="M3477" s="379"/>
      <c r="N3477" s="381"/>
      <c r="O3477" s="376"/>
      <c r="P3477" s="377"/>
      <c r="Q3477" s="376"/>
      <c r="R3477" s="377"/>
    </row>
    <row r="3478" spans="8:18" x14ac:dyDescent="0.3">
      <c r="H3478" s="357"/>
      <c r="I3478" s="357"/>
      <c r="J3478" s="357"/>
      <c r="K3478" s="378"/>
      <c r="L3478" s="378"/>
      <c r="M3478" s="379"/>
      <c r="N3478" s="381"/>
      <c r="O3478" s="376"/>
      <c r="P3478" s="377"/>
      <c r="Q3478" s="376"/>
      <c r="R3478" s="377"/>
    </row>
    <row r="3479" spans="8:18" x14ac:dyDescent="0.3">
      <c r="H3479" s="357"/>
      <c r="I3479" s="357"/>
      <c r="J3479" s="357"/>
      <c r="K3479" s="378"/>
      <c r="L3479" s="378"/>
      <c r="M3479" s="379"/>
      <c r="N3479" s="381"/>
      <c r="O3479" s="376"/>
      <c r="P3479" s="377"/>
      <c r="Q3479" s="376"/>
      <c r="R3479" s="377"/>
    </row>
    <row r="3480" spans="8:18" x14ac:dyDescent="0.3">
      <c r="H3480" s="357"/>
      <c r="I3480" s="357"/>
      <c r="J3480" s="357"/>
      <c r="K3480" s="378"/>
      <c r="L3480" s="378"/>
      <c r="M3480" s="379"/>
      <c r="N3480" s="381"/>
      <c r="O3480" s="376"/>
      <c r="P3480" s="377"/>
      <c r="Q3480" s="376"/>
      <c r="R3480" s="377"/>
    </row>
    <row r="3481" spans="8:18" ht="15" customHeight="1" x14ac:dyDescent="0.3">
      <c r="H3481" s="367"/>
      <c r="I3481" s="367"/>
      <c r="J3481" s="367"/>
      <c r="K3481" s="367"/>
      <c r="L3481" s="367"/>
      <c r="M3481" s="367"/>
      <c r="N3481" s="382"/>
      <c r="O3481" s="376"/>
      <c r="P3481" s="377"/>
      <c r="Q3481" s="376"/>
      <c r="R3481" s="377"/>
    </row>
    <row r="3482" spans="8:18" ht="22.5" customHeight="1" x14ac:dyDescent="0.3">
      <c r="H3482" s="354"/>
      <c r="I3482" s="354"/>
      <c r="J3482" s="354"/>
      <c r="K3482" s="354"/>
      <c r="L3482" s="354"/>
      <c r="M3482" s="368"/>
      <c r="N3482" s="384"/>
      <c r="O3482" s="310"/>
      <c r="P3482" s="495"/>
      <c r="Q3482" s="495"/>
      <c r="R3482" s="495"/>
    </row>
    <row r="3483" spans="8:18" ht="22.5" customHeight="1" x14ac:dyDescent="0.3">
      <c r="H3483" s="481"/>
      <c r="I3483" s="481"/>
      <c r="J3483" s="481"/>
      <c r="K3483" s="481"/>
      <c r="L3483" s="481"/>
      <c r="M3483" s="481"/>
      <c r="N3483" s="481"/>
      <c r="O3483" s="376"/>
      <c r="P3483" s="397"/>
      <c r="Q3483" s="376"/>
      <c r="R3483" s="397"/>
    </row>
    <row r="3484" spans="8:18" ht="22.5" customHeight="1" x14ac:dyDescent="0.3">
      <c r="H3484" s="481"/>
      <c r="I3484" s="481"/>
      <c r="J3484" s="481"/>
      <c r="K3484" s="481"/>
      <c r="L3484" s="481"/>
      <c r="M3484" s="481"/>
      <c r="N3484" s="481"/>
      <c r="O3484" s="310"/>
      <c r="P3484" s="495"/>
      <c r="Q3484" s="495"/>
      <c r="R3484" s="495"/>
    </row>
    <row r="3485" spans="8:18" ht="24.75" customHeight="1" x14ac:dyDescent="0.3">
      <c r="H3485" s="385"/>
      <c r="I3485" s="385"/>
      <c r="J3485" s="385"/>
      <c r="K3485" s="385"/>
      <c r="L3485" s="385"/>
      <c r="M3485" s="386"/>
      <c r="N3485" s="386"/>
      <c r="O3485" s="385"/>
      <c r="P3485" s="385"/>
      <c r="Q3485" s="13"/>
      <c r="R3485" s="13"/>
    </row>
    <row r="3486" spans="8:18" x14ac:dyDescent="0.3">
      <c r="H3486" s="354"/>
      <c r="I3486" s="355"/>
      <c r="J3486" s="355"/>
      <c r="K3486" s="355"/>
      <c r="L3486" s="355"/>
      <c r="M3486" s="355"/>
      <c r="N3486" s="355"/>
      <c r="O3486" s="355"/>
      <c r="P3486" s="355"/>
      <c r="Q3486" s="13"/>
      <c r="R3486" s="13"/>
    </row>
    <row r="3487" spans="8:18" x14ac:dyDescent="0.3">
      <c r="H3487" s="354"/>
      <c r="I3487" s="355"/>
      <c r="J3487" s="355"/>
      <c r="K3487" s="355"/>
      <c r="L3487" s="355"/>
      <c r="M3487" s="355"/>
      <c r="N3487" s="355"/>
      <c r="O3487" s="355"/>
      <c r="P3487" s="355"/>
      <c r="Q3487" s="13"/>
      <c r="R3487" s="13"/>
    </row>
    <row r="3488" spans="8:18" x14ac:dyDescent="0.3">
      <c r="H3488" s="354"/>
      <c r="I3488" s="355"/>
      <c r="J3488" s="355"/>
      <c r="K3488" s="355"/>
      <c r="L3488" s="355"/>
      <c r="M3488" s="355"/>
      <c r="N3488" s="355"/>
      <c r="O3488" s="355"/>
      <c r="P3488" s="355"/>
      <c r="Q3488" s="13"/>
      <c r="R3488" s="70"/>
    </row>
    <row r="3489" spans="8:18" x14ac:dyDescent="0.3">
      <c r="H3489" s="354"/>
      <c r="I3489" s="355"/>
      <c r="J3489" s="355"/>
      <c r="K3489" s="355"/>
      <c r="L3489" s="355"/>
      <c r="M3489" s="355"/>
      <c r="N3489" s="355"/>
      <c r="O3489" s="355"/>
      <c r="P3489" s="355"/>
      <c r="Q3489" s="13"/>
      <c r="R3489" s="70"/>
    </row>
    <row r="3490" spans="8:18" ht="27.75" customHeight="1" x14ac:dyDescent="0.3">
      <c r="H3490" s="354"/>
      <c r="I3490" s="354"/>
      <c r="J3490" s="354"/>
      <c r="K3490" s="354"/>
      <c r="L3490" s="354"/>
      <c r="M3490" s="355"/>
      <c r="N3490" s="355"/>
      <c r="O3490" s="357"/>
      <c r="P3490" s="357"/>
      <c r="Q3490" s="13"/>
      <c r="R3490" s="70"/>
    </row>
    <row r="3491" spans="8:18" x14ac:dyDescent="0.3">
      <c r="H3491" s="13"/>
      <c r="I3491" s="13"/>
      <c r="J3491" s="13"/>
      <c r="K3491" s="13"/>
      <c r="L3491" s="13"/>
      <c r="M3491" s="358"/>
      <c r="N3491" s="358"/>
      <c r="O3491" s="13"/>
      <c r="P3491" s="13"/>
      <c r="Q3491" s="13"/>
      <c r="R3491" s="13"/>
    </row>
    <row r="3492" spans="8:18" ht="23.25" customHeight="1" x14ac:dyDescent="0.4">
      <c r="H3492" s="487"/>
      <c r="I3492" s="487"/>
      <c r="J3492" s="487"/>
      <c r="K3492" s="487"/>
      <c r="L3492" s="487"/>
      <c r="M3492" s="487"/>
      <c r="N3492" s="487"/>
      <c r="O3492" s="487"/>
      <c r="P3492" s="487"/>
      <c r="Q3492" s="13"/>
      <c r="R3492" s="13"/>
    </row>
    <row r="3493" spans="8:18" x14ac:dyDescent="0.3">
      <c r="H3493" s="482"/>
      <c r="I3493" s="482"/>
      <c r="J3493" s="482"/>
      <c r="K3493" s="482"/>
      <c r="L3493" s="482"/>
      <c r="M3493" s="482"/>
      <c r="N3493" s="482"/>
      <c r="O3493" s="482"/>
      <c r="P3493" s="482"/>
      <c r="Q3493" s="13"/>
      <c r="R3493" s="13"/>
    </row>
    <row r="3494" spans="8:18" ht="18.600000000000001" x14ac:dyDescent="0.4">
      <c r="H3494" s="483"/>
      <c r="I3494" s="483"/>
      <c r="J3494" s="483"/>
      <c r="K3494" s="483"/>
      <c r="L3494" s="483"/>
      <c r="M3494" s="483"/>
      <c r="N3494" s="483"/>
      <c r="O3494" s="483"/>
      <c r="P3494" s="483"/>
      <c r="Q3494" s="13"/>
      <c r="R3494" s="13"/>
    </row>
    <row r="3495" spans="8:18" ht="18" x14ac:dyDescent="0.4">
      <c r="H3495" s="484"/>
      <c r="I3495" s="484"/>
      <c r="J3495" s="484"/>
      <c r="K3495" s="484"/>
      <c r="L3495" s="484"/>
      <c r="M3495" s="484"/>
      <c r="N3495" s="484"/>
      <c r="O3495" s="484"/>
      <c r="P3495" s="484"/>
      <c r="Q3495" s="13"/>
      <c r="R3495" s="13"/>
    </row>
    <row r="3496" spans="8:18" x14ac:dyDescent="0.3">
      <c r="H3496" s="13"/>
      <c r="I3496" s="359"/>
      <c r="J3496" s="360"/>
      <c r="K3496" s="361"/>
      <c r="L3496" s="362"/>
      <c r="M3496" s="363"/>
      <c r="N3496" s="485"/>
      <c r="O3496" s="485"/>
      <c r="P3496" s="364"/>
      <c r="Q3496" s="13"/>
      <c r="R3496" s="13"/>
    </row>
    <row r="3497" spans="8:18" x14ac:dyDescent="0.3">
      <c r="H3497" s="13"/>
      <c r="I3497" s="359"/>
      <c r="J3497" s="360"/>
      <c r="K3497" s="361"/>
      <c r="L3497" s="361"/>
      <c r="M3497" s="363"/>
      <c r="N3497" s="485"/>
      <c r="O3497" s="485"/>
      <c r="P3497" s="364"/>
      <c r="Q3497" s="13"/>
      <c r="R3497" s="13"/>
    </row>
    <row r="3498" spans="8:18" x14ac:dyDescent="0.3">
      <c r="H3498" s="13"/>
      <c r="I3498" s="365"/>
      <c r="J3498" s="365"/>
      <c r="K3498" s="366"/>
      <c r="L3498" s="367"/>
      <c r="M3498" s="368"/>
      <c r="N3498" s="369"/>
      <c r="O3498" s="486"/>
      <c r="P3498" s="486"/>
      <c r="Q3498" s="486"/>
      <c r="R3498" s="486"/>
    </row>
    <row r="3499" spans="8:18" x14ac:dyDescent="0.3">
      <c r="H3499" s="370"/>
      <c r="I3499" s="371"/>
      <c r="J3499" s="371"/>
      <c r="K3499" s="367"/>
      <c r="L3499" s="367"/>
      <c r="M3499" s="367"/>
      <c r="N3499" s="372"/>
      <c r="O3499" s="478"/>
      <c r="P3499" s="478"/>
      <c r="Q3499" s="478"/>
      <c r="R3499" s="478"/>
    </row>
    <row r="3500" spans="8:18" x14ac:dyDescent="0.3">
      <c r="H3500" s="357"/>
      <c r="I3500" s="357"/>
      <c r="J3500" s="365"/>
      <c r="K3500" s="378"/>
      <c r="L3500" s="378"/>
      <c r="M3500" s="379"/>
      <c r="N3500" s="381"/>
      <c r="O3500" s="376"/>
      <c r="P3500" s="377"/>
      <c r="Q3500" s="376"/>
      <c r="R3500" s="377"/>
    </row>
    <row r="3501" spans="8:18" x14ac:dyDescent="0.3">
      <c r="H3501" s="357"/>
      <c r="I3501" s="357"/>
      <c r="J3501" s="357"/>
      <c r="K3501" s="378"/>
      <c r="L3501" s="378"/>
      <c r="M3501" s="379"/>
      <c r="N3501" s="381"/>
      <c r="O3501" s="376"/>
      <c r="P3501" s="377"/>
      <c r="Q3501" s="376"/>
      <c r="R3501" s="377"/>
    </row>
    <row r="3502" spans="8:18" ht="30.75" customHeight="1" x14ac:dyDescent="0.3">
      <c r="H3502" s="357"/>
      <c r="I3502" s="357"/>
      <c r="J3502" s="357"/>
      <c r="K3502" s="378"/>
      <c r="L3502" s="378"/>
      <c r="M3502" s="379"/>
      <c r="N3502" s="381"/>
      <c r="O3502" s="376"/>
      <c r="P3502" s="377"/>
      <c r="Q3502" s="376"/>
      <c r="R3502" s="377"/>
    </row>
    <row r="3503" spans="8:18" x14ac:dyDescent="0.3">
      <c r="H3503" s="357"/>
      <c r="I3503" s="357"/>
      <c r="J3503" s="357"/>
      <c r="K3503" s="378"/>
      <c r="L3503" s="378"/>
      <c r="M3503" s="379"/>
      <c r="N3503" s="381"/>
      <c r="O3503" s="376"/>
      <c r="P3503" s="377"/>
      <c r="Q3503" s="376"/>
      <c r="R3503" s="377"/>
    </row>
    <row r="3504" spans="8:18" x14ac:dyDescent="0.3">
      <c r="H3504" s="357"/>
      <c r="I3504" s="357"/>
      <c r="J3504" s="357"/>
      <c r="K3504" s="378"/>
      <c r="L3504" s="378"/>
      <c r="M3504" s="379"/>
      <c r="N3504" s="381"/>
      <c r="O3504" s="376"/>
      <c r="P3504" s="377"/>
      <c r="Q3504" s="376"/>
      <c r="R3504" s="377"/>
    </row>
    <row r="3505" spans="8:18" x14ac:dyDescent="0.3">
      <c r="H3505" s="357"/>
      <c r="I3505" s="357"/>
      <c r="J3505" s="357"/>
      <c r="K3505" s="378"/>
      <c r="L3505" s="378"/>
      <c r="M3505" s="379"/>
      <c r="N3505" s="381"/>
      <c r="O3505" s="376"/>
      <c r="P3505" s="377"/>
      <c r="Q3505" s="376"/>
      <c r="R3505" s="377"/>
    </row>
    <row r="3506" spans="8:18" x14ac:dyDescent="0.3">
      <c r="H3506" s="357"/>
      <c r="I3506" s="357"/>
      <c r="J3506" s="357"/>
      <c r="K3506" s="378"/>
      <c r="L3506" s="378"/>
      <c r="M3506" s="379"/>
      <c r="N3506" s="381"/>
      <c r="O3506" s="376"/>
      <c r="P3506" s="377"/>
      <c r="Q3506" s="376"/>
      <c r="R3506" s="377"/>
    </row>
    <row r="3507" spans="8:18" x14ac:dyDescent="0.3">
      <c r="H3507" s="357"/>
      <c r="I3507" s="357"/>
      <c r="J3507" s="357"/>
      <c r="K3507" s="378"/>
      <c r="L3507" s="378"/>
      <c r="M3507" s="379"/>
      <c r="N3507" s="381"/>
      <c r="O3507" s="376"/>
      <c r="P3507" s="377"/>
      <c r="Q3507" s="376"/>
      <c r="R3507" s="377"/>
    </row>
    <row r="3508" spans="8:18" x14ac:dyDescent="0.3">
      <c r="H3508" s="357"/>
      <c r="I3508" s="357"/>
      <c r="J3508" s="357"/>
      <c r="K3508" s="378"/>
      <c r="L3508" s="378"/>
      <c r="M3508" s="379"/>
      <c r="N3508" s="381"/>
      <c r="O3508" s="376"/>
      <c r="P3508" s="377"/>
      <c r="Q3508" s="376"/>
      <c r="R3508" s="377"/>
    </row>
    <row r="3509" spans="8:18" x14ac:dyDescent="0.3">
      <c r="H3509" s="357"/>
      <c r="I3509" s="357"/>
      <c r="J3509" s="357"/>
      <c r="K3509" s="378"/>
      <c r="L3509" s="378"/>
      <c r="M3509" s="379"/>
      <c r="N3509" s="381"/>
      <c r="O3509" s="376"/>
      <c r="P3509" s="377"/>
      <c r="Q3509" s="376"/>
      <c r="R3509" s="377"/>
    </row>
    <row r="3510" spans="8:18" ht="29.25" customHeight="1" x14ac:dyDescent="0.3">
      <c r="H3510" s="357"/>
      <c r="I3510" s="357"/>
      <c r="J3510" s="357"/>
      <c r="K3510" s="378"/>
      <c r="L3510" s="378"/>
      <c r="M3510" s="379"/>
      <c r="N3510" s="381"/>
      <c r="O3510" s="376"/>
      <c r="P3510" s="377"/>
      <c r="Q3510" s="376"/>
      <c r="R3510" s="377"/>
    </row>
    <row r="3511" spans="8:18" x14ac:dyDescent="0.3">
      <c r="H3511" s="357"/>
      <c r="I3511" s="357"/>
      <c r="J3511" s="357"/>
      <c r="K3511" s="378"/>
      <c r="L3511" s="378"/>
      <c r="M3511" s="379"/>
      <c r="N3511" s="381"/>
      <c r="O3511" s="376"/>
      <c r="P3511" s="377"/>
      <c r="Q3511" s="376"/>
      <c r="R3511" s="377"/>
    </row>
    <row r="3512" spans="8:18" x14ac:dyDescent="0.3">
      <c r="H3512" s="357"/>
      <c r="I3512" s="357"/>
      <c r="J3512" s="357"/>
      <c r="K3512" s="378"/>
      <c r="L3512" s="378"/>
      <c r="M3512" s="379"/>
      <c r="N3512" s="381"/>
      <c r="O3512" s="376"/>
      <c r="P3512" s="377"/>
      <c r="Q3512" s="376"/>
      <c r="R3512" s="377"/>
    </row>
    <row r="3513" spans="8:18" x14ac:dyDescent="0.3">
      <c r="H3513" s="357"/>
      <c r="I3513" s="357"/>
      <c r="J3513" s="357"/>
      <c r="K3513" s="378"/>
      <c r="L3513" s="378"/>
      <c r="M3513" s="379"/>
      <c r="N3513" s="381"/>
      <c r="O3513" s="376"/>
      <c r="P3513" s="377"/>
      <c r="Q3513" s="376"/>
      <c r="R3513" s="377"/>
    </row>
    <row r="3514" spans="8:18" x14ac:dyDescent="0.3">
      <c r="H3514" s="357"/>
      <c r="I3514" s="357"/>
      <c r="J3514" s="357"/>
      <c r="K3514" s="378"/>
      <c r="L3514" s="378"/>
      <c r="M3514" s="379"/>
      <c r="N3514" s="381"/>
      <c r="O3514" s="376"/>
      <c r="P3514" s="377"/>
      <c r="Q3514" s="376"/>
      <c r="R3514" s="377"/>
    </row>
    <row r="3515" spans="8:18" ht="6.75" customHeight="1" x14ac:dyDescent="0.3">
      <c r="H3515" s="357"/>
      <c r="I3515" s="357"/>
      <c r="J3515" s="357"/>
      <c r="K3515" s="378"/>
      <c r="L3515" s="378"/>
      <c r="M3515" s="379"/>
      <c r="N3515" s="381"/>
      <c r="O3515" s="376"/>
      <c r="P3515" s="377"/>
      <c r="Q3515" s="376"/>
      <c r="R3515" s="377"/>
    </row>
    <row r="3516" spans="8:18" x14ac:dyDescent="0.3">
      <c r="H3516" s="367"/>
      <c r="I3516" s="367"/>
      <c r="J3516" s="367"/>
      <c r="K3516" s="367"/>
      <c r="L3516" s="367"/>
      <c r="M3516" s="367"/>
      <c r="N3516" s="382"/>
      <c r="O3516" s="376"/>
      <c r="P3516" s="377"/>
      <c r="Q3516" s="376"/>
      <c r="R3516" s="377"/>
    </row>
    <row r="3517" spans="8:18" x14ac:dyDescent="0.3">
      <c r="H3517" s="354"/>
      <c r="I3517" s="354"/>
      <c r="J3517" s="354"/>
      <c r="K3517" s="354"/>
      <c r="L3517" s="354"/>
      <c r="M3517" s="368"/>
      <c r="N3517" s="384"/>
      <c r="O3517" s="310"/>
      <c r="P3517" s="495"/>
      <c r="Q3517" s="495"/>
      <c r="R3517" s="495"/>
    </row>
    <row r="3518" spans="8:18" x14ac:dyDescent="0.3">
      <c r="H3518" s="385"/>
      <c r="I3518" s="385"/>
      <c r="J3518" s="385"/>
      <c r="K3518" s="385"/>
      <c r="L3518" s="385"/>
      <c r="M3518" s="386"/>
      <c r="N3518" s="386"/>
      <c r="O3518" s="385"/>
      <c r="P3518" s="385"/>
      <c r="Q3518" s="13"/>
      <c r="R3518" s="13"/>
    </row>
    <row r="3519" spans="8:18" ht="4.5" customHeight="1" x14ac:dyDescent="0.3">
      <c r="H3519" s="354"/>
      <c r="I3519" s="355"/>
      <c r="J3519" s="355"/>
      <c r="K3519" s="355"/>
      <c r="L3519" s="355"/>
      <c r="M3519" s="355"/>
      <c r="N3519" s="355"/>
      <c r="O3519" s="355"/>
      <c r="P3519" s="355"/>
      <c r="Q3519" s="13"/>
      <c r="R3519" s="13"/>
    </row>
    <row r="3520" spans="8:18" x14ac:dyDescent="0.3">
      <c r="H3520" s="354"/>
      <c r="I3520" s="355"/>
      <c r="J3520" s="355"/>
      <c r="K3520" s="355"/>
      <c r="L3520" s="355"/>
      <c r="M3520" s="355"/>
      <c r="N3520" s="355"/>
      <c r="O3520" s="355"/>
      <c r="P3520" s="355"/>
      <c r="Q3520" s="13"/>
      <c r="R3520" s="13"/>
    </row>
    <row r="3521" spans="8:22" x14ac:dyDescent="0.3">
      <c r="H3521" s="354"/>
      <c r="I3521" s="355"/>
      <c r="J3521" s="355"/>
      <c r="K3521" s="355"/>
      <c r="L3521" s="355"/>
      <c r="M3521" s="355"/>
      <c r="N3521" s="355"/>
      <c r="O3521" s="355"/>
      <c r="P3521" s="355"/>
      <c r="Q3521" s="13"/>
      <c r="R3521" s="70"/>
    </row>
    <row r="3522" spans="8:22" x14ac:dyDescent="0.3">
      <c r="H3522" s="354"/>
      <c r="I3522" s="355"/>
      <c r="J3522" s="355"/>
      <c r="K3522" s="355"/>
      <c r="L3522" s="355"/>
      <c r="M3522" s="355"/>
      <c r="N3522" s="355"/>
      <c r="O3522" s="355"/>
      <c r="P3522" s="355"/>
      <c r="Q3522" s="13"/>
      <c r="R3522" s="70"/>
    </row>
    <row r="3523" spans="8:22" x14ac:dyDescent="0.3">
      <c r="H3523" s="354"/>
      <c r="I3523" s="354"/>
      <c r="J3523" s="354"/>
      <c r="K3523" s="354"/>
      <c r="L3523" s="354"/>
      <c r="M3523" s="355"/>
      <c r="N3523" s="355"/>
      <c r="O3523" s="357"/>
      <c r="P3523" s="357"/>
      <c r="Q3523" s="13"/>
      <c r="R3523" s="70"/>
    </row>
    <row r="3524" spans="8:22" ht="5.25" customHeight="1" x14ac:dyDescent="0.3">
      <c r="H3524" s="13"/>
      <c r="I3524" s="13"/>
      <c r="J3524" s="13"/>
      <c r="K3524" s="13"/>
      <c r="L3524" s="13"/>
      <c r="M3524" s="358"/>
      <c r="N3524" s="358"/>
      <c r="O3524" s="13"/>
      <c r="P3524" s="13"/>
      <c r="Q3524" s="13"/>
      <c r="R3524" s="13"/>
    </row>
    <row r="3525" spans="8:22" ht="18.600000000000001" x14ac:dyDescent="0.4">
      <c r="H3525" s="487"/>
      <c r="I3525" s="487"/>
      <c r="J3525" s="487"/>
      <c r="K3525" s="487"/>
      <c r="L3525" s="487"/>
      <c r="M3525" s="487"/>
      <c r="N3525" s="487"/>
      <c r="O3525" s="487"/>
      <c r="P3525" s="487"/>
      <c r="Q3525" s="13"/>
      <c r="R3525" s="13"/>
    </row>
    <row r="3526" spans="8:22" x14ac:dyDescent="0.3">
      <c r="H3526" s="482"/>
      <c r="I3526" s="482"/>
      <c r="J3526" s="482"/>
      <c r="K3526" s="482"/>
      <c r="L3526" s="482"/>
      <c r="M3526" s="482"/>
      <c r="N3526" s="482"/>
      <c r="O3526" s="482"/>
      <c r="P3526" s="482"/>
      <c r="Q3526" s="13"/>
      <c r="R3526" s="13"/>
    </row>
    <row r="3527" spans="8:22" ht="18.600000000000001" x14ac:dyDescent="0.4">
      <c r="H3527" s="483"/>
      <c r="I3527" s="483"/>
      <c r="J3527" s="483"/>
      <c r="K3527" s="483"/>
      <c r="L3527" s="483"/>
      <c r="M3527" s="483"/>
      <c r="N3527" s="483"/>
      <c r="O3527" s="483"/>
      <c r="P3527" s="483"/>
      <c r="Q3527" s="13"/>
      <c r="R3527" s="13"/>
    </row>
    <row r="3528" spans="8:22" ht="18" x14ac:dyDescent="0.4">
      <c r="H3528" s="484"/>
      <c r="I3528" s="484"/>
      <c r="J3528" s="484"/>
      <c r="K3528" s="484"/>
      <c r="L3528" s="484"/>
      <c r="M3528" s="484"/>
      <c r="N3528" s="484"/>
      <c r="O3528" s="484"/>
      <c r="P3528" s="484"/>
      <c r="Q3528" s="13"/>
      <c r="R3528" s="13"/>
    </row>
    <row r="3529" spans="8:22" x14ac:dyDescent="0.3">
      <c r="H3529" s="13"/>
      <c r="I3529" s="359"/>
      <c r="J3529" s="360"/>
      <c r="K3529" s="361"/>
      <c r="L3529" s="362"/>
      <c r="M3529" s="363"/>
      <c r="N3529" s="485"/>
      <c r="O3529" s="485"/>
      <c r="P3529" s="364"/>
      <c r="Q3529" s="13"/>
      <c r="R3529" s="13"/>
    </row>
    <row r="3530" spans="8:22" x14ac:dyDescent="0.3">
      <c r="H3530" s="13"/>
      <c r="I3530" s="359"/>
      <c r="J3530" s="360"/>
      <c r="K3530" s="361"/>
      <c r="L3530" s="361"/>
      <c r="M3530" s="363"/>
      <c r="N3530" s="485"/>
      <c r="O3530" s="485"/>
      <c r="P3530" s="364"/>
      <c r="Q3530" s="13"/>
      <c r="R3530" s="13"/>
    </row>
    <row r="3531" spans="8:22" x14ac:dyDescent="0.3">
      <c r="H3531" s="13"/>
      <c r="I3531" s="365"/>
      <c r="J3531" s="365"/>
      <c r="K3531" s="366"/>
      <c r="L3531" s="367"/>
      <c r="M3531" s="368"/>
      <c r="N3531" s="369"/>
      <c r="O3531" s="486"/>
      <c r="P3531" s="486"/>
      <c r="Q3531" s="486"/>
      <c r="R3531" s="486"/>
    </row>
    <row r="3532" spans="8:22" x14ac:dyDescent="0.3">
      <c r="H3532" s="370"/>
      <c r="I3532" s="371"/>
      <c r="J3532" s="371"/>
      <c r="K3532" s="367"/>
      <c r="L3532" s="367"/>
      <c r="M3532" s="367"/>
      <c r="N3532" s="372"/>
      <c r="O3532" s="478"/>
      <c r="P3532" s="478"/>
      <c r="Q3532" s="478"/>
      <c r="R3532" s="478"/>
    </row>
    <row r="3533" spans="8:22" ht="24.75" customHeight="1" x14ac:dyDescent="0.3">
      <c r="H3533" s="357"/>
      <c r="I3533" s="357"/>
      <c r="J3533" s="365"/>
      <c r="K3533" s="378"/>
      <c r="L3533" s="378"/>
      <c r="M3533" s="379"/>
      <c r="N3533" s="381"/>
      <c r="O3533" s="376"/>
      <c r="P3533" s="377"/>
      <c r="Q3533" s="376"/>
      <c r="R3533" s="377"/>
    </row>
    <row r="3534" spans="8:22" x14ac:dyDescent="0.3">
      <c r="H3534" s="357"/>
      <c r="I3534" s="357"/>
      <c r="J3534" s="357"/>
      <c r="K3534" s="378"/>
      <c r="L3534" s="378"/>
      <c r="M3534" s="379"/>
      <c r="N3534" s="381"/>
      <c r="O3534" s="376"/>
      <c r="P3534" s="377"/>
      <c r="Q3534" s="376"/>
      <c r="R3534" s="377"/>
    </row>
    <row r="3535" spans="8:22" x14ac:dyDescent="0.3">
      <c r="H3535" s="357"/>
      <c r="I3535" s="357"/>
      <c r="J3535" s="357"/>
      <c r="K3535" s="378"/>
      <c r="L3535" s="378"/>
      <c r="M3535" s="379"/>
      <c r="N3535" s="381"/>
      <c r="O3535" s="376"/>
      <c r="P3535" s="377"/>
      <c r="Q3535" s="376"/>
      <c r="R3535" s="377"/>
      <c r="T3535" s="406">
        <v>41743</v>
      </c>
      <c r="U3535" s="406"/>
      <c r="V3535" s="406"/>
    </row>
    <row r="3536" spans="8:22" x14ac:dyDescent="0.3">
      <c r="H3536" s="357"/>
      <c r="I3536" s="357"/>
      <c r="J3536" s="357"/>
      <c r="K3536" s="378"/>
      <c r="L3536" s="378"/>
      <c r="M3536" s="379"/>
      <c r="N3536" s="381"/>
      <c r="O3536" s="376"/>
      <c r="P3536" s="377"/>
      <c r="Q3536" s="376"/>
      <c r="R3536" s="377"/>
      <c r="T3536" s="406">
        <v>41743</v>
      </c>
      <c r="U3536" s="406"/>
      <c r="V3536" s="406"/>
    </row>
    <row r="3537" spans="8:18" x14ac:dyDescent="0.3">
      <c r="H3537" s="357"/>
      <c r="I3537" s="357"/>
      <c r="J3537" s="357"/>
      <c r="K3537" s="378"/>
      <c r="L3537" s="378"/>
      <c r="M3537" s="379"/>
      <c r="N3537" s="381"/>
      <c r="O3537" s="376"/>
      <c r="P3537" s="377"/>
      <c r="Q3537" s="376"/>
      <c r="R3537" s="377"/>
    </row>
    <row r="3538" spans="8:18" x14ac:dyDescent="0.3">
      <c r="H3538" s="357"/>
      <c r="I3538" s="357"/>
      <c r="J3538" s="357"/>
      <c r="K3538" s="378"/>
      <c r="L3538" s="378"/>
      <c r="M3538" s="379"/>
      <c r="N3538" s="381"/>
      <c r="O3538" s="376"/>
      <c r="P3538" s="377"/>
      <c r="Q3538" s="376"/>
      <c r="R3538" s="377"/>
    </row>
    <row r="3539" spans="8:18" x14ac:dyDescent="0.3">
      <c r="H3539" s="357"/>
      <c r="I3539" s="357"/>
      <c r="J3539" s="357"/>
      <c r="K3539" s="378"/>
      <c r="L3539" s="378"/>
      <c r="M3539" s="379"/>
      <c r="N3539" s="381"/>
      <c r="O3539" s="376"/>
      <c r="P3539" s="377"/>
      <c r="Q3539" s="376"/>
      <c r="R3539" s="377"/>
    </row>
    <row r="3540" spans="8:18" x14ac:dyDescent="0.3">
      <c r="H3540" s="357"/>
      <c r="I3540" s="357"/>
      <c r="J3540" s="357"/>
      <c r="K3540" s="378"/>
      <c r="L3540" s="378"/>
      <c r="M3540" s="379"/>
      <c r="N3540" s="381"/>
      <c r="O3540" s="376"/>
      <c r="P3540" s="377"/>
      <c r="Q3540" s="376"/>
      <c r="R3540" s="377"/>
    </row>
    <row r="3541" spans="8:18" x14ac:dyDescent="0.3">
      <c r="H3541" s="357"/>
      <c r="I3541" s="357"/>
      <c r="J3541" s="357"/>
      <c r="K3541" s="378"/>
      <c r="L3541" s="378"/>
      <c r="M3541" s="379"/>
      <c r="N3541" s="381"/>
      <c r="O3541" s="376"/>
      <c r="P3541" s="377"/>
      <c r="Q3541" s="376"/>
      <c r="R3541" s="377"/>
    </row>
    <row r="3542" spans="8:18" x14ac:dyDescent="0.3">
      <c r="H3542" s="357"/>
      <c r="I3542" s="357"/>
      <c r="J3542" s="357"/>
      <c r="K3542" s="378"/>
      <c r="L3542" s="378"/>
      <c r="M3542" s="379"/>
      <c r="N3542" s="381"/>
      <c r="O3542" s="376"/>
      <c r="P3542" s="377"/>
      <c r="Q3542" s="376"/>
      <c r="R3542" s="377"/>
    </row>
    <row r="3543" spans="8:18" x14ac:dyDescent="0.3">
      <c r="H3543" s="357"/>
      <c r="I3543" s="357"/>
      <c r="J3543" s="357"/>
      <c r="K3543" s="378"/>
      <c r="L3543" s="378"/>
      <c r="M3543" s="379"/>
      <c r="N3543" s="381"/>
      <c r="O3543" s="376"/>
      <c r="P3543" s="377"/>
      <c r="Q3543" s="376"/>
      <c r="R3543" s="377"/>
    </row>
    <row r="3544" spans="8:18" x14ac:dyDescent="0.3">
      <c r="H3544" s="357"/>
      <c r="I3544" s="357"/>
      <c r="J3544" s="357"/>
      <c r="K3544" s="378"/>
      <c r="L3544" s="378"/>
      <c r="M3544" s="379"/>
      <c r="N3544" s="381"/>
      <c r="O3544" s="376"/>
      <c r="P3544" s="377"/>
      <c r="Q3544" s="376"/>
      <c r="R3544" s="377"/>
    </row>
    <row r="3545" spans="8:18" x14ac:dyDescent="0.3">
      <c r="H3545" s="357"/>
      <c r="I3545" s="357"/>
      <c r="J3545" s="357"/>
      <c r="K3545" s="378"/>
      <c r="L3545" s="378"/>
      <c r="M3545" s="379"/>
      <c r="N3545" s="381"/>
      <c r="O3545" s="376"/>
      <c r="P3545" s="377"/>
      <c r="Q3545" s="376"/>
      <c r="R3545" s="377"/>
    </row>
    <row r="3546" spans="8:18" x14ac:dyDescent="0.3">
      <c r="H3546" s="357"/>
      <c r="I3546" s="357"/>
      <c r="J3546" s="357"/>
      <c r="K3546" s="378"/>
      <c r="L3546" s="378"/>
      <c r="M3546" s="379"/>
      <c r="N3546" s="381"/>
      <c r="O3546" s="376"/>
      <c r="P3546" s="377"/>
      <c r="Q3546" s="376"/>
      <c r="R3546" s="377"/>
    </row>
    <row r="3547" spans="8:18" x14ac:dyDescent="0.3">
      <c r="H3547" s="357"/>
      <c r="I3547" s="357"/>
      <c r="J3547" s="357"/>
      <c r="K3547" s="378"/>
      <c r="L3547" s="378"/>
      <c r="M3547" s="379"/>
      <c r="N3547" s="381"/>
      <c r="O3547" s="376"/>
      <c r="P3547" s="377"/>
      <c r="Q3547" s="376"/>
      <c r="R3547" s="377"/>
    </row>
    <row r="3548" spans="8:18" x14ac:dyDescent="0.3">
      <c r="H3548" s="367"/>
      <c r="I3548" s="367"/>
      <c r="J3548" s="367"/>
      <c r="K3548" s="367"/>
      <c r="L3548" s="367"/>
      <c r="M3548" s="367"/>
      <c r="N3548" s="382"/>
      <c r="O3548" s="376"/>
      <c r="P3548" s="377"/>
      <c r="Q3548" s="376"/>
      <c r="R3548" s="377"/>
    </row>
    <row r="3549" spans="8:18" x14ac:dyDescent="0.3">
      <c r="H3549" s="354"/>
      <c r="I3549" s="354"/>
      <c r="J3549" s="354"/>
      <c r="K3549" s="354"/>
      <c r="L3549" s="354"/>
      <c r="M3549" s="368"/>
      <c r="N3549" s="384"/>
      <c r="O3549" s="310"/>
      <c r="P3549" s="495"/>
      <c r="Q3549" s="495"/>
      <c r="R3549" s="495"/>
    </row>
    <row r="3550" spans="8:18" ht="18.75" customHeight="1" x14ac:dyDescent="0.3">
      <c r="H3550" s="354"/>
      <c r="I3550" s="354"/>
      <c r="J3550" s="354"/>
      <c r="K3550" s="354"/>
      <c r="L3550" s="354"/>
      <c r="M3550" s="368"/>
      <c r="N3550" s="509"/>
      <c r="O3550" s="309"/>
      <c r="P3550" s="405"/>
      <c r="Q3550" s="309"/>
      <c r="R3550" s="405"/>
    </row>
    <row r="3551" spans="8:18" ht="20.25" customHeight="1" x14ac:dyDescent="0.3">
      <c r="H3551" s="354"/>
      <c r="I3551" s="354"/>
      <c r="J3551" s="354"/>
      <c r="K3551" s="354"/>
      <c r="L3551" s="354"/>
      <c r="M3551" s="368"/>
      <c r="N3551" s="509"/>
      <c r="O3551" s="510"/>
      <c r="P3551" s="510"/>
      <c r="Q3551" s="510"/>
      <c r="R3551" s="510"/>
    </row>
    <row r="3552" spans="8:18" x14ac:dyDescent="0.3">
      <c r="H3552" s="385"/>
      <c r="I3552" s="385"/>
      <c r="J3552" s="385"/>
      <c r="K3552" s="385"/>
      <c r="L3552" s="385"/>
      <c r="M3552" s="386"/>
      <c r="N3552" s="386"/>
      <c r="O3552" s="385"/>
      <c r="P3552" s="385"/>
      <c r="Q3552" s="13"/>
      <c r="R3552" s="13"/>
    </row>
    <row r="3553" spans="8:18" ht="8.25" customHeight="1" x14ac:dyDescent="0.3">
      <c r="H3553" s="354"/>
      <c r="I3553" s="355"/>
      <c r="J3553" s="355"/>
      <c r="K3553" s="355"/>
      <c r="L3553" s="355"/>
      <c r="M3553" s="355"/>
      <c r="N3553" s="355"/>
      <c r="O3553" s="355"/>
      <c r="P3553" s="355"/>
      <c r="Q3553" s="13"/>
      <c r="R3553" s="13"/>
    </row>
    <row r="3554" spans="8:18" x14ac:dyDescent="0.3">
      <c r="H3554" s="354"/>
      <c r="I3554" s="355"/>
      <c r="J3554" s="355"/>
      <c r="K3554" s="355"/>
      <c r="L3554" s="355"/>
      <c r="M3554" s="355"/>
      <c r="N3554" s="355"/>
      <c r="O3554" s="355"/>
      <c r="P3554" s="355"/>
      <c r="Q3554" s="13"/>
      <c r="R3554" s="13"/>
    </row>
    <row r="3555" spans="8:18" x14ac:dyDescent="0.3">
      <c r="H3555" s="354"/>
      <c r="I3555" s="355"/>
      <c r="J3555" s="355"/>
      <c r="K3555" s="355"/>
      <c r="L3555" s="355"/>
      <c r="M3555" s="355"/>
      <c r="N3555" s="355"/>
      <c r="O3555" s="355"/>
      <c r="P3555" s="355"/>
      <c r="Q3555" s="13"/>
      <c r="R3555" s="70"/>
    </row>
    <row r="3556" spans="8:18" x14ac:dyDescent="0.3">
      <c r="H3556" s="354"/>
      <c r="I3556" s="355"/>
      <c r="J3556" s="355"/>
      <c r="K3556" s="355"/>
      <c r="L3556" s="355"/>
      <c r="M3556" s="355"/>
      <c r="N3556" s="355"/>
      <c r="O3556" s="355"/>
      <c r="P3556" s="355"/>
      <c r="Q3556" s="13"/>
      <c r="R3556" s="70"/>
    </row>
    <row r="3557" spans="8:18" ht="19.5" customHeight="1" x14ac:dyDescent="0.3">
      <c r="H3557" s="354"/>
      <c r="I3557" s="354"/>
      <c r="J3557" s="354"/>
      <c r="K3557" s="354"/>
      <c r="L3557" s="354"/>
      <c r="M3557" s="355"/>
      <c r="N3557" s="355"/>
      <c r="O3557" s="357"/>
      <c r="P3557" s="357"/>
      <c r="Q3557" s="13"/>
      <c r="R3557" s="70"/>
    </row>
    <row r="3558" spans="8:18" x14ac:dyDescent="0.3">
      <c r="H3558" s="13"/>
      <c r="I3558" s="13"/>
      <c r="J3558" s="13"/>
      <c r="K3558" s="13"/>
      <c r="L3558" s="13"/>
      <c r="M3558" s="358"/>
      <c r="N3558" s="358"/>
      <c r="O3558" s="13"/>
      <c r="P3558" s="13"/>
      <c r="Q3558" s="13"/>
      <c r="R3558" s="13"/>
    </row>
    <row r="3559" spans="8:18" ht="18.600000000000001" x14ac:dyDescent="0.4">
      <c r="H3559" s="487"/>
      <c r="I3559" s="487"/>
      <c r="J3559" s="487"/>
      <c r="K3559" s="487"/>
      <c r="L3559" s="487"/>
      <c r="M3559" s="487"/>
      <c r="N3559" s="487"/>
      <c r="O3559" s="487"/>
      <c r="P3559" s="487"/>
      <c r="Q3559" s="13"/>
      <c r="R3559" s="13"/>
    </row>
    <row r="3560" spans="8:18" x14ac:dyDescent="0.3">
      <c r="H3560" s="482"/>
      <c r="I3560" s="482"/>
      <c r="J3560" s="482"/>
      <c r="K3560" s="482"/>
      <c r="L3560" s="482"/>
      <c r="M3560" s="482"/>
      <c r="N3560" s="482"/>
      <c r="O3560" s="482"/>
      <c r="P3560" s="482"/>
      <c r="Q3560" s="13"/>
      <c r="R3560" s="13"/>
    </row>
    <row r="3561" spans="8:18" ht="18.600000000000001" x14ac:dyDescent="0.4">
      <c r="H3561" s="483"/>
      <c r="I3561" s="483"/>
      <c r="J3561" s="483"/>
      <c r="K3561" s="483"/>
      <c r="L3561" s="483"/>
      <c r="M3561" s="483"/>
      <c r="N3561" s="483"/>
      <c r="O3561" s="483"/>
      <c r="P3561" s="483"/>
      <c r="Q3561" s="13"/>
      <c r="R3561" s="13"/>
    </row>
    <row r="3562" spans="8:18" ht="18" x14ac:dyDescent="0.4">
      <c r="H3562" s="484"/>
      <c r="I3562" s="484"/>
      <c r="J3562" s="484"/>
      <c r="K3562" s="484"/>
      <c r="L3562" s="484"/>
      <c r="M3562" s="484"/>
      <c r="N3562" s="484"/>
      <c r="O3562" s="484"/>
      <c r="P3562" s="484"/>
      <c r="Q3562" s="13"/>
      <c r="R3562" s="13"/>
    </row>
    <row r="3563" spans="8:18" x14ac:dyDescent="0.3">
      <c r="H3563" s="13"/>
      <c r="I3563" s="359"/>
      <c r="J3563" s="360"/>
      <c r="K3563" s="361"/>
      <c r="L3563" s="362"/>
      <c r="M3563" s="363"/>
      <c r="N3563" s="485"/>
      <c r="O3563" s="485"/>
      <c r="P3563" s="364"/>
      <c r="Q3563" s="13"/>
      <c r="R3563" s="13"/>
    </row>
    <row r="3564" spans="8:18" x14ac:dyDescent="0.3">
      <c r="H3564" s="13"/>
      <c r="I3564" s="359"/>
      <c r="J3564" s="360"/>
      <c r="K3564" s="361"/>
      <c r="L3564" s="361"/>
      <c r="M3564" s="363"/>
      <c r="N3564" s="485"/>
      <c r="O3564" s="485"/>
      <c r="P3564" s="364"/>
      <c r="Q3564" s="13"/>
      <c r="R3564" s="13"/>
    </row>
    <row r="3565" spans="8:18" x14ac:dyDescent="0.3">
      <c r="H3565" s="13"/>
      <c r="I3565" s="365"/>
      <c r="J3565" s="365"/>
      <c r="K3565" s="366"/>
      <c r="L3565" s="367"/>
      <c r="M3565" s="368"/>
      <c r="N3565" s="369"/>
      <c r="O3565" s="486"/>
      <c r="P3565" s="486"/>
      <c r="Q3565" s="486"/>
      <c r="R3565" s="486"/>
    </row>
    <row r="3566" spans="8:18" x14ac:dyDescent="0.3">
      <c r="H3566" s="370"/>
      <c r="I3566" s="371"/>
      <c r="J3566" s="371"/>
      <c r="K3566" s="367"/>
      <c r="L3566" s="367"/>
      <c r="M3566" s="367"/>
      <c r="N3566" s="372"/>
      <c r="O3566" s="478"/>
      <c r="P3566" s="478"/>
      <c r="Q3566" s="478"/>
      <c r="R3566" s="478"/>
    </row>
    <row r="3567" spans="8:18" x14ac:dyDescent="0.3">
      <c r="H3567" s="357"/>
      <c r="I3567" s="357"/>
      <c r="J3567" s="365"/>
      <c r="K3567" s="378"/>
      <c r="L3567" s="378"/>
      <c r="M3567" s="379"/>
      <c r="N3567" s="381"/>
      <c r="O3567" s="376"/>
      <c r="P3567" s="377"/>
      <c r="Q3567" s="376"/>
      <c r="R3567" s="377"/>
    </row>
    <row r="3568" spans="8:18" x14ac:dyDescent="0.3">
      <c r="H3568" s="357"/>
      <c r="I3568" s="357"/>
      <c r="J3568" s="407"/>
      <c r="K3568" s="378"/>
      <c r="L3568" s="378"/>
      <c r="M3568" s="379"/>
      <c r="N3568" s="381"/>
      <c r="O3568" s="376"/>
      <c r="P3568" s="377"/>
      <c r="Q3568" s="376"/>
      <c r="R3568" s="377"/>
    </row>
    <row r="3569" spans="8:18" x14ac:dyDescent="0.3">
      <c r="H3569" s="357"/>
      <c r="I3569" s="357"/>
      <c r="J3569" s="357"/>
      <c r="K3569" s="378"/>
      <c r="L3569" s="378"/>
      <c r="M3569" s="408"/>
      <c r="N3569" s="381"/>
      <c r="O3569" s="376"/>
      <c r="P3569" s="377"/>
      <c r="Q3569" s="376"/>
      <c r="R3569" s="377"/>
    </row>
    <row r="3570" spans="8:18" x14ac:dyDescent="0.3">
      <c r="H3570" s="357"/>
      <c r="I3570" s="357"/>
      <c r="J3570" s="357"/>
      <c r="K3570" s="378"/>
      <c r="L3570" s="378"/>
      <c r="M3570" s="379"/>
      <c r="N3570" s="381"/>
      <c r="O3570" s="376"/>
      <c r="P3570" s="377"/>
      <c r="Q3570" s="376"/>
      <c r="R3570" s="377"/>
    </row>
    <row r="3571" spans="8:18" x14ac:dyDescent="0.3">
      <c r="H3571" s="357"/>
      <c r="I3571" s="357"/>
      <c r="J3571" s="357"/>
      <c r="K3571" s="378"/>
      <c r="L3571" s="378"/>
      <c r="M3571" s="379"/>
      <c r="N3571" s="381"/>
      <c r="O3571" s="376"/>
      <c r="P3571" s="377"/>
      <c r="Q3571" s="376"/>
      <c r="R3571" s="377"/>
    </row>
    <row r="3572" spans="8:18" x14ac:dyDescent="0.3">
      <c r="H3572" s="357"/>
      <c r="I3572" s="357"/>
      <c r="J3572" s="357"/>
      <c r="K3572" s="378"/>
      <c r="L3572" s="378"/>
      <c r="M3572" s="379"/>
      <c r="N3572" s="381"/>
      <c r="O3572" s="376"/>
      <c r="P3572" s="377"/>
      <c r="Q3572" s="376"/>
      <c r="R3572" s="377"/>
    </row>
    <row r="3573" spans="8:18" ht="21.75" customHeight="1" x14ac:dyDescent="0.3">
      <c r="H3573" s="357"/>
      <c r="I3573" s="357"/>
      <c r="J3573" s="357"/>
      <c r="K3573" s="378"/>
      <c r="L3573" s="378"/>
      <c r="M3573" s="379"/>
      <c r="N3573" s="381"/>
      <c r="O3573" s="376"/>
      <c r="P3573" s="377"/>
      <c r="Q3573" s="376"/>
      <c r="R3573" s="377"/>
    </row>
    <row r="3574" spans="8:18" ht="21.75" customHeight="1" x14ac:dyDescent="0.3">
      <c r="H3574" s="357"/>
      <c r="I3574" s="357"/>
      <c r="J3574" s="357"/>
      <c r="K3574" s="378"/>
      <c r="L3574" s="378"/>
      <c r="M3574" s="379"/>
      <c r="N3574" s="381"/>
      <c r="O3574" s="376"/>
      <c r="P3574" s="377"/>
      <c r="Q3574" s="376"/>
      <c r="R3574" s="377"/>
    </row>
    <row r="3575" spans="8:18" x14ac:dyDescent="0.3">
      <c r="H3575" s="357"/>
      <c r="I3575" s="357"/>
      <c r="J3575" s="357"/>
      <c r="K3575" s="378"/>
      <c r="L3575" s="378"/>
      <c r="M3575" s="379"/>
      <c r="N3575" s="381"/>
      <c r="O3575" s="376"/>
      <c r="P3575" s="377"/>
      <c r="Q3575" s="376"/>
      <c r="R3575" s="377"/>
    </row>
    <row r="3576" spans="8:18" x14ac:dyDescent="0.3">
      <c r="H3576" s="357"/>
      <c r="I3576" s="357"/>
      <c r="J3576" s="357"/>
      <c r="K3576" s="378"/>
      <c r="L3576" s="378"/>
      <c r="M3576" s="379"/>
      <c r="N3576" s="381"/>
      <c r="O3576" s="376"/>
      <c r="P3576" s="377"/>
      <c r="Q3576" s="376"/>
      <c r="R3576" s="377"/>
    </row>
    <row r="3577" spans="8:18" x14ac:dyDescent="0.3">
      <c r="H3577" s="357"/>
      <c r="I3577" s="357"/>
      <c r="J3577" s="357"/>
      <c r="K3577" s="378"/>
      <c r="L3577" s="378"/>
      <c r="M3577" s="379"/>
      <c r="N3577" s="381"/>
      <c r="O3577" s="376"/>
      <c r="P3577" s="377"/>
      <c r="Q3577" s="376"/>
      <c r="R3577" s="377"/>
    </row>
    <row r="3578" spans="8:18" x14ac:dyDescent="0.3">
      <c r="H3578" s="357"/>
      <c r="I3578" s="357"/>
      <c r="J3578" s="357"/>
      <c r="K3578" s="378"/>
      <c r="L3578" s="378"/>
      <c r="M3578" s="379"/>
      <c r="N3578" s="381"/>
      <c r="O3578" s="376"/>
      <c r="P3578" s="377"/>
      <c r="Q3578" s="376"/>
      <c r="R3578" s="377"/>
    </row>
    <row r="3579" spans="8:18" x14ac:dyDescent="0.3">
      <c r="H3579" s="357"/>
      <c r="I3579" s="357"/>
      <c r="J3579" s="357"/>
      <c r="K3579" s="378"/>
      <c r="L3579" s="378"/>
      <c r="M3579" s="379"/>
      <c r="N3579" s="381"/>
      <c r="O3579" s="376"/>
      <c r="P3579" s="377"/>
      <c r="Q3579" s="376"/>
      <c r="R3579" s="377"/>
    </row>
    <row r="3580" spans="8:18" ht="15.75" customHeight="1" x14ac:dyDescent="0.3">
      <c r="H3580" s="367"/>
      <c r="I3580" s="367"/>
      <c r="J3580" s="367"/>
      <c r="K3580" s="367"/>
      <c r="L3580" s="367"/>
      <c r="M3580" s="367"/>
      <c r="N3580" s="382"/>
      <c r="O3580" s="376"/>
      <c r="P3580" s="377"/>
      <c r="Q3580" s="376"/>
      <c r="R3580" s="377"/>
    </row>
    <row r="3581" spans="8:18" x14ac:dyDescent="0.3">
      <c r="H3581" s="354"/>
      <c r="I3581" s="354"/>
      <c r="J3581" s="354"/>
      <c r="K3581" s="354"/>
      <c r="L3581" s="354"/>
      <c r="M3581" s="368"/>
      <c r="N3581" s="384"/>
      <c r="O3581" s="310"/>
      <c r="P3581" s="495"/>
      <c r="Q3581" s="495"/>
      <c r="R3581" s="495"/>
    </row>
    <row r="3582" spans="8:18" ht="18" customHeight="1" x14ac:dyDescent="0.3">
      <c r="H3582" s="385"/>
      <c r="I3582" s="385"/>
      <c r="J3582" s="385"/>
      <c r="K3582" s="385"/>
      <c r="L3582" s="385"/>
      <c r="M3582" s="386"/>
      <c r="N3582" s="386"/>
      <c r="O3582" s="385"/>
      <c r="P3582" s="385"/>
      <c r="Q3582" s="13"/>
      <c r="R3582" s="13"/>
    </row>
    <row r="3583" spans="8:18" x14ac:dyDescent="0.3">
      <c r="H3583" s="354"/>
      <c r="I3583" s="355"/>
      <c r="J3583" s="355"/>
      <c r="K3583" s="355"/>
      <c r="L3583" s="355"/>
      <c r="M3583" s="355"/>
      <c r="N3583" s="355"/>
      <c r="O3583" s="355"/>
      <c r="P3583" s="355"/>
      <c r="Q3583" s="13"/>
      <c r="R3583" s="13"/>
    </row>
    <row r="3584" spans="8:18" x14ac:dyDescent="0.3">
      <c r="H3584" s="354"/>
      <c r="I3584" s="355"/>
      <c r="J3584" s="355"/>
      <c r="K3584" s="355"/>
      <c r="L3584" s="355"/>
      <c r="M3584" s="355"/>
      <c r="N3584" s="355"/>
      <c r="O3584" s="355"/>
      <c r="P3584" s="355"/>
      <c r="Q3584" s="13"/>
      <c r="R3584" s="13"/>
    </row>
    <row r="3585" spans="8:22" x14ac:dyDescent="0.3">
      <c r="H3585" s="354"/>
      <c r="I3585" s="355"/>
      <c r="J3585" s="355"/>
      <c r="K3585" s="355"/>
      <c r="L3585" s="355"/>
      <c r="M3585" s="355"/>
      <c r="N3585" s="355"/>
      <c r="O3585" s="355"/>
      <c r="P3585" s="355"/>
      <c r="Q3585" s="13"/>
      <c r="R3585" s="70"/>
    </row>
    <row r="3586" spans="8:22" x14ac:dyDescent="0.3">
      <c r="H3586" s="354"/>
      <c r="I3586" s="355"/>
      <c r="J3586" s="355"/>
      <c r="K3586" s="355"/>
      <c r="L3586" s="355"/>
      <c r="M3586" s="355"/>
      <c r="N3586" s="355"/>
      <c r="O3586" s="355"/>
      <c r="P3586" s="355"/>
      <c r="Q3586" s="13"/>
      <c r="R3586" s="70"/>
    </row>
    <row r="3587" spans="8:22" ht="18.75" customHeight="1" x14ac:dyDescent="0.3">
      <c r="H3587" s="354"/>
      <c r="I3587" s="354"/>
      <c r="J3587" s="354"/>
      <c r="K3587" s="354"/>
      <c r="L3587" s="354"/>
      <c r="M3587" s="355"/>
      <c r="N3587" s="355"/>
      <c r="O3587" s="357"/>
      <c r="P3587" s="357"/>
      <c r="Q3587" s="13"/>
      <c r="R3587" s="70"/>
    </row>
    <row r="3588" spans="8:22" x14ac:dyDescent="0.3">
      <c r="H3588" s="13"/>
      <c r="I3588" s="13"/>
      <c r="J3588" s="13"/>
      <c r="K3588" s="13"/>
      <c r="L3588" s="13"/>
      <c r="M3588" s="358"/>
      <c r="N3588" s="358"/>
      <c r="O3588" s="13"/>
      <c r="P3588" s="13"/>
      <c r="Q3588" s="13"/>
      <c r="R3588" s="13"/>
    </row>
    <row r="3589" spans="8:22" ht="18.600000000000001" x14ac:dyDescent="0.4">
      <c r="H3589" s="487"/>
      <c r="I3589" s="487"/>
      <c r="J3589" s="487"/>
      <c r="K3589" s="487"/>
      <c r="L3589" s="487"/>
      <c r="M3589" s="487"/>
      <c r="N3589" s="487"/>
      <c r="O3589" s="487"/>
      <c r="P3589" s="487"/>
      <c r="Q3589" s="487"/>
      <c r="R3589" s="487"/>
    </row>
    <row r="3590" spans="8:22" x14ac:dyDescent="0.3">
      <c r="H3590" s="482"/>
      <c r="I3590" s="482"/>
      <c r="J3590" s="482"/>
      <c r="K3590" s="482"/>
      <c r="L3590" s="482"/>
      <c r="M3590" s="482"/>
      <c r="N3590" s="482"/>
      <c r="O3590" s="482"/>
      <c r="P3590" s="482"/>
      <c r="Q3590" s="13"/>
      <c r="R3590" s="13"/>
    </row>
    <row r="3591" spans="8:22" ht="18.600000000000001" x14ac:dyDescent="0.4">
      <c r="H3591" s="483"/>
      <c r="I3591" s="483"/>
      <c r="J3591" s="483"/>
      <c r="K3591" s="483"/>
      <c r="L3591" s="483"/>
      <c r="M3591" s="483"/>
      <c r="N3591" s="483"/>
      <c r="O3591" s="483"/>
      <c r="P3591" s="483"/>
      <c r="Q3591" s="13"/>
      <c r="R3591" s="13"/>
    </row>
    <row r="3592" spans="8:22" ht="18" x14ac:dyDescent="0.4">
      <c r="H3592" s="484"/>
      <c r="I3592" s="484"/>
      <c r="J3592" s="484"/>
      <c r="K3592" s="484"/>
      <c r="L3592" s="484"/>
      <c r="M3592" s="484"/>
      <c r="N3592" s="484"/>
      <c r="O3592" s="484"/>
      <c r="P3592" s="484"/>
      <c r="Q3592" s="13"/>
      <c r="R3592" s="13"/>
    </row>
    <row r="3593" spans="8:22" x14ac:dyDescent="0.3">
      <c r="H3593" s="13"/>
      <c r="I3593" s="359"/>
      <c r="J3593" s="360"/>
      <c r="K3593" s="361"/>
      <c r="L3593" s="362"/>
      <c r="M3593" s="363"/>
      <c r="N3593" s="485"/>
      <c r="O3593" s="485"/>
      <c r="P3593" s="364"/>
      <c r="Q3593" s="13"/>
      <c r="R3593" s="13"/>
    </row>
    <row r="3594" spans="8:22" x14ac:dyDescent="0.3">
      <c r="H3594" s="13"/>
      <c r="I3594" s="359"/>
      <c r="J3594" s="360"/>
      <c r="K3594" s="361"/>
      <c r="L3594" s="361"/>
      <c r="M3594" s="363"/>
      <c r="N3594" s="485"/>
      <c r="O3594" s="485"/>
      <c r="P3594" s="364"/>
      <c r="Q3594" s="13"/>
      <c r="R3594" s="13"/>
    </row>
    <row r="3595" spans="8:22" x14ac:dyDescent="0.3">
      <c r="H3595" s="13"/>
      <c r="I3595" s="365"/>
      <c r="J3595" s="365"/>
      <c r="K3595" s="366"/>
      <c r="L3595" s="367"/>
      <c r="M3595" s="368"/>
      <c r="N3595" s="369"/>
      <c r="O3595" s="486"/>
      <c r="P3595" s="486"/>
      <c r="Q3595" s="486"/>
      <c r="R3595" s="486"/>
    </row>
    <row r="3596" spans="8:22" x14ac:dyDescent="0.3">
      <c r="H3596" s="370"/>
      <c r="I3596" s="371"/>
      <c r="J3596" s="371"/>
      <c r="K3596" s="367"/>
      <c r="L3596" s="367"/>
      <c r="M3596" s="367"/>
      <c r="N3596" s="372"/>
      <c r="O3596" s="478"/>
      <c r="P3596" s="478"/>
      <c r="Q3596" s="478"/>
      <c r="R3596" s="478"/>
    </row>
    <row r="3597" spans="8:22" ht="20.25" customHeight="1" x14ac:dyDescent="0.3">
      <c r="H3597" s="357"/>
      <c r="I3597" s="357"/>
      <c r="J3597" s="365"/>
      <c r="K3597" s="378"/>
      <c r="L3597" s="378"/>
      <c r="M3597" s="379"/>
      <c r="N3597" s="381"/>
      <c r="O3597" s="376"/>
      <c r="P3597" s="377"/>
      <c r="Q3597" s="376"/>
      <c r="R3597" s="377"/>
    </row>
    <row r="3598" spans="8:22" ht="29.25" customHeight="1" x14ac:dyDescent="0.3">
      <c r="H3598" s="357"/>
      <c r="I3598" s="357"/>
      <c r="J3598" s="407"/>
      <c r="K3598" s="378"/>
      <c r="L3598" s="378"/>
      <c r="M3598" s="379"/>
      <c r="N3598" s="381"/>
      <c r="O3598" s="376"/>
      <c r="P3598" s="377"/>
      <c r="Q3598" s="376"/>
      <c r="R3598" s="377"/>
      <c r="T3598" s="406">
        <v>41751</v>
      </c>
      <c r="U3598" s="406"/>
      <c r="V3598" s="406"/>
    </row>
    <row r="3599" spans="8:22" ht="29.25" customHeight="1" x14ac:dyDescent="0.3">
      <c r="H3599" s="357"/>
      <c r="I3599" s="357"/>
      <c r="J3599" s="357"/>
      <c r="K3599" s="378"/>
      <c r="L3599" s="378"/>
      <c r="M3599" s="379"/>
      <c r="N3599" s="381"/>
      <c r="O3599" s="376"/>
      <c r="P3599" s="377"/>
      <c r="Q3599" s="376"/>
      <c r="R3599" s="377"/>
    </row>
    <row r="3600" spans="8:22" ht="20.25" customHeight="1" x14ac:dyDescent="0.3">
      <c r="H3600" s="357"/>
      <c r="I3600" s="357"/>
      <c r="J3600" s="357"/>
      <c r="K3600" s="378"/>
      <c r="L3600" s="378"/>
      <c r="M3600" s="379"/>
      <c r="N3600" s="381"/>
      <c r="O3600" s="376"/>
      <c r="P3600" s="377"/>
      <c r="Q3600" s="376"/>
      <c r="R3600" s="377"/>
    </row>
    <row r="3601" spans="8:18" x14ac:dyDescent="0.3">
      <c r="H3601" s="357"/>
      <c r="I3601" s="357"/>
      <c r="J3601" s="407"/>
      <c r="K3601" s="378"/>
      <c r="L3601" s="378"/>
      <c r="M3601" s="379"/>
      <c r="N3601" s="381"/>
      <c r="O3601" s="376"/>
      <c r="P3601" s="377"/>
      <c r="Q3601" s="376"/>
      <c r="R3601" s="377"/>
    </row>
    <row r="3602" spans="8:18" x14ac:dyDescent="0.3">
      <c r="H3602" s="357"/>
      <c r="I3602" s="357"/>
      <c r="J3602" s="357"/>
      <c r="K3602" s="378"/>
      <c r="L3602" s="378"/>
      <c r="M3602" s="379"/>
      <c r="N3602" s="381"/>
      <c r="O3602" s="376"/>
      <c r="P3602" s="377"/>
      <c r="Q3602" s="376"/>
      <c r="R3602" s="377"/>
    </row>
    <row r="3603" spans="8:18" x14ac:dyDescent="0.3">
      <c r="H3603" s="357"/>
      <c r="I3603" s="357"/>
      <c r="J3603" s="357"/>
      <c r="K3603" s="378"/>
      <c r="L3603" s="378"/>
      <c r="M3603" s="379"/>
      <c r="N3603" s="381"/>
      <c r="O3603" s="376"/>
      <c r="P3603" s="377"/>
      <c r="Q3603" s="376"/>
      <c r="R3603" s="377"/>
    </row>
    <row r="3604" spans="8:18" x14ac:dyDescent="0.3">
      <c r="H3604" s="357"/>
      <c r="I3604" s="357"/>
      <c r="J3604" s="357"/>
      <c r="K3604" s="378"/>
      <c r="L3604" s="378"/>
      <c r="M3604" s="379"/>
      <c r="N3604" s="381"/>
      <c r="O3604" s="376"/>
      <c r="P3604" s="377"/>
      <c r="Q3604" s="376"/>
      <c r="R3604" s="377"/>
    </row>
    <row r="3605" spans="8:18" x14ac:dyDescent="0.3">
      <c r="H3605" s="357"/>
      <c r="I3605" s="357"/>
      <c r="J3605" s="357"/>
      <c r="K3605" s="378"/>
      <c r="L3605" s="378"/>
      <c r="M3605" s="379"/>
      <c r="N3605" s="381"/>
      <c r="O3605" s="376"/>
      <c r="P3605" s="377"/>
      <c r="Q3605" s="376"/>
      <c r="R3605" s="377"/>
    </row>
    <row r="3606" spans="8:18" x14ac:dyDescent="0.3">
      <c r="H3606" s="367"/>
      <c r="I3606" s="367"/>
      <c r="J3606" s="367"/>
      <c r="K3606" s="367"/>
      <c r="L3606" s="367"/>
      <c r="M3606" s="367"/>
      <c r="N3606" s="382"/>
      <c r="O3606" s="376"/>
      <c r="P3606" s="377"/>
      <c r="Q3606" s="376"/>
      <c r="R3606" s="377"/>
    </row>
    <row r="3607" spans="8:18" x14ac:dyDescent="0.3">
      <c r="H3607" s="354"/>
      <c r="I3607" s="354"/>
      <c r="J3607" s="354"/>
      <c r="K3607" s="354"/>
      <c r="L3607" s="354"/>
      <c r="M3607" s="368"/>
      <c r="N3607" s="384"/>
      <c r="O3607" s="310"/>
      <c r="P3607" s="495"/>
      <c r="Q3607" s="495"/>
      <c r="R3607" s="495"/>
    </row>
    <row r="3608" spans="8:18" x14ac:dyDescent="0.3">
      <c r="H3608" s="508"/>
      <c r="I3608" s="508"/>
      <c r="J3608" s="508"/>
      <c r="K3608" s="508"/>
      <c r="L3608" s="508"/>
      <c r="M3608" s="508"/>
      <c r="N3608" s="492"/>
      <c r="O3608" s="310"/>
      <c r="P3608" s="397"/>
      <c r="Q3608" s="397"/>
      <c r="R3608" s="397"/>
    </row>
    <row r="3609" spans="8:18" x14ac:dyDescent="0.3">
      <c r="H3609" s="508"/>
      <c r="I3609" s="508"/>
      <c r="J3609" s="508"/>
      <c r="K3609" s="508"/>
      <c r="L3609" s="508"/>
      <c r="M3609" s="508"/>
      <c r="N3609" s="492"/>
      <c r="O3609" s="310"/>
      <c r="P3609" s="495"/>
      <c r="Q3609" s="495"/>
      <c r="R3609" s="495"/>
    </row>
    <row r="3610" spans="8:18" ht="21.75" customHeight="1" x14ac:dyDescent="0.3">
      <c r="H3610" s="385"/>
      <c r="I3610" s="385"/>
      <c r="J3610" s="385"/>
      <c r="K3610" s="385"/>
      <c r="L3610" s="385"/>
      <c r="M3610" s="386"/>
      <c r="N3610" s="386"/>
      <c r="O3610" s="385"/>
      <c r="P3610" s="385"/>
      <c r="Q3610" s="13"/>
      <c r="R3610" s="13"/>
    </row>
    <row r="3611" spans="8:18" x14ac:dyDescent="0.3">
      <c r="H3611" s="354"/>
      <c r="I3611" s="355"/>
      <c r="J3611" s="355"/>
      <c r="K3611" s="355"/>
      <c r="L3611" s="355"/>
      <c r="M3611" s="355"/>
      <c r="N3611" s="355"/>
      <c r="O3611" s="355"/>
      <c r="P3611" s="355"/>
      <c r="Q3611" s="13"/>
      <c r="R3611" s="13"/>
    </row>
    <row r="3612" spans="8:18" x14ac:dyDescent="0.3">
      <c r="H3612" s="354"/>
      <c r="I3612" s="355"/>
      <c r="J3612" s="355"/>
      <c r="K3612" s="355"/>
      <c r="L3612" s="355"/>
      <c r="M3612" s="355"/>
      <c r="N3612" s="355"/>
      <c r="O3612" s="355"/>
      <c r="P3612" s="355"/>
      <c r="Q3612" s="13"/>
      <c r="R3612" s="13"/>
    </row>
    <row r="3613" spans="8:18" x14ac:dyDescent="0.3">
      <c r="H3613" s="354"/>
      <c r="I3613" s="355"/>
      <c r="J3613" s="355"/>
      <c r="K3613" s="355"/>
      <c r="L3613" s="355"/>
      <c r="M3613" s="355"/>
      <c r="N3613" s="355"/>
      <c r="O3613" s="355"/>
      <c r="P3613" s="355"/>
      <c r="Q3613" s="13"/>
      <c r="R3613" s="70"/>
    </row>
    <row r="3614" spans="8:18" ht="25.5" customHeight="1" x14ac:dyDescent="0.3">
      <c r="H3614" s="354"/>
      <c r="I3614" s="355"/>
      <c r="J3614" s="355"/>
      <c r="K3614" s="355"/>
      <c r="L3614" s="355"/>
      <c r="M3614" s="355"/>
      <c r="N3614" s="355"/>
      <c r="O3614" s="355"/>
      <c r="P3614" s="355"/>
      <c r="Q3614" s="13"/>
      <c r="R3614" s="70"/>
    </row>
    <row r="3615" spans="8:18" x14ac:dyDescent="0.3">
      <c r="H3615" s="354"/>
      <c r="I3615" s="354"/>
      <c r="J3615" s="354"/>
      <c r="K3615" s="354"/>
      <c r="L3615" s="354"/>
      <c r="M3615" s="355"/>
      <c r="N3615" s="355"/>
      <c r="O3615" s="357"/>
      <c r="P3615" s="357"/>
      <c r="Q3615" s="13"/>
      <c r="R3615" s="70"/>
    </row>
    <row r="3616" spans="8:18" x14ac:dyDescent="0.3">
      <c r="H3616" s="13"/>
      <c r="I3616" s="13"/>
      <c r="J3616" s="13"/>
      <c r="K3616" s="13"/>
      <c r="L3616" s="13"/>
      <c r="M3616" s="358"/>
      <c r="N3616" s="358"/>
      <c r="O3616" s="13"/>
      <c r="P3616" s="13"/>
      <c r="Q3616" s="13"/>
      <c r="R3616" s="13"/>
    </row>
    <row r="3617" spans="8:18" ht="23.25" customHeight="1" x14ac:dyDescent="0.4">
      <c r="H3617" s="487"/>
      <c r="I3617" s="487"/>
      <c r="J3617" s="487"/>
      <c r="K3617" s="487"/>
      <c r="L3617" s="487"/>
      <c r="M3617" s="487"/>
      <c r="N3617" s="487"/>
      <c r="O3617" s="487"/>
      <c r="P3617" s="487"/>
      <c r="Q3617" s="13"/>
      <c r="R3617" s="13"/>
    </row>
    <row r="3618" spans="8:18" x14ac:dyDescent="0.3">
      <c r="H3618" s="482"/>
      <c r="I3618" s="482"/>
      <c r="J3618" s="482"/>
      <c r="K3618" s="482"/>
      <c r="L3618" s="482"/>
      <c r="M3618" s="482"/>
      <c r="N3618" s="482"/>
      <c r="O3618" s="482"/>
      <c r="P3618" s="482"/>
      <c r="Q3618" s="13"/>
      <c r="R3618" s="13"/>
    </row>
    <row r="3619" spans="8:18" ht="24" customHeight="1" x14ac:dyDescent="0.4">
      <c r="H3619" s="483"/>
      <c r="I3619" s="483"/>
      <c r="J3619" s="483"/>
      <c r="K3619" s="483"/>
      <c r="L3619" s="483"/>
      <c r="M3619" s="483"/>
      <c r="N3619" s="483"/>
      <c r="O3619" s="483"/>
      <c r="P3619" s="483"/>
      <c r="Q3619" s="13"/>
      <c r="R3619" s="13"/>
    </row>
    <row r="3620" spans="8:18" ht="18" x14ac:dyDescent="0.4">
      <c r="H3620" s="484"/>
      <c r="I3620" s="484"/>
      <c r="J3620" s="484"/>
      <c r="K3620" s="484"/>
      <c r="L3620" s="484"/>
      <c r="M3620" s="484"/>
      <c r="N3620" s="484"/>
      <c r="O3620" s="484"/>
      <c r="P3620" s="484"/>
      <c r="Q3620" s="13"/>
      <c r="R3620" s="13"/>
    </row>
    <row r="3621" spans="8:18" x14ac:dyDescent="0.3">
      <c r="H3621" s="13"/>
      <c r="I3621" s="359"/>
      <c r="J3621" s="360"/>
      <c r="K3621" s="361"/>
      <c r="L3621" s="362"/>
      <c r="M3621" s="363"/>
      <c r="N3621" s="485"/>
      <c r="O3621" s="485"/>
      <c r="P3621" s="364"/>
      <c r="Q3621" s="13"/>
      <c r="R3621" s="13"/>
    </row>
    <row r="3622" spans="8:18" x14ac:dyDescent="0.3">
      <c r="H3622" s="13"/>
      <c r="I3622" s="359"/>
      <c r="J3622" s="360"/>
      <c r="K3622" s="361"/>
      <c r="L3622" s="361"/>
      <c r="M3622" s="363"/>
      <c r="N3622" s="485"/>
      <c r="O3622" s="485"/>
      <c r="P3622" s="364"/>
      <c r="Q3622" s="13"/>
      <c r="R3622" s="13"/>
    </row>
    <row r="3623" spans="8:18" ht="20.25" customHeight="1" x14ac:dyDescent="0.3">
      <c r="H3623" s="13"/>
      <c r="I3623" s="365"/>
      <c r="J3623" s="365"/>
      <c r="K3623" s="366"/>
      <c r="L3623" s="367"/>
      <c r="M3623" s="368"/>
      <c r="N3623" s="369"/>
      <c r="O3623" s="486"/>
      <c r="P3623" s="486"/>
      <c r="Q3623" s="486"/>
      <c r="R3623" s="486"/>
    </row>
    <row r="3624" spans="8:18" x14ac:dyDescent="0.3">
      <c r="H3624" s="370"/>
      <c r="I3624" s="371"/>
      <c r="J3624" s="371"/>
      <c r="K3624" s="367"/>
      <c r="L3624" s="367"/>
      <c r="M3624" s="367"/>
      <c r="N3624" s="372"/>
      <c r="O3624" s="478"/>
      <c r="P3624" s="478"/>
      <c r="Q3624" s="478"/>
      <c r="R3624" s="478"/>
    </row>
    <row r="3625" spans="8:18" x14ac:dyDescent="0.3">
      <c r="H3625" s="357"/>
      <c r="I3625" s="357"/>
      <c r="J3625" s="365"/>
      <c r="K3625" s="378"/>
      <c r="L3625" s="378"/>
      <c r="M3625" s="379"/>
      <c r="N3625" s="381"/>
      <c r="O3625" s="376"/>
      <c r="P3625" s="377"/>
      <c r="Q3625" s="376"/>
      <c r="R3625" s="377"/>
    </row>
    <row r="3626" spans="8:18" x14ac:dyDescent="0.3">
      <c r="H3626" s="357"/>
      <c r="I3626" s="357"/>
      <c r="J3626" s="407"/>
      <c r="K3626" s="378"/>
      <c r="L3626" s="378"/>
      <c r="M3626" s="379"/>
      <c r="N3626" s="381"/>
      <c r="O3626" s="376"/>
      <c r="P3626" s="377"/>
      <c r="Q3626" s="376"/>
      <c r="R3626" s="377"/>
    </row>
    <row r="3627" spans="8:18" x14ac:dyDescent="0.3">
      <c r="H3627" s="357"/>
      <c r="I3627" s="357"/>
      <c r="J3627" s="357"/>
      <c r="K3627" s="378"/>
      <c r="L3627" s="378"/>
      <c r="M3627" s="379"/>
      <c r="N3627" s="381"/>
      <c r="O3627" s="376"/>
      <c r="P3627" s="377"/>
      <c r="Q3627" s="376"/>
      <c r="R3627" s="377"/>
    </row>
    <row r="3628" spans="8:18" x14ac:dyDescent="0.3">
      <c r="H3628" s="357"/>
      <c r="I3628" s="357"/>
      <c r="J3628" s="357"/>
      <c r="K3628" s="378"/>
      <c r="L3628" s="378"/>
      <c r="M3628" s="379"/>
      <c r="N3628" s="381"/>
      <c r="O3628" s="376"/>
      <c r="P3628" s="377"/>
      <c r="Q3628" s="376"/>
      <c r="R3628" s="377"/>
    </row>
    <row r="3629" spans="8:18" x14ac:dyDescent="0.3">
      <c r="H3629" s="357"/>
      <c r="I3629" s="357"/>
      <c r="J3629" s="357"/>
      <c r="K3629" s="378"/>
      <c r="L3629" s="378"/>
      <c r="M3629" s="379"/>
      <c r="N3629" s="381"/>
      <c r="O3629" s="376"/>
      <c r="P3629" s="377"/>
      <c r="Q3629" s="376"/>
      <c r="R3629" s="377"/>
    </row>
    <row r="3630" spans="8:18" x14ac:dyDescent="0.3">
      <c r="H3630" s="357"/>
      <c r="I3630" s="357"/>
      <c r="J3630" s="357"/>
      <c r="K3630" s="378"/>
      <c r="L3630" s="378"/>
      <c r="M3630" s="379"/>
      <c r="N3630" s="381"/>
      <c r="O3630" s="376"/>
      <c r="P3630" s="377"/>
      <c r="Q3630" s="376"/>
      <c r="R3630" s="377"/>
    </row>
    <row r="3631" spans="8:18" x14ac:dyDescent="0.3">
      <c r="H3631" s="357"/>
      <c r="I3631" s="357"/>
      <c r="J3631" s="357"/>
      <c r="K3631" s="378"/>
      <c r="L3631" s="378"/>
      <c r="M3631" s="379"/>
      <c r="N3631" s="381"/>
      <c r="O3631" s="376"/>
      <c r="P3631" s="377"/>
      <c r="Q3631" s="376"/>
      <c r="R3631" s="377"/>
    </row>
    <row r="3632" spans="8:18" x14ac:dyDescent="0.3">
      <c r="H3632" s="357"/>
      <c r="I3632" s="357"/>
      <c r="J3632" s="357"/>
      <c r="K3632" s="378"/>
      <c r="L3632" s="378"/>
      <c r="M3632" s="379"/>
      <c r="N3632" s="381"/>
      <c r="O3632" s="376"/>
      <c r="P3632" s="377"/>
      <c r="Q3632" s="376"/>
      <c r="R3632" s="377"/>
    </row>
    <row r="3633" spans="8:18" x14ac:dyDescent="0.3">
      <c r="H3633" s="357"/>
      <c r="I3633" s="357"/>
      <c r="J3633" s="357"/>
      <c r="K3633" s="378"/>
      <c r="L3633" s="378"/>
      <c r="M3633" s="379"/>
      <c r="N3633" s="381"/>
      <c r="O3633" s="376"/>
      <c r="P3633" s="377"/>
      <c r="Q3633" s="376"/>
      <c r="R3633" s="377"/>
    </row>
    <row r="3634" spans="8:18" x14ac:dyDescent="0.3">
      <c r="H3634" s="357"/>
      <c r="I3634" s="357"/>
      <c r="J3634" s="357"/>
      <c r="K3634" s="378"/>
      <c r="L3634" s="378"/>
      <c r="M3634" s="379"/>
      <c r="N3634" s="381"/>
      <c r="O3634" s="376"/>
      <c r="P3634" s="377"/>
      <c r="Q3634" s="376"/>
      <c r="R3634" s="377"/>
    </row>
    <row r="3635" spans="8:18" x14ac:dyDescent="0.3">
      <c r="H3635" s="357"/>
      <c r="I3635" s="357"/>
      <c r="J3635" s="357"/>
      <c r="K3635" s="378"/>
      <c r="L3635" s="378"/>
      <c r="M3635" s="379"/>
      <c r="N3635" s="381"/>
      <c r="O3635" s="376"/>
      <c r="P3635" s="377"/>
      <c r="Q3635" s="376"/>
      <c r="R3635" s="377"/>
    </row>
    <row r="3636" spans="8:18" x14ac:dyDescent="0.3">
      <c r="H3636" s="367"/>
      <c r="I3636" s="367"/>
      <c r="J3636" s="367"/>
      <c r="K3636" s="367"/>
      <c r="L3636" s="367"/>
      <c r="M3636" s="367"/>
      <c r="N3636" s="382"/>
      <c r="O3636" s="376"/>
      <c r="P3636" s="377"/>
      <c r="Q3636" s="376"/>
      <c r="R3636" s="377"/>
    </row>
    <row r="3637" spans="8:18" x14ac:dyDescent="0.3">
      <c r="H3637" s="354"/>
      <c r="I3637" s="354"/>
      <c r="J3637" s="354"/>
      <c r="K3637" s="354"/>
      <c r="L3637" s="354"/>
      <c r="M3637" s="368"/>
      <c r="N3637" s="384"/>
      <c r="O3637" s="310"/>
      <c r="P3637" s="495"/>
      <c r="Q3637" s="495"/>
      <c r="R3637" s="495"/>
    </row>
    <row r="3638" spans="8:18" ht="20.25" customHeight="1" x14ac:dyDescent="0.3">
      <c r="H3638" s="385"/>
      <c r="I3638" s="385"/>
      <c r="J3638" s="385"/>
      <c r="K3638" s="385"/>
      <c r="L3638" s="385"/>
      <c r="M3638" s="386"/>
      <c r="N3638" s="386"/>
      <c r="O3638" s="385"/>
      <c r="P3638" s="385"/>
      <c r="Q3638" s="13"/>
      <c r="R3638" s="13"/>
    </row>
    <row r="3639" spans="8:18" x14ac:dyDescent="0.3">
      <c r="H3639" s="354"/>
      <c r="I3639" s="355"/>
      <c r="J3639" s="355"/>
      <c r="K3639" s="355"/>
      <c r="L3639" s="355"/>
      <c r="M3639" s="355"/>
      <c r="N3639" s="355"/>
      <c r="O3639" s="355"/>
      <c r="P3639" s="355"/>
      <c r="Q3639" s="13"/>
      <c r="R3639" s="13"/>
    </row>
    <row r="3640" spans="8:18" x14ac:dyDescent="0.3">
      <c r="H3640" s="354"/>
      <c r="I3640" s="355"/>
      <c r="J3640" s="355"/>
      <c r="K3640" s="355"/>
      <c r="L3640" s="355"/>
      <c r="M3640" s="355"/>
      <c r="N3640" s="355"/>
      <c r="O3640" s="355"/>
      <c r="P3640" s="355"/>
      <c r="Q3640" s="13"/>
      <c r="R3640" s="13"/>
    </row>
    <row r="3641" spans="8:18" x14ac:dyDescent="0.3">
      <c r="H3641" s="354"/>
      <c r="I3641" s="355"/>
      <c r="J3641" s="355"/>
      <c r="K3641" s="355"/>
      <c r="L3641" s="355"/>
      <c r="M3641" s="355"/>
      <c r="N3641" s="355"/>
      <c r="O3641" s="355"/>
      <c r="P3641" s="355"/>
      <c r="Q3641" s="13"/>
      <c r="R3641" s="70"/>
    </row>
    <row r="3642" spans="8:18" x14ac:dyDescent="0.3">
      <c r="H3642" s="354"/>
      <c r="I3642" s="355"/>
      <c r="J3642" s="355"/>
      <c r="K3642" s="355"/>
      <c r="L3642" s="355"/>
      <c r="M3642" s="355"/>
      <c r="N3642" s="355"/>
      <c r="O3642" s="355"/>
      <c r="P3642" s="355"/>
      <c r="Q3642" s="13"/>
      <c r="R3642" s="70"/>
    </row>
    <row r="3643" spans="8:18" ht="25.5" customHeight="1" x14ac:dyDescent="0.3">
      <c r="H3643" s="354"/>
      <c r="I3643" s="354"/>
      <c r="J3643" s="354"/>
      <c r="K3643" s="354"/>
      <c r="L3643" s="354"/>
      <c r="M3643" s="355"/>
      <c r="N3643" s="355"/>
      <c r="O3643" s="357"/>
      <c r="P3643" s="357"/>
      <c r="Q3643" s="13"/>
      <c r="R3643" s="70"/>
    </row>
    <row r="3644" spans="8:18" x14ac:dyDescent="0.3">
      <c r="H3644" s="13"/>
      <c r="I3644" s="13"/>
      <c r="J3644" s="13"/>
      <c r="K3644" s="13"/>
      <c r="L3644" s="13"/>
      <c r="M3644" s="358"/>
      <c r="N3644" s="358"/>
      <c r="O3644" s="13"/>
      <c r="P3644" s="13"/>
      <c r="Q3644" s="13"/>
      <c r="R3644" s="13"/>
    </row>
    <row r="3645" spans="8:18" ht="18.600000000000001" x14ac:dyDescent="0.4">
      <c r="H3645" s="487"/>
      <c r="I3645" s="487"/>
      <c r="J3645" s="487"/>
      <c r="K3645" s="487"/>
      <c r="L3645" s="487"/>
      <c r="M3645" s="487"/>
      <c r="N3645" s="487"/>
      <c r="O3645" s="487"/>
      <c r="P3645" s="487"/>
      <c r="Q3645" s="13"/>
      <c r="R3645" s="13"/>
    </row>
    <row r="3646" spans="8:18" x14ac:dyDescent="0.3">
      <c r="H3646" s="482"/>
      <c r="I3646" s="482"/>
      <c r="J3646" s="482"/>
      <c r="K3646" s="482"/>
      <c r="L3646" s="482"/>
      <c r="M3646" s="482"/>
      <c r="N3646" s="482"/>
      <c r="O3646" s="482"/>
      <c r="P3646" s="482"/>
      <c r="Q3646" s="13"/>
      <c r="R3646" s="13"/>
    </row>
    <row r="3647" spans="8:18" ht="18.600000000000001" x14ac:dyDescent="0.4">
      <c r="H3647" s="483"/>
      <c r="I3647" s="483"/>
      <c r="J3647" s="483"/>
      <c r="K3647" s="483"/>
      <c r="L3647" s="483"/>
      <c r="M3647" s="483"/>
      <c r="N3647" s="483"/>
      <c r="O3647" s="483"/>
      <c r="P3647" s="483"/>
      <c r="Q3647" s="13"/>
      <c r="R3647" s="13"/>
    </row>
    <row r="3648" spans="8:18" ht="18" x14ac:dyDescent="0.4">
      <c r="H3648" s="484"/>
      <c r="I3648" s="484"/>
      <c r="J3648" s="484"/>
      <c r="K3648" s="484"/>
      <c r="L3648" s="484"/>
      <c r="M3648" s="484"/>
      <c r="N3648" s="484"/>
      <c r="O3648" s="484"/>
      <c r="P3648" s="484"/>
      <c r="Q3648" s="13"/>
      <c r="R3648" s="13"/>
    </row>
    <row r="3649" spans="8:18" x14ac:dyDescent="0.3">
      <c r="H3649" s="13"/>
      <c r="I3649" s="359"/>
      <c r="J3649" s="360"/>
      <c r="K3649" s="361"/>
      <c r="L3649" s="362"/>
      <c r="M3649" s="363"/>
      <c r="N3649" s="485"/>
      <c r="O3649" s="485"/>
      <c r="P3649" s="364"/>
      <c r="Q3649" s="13"/>
      <c r="R3649" s="13"/>
    </row>
    <row r="3650" spans="8:18" x14ac:dyDescent="0.3">
      <c r="H3650" s="13"/>
      <c r="I3650" s="359"/>
      <c r="J3650" s="360"/>
      <c r="K3650" s="361"/>
      <c r="L3650" s="361"/>
      <c r="M3650" s="363"/>
      <c r="N3650" s="485"/>
      <c r="O3650" s="485"/>
      <c r="P3650" s="364"/>
      <c r="Q3650" s="13"/>
      <c r="R3650" s="13"/>
    </row>
    <row r="3651" spans="8:18" ht="19.5" customHeight="1" x14ac:dyDescent="0.3">
      <c r="H3651" s="13"/>
      <c r="I3651" s="365"/>
      <c r="J3651" s="365"/>
      <c r="K3651" s="366"/>
      <c r="L3651" s="367"/>
      <c r="M3651" s="368"/>
      <c r="N3651" s="369"/>
      <c r="O3651" s="486"/>
      <c r="P3651" s="486"/>
      <c r="Q3651" s="486"/>
      <c r="R3651" s="486"/>
    </row>
    <row r="3652" spans="8:18" ht="19.5" customHeight="1" x14ac:dyDescent="0.3">
      <c r="H3652" s="370"/>
      <c r="I3652" s="371"/>
      <c r="J3652" s="371"/>
      <c r="K3652" s="367"/>
      <c r="L3652" s="367"/>
      <c r="M3652" s="367"/>
      <c r="N3652" s="372"/>
      <c r="O3652" s="478"/>
      <c r="P3652" s="478"/>
      <c r="Q3652" s="478"/>
      <c r="R3652" s="478"/>
    </row>
    <row r="3653" spans="8:18" x14ac:dyDescent="0.3">
      <c r="H3653" s="357"/>
      <c r="I3653" s="357"/>
      <c r="J3653" s="365"/>
      <c r="K3653" s="378"/>
      <c r="L3653" s="378"/>
      <c r="M3653" s="379"/>
      <c r="N3653" s="381"/>
      <c r="O3653" s="376"/>
      <c r="P3653" s="377"/>
      <c r="Q3653" s="376"/>
      <c r="R3653" s="377"/>
    </row>
    <row r="3654" spans="8:18" x14ac:dyDescent="0.3">
      <c r="H3654" s="357"/>
      <c r="I3654" s="357"/>
      <c r="J3654" s="407"/>
      <c r="K3654" s="378"/>
      <c r="L3654" s="378"/>
      <c r="M3654" s="379"/>
      <c r="N3654" s="381"/>
      <c r="O3654" s="376"/>
      <c r="P3654" s="377"/>
      <c r="Q3654" s="376"/>
      <c r="R3654" s="377"/>
    </row>
    <row r="3655" spans="8:18" x14ac:dyDescent="0.3">
      <c r="H3655" s="357"/>
      <c r="I3655" s="357"/>
      <c r="J3655" s="357"/>
      <c r="K3655" s="378"/>
      <c r="L3655" s="378"/>
      <c r="M3655" s="379"/>
      <c r="N3655" s="381"/>
      <c r="O3655" s="376"/>
      <c r="P3655" s="377"/>
      <c r="Q3655" s="376"/>
      <c r="R3655" s="377"/>
    </row>
    <row r="3656" spans="8:18" x14ac:dyDescent="0.3">
      <c r="H3656" s="357"/>
      <c r="I3656" s="357"/>
      <c r="J3656" s="357"/>
      <c r="K3656" s="378"/>
      <c r="L3656" s="378"/>
      <c r="M3656" s="379"/>
      <c r="N3656" s="381"/>
      <c r="O3656" s="376"/>
      <c r="P3656" s="377"/>
      <c r="Q3656" s="376"/>
      <c r="R3656" s="377"/>
    </row>
    <row r="3657" spans="8:18" x14ac:dyDescent="0.3">
      <c r="H3657" s="357"/>
      <c r="I3657" s="357"/>
      <c r="J3657" s="357"/>
      <c r="K3657" s="378"/>
      <c r="L3657" s="378"/>
      <c r="M3657" s="379"/>
      <c r="N3657" s="381"/>
      <c r="O3657" s="376"/>
      <c r="P3657" s="377"/>
      <c r="Q3657" s="376"/>
      <c r="R3657" s="377"/>
    </row>
    <row r="3658" spans="8:18" x14ac:dyDescent="0.3">
      <c r="H3658" s="357"/>
      <c r="I3658" s="357"/>
      <c r="J3658" s="357"/>
      <c r="K3658" s="378"/>
      <c r="L3658" s="378"/>
      <c r="M3658" s="379"/>
      <c r="N3658" s="381"/>
      <c r="O3658" s="376"/>
      <c r="P3658" s="377"/>
      <c r="Q3658" s="376"/>
      <c r="R3658" s="377"/>
    </row>
    <row r="3659" spans="8:18" x14ac:dyDescent="0.3">
      <c r="H3659" s="357"/>
      <c r="I3659" s="357"/>
      <c r="J3659" s="357"/>
      <c r="K3659" s="378"/>
      <c r="L3659" s="378"/>
      <c r="M3659" s="379"/>
      <c r="N3659" s="381"/>
      <c r="O3659" s="376"/>
      <c r="P3659" s="377"/>
      <c r="Q3659" s="376"/>
      <c r="R3659" s="377"/>
    </row>
    <row r="3660" spans="8:18" x14ac:dyDescent="0.3">
      <c r="H3660" s="357"/>
      <c r="I3660" s="357"/>
      <c r="J3660" s="357"/>
      <c r="K3660" s="378"/>
      <c r="L3660" s="378"/>
      <c r="M3660" s="379"/>
      <c r="N3660" s="381"/>
      <c r="O3660" s="376"/>
      <c r="P3660" s="377"/>
      <c r="Q3660" s="376"/>
      <c r="R3660" s="377"/>
    </row>
    <row r="3661" spans="8:18" x14ac:dyDescent="0.3">
      <c r="H3661" s="357"/>
      <c r="I3661" s="357"/>
      <c r="J3661" s="357"/>
      <c r="K3661" s="378"/>
      <c r="L3661" s="378"/>
      <c r="M3661" s="408"/>
      <c r="N3661" s="381"/>
      <c r="O3661" s="376"/>
      <c r="P3661" s="377"/>
      <c r="Q3661" s="376"/>
      <c r="R3661" s="377"/>
    </row>
    <row r="3662" spans="8:18" x14ac:dyDescent="0.3">
      <c r="H3662" s="357"/>
      <c r="I3662" s="357"/>
      <c r="J3662" s="357"/>
      <c r="K3662" s="378"/>
      <c r="L3662" s="378"/>
      <c r="M3662" s="379"/>
      <c r="N3662" s="381"/>
      <c r="O3662" s="376"/>
      <c r="P3662" s="377"/>
      <c r="Q3662" s="376"/>
      <c r="R3662" s="377"/>
    </row>
    <row r="3663" spans="8:18" x14ac:dyDescent="0.3">
      <c r="H3663" s="357"/>
      <c r="I3663" s="357"/>
      <c r="J3663" s="357"/>
      <c r="K3663" s="378"/>
      <c r="L3663" s="378"/>
      <c r="M3663" s="379"/>
      <c r="N3663" s="381"/>
      <c r="O3663" s="376"/>
      <c r="P3663" s="377"/>
      <c r="Q3663" s="376"/>
      <c r="R3663" s="377"/>
    </row>
    <row r="3664" spans="8:18" x14ac:dyDescent="0.3">
      <c r="H3664" s="357"/>
      <c r="I3664" s="357"/>
      <c r="J3664" s="357"/>
      <c r="K3664" s="378"/>
      <c r="L3664" s="378"/>
      <c r="M3664" s="379"/>
      <c r="N3664" s="381"/>
      <c r="O3664" s="376"/>
      <c r="P3664" s="377"/>
      <c r="Q3664" s="376"/>
      <c r="R3664" s="377"/>
    </row>
    <row r="3665" spans="8:18" x14ac:dyDescent="0.3">
      <c r="H3665" s="357"/>
      <c r="I3665" s="357"/>
      <c r="J3665" s="357"/>
      <c r="K3665" s="378"/>
      <c r="L3665" s="378"/>
      <c r="M3665" s="379"/>
      <c r="N3665" s="381"/>
      <c r="O3665" s="376"/>
      <c r="P3665" s="377"/>
      <c r="Q3665" s="376"/>
      <c r="R3665" s="377"/>
    </row>
    <row r="3666" spans="8:18" x14ac:dyDescent="0.3">
      <c r="H3666" s="357"/>
      <c r="I3666" s="357"/>
      <c r="J3666" s="357"/>
      <c r="K3666" s="378"/>
      <c r="L3666" s="378"/>
      <c r="M3666" s="379"/>
      <c r="N3666" s="381"/>
      <c r="O3666" s="376"/>
      <c r="P3666" s="377"/>
      <c r="Q3666" s="376"/>
      <c r="R3666" s="377"/>
    </row>
    <row r="3667" spans="8:18" x14ac:dyDescent="0.3">
      <c r="H3667" s="357"/>
      <c r="I3667" s="357"/>
      <c r="J3667" s="357"/>
      <c r="K3667" s="378"/>
      <c r="L3667" s="378"/>
      <c r="M3667" s="379"/>
      <c r="N3667" s="381"/>
      <c r="O3667" s="376"/>
      <c r="P3667" s="377"/>
      <c r="Q3667" s="376"/>
      <c r="R3667" s="377"/>
    </row>
    <row r="3668" spans="8:18" x14ac:dyDescent="0.3">
      <c r="H3668" s="367"/>
      <c r="I3668" s="367"/>
      <c r="J3668" s="367"/>
      <c r="K3668" s="367"/>
      <c r="L3668" s="367"/>
      <c r="M3668" s="367"/>
      <c r="N3668" s="382"/>
      <c r="O3668" s="376"/>
      <c r="P3668" s="377"/>
      <c r="Q3668" s="376"/>
      <c r="R3668" s="377"/>
    </row>
    <row r="3669" spans="8:18" x14ac:dyDescent="0.3">
      <c r="H3669" s="354"/>
      <c r="I3669" s="354"/>
      <c r="J3669" s="354"/>
      <c r="K3669" s="354"/>
      <c r="L3669" s="354"/>
      <c r="M3669" s="368"/>
      <c r="N3669" s="384"/>
      <c r="O3669" s="310"/>
      <c r="P3669" s="495"/>
      <c r="Q3669" s="495"/>
      <c r="R3669" s="495"/>
    </row>
    <row r="3670" spans="8:18" ht="20.25" customHeight="1" x14ac:dyDescent="0.3">
      <c r="H3670" s="385"/>
      <c r="I3670" s="385"/>
      <c r="J3670" s="385"/>
      <c r="K3670" s="385"/>
      <c r="L3670" s="385"/>
      <c r="M3670" s="386"/>
      <c r="N3670" s="386"/>
      <c r="O3670" s="385"/>
      <c r="P3670" s="385"/>
      <c r="Q3670" s="13"/>
      <c r="R3670" s="13"/>
    </row>
    <row r="3671" spans="8:18" ht="9.75" customHeight="1" x14ac:dyDescent="0.3">
      <c r="H3671" s="354"/>
      <c r="I3671" s="355"/>
      <c r="J3671" s="355"/>
      <c r="K3671" s="355"/>
      <c r="L3671" s="355"/>
      <c r="M3671" s="355"/>
      <c r="N3671" s="355"/>
      <c r="O3671" s="355"/>
      <c r="P3671" s="355"/>
      <c r="Q3671" s="13"/>
      <c r="R3671" s="13"/>
    </row>
    <row r="3672" spans="8:18" ht="18" customHeight="1" x14ac:dyDescent="0.3">
      <c r="H3672" s="354"/>
      <c r="I3672" s="355"/>
      <c r="J3672" s="355"/>
      <c r="K3672" s="355"/>
      <c r="L3672" s="355"/>
      <c r="M3672" s="355"/>
      <c r="N3672" s="355"/>
      <c r="O3672" s="355"/>
      <c r="P3672" s="355"/>
      <c r="Q3672" s="13"/>
      <c r="R3672" s="13"/>
    </row>
    <row r="3673" spans="8:18" ht="13.5" customHeight="1" x14ac:dyDescent="0.3">
      <c r="H3673" s="354"/>
      <c r="I3673" s="355"/>
      <c r="J3673" s="355"/>
      <c r="K3673" s="355"/>
      <c r="L3673" s="355"/>
      <c r="M3673" s="355"/>
      <c r="N3673" s="355"/>
      <c r="O3673" s="355"/>
      <c r="P3673" s="355"/>
      <c r="Q3673" s="13"/>
      <c r="R3673" s="70"/>
    </row>
    <row r="3674" spans="8:18" x14ac:dyDescent="0.3">
      <c r="H3674" s="354"/>
      <c r="I3674" s="355"/>
      <c r="J3674" s="355"/>
      <c r="K3674" s="355"/>
      <c r="L3674" s="355"/>
      <c r="M3674" s="355"/>
      <c r="N3674" s="355"/>
      <c r="O3674" s="355"/>
      <c r="P3674" s="355"/>
      <c r="Q3674" s="13"/>
      <c r="R3674" s="70"/>
    </row>
    <row r="3675" spans="8:18" ht="25.5" customHeight="1" x14ac:dyDescent="0.3">
      <c r="H3675" s="354"/>
      <c r="I3675" s="354"/>
      <c r="J3675" s="354"/>
      <c r="K3675" s="354"/>
      <c r="L3675" s="354"/>
      <c r="M3675" s="355"/>
      <c r="N3675" s="355"/>
      <c r="O3675" s="357"/>
      <c r="P3675" s="357"/>
      <c r="Q3675" s="13"/>
      <c r="R3675" s="70"/>
    </row>
    <row r="3676" spans="8:18" x14ac:dyDescent="0.3">
      <c r="H3676" s="13"/>
      <c r="I3676" s="13"/>
      <c r="J3676" s="13"/>
      <c r="K3676" s="13"/>
      <c r="L3676" s="13"/>
      <c r="M3676" s="358"/>
      <c r="N3676" s="358"/>
      <c r="O3676" s="13"/>
      <c r="P3676" s="13"/>
      <c r="Q3676" s="13"/>
      <c r="R3676" s="13"/>
    </row>
    <row r="3677" spans="8:18" ht="20.25" customHeight="1" x14ac:dyDescent="0.4">
      <c r="H3677" s="487"/>
      <c r="I3677" s="487"/>
      <c r="J3677" s="487"/>
      <c r="K3677" s="487"/>
      <c r="L3677" s="487"/>
      <c r="M3677" s="487"/>
      <c r="N3677" s="487"/>
      <c r="O3677" s="487"/>
      <c r="P3677" s="487"/>
      <c r="Q3677" s="13"/>
      <c r="R3677" s="13"/>
    </row>
    <row r="3678" spans="8:18" x14ac:dyDescent="0.3">
      <c r="H3678" s="482"/>
      <c r="I3678" s="482"/>
      <c r="J3678" s="482"/>
      <c r="K3678" s="482"/>
      <c r="L3678" s="482"/>
      <c r="M3678" s="482"/>
      <c r="N3678" s="482"/>
      <c r="O3678" s="482"/>
      <c r="P3678" s="482"/>
      <c r="Q3678" s="13"/>
      <c r="R3678" s="13"/>
    </row>
    <row r="3679" spans="8:18" ht="18.600000000000001" x14ac:dyDescent="0.4">
      <c r="H3679" s="483"/>
      <c r="I3679" s="483"/>
      <c r="J3679" s="483"/>
      <c r="K3679" s="483"/>
      <c r="L3679" s="483"/>
      <c r="M3679" s="483"/>
      <c r="N3679" s="483"/>
      <c r="O3679" s="483"/>
      <c r="P3679" s="483"/>
      <c r="Q3679" s="13"/>
      <c r="R3679" s="13"/>
    </row>
    <row r="3680" spans="8:18" ht="18" x14ac:dyDescent="0.4">
      <c r="H3680" s="484"/>
      <c r="I3680" s="484"/>
      <c r="J3680" s="484"/>
      <c r="K3680" s="484"/>
      <c r="L3680" s="484"/>
      <c r="M3680" s="484"/>
      <c r="N3680" s="484"/>
      <c r="O3680" s="484"/>
      <c r="P3680" s="484"/>
      <c r="Q3680" s="13"/>
      <c r="R3680" s="13"/>
    </row>
    <row r="3681" spans="8:18" x14ac:dyDescent="0.3">
      <c r="H3681" s="13"/>
      <c r="I3681" s="359"/>
      <c r="J3681" s="360"/>
      <c r="K3681" s="361"/>
      <c r="L3681" s="362"/>
      <c r="M3681" s="363"/>
      <c r="N3681" s="485"/>
      <c r="O3681" s="485"/>
      <c r="P3681" s="364"/>
      <c r="Q3681" s="13"/>
      <c r="R3681" s="13"/>
    </row>
    <row r="3682" spans="8:18" x14ac:dyDescent="0.3">
      <c r="H3682" s="13"/>
      <c r="I3682" s="359"/>
      <c r="J3682" s="360"/>
      <c r="K3682" s="361"/>
      <c r="L3682" s="361"/>
      <c r="M3682" s="363"/>
      <c r="N3682" s="485"/>
      <c r="O3682" s="485"/>
      <c r="P3682" s="364"/>
      <c r="Q3682" s="13"/>
      <c r="R3682" s="13"/>
    </row>
    <row r="3683" spans="8:18" x14ac:dyDescent="0.3">
      <c r="H3683" s="13"/>
      <c r="I3683" s="365"/>
      <c r="J3683" s="365"/>
      <c r="K3683" s="366"/>
      <c r="L3683" s="367"/>
      <c r="M3683" s="368"/>
      <c r="N3683" s="369"/>
      <c r="O3683" s="486"/>
      <c r="P3683" s="486"/>
      <c r="Q3683" s="486"/>
      <c r="R3683" s="486"/>
    </row>
    <row r="3684" spans="8:18" x14ac:dyDescent="0.3">
      <c r="H3684" s="370"/>
      <c r="I3684" s="371"/>
      <c r="J3684" s="371"/>
      <c r="K3684" s="367"/>
      <c r="L3684" s="367"/>
      <c r="M3684" s="367"/>
      <c r="N3684" s="372"/>
      <c r="O3684" s="478"/>
      <c r="P3684" s="478"/>
      <c r="Q3684" s="478"/>
      <c r="R3684" s="478"/>
    </row>
    <row r="3685" spans="8:18" x14ac:dyDescent="0.3">
      <c r="H3685" s="357"/>
      <c r="I3685" s="357"/>
      <c r="J3685" s="365"/>
      <c r="K3685" s="378"/>
      <c r="L3685" s="378"/>
      <c r="M3685" s="379"/>
      <c r="N3685" s="381"/>
      <c r="O3685" s="376"/>
      <c r="P3685" s="377"/>
      <c r="Q3685" s="376"/>
      <c r="R3685" s="377"/>
    </row>
    <row r="3686" spans="8:18" x14ac:dyDescent="0.3">
      <c r="H3686" s="357"/>
      <c r="I3686" s="357"/>
      <c r="J3686" s="409"/>
      <c r="K3686" s="378"/>
      <c r="L3686" s="378"/>
      <c r="M3686" s="379"/>
      <c r="N3686" s="381"/>
      <c r="O3686" s="376"/>
      <c r="P3686" s="377"/>
      <c r="Q3686" s="376"/>
      <c r="R3686" s="377"/>
    </row>
    <row r="3687" spans="8:18" x14ac:dyDescent="0.3">
      <c r="H3687" s="357"/>
      <c r="I3687" s="357"/>
      <c r="J3687" s="357"/>
      <c r="K3687" s="378"/>
      <c r="L3687" s="378"/>
      <c r="M3687" s="379"/>
      <c r="N3687" s="381"/>
      <c r="O3687" s="376"/>
      <c r="P3687" s="377"/>
      <c r="Q3687" s="376"/>
      <c r="R3687" s="377"/>
    </row>
    <row r="3688" spans="8:18" x14ac:dyDescent="0.3">
      <c r="H3688" s="357"/>
      <c r="I3688" s="357"/>
      <c r="J3688" s="357"/>
      <c r="K3688" s="378"/>
      <c r="L3688" s="378"/>
      <c r="M3688" s="379"/>
      <c r="N3688" s="381"/>
      <c r="O3688" s="376"/>
      <c r="P3688" s="377"/>
      <c r="Q3688" s="376"/>
      <c r="R3688" s="377"/>
    </row>
    <row r="3689" spans="8:18" x14ac:dyDescent="0.3">
      <c r="H3689" s="357"/>
      <c r="I3689" s="357"/>
      <c r="J3689" s="357"/>
      <c r="K3689" s="378"/>
      <c r="L3689" s="378"/>
      <c r="M3689" s="379"/>
      <c r="N3689" s="381"/>
      <c r="O3689" s="376"/>
      <c r="P3689" s="377"/>
      <c r="Q3689" s="376"/>
      <c r="R3689" s="377"/>
    </row>
    <row r="3690" spans="8:18" x14ac:dyDescent="0.3">
      <c r="H3690" s="357"/>
      <c r="I3690" s="357"/>
      <c r="J3690" s="357"/>
      <c r="K3690" s="378"/>
      <c r="L3690" s="378"/>
      <c r="M3690" s="379"/>
      <c r="N3690" s="381"/>
      <c r="O3690" s="376"/>
      <c r="P3690" s="377"/>
      <c r="Q3690" s="376"/>
      <c r="R3690" s="377"/>
    </row>
    <row r="3691" spans="8:18" ht="33.75" customHeight="1" x14ac:dyDescent="0.3">
      <c r="H3691" s="357"/>
      <c r="I3691" s="357"/>
      <c r="J3691" s="357"/>
      <c r="K3691" s="378"/>
      <c r="L3691" s="378"/>
      <c r="M3691" s="379"/>
      <c r="N3691" s="381"/>
      <c r="O3691" s="376"/>
      <c r="P3691" s="377"/>
      <c r="Q3691" s="376"/>
      <c r="R3691" s="377"/>
    </row>
    <row r="3692" spans="8:18" x14ac:dyDescent="0.3">
      <c r="H3692" s="357"/>
      <c r="I3692" s="357"/>
      <c r="J3692" s="357"/>
      <c r="K3692" s="378"/>
      <c r="L3692" s="378"/>
      <c r="M3692" s="379"/>
      <c r="N3692" s="381"/>
      <c r="O3692" s="376"/>
      <c r="P3692" s="377"/>
      <c r="Q3692" s="376"/>
      <c r="R3692" s="377"/>
    </row>
    <row r="3693" spans="8:18" x14ac:dyDescent="0.3">
      <c r="H3693" s="357"/>
      <c r="I3693" s="357"/>
      <c r="J3693" s="357"/>
      <c r="K3693" s="378"/>
      <c r="L3693" s="378"/>
      <c r="M3693" s="408"/>
      <c r="N3693" s="381"/>
      <c r="O3693" s="376"/>
      <c r="P3693" s="377"/>
      <c r="Q3693" s="376"/>
      <c r="R3693" s="377"/>
    </row>
    <row r="3694" spans="8:18" x14ac:dyDescent="0.3">
      <c r="H3694" s="357"/>
      <c r="I3694" s="357"/>
      <c r="J3694" s="357"/>
      <c r="K3694" s="378"/>
      <c r="L3694" s="378"/>
      <c r="M3694" s="379"/>
      <c r="N3694" s="381"/>
      <c r="O3694" s="376"/>
      <c r="P3694" s="377"/>
      <c r="Q3694" s="376"/>
      <c r="R3694" s="377"/>
    </row>
    <row r="3695" spans="8:18" x14ac:dyDescent="0.3">
      <c r="H3695" s="357"/>
      <c r="I3695" s="357"/>
      <c r="J3695" s="357"/>
      <c r="K3695" s="378"/>
      <c r="L3695" s="378"/>
      <c r="M3695" s="379"/>
      <c r="N3695" s="381"/>
      <c r="O3695" s="376"/>
      <c r="P3695" s="377"/>
      <c r="Q3695" s="376"/>
      <c r="R3695" s="377"/>
    </row>
    <row r="3696" spans="8:18" ht="16.5" customHeight="1" x14ac:dyDescent="0.3">
      <c r="H3696" s="357"/>
      <c r="I3696" s="357"/>
      <c r="J3696" s="357"/>
      <c r="K3696" s="378"/>
      <c r="L3696" s="378"/>
      <c r="M3696" s="379"/>
      <c r="N3696" s="381"/>
      <c r="O3696" s="376"/>
      <c r="P3696" s="377"/>
      <c r="Q3696" s="376"/>
      <c r="R3696" s="377"/>
    </row>
    <row r="3697" spans="8:18" ht="15" customHeight="1" x14ac:dyDescent="0.3">
      <c r="H3697" s="367"/>
      <c r="I3697" s="367"/>
      <c r="J3697" s="367"/>
      <c r="K3697" s="367"/>
      <c r="L3697" s="367"/>
      <c r="M3697" s="367"/>
      <c r="N3697" s="382"/>
      <c r="O3697" s="376"/>
      <c r="P3697" s="377"/>
      <c r="Q3697" s="376"/>
      <c r="R3697" s="377"/>
    </row>
    <row r="3698" spans="8:18" ht="15" customHeight="1" x14ac:dyDescent="0.3">
      <c r="H3698" s="354"/>
      <c r="I3698" s="354"/>
      <c r="J3698" s="354"/>
      <c r="K3698" s="354"/>
      <c r="L3698" s="354"/>
      <c r="M3698" s="368"/>
      <c r="N3698" s="384"/>
      <c r="O3698" s="310"/>
      <c r="P3698" s="495"/>
      <c r="Q3698" s="495"/>
      <c r="R3698" s="495"/>
    </row>
    <row r="3699" spans="8:18" ht="15" customHeight="1" x14ac:dyDescent="0.3">
      <c r="H3699" s="385"/>
      <c r="I3699" s="385"/>
      <c r="J3699" s="385"/>
      <c r="K3699" s="385"/>
      <c r="L3699" s="385"/>
      <c r="M3699" s="386"/>
      <c r="N3699" s="386"/>
      <c r="O3699" s="385"/>
      <c r="P3699" s="385"/>
      <c r="Q3699" s="13"/>
      <c r="R3699" s="13"/>
    </row>
    <row r="3700" spans="8:18" ht="14.25" customHeight="1" x14ac:dyDescent="0.3">
      <c r="H3700" s="354"/>
      <c r="I3700" s="355"/>
      <c r="J3700" s="355"/>
      <c r="K3700" s="355"/>
      <c r="L3700" s="355"/>
      <c r="M3700" s="355"/>
      <c r="N3700" s="355"/>
      <c r="O3700" s="355"/>
      <c r="P3700" s="355"/>
      <c r="Q3700" s="13"/>
      <c r="R3700" s="13"/>
    </row>
    <row r="3701" spans="8:18" ht="16.5" customHeight="1" x14ac:dyDescent="0.3">
      <c r="H3701" s="354"/>
      <c r="I3701" s="355"/>
      <c r="J3701" s="355"/>
      <c r="K3701" s="355"/>
      <c r="L3701" s="355"/>
      <c r="M3701" s="355"/>
      <c r="N3701" s="355"/>
      <c r="O3701" s="355"/>
      <c r="P3701" s="355"/>
      <c r="Q3701" s="13"/>
      <c r="R3701" s="13"/>
    </row>
    <row r="3702" spans="8:18" ht="12" customHeight="1" x14ac:dyDescent="0.3">
      <c r="H3702" s="354"/>
      <c r="I3702" s="355"/>
      <c r="J3702" s="355"/>
      <c r="K3702" s="355"/>
      <c r="L3702" s="355"/>
      <c r="M3702" s="355"/>
      <c r="N3702" s="355"/>
      <c r="O3702" s="355"/>
      <c r="P3702" s="355"/>
      <c r="Q3702" s="13"/>
      <c r="R3702" s="70"/>
    </row>
    <row r="3703" spans="8:18" x14ac:dyDescent="0.3">
      <c r="H3703" s="354"/>
      <c r="I3703" s="355"/>
      <c r="J3703" s="355"/>
      <c r="K3703" s="355"/>
      <c r="L3703" s="355"/>
      <c r="M3703" s="355"/>
      <c r="N3703" s="355"/>
      <c r="O3703" s="355"/>
      <c r="P3703" s="355"/>
      <c r="Q3703" s="13"/>
      <c r="R3703" s="70"/>
    </row>
    <row r="3704" spans="8:18" ht="28.5" customHeight="1" x14ac:dyDescent="0.3">
      <c r="H3704" s="354"/>
      <c r="I3704" s="354"/>
      <c r="J3704" s="354"/>
      <c r="K3704" s="354"/>
      <c r="L3704" s="354"/>
      <c r="M3704" s="355"/>
      <c r="N3704" s="355"/>
      <c r="O3704" s="357"/>
      <c r="P3704" s="357"/>
      <c r="Q3704" s="13"/>
      <c r="R3704" s="70"/>
    </row>
    <row r="3705" spans="8:18" ht="24" customHeight="1" x14ac:dyDescent="0.3">
      <c r="H3705" s="13"/>
      <c r="I3705" s="13"/>
      <c r="J3705" s="13"/>
      <c r="K3705" s="13"/>
      <c r="L3705" s="13"/>
      <c r="M3705" s="358"/>
      <c r="N3705" s="358"/>
      <c r="O3705" s="13"/>
      <c r="P3705" s="13"/>
      <c r="Q3705" s="13"/>
      <c r="R3705" s="13"/>
    </row>
    <row r="3706" spans="8:18" ht="18.600000000000001" x14ac:dyDescent="0.4">
      <c r="H3706" s="487"/>
      <c r="I3706" s="487"/>
      <c r="J3706" s="487"/>
      <c r="K3706" s="487"/>
      <c r="L3706" s="487"/>
      <c r="M3706" s="487"/>
      <c r="N3706" s="487"/>
      <c r="O3706" s="487"/>
      <c r="P3706" s="487"/>
      <c r="Q3706" s="13"/>
      <c r="R3706" s="13"/>
    </row>
    <row r="3707" spans="8:18" x14ac:dyDescent="0.3">
      <c r="H3707" s="482"/>
      <c r="I3707" s="482"/>
      <c r="J3707" s="482"/>
      <c r="K3707" s="482"/>
      <c r="L3707" s="482"/>
      <c r="M3707" s="482"/>
      <c r="N3707" s="482"/>
      <c r="O3707" s="482"/>
      <c r="P3707" s="482"/>
      <c r="Q3707" s="13"/>
      <c r="R3707" s="13"/>
    </row>
    <row r="3708" spans="8:18" ht="18.600000000000001" x14ac:dyDescent="0.4">
      <c r="H3708" s="483"/>
      <c r="I3708" s="483"/>
      <c r="J3708" s="483"/>
      <c r="K3708" s="483"/>
      <c r="L3708" s="483"/>
      <c r="M3708" s="483"/>
      <c r="N3708" s="483"/>
      <c r="O3708" s="483"/>
      <c r="P3708" s="483"/>
      <c r="Q3708" s="13"/>
      <c r="R3708" s="13"/>
    </row>
    <row r="3709" spans="8:18" ht="18" x14ac:dyDescent="0.4">
      <c r="H3709" s="484"/>
      <c r="I3709" s="484"/>
      <c r="J3709" s="484"/>
      <c r="K3709" s="484"/>
      <c r="L3709" s="484"/>
      <c r="M3709" s="484"/>
      <c r="N3709" s="484"/>
      <c r="O3709" s="484"/>
      <c r="P3709" s="484"/>
      <c r="Q3709" s="13"/>
      <c r="R3709" s="13"/>
    </row>
    <row r="3710" spans="8:18" x14ac:dyDescent="0.3">
      <c r="H3710" s="13"/>
      <c r="I3710" s="359"/>
      <c r="J3710" s="360"/>
      <c r="K3710" s="361"/>
      <c r="L3710" s="362"/>
      <c r="M3710" s="363"/>
      <c r="N3710" s="485"/>
      <c r="O3710" s="485"/>
      <c r="P3710" s="364"/>
      <c r="Q3710" s="13"/>
      <c r="R3710" s="13"/>
    </row>
    <row r="3711" spans="8:18" x14ac:dyDescent="0.3">
      <c r="H3711" s="13"/>
      <c r="I3711" s="359"/>
      <c r="J3711" s="360"/>
      <c r="K3711" s="361"/>
      <c r="L3711" s="361"/>
      <c r="M3711" s="363"/>
      <c r="N3711" s="485"/>
      <c r="O3711" s="485"/>
      <c r="P3711" s="364"/>
      <c r="Q3711" s="13"/>
      <c r="R3711" s="13"/>
    </row>
    <row r="3712" spans="8:18" x14ac:dyDescent="0.3">
      <c r="H3712" s="13"/>
      <c r="I3712" s="365"/>
      <c r="J3712" s="365"/>
      <c r="K3712" s="366"/>
      <c r="L3712" s="367"/>
      <c r="M3712" s="368"/>
      <c r="N3712" s="369"/>
      <c r="O3712" s="486"/>
      <c r="P3712" s="486"/>
      <c r="Q3712" s="486"/>
      <c r="R3712" s="486"/>
    </row>
    <row r="3713" spans="8:18" x14ac:dyDescent="0.3">
      <c r="H3713" s="370"/>
      <c r="I3713" s="371"/>
      <c r="J3713" s="371"/>
      <c r="K3713" s="367"/>
      <c r="L3713" s="367"/>
      <c r="M3713" s="367"/>
      <c r="N3713" s="372"/>
      <c r="O3713" s="478"/>
      <c r="P3713" s="478"/>
      <c r="Q3713" s="478"/>
      <c r="R3713" s="478"/>
    </row>
    <row r="3714" spans="8:18" ht="18.75" customHeight="1" x14ac:dyDescent="0.3">
      <c r="H3714" s="357"/>
      <c r="I3714" s="357"/>
      <c r="J3714" s="409"/>
      <c r="K3714" s="378"/>
      <c r="L3714" s="378"/>
      <c r="M3714" s="379"/>
      <c r="N3714" s="381"/>
      <c r="O3714" s="376"/>
      <c r="P3714" s="377"/>
      <c r="Q3714" s="376"/>
      <c r="R3714" s="377"/>
    </row>
    <row r="3715" spans="8:18" x14ac:dyDescent="0.3">
      <c r="H3715" s="357"/>
      <c r="I3715" s="357"/>
      <c r="J3715" s="357"/>
      <c r="K3715" s="378"/>
      <c r="L3715" s="378"/>
      <c r="M3715" s="379"/>
      <c r="N3715" s="381"/>
      <c r="O3715" s="376"/>
      <c r="P3715" s="377"/>
      <c r="Q3715" s="376"/>
      <c r="R3715" s="377"/>
    </row>
    <row r="3716" spans="8:18" x14ac:dyDescent="0.3">
      <c r="H3716" s="357"/>
      <c r="I3716" s="357"/>
      <c r="J3716" s="357"/>
      <c r="K3716" s="378"/>
      <c r="L3716" s="378"/>
      <c r="M3716" s="379"/>
      <c r="N3716" s="381"/>
      <c r="O3716" s="376"/>
      <c r="P3716" s="377"/>
      <c r="Q3716" s="376"/>
      <c r="R3716" s="377"/>
    </row>
    <row r="3717" spans="8:18" x14ac:dyDescent="0.3">
      <c r="H3717" s="357"/>
      <c r="I3717" s="357"/>
      <c r="J3717" s="357"/>
      <c r="K3717" s="378"/>
      <c r="L3717" s="378"/>
      <c r="M3717" s="408"/>
      <c r="N3717" s="381"/>
      <c r="O3717" s="376"/>
      <c r="P3717" s="377"/>
      <c r="Q3717" s="376"/>
      <c r="R3717" s="377"/>
    </row>
    <row r="3718" spans="8:18" x14ac:dyDescent="0.3">
      <c r="H3718" s="357"/>
      <c r="I3718" s="357"/>
      <c r="J3718" s="357"/>
      <c r="K3718" s="378"/>
      <c r="L3718" s="378"/>
      <c r="M3718" s="379"/>
      <c r="N3718" s="381"/>
      <c r="O3718" s="376"/>
      <c r="P3718" s="377"/>
      <c r="Q3718" s="376"/>
      <c r="R3718" s="377"/>
    </row>
    <row r="3719" spans="8:18" x14ac:dyDescent="0.3">
      <c r="H3719" s="357"/>
      <c r="I3719" s="357"/>
      <c r="J3719" s="357"/>
      <c r="K3719" s="378"/>
      <c r="L3719" s="378"/>
      <c r="M3719" s="379"/>
      <c r="N3719" s="381"/>
      <c r="O3719" s="376"/>
      <c r="P3719" s="377"/>
      <c r="Q3719" s="376"/>
      <c r="R3719" s="377"/>
    </row>
    <row r="3720" spans="8:18" x14ac:dyDescent="0.3">
      <c r="H3720" s="357"/>
      <c r="I3720" s="357"/>
      <c r="J3720" s="357"/>
      <c r="K3720" s="378"/>
      <c r="L3720" s="378"/>
      <c r="M3720" s="379"/>
      <c r="N3720" s="381"/>
      <c r="O3720" s="376"/>
      <c r="P3720" s="377"/>
      <c r="Q3720" s="376"/>
      <c r="R3720" s="377"/>
    </row>
    <row r="3721" spans="8:18" x14ac:dyDescent="0.3">
      <c r="H3721" s="357"/>
      <c r="I3721" s="357"/>
      <c r="J3721" s="357"/>
      <c r="K3721" s="378"/>
      <c r="L3721" s="378"/>
      <c r="M3721" s="408"/>
      <c r="N3721" s="381"/>
      <c r="O3721" s="376"/>
      <c r="P3721" s="377"/>
      <c r="Q3721" s="376"/>
      <c r="R3721" s="377"/>
    </row>
    <row r="3722" spans="8:18" x14ac:dyDescent="0.3">
      <c r="H3722" s="357"/>
      <c r="I3722" s="357"/>
      <c r="J3722" s="357"/>
      <c r="K3722" s="378"/>
      <c r="L3722" s="378"/>
      <c r="M3722" s="379"/>
      <c r="N3722" s="381"/>
      <c r="O3722" s="376"/>
      <c r="P3722" s="377"/>
      <c r="Q3722" s="376"/>
      <c r="R3722" s="377"/>
    </row>
    <row r="3723" spans="8:18" ht="12.75" customHeight="1" x14ac:dyDescent="0.3">
      <c r="H3723" s="357"/>
      <c r="I3723" s="357"/>
      <c r="J3723" s="357"/>
      <c r="K3723" s="378"/>
      <c r="L3723" s="378"/>
      <c r="M3723" s="379"/>
      <c r="N3723" s="381"/>
      <c r="O3723" s="376"/>
      <c r="P3723" s="377"/>
      <c r="Q3723" s="376"/>
      <c r="R3723" s="377"/>
    </row>
    <row r="3724" spans="8:18" ht="24" customHeight="1" x14ac:dyDescent="0.3">
      <c r="H3724" s="357"/>
      <c r="I3724" s="357"/>
      <c r="J3724" s="357"/>
      <c r="K3724" s="378"/>
      <c r="L3724" s="378"/>
      <c r="M3724" s="379"/>
      <c r="N3724" s="381"/>
      <c r="O3724" s="376"/>
      <c r="P3724" s="377"/>
      <c r="Q3724" s="376"/>
      <c r="R3724" s="377"/>
    </row>
    <row r="3725" spans="8:18" ht="24" customHeight="1" x14ac:dyDescent="0.3">
      <c r="H3725" s="357"/>
      <c r="I3725" s="357"/>
      <c r="J3725" s="357"/>
      <c r="K3725" s="378"/>
      <c r="L3725" s="378"/>
      <c r="M3725" s="408"/>
      <c r="N3725" s="381"/>
      <c r="O3725" s="376"/>
      <c r="P3725" s="377"/>
      <c r="Q3725" s="376"/>
      <c r="R3725" s="377"/>
    </row>
    <row r="3726" spans="8:18" ht="12.75" customHeight="1" x14ac:dyDescent="0.3">
      <c r="H3726" s="357"/>
      <c r="I3726" s="357"/>
      <c r="J3726" s="357"/>
      <c r="K3726" s="378"/>
      <c r="L3726" s="378"/>
      <c r="M3726" s="379"/>
      <c r="N3726" s="381"/>
      <c r="O3726" s="376"/>
      <c r="P3726" s="377"/>
      <c r="Q3726" s="376"/>
      <c r="R3726" s="377"/>
    </row>
    <row r="3727" spans="8:18" ht="12.75" customHeight="1" x14ac:dyDescent="0.3">
      <c r="H3727" s="357"/>
      <c r="I3727" s="357"/>
      <c r="J3727" s="357"/>
      <c r="K3727" s="378"/>
      <c r="L3727" s="378"/>
      <c r="M3727" s="379"/>
      <c r="N3727" s="491"/>
      <c r="O3727" s="376"/>
      <c r="P3727" s="377"/>
      <c r="Q3727" s="376"/>
      <c r="R3727" s="377"/>
    </row>
    <row r="3728" spans="8:18" ht="12.75" customHeight="1" x14ac:dyDescent="0.3">
      <c r="H3728" s="357"/>
      <c r="I3728" s="357"/>
      <c r="J3728" s="357"/>
      <c r="K3728" s="378"/>
      <c r="L3728" s="378"/>
      <c r="M3728" s="379"/>
      <c r="N3728" s="491"/>
      <c r="O3728" s="376"/>
      <c r="P3728" s="377"/>
      <c r="Q3728" s="376"/>
      <c r="R3728" s="377"/>
    </row>
    <row r="3729" spans="8:18" ht="12.75" customHeight="1" x14ac:dyDescent="0.3">
      <c r="H3729" s="357"/>
      <c r="I3729" s="357"/>
      <c r="J3729" s="357"/>
      <c r="K3729" s="378"/>
      <c r="L3729" s="378"/>
      <c r="M3729" s="379"/>
      <c r="N3729" s="491"/>
      <c r="O3729" s="376"/>
      <c r="P3729" s="377"/>
      <c r="Q3729" s="376"/>
      <c r="R3729" s="377"/>
    </row>
    <row r="3730" spans="8:18" ht="12.75" customHeight="1" x14ac:dyDescent="0.3">
      <c r="H3730" s="357"/>
      <c r="I3730" s="357"/>
      <c r="J3730" s="357"/>
      <c r="K3730" s="378"/>
      <c r="L3730" s="378"/>
      <c r="M3730" s="379"/>
      <c r="N3730" s="381"/>
      <c r="O3730" s="376"/>
      <c r="P3730" s="377"/>
      <c r="Q3730" s="376"/>
      <c r="R3730" s="377"/>
    </row>
    <row r="3731" spans="8:18" ht="12.75" customHeight="1" x14ac:dyDescent="0.3">
      <c r="H3731" s="357"/>
      <c r="I3731" s="357"/>
      <c r="J3731" s="357"/>
      <c r="K3731" s="378"/>
      <c r="L3731" s="378"/>
      <c r="M3731" s="379"/>
      <c r="N3731" s="381"/>
      <c r="O3731" s="376"/>
      <c r="P3731" s="377"/>
      <c r="Q3731" s="376"/>
      <c r="R3731" s="377"/>
    </row>
    <row r="3732" spans="8:18" ht="12.75" customHeight="1" x14ac:dyDescent="0.3">
      <c r="H3732" s="357"/>
      <c r="I3732" s="357"/>
      <c r="J3732" s="357"/>
      <c r="K3732" s="378"/>
      <c r="L3732" s="378"/>
      <c r="M3732" s="379"/>
      <c r="N3732" s="381"/>
      <c r="O3732" s="376"/>
      <c r="P3732" s="377"/>
      <c r="Q3732" s="376"/>
      <c r="R3732" s="377"/>
    </row>
    <row r="3733" spans="8:18" ht="12.75" customHeight="1" x14ac:dyDescent="0.3">
      <c r="H3733" s="357"/>
      <c r="I3733" s="357"/>
      <c r="J3733" s="357"/>
      <c r="K3733" s="378"/>
      <c r="L3733" s="378"/>
      <c r="M3733" s="379"/>
      <c r="N3733" s="491"/>
      <c r="O3733" s="376"/>
      <c r="P3733" s="377"/>
      <c r="Q3733" s="376"/>
      <c r="R3733" s="377"/>
    </row>
    <row r="3734" spans="8:18" ht="12.75" customHeight="1" x14ac:dyDescent="0.3">
      <c r="H3734" s="357"/>
      <c r="I3734" s="357"/>
      <c r="J3734" s="357"/>
      <c r="K3734" s="378"/>
      <c r="L3734" s="378"/>
      <c r="M3734" s="379"/>
      <c r="N3734" s="491"/>
      <c r="O3734" s="376"/>
      <c r="P3734" s="377"/>
      <c r="Q3734" s="376"/>
      <c r="R3734" s="377"/>
    </row>
    <row r="3735" spans="8:18" ht="12.75" customHeight="1" x14ac:dyDescent="0.3">
      <c r="H3735" s="357"/>
      <c r="I3735" s="357"/>
      <c r="J3735" s="357"/>
      <c r="K3735" s="378"/>
      <c r="L3735" s="378"/>
      <c r="M3735" s="379"/>
      <c r="N3735" s="491"/>
      <c r="O3735" s="376"/>
      <c r="P3735" s="377"/>
      <c r="Q3735" s="376"/>
      <c r="R3735" s="377"/>
    </row>
    <row r="3736" spans="8:18" ht="12.75" customHeight="1" x14ac:dyDescent="0.3">
      <c r="H3736" s="357"/>
      <c r="I3736" s="357"/>
      <c r="J3736" s="357"/>
      <c r="K3736" s="378"/>
      <c r="L3736" s="378"/>
      <c r="M3736" s="379"/>
      <c r="N3736" s="381"/>
      <c r="O3736" s="376"/>
      <c r="P3736" s="377"/>
      <c r="Q3736" s="376"/>
      <c r="R3736" s="377"/>
    </row>
    <row r="3737" spans="8:18" ht="12.75" customHeight="1" x14ac:dyDescent="0.3">
      <c r="H3737" s="357"/>
      <c r="I3737" s="357"/>
      <c r="J3737" s="357"/>
      <c r="K3737" s="378"/>
      <c r="L3737" s="378"/>
      <c r="M3737" s="379"/>
      <c r="N3737" s="381"/>
      <c r="O3737" s="376"/>
      <c r="P3737" s="377"/>
      <c r="Q3737" s="376"/>
      <c r="R3737" s="377"/>
    </row>
    <row r="3738" spans="8:18" ht="12.75" customHeight="1" x14ac:dyDescent="0.3">
      <c r="H3738" s="357"/>
      <c r="I3738" s="357"/>
      <c r="J3738" s="357"/>
      <c r="K3738" s="378"/>
      <c r="L3738" s="378"/>
      <c r="M3738" s="379"/>
      <c r="N3738" s="381"/>
      <c r="O3738" s="376"/>
      <c r="P3738" s="377"/>
      <c r="Q3738" s="376"/>
      <c r="R3738" s="377"/>
    </row>
    <row r="3739" spans="8:18" x14ac:dyDescent="0.3">
      <c r="H3739" s="357"/>
      <c r="I3739" s="357"/>
      <c r="J3739" s="357"/>
      <c r="K3739" s="378"/>
      <c r="L3739" s="378"/>
      <c r="M3739" s="379"/>
      <c r="N3739" s="381"/>
      <c r="O3739" s="376"/>
      <c r="P3739" s="377"/>
      <c r="Q3739" s="376"/>
      <c r="R3739" s="377"/>
    </row>
    <row r="3740" spans="8:18" x14ac:dyDescent="0.3">
      <c r="H3740" s="367"/>
      <c r="I3740" s="367"/>
      <c r="J3740" s="367"/>
      <c r="K3740" s="367"/>
      <c r="L3740" s="367"/>
      <c r="M3740" s="367"/>
      <c r="N3740" s="382"/>
      <c r="O3740" s="376"/>
      <c r="P3740" s="377"/>
      <c r="Q3740" s="376"/>
      <c r="R3740" s="377"/>
    </row>
    <row r="3741" spans="8:18" x14ac:dyDescent="0.3">
      <c r="H3741" s="354"/>
      <c r="I3741" s="354"/>
      <c r="J3741" s="354"/>
      <c r="K3741" s="354"/>
      <c r="L3741" s="354"/>
      <c r="M3741" s="368"/>
      <c r="N3741" s="384"/>
      <c r="O3741" s="310"/>
      <c r="P3741" s="495"/>
      <c r="Q3741" s="495"/>
      <c r="R3741" s="495"/>
    </row>
    <row r="3742" spans="8:18" x14ac:dyDescent="0.3">
      <c r="H3742" s="385"/>
      <c r="I3742" s="385"/>
      <c r="J3742" s="385"/>
      <c r="K3742" s="385"/>
      <c r="L3742" s="385"/>
      <c r="M3742" s="386"/>
      <c r="N3742" s="386"/>
      <c r="O3742" s="385"/>
      <c r="P3742" s="385"/>
      <c r="Q3742" s="13"/>
      <c r="R3742" s="13"/>
    </row>
    <row r="3743" spans="8:18" x14ac:dyDescent="0.3">
      <c r="H3743" s="354"/>
      <c r="I3743" s="355"/>
      <c r="J3743" s="355"/>
      <c r="K3743" s="355"/>
      <c r="L3743" s="355"/>
      <c r="M3743" s="355"/>
      <c r="N3743" s="355"/>
      <c r="O3743" s="355"/>
      <c r="P3743" s="355"/>
      <c r="Q3743" s="13"/>
      <c r="R3743" s="13"/>
    </row>
    <row r="3744" spans="8:18" ht="20.25" customHeight="1" x14ac:dyDescent="0.3">
      <c r="H3744" s="354"/>
      <c r="I3744" s="355"/>
      <c r="J3744" s="355"/>
      <c r="K3744" s="355"/>
      <c r="L3744" s="355"/>
      <c r="M3744" s="355"/>
      <c r="N3744" s="355"/>
      <c r="O3744" s="355"/>
      <c r="P3744" s="355"/>
      <c r="Q3744" s="13"/>
      <c r="R3744" s="13"/>
    </row>
    <row r="3745" spans="8:18" ht="9.75" customHeight="1" x14ac:dyDescent="0.3">
      <c r="H3745" s="354"/>
      <c r="I3745" s="355"/>
      <c r="J3745" s="355"/>
      <c r="K3745" s="355"/>
      <c r="L3745" s="355"/>
      <c r="M3745" s="355"/>
      <c r="N3745" s="355"/>
      <c r="O3745" s="355"/>
      <c r="P3745" s="355"/>
      <c r="Q3745" s="13"/>
      <c r="R3745" s="70"/>
    </row>
    <row r="3746" spans="8:18" x14ac:dyDescent="0.3">
      <c r="H3746" s="354"/>
      <c r="I3746" s="355"/>
      <c r="J3746" s="355"/>
      <c r="K3746" s="355"/>
      <c r="L3746" s="355"/>
      <c r="M3746" s="355"/>
      <c r="N3746" s="355"/>
      <c r="O3746" s="355"/>
      <c r="P3746" s="355"/>
      <c r="Q3746" s="13"/>
      <c r="R3746" s="70"/>
    </row>
    <row r="3747" spans="8:18" ht="17.25" customHeight="1" x14ac:dyDescent="0.3">
      <c r="H3747" s="354"/>
      <c r="I3747" s="354"/>
      <c r="J3747" s="354"/>
      <c r="K3747" s="354"/>
      <c r="L3747" s="354"/>
      <c r="M3747" s="355"/>
      <c r="N3747" s="355"/>
      <c r="O3747" s="357"/>
      <c r="P3747" s="357"/>
      <c r="Q3747" s="13"/>
      <c r="R3747" s="70"/>
    </row>
    <row r="3748" spans="8:18" x14ac:dyDescent="0.3">
      <c r="H3748" s="13"/>
      <c r="I3748" s="13"/>
      <c r="J3748" s="13"/>
      <c r="K3748" s="13"/>
      <c r="L3748" s="13"/>
      <c r="M3748" s="358"/>
      <c r="N3748" s="358"/>
      <c r="O3748" s="13"/>
      <c r="P3748" s="13"/>
      <c r="Q3748" s="13"/>
      <c r="R3748" s="13"/>
    </row>
    <row r="3749" spans="8:18" ht="18.600000000000001" x14ac:dyDescent="0.4">
      <c r="H3749" s="487"/>
      <c r="I3749" s="487"/>
      <c r="J3749" s="487"/>
      <c r="K3749" s="487"/>
      <c r="L3749" s="487"/>
      <c r="M3749" s="487"/>
      <c r="N3749" s="487"/>
      <c r="O3749" s="487"/>
      <c r="P3749" s="487"/>
      <c r="Q3749" s="487"/>
      <c r="R3749" s="487"/>
    </row>
    <row r="3750" spans="8:18" x14ac:dyDescent="0.3">
      <c r="H3750" s="482"/>
      <c r="I3750" s="482"/>
      <c r="J3750" s="482"/>
      <c r="K3750" s="482"/>
      <c r="L3750" s="482"/>
      <c r="M3750" s="482"/>
      <c r="N3750" s="482"/>
      <c r="O3750" s="482"/>
      <c r="P3750" s="482"/>
      <c r="Q3750" s="13"/>
      <c r="R3750" s="13"/>
    </row>
    <row r="3751" spans="8:18" ht="18.600000000000001" x14ac:dyDescent="0.4">
      <c r="H3751" s="483"/>
      <c r="I3751" s="483"/>
      <c r="J3751" s="483"/>
      <c r="K3751" s="483"/>
      <c r="L3751" s="483"/>
      <c r="M3751" s="483"/>
      <c r="N3751" s="483"/>
      <c r="O3751" s="483"/>
      <c r="P3751" s="483"/>
      <c r="Q3751" s="13"/>
      <c r="R3751" s="13"/>
    </row>
    <row r="3752" spans="8:18" ht="18" x14ac:dyDescent="0.4">
      <c r="H3752" s="484"/>
      <c r="I3752" s="484"/>
      <c r="J3752" s="484"/>
      <c r="K3752" s="484"/>
      <c r="L3752" s="484"/>
      <c r="M3752" s="484"/>
      <c r="N3752" s="484"/>
      <c r="O3752" s="484"/>
      <c r="P3752" s="484"/>
      <c r="Q3752" s="13"/>
      <c r="R3752" s="13"/>
    </row>
    <row r="3753" spans="8:18" x14ac:dyDescent="0.3">
      <c r="H3753" s="13"/>
      <c r="I3753" s="359"/>
      <c r="J3753" s="360"/>
      <c r="K3753" s="361"/>
      <c r="L3753" s="362"/>
      <c r="M3753" s="363"/>
      <c r="N3753" s="485"/>
      <c r="O3753" s="485"/>
      <c r="P3753" s="364"/>
      <c r="Q3753" s="13"/>
      <c r="R3753" s="13"/>
    </row>
    <row r="3754" spans="8:18" x14ac:dyDescent="0.3">
      <c r="H3754" s="13"/>
      <c r="I3754" s="359"/>
      <c r="J3754" s="360"/>
      <c r="K3754" s="361"/>
      <c r="L3754" s="361"/>
      <c r="M3754" s="363"/>
      <c r="N3754" s="485"/>
      <c r="O3754" s="485"/>
      <c r="P3754" s="364"/>
      <c r="Q3754" s="13"/>
      <c r="R3754" s="13"/>
    </row>
    <row r="3755" spans="8:18" x14ac:dyDescent="0.3">
      <c r="H3755" s="13"/>
      <c r="I3755" s="365"/>
      <c r="J3755" s="365"/>
      <c r="K3755" s="366"/>
      <c r="L3755" s="367"/>
      <c r="M3755" s="368"/>
      <c r="N3755" s="369"/>
      <c r="O3755" s="486"/>
      <c r="P3755" s="486"/>
      <c r="Q3755" s="486"/>
      <c r="R3755" s="486"/>
    </row>
    <row r="3756" spans="8:18" x14ac:dyDescent="0.3">
      <c r="H3756" s="370"/>
      <c r="I3756" s="371"/>
      <c r="J3756" s="371"/>
      <c r="K3756" s="367"/>
      <c r="L3756" s="367"/>
      <c r="M3756" s="367"/>
      <c r="N3756" s="372"/>
      <c r="O3756" s="478"/>
      <c r="P3756" s="478"/>
      <c r="Q3756" s="478"/>
      <c r="R3756" s="478"/>
    </row>
    <row r="3757" spans="8:18" ht="20.25" customHeight="1" x14ac:dyDescent="0.3">
      <c r="H3757" s="357"/>
      <c r="I3757" s="357"/>
      <c r="J3757" s="409"/>
      <c r="K3757" s="378"/>
      <c r="L3757" s="378"/>
      <c r="M3757" s="379"/>
      <c r="N3757" s="381"/>
      <c r="O3757" s="376"/>
      <c r="P3757" s="377"/>
      <c r="Q3757" s="376"/>
      <c r="R3757" s="377"/>
    </row>
    <row r="3758" spans="8:18" ht="18" customHeight="1" x14ac:dyDescent="0.3">
      <c r="H3758" s="357"/>
      <c r="I3758" s="357"/>
      <c r="J3758" s="357"/>
      <c r="K3758" s="378"/>
      <c r="L3758" s="378"/>
      <c r="M3758" s="379"/>
      <c r="N3758" s="381"/>
      <c r="O3758" s="376"/>
      <c r="P3758" s="377"/>
      <c r="Q3758" s="376"/>
      <c r="R3758" s="377"/>
    </row>
    <row r="3759" spans="8:18" ht="18" customHeight="1" x14ac:dyDescent="0.3">
      <c r="H3759" s="357"/>
      <c r="I3759" s="357"/>
      <c r="J3759" s="357"/>
      <c r="K3759" s="378"/>
      <c r="L3759" s="378"/>
      <c r="M3759" s="408"/>
      <c r="N3759" s="381"/>
      <c r="O3759" s="376"/>
      <c r="P3759" s="377"/>
      <c r="Q3759" s="376"/>
      <c r="R3759" s="377"/>
    </row>
    <row r="3760" spans="8:18" x14ac:dyDescent="0.3">
      <c r="H3760" s="357"/>
      <c r="I3760" s="357"/>
      <c r="J3760" s="357"/>
      <c r="K3760" s="378"/>
      <c r="L3760" s="378"/>
      <c r="M3760" s="408"/>
      <c r="N3760" s="381"/>
      <c r="O3760" s="376"/>
      <c r="P3760" s="377"/>
      <c r="Q3760" s="376"/>
      <c r="R3760" s="377"/>
    </row>
    <row r="3761" spans="8:18" x14ac:dyDescent="0.3">
      <c r="H3761" s="357"/>
      <c r="I3761" s="357"/>
      <c r="J3761" s="357"/>
      <c r="K3761" s="378"/>
      <c r="L3761" s="378"/>
      <c r="M3761" s="379"/>
      <c r="N3761" s="381"/>
      <c r="O3761" s="376"/>
      <c r="P3761" s="377"/>
      <c r="Q3761" s="376"/>
      <c r="R3761" s="377"/>
    </row>
    <row r="3762" spans="8:18" x14ac:dyDescent="0.3">
      <c r="H3762" s="357"/>
      <c r="I3762" s="357"/>
      <c r="J3762" s="357"/>
      <c r="K3762" s="378"/>
      <c r="L3762" s="378"/>
      <c r="M3762" s="379"/>
      <c r="N3762" s="381"/>
      <c r="O3762" s="376"/>
      <c r="P3762" s="377"/>
      <c r="Q3762" s="376"/>
      <c r="R3762" s="377"/>
    </row>
    <row r="3763" spans="8:18" x14ac:dyDescent="0.3">
      <c r="H3763" s="357"/>
      <c r="I3763" s="357"/>
      <c r="J3763" s="357"/>
      <c r="K3763" s="378"/>
      <c r="L3763" s="378"/>
      <c r="M3763" s="379"/>
      <c r="N3763" s="381"/>
      <c r="O3763" s="376"/>
      <c r="P3763" s="377"/>
      <c r="Q3763" s="376"/>
      <c r="R3763" s="377"/>
    </row>
    <row r="3764" spans="8:18" x14ac:dyDescent="0.3">
      <c r="H3764" s="357"/>
      <c r="I3764" s="357"/>
      <c r="J3764" s="357"/>
      <c r="K3764" s="378"/>
      <c r="L3764" s="378"/>
      <c r="M3764" s="408"/>
      <c r="N3764" s="381"/>
      <c r="O3764" s="376"/>
      <c r="P3764" s="377"/>
      <c r="Q3764" s="376"/>
      <c r="R3764" s="377"/>
    </row>
    <row r="3765" spans="8:18" x14ac:dyDescent="0.3">
      <c r="H3765" s="357"/>
      <c r="I3765" s="357"/>
      <c r="J3765" s="357"/>
      <c r="K3765" s="378"/>
      <c r="L3765" s="378"/>
      <c r="M3765" s="379"/>
      <c r="N3765" s="381"/>
      <c r="O3765" s="376"/>
      <c r="P3765" s="377"/>
      <c r="Q3765" s="376"/>
      <c r="R3765" s="377"/>
    </row>
    <row r="3766" spans="8:18" x14ac:dyDescent="0.3">
      <c r="H3766" s="357"/>
      <c r="I3766" s="357"/>
      <c r="J3766" s="357"/>
      <c r="K3766" s="378"/>
      <c r="L3766" s="378"/>
      <c r="M3766" s="379"/>
      <c r="N3766" s="381"/>
      <c r="O3766" s="376"/>
      <c r="P3766" s="377"/>
      <c r="Q3766" s="376"/>
      <c r="R3766" s="377"/>
    </row>
    <row r="3767" spans="8:18" ht="18.75" customHeight="1" x14ac:dyDescent="0.3">
      <c r="H3767" s="357"/>
      <c r="I3767" s="357"/>
      <c r="J3767" s="357"/>
      <c r="K3767" s="378"/>
      <c r="L3767" s="378"/>
      <c r="M3767" s="379"/>
      <c r="N3767" s="381"/>
      <c r="O3767" s="376"/>
      <c r="P3767" s="377"/>
      <c r="Q3767" s="376"/>
      <c r="R3767" s="377"/>
    </row>
    <row r="3768" spans="8:18" ht="18" customHeight="1" x14ac:dyDescent="0.3">
      <c r="H3768" s="357"/>
      <c r="I3768" s="357"/>
      <c r="J3768" s="357"/>
      <c r="K3768" s="378"/>
      <c r="L3768" s="378"/>
      <c r="M3768" s="408"/>
      <c r="N3768" s="381"/>
      <c r="O3768" s="376"/>
      <c r="P3768" s="377"/>
      <c r="Q3768" s="376"/>
      <c r="R3768" s="377"/>
    </row>
    <row r="3769" spans="8:18" x14ac:dyDescent="0.3">
      <c r="H3769" s="357"/>
      <c r="I3769" s="357"/>
      <c r="J3769" s="357"/>
      <c r="K3769" s="378"/>
      <c r="L3769" s="378"/>
      <c r="M3769" s="379"/>
      <c r="N3769" s="381"/>
      <c r="O3769" s="376"/>
      <c r="P3769" s="377"/>
      <c r="Q3769" s="376"/>
      <c r="R3769" s="377"/>
    </row>
    <row r="3770" spans="8:18" x14ac:dyDescent="0.3">
      <c r="H3770" s="367"/>
      <c r="I3770" s="367"/>
      <c r="J3770" s="367"/>
      <c r="K3770" s="367"/>
      <c r="L3770" s="367"/>
      <c r="M3770" s="367"/>
      <c r="N3770" s="382"/>
      <c r="O3770" s="376"/>
      <c r="P3770" s="377"/>
      <c r="Q3770" s="376"/>
      <c r="R3770" s="377"/>
    </row>
    <row r="3771" spans="8:18" x14ac:dyDescent="0.3">
      <c r="H3771" s="354"/>
      <c r="I3771" s="354"/>
      <c r="J3771" s="354"/>
      <c r="K3771" s="354"/>
      <c r="L3771" s="354"/>
      <c r="M3771" s="368"/>
      <c r="N3771" s="384"/>
      <c r="O3771" s="310"/>
      <c r="P3771" s="495"/>
      <c r="Q3771" s="495"/>
      <c r="R3771" s="495"/>
    </row>
    <row r="3772" spans="8:18" ht="20.25" customHeight="1" x14ac:dyDescent="0.3">
      <c r="H3772" s="385"/>
      <c r="I3772" s="385"/>
      <c r="J3772" s="385"/>
      <c r="K3772" s="385"/>
      <c r="L3772" s="385"/>
      <c r="M3772" s="386"/>
      <c r="N3772" s="386"/>
      <c r="O3772" s="385"/>
      <c r="P3772" s="385"/>
      <c r="Q3772" s="13"/>
      <c r="R3772" s="13"/>
    </row>
    <row r="3773" spans="8:18" ht="6" customHeight="1" x14ac:dyDescent="0.3">
      <c r="H3773" s="354"/>
      <c r="I3773" s="355"/>
      <c r="J3773" s="355"/>
      <c r="K3773" s="355"/>
      <c r="L3773" s="355"/>
      <c r="M3773" s="355"/>
      <c r="N3773" s="355"/>
      <c r="O3773" s="355"/>
      <c r="P3773" s="355"/>
      <c r="Q3773" s="13"/>
      <c r="R3773" s="13"/>
    </row>
    <row r="3774" spans="8:18" x14ac:dyDescent="0.3">
      <c r="H3774" s="354"/>
      <c r="I3774" s="355"/>
      <c r="J3774" s="355"/>
      <c r="K3774" s="355"/>
      <c r="L3774" s="355"/>
      <c r="M3774" s="355"/>
      <c r="N3774" s="355"/>
      <c r="O3774" s="355"/>
      <c r="P3774" s="355"/>
      <c r="Q3774" s="13"/>
      <c r="R3774" s="13"/>
    </row>
    <row r="3775" spans="8:18" x14ac:dyDescent="0.3">
      <c r="H3775" s="354"/>
      <c r="I3775" s="355"/>
      <c r="J3775" s="355"/>
      <c r="K3775" s="355"/>
      <c r="L3775" s="355"/>
      <c r="M3775" s="355"/>
      <c r="N3775" s="355"/>
      <c r="O3775" s="355"/>
      <c r="P3775" s="355"/>
      <c r="Q3775" s="13"/>
      <c r="R3775" s="70"/>
    </row>
    <row r="3776" spans="8:18" x14ac:dyDescent="0.3">
      <c r="H3776" s="354"/>
      <c r="I3776" s="355"/>
      <c r="J3776" s="355"/>
      <c r="K3776" s="355"/>
      <c r="L3776" s="355"/>
      <c r="M3776" s="355"/>
      <c r="N3776" s="355"/>
      <c r="O3776" s="355"/>
      <c r="P3776" s="355"/>
      <c r="Q3776" s="13"/>
      <c r="R3776" s="70"/>
    </row>
    <row r="3777" spans="8:22" ht="18.75" customHeight="1" x14ac:dyDescent="0.3">
      <c r="H3777" s="354"/>
      <c r="I3777" s="354"/>
      <c r="J3777" s="354"/>
      <c r="K3777" s="354"/>
      <c r="L3777" s="354"/>
      <c r="M3777" s="355"/>
      <c r="N3777" s="355"/>
      <c r="O3777" s="357"/>
      <c r="P3777" s="357"/>
      <c r="Q3777" s="13"/>
      <c r="R3777" s="70"/>
    </row>
    <row r="3778" spans="8:22" x14ac:dyDescent="0.3">
      <c r="H3778" s="13"/>
      <c r="I3778" s="13"/>
      <c r="J3778" s="13"/>
      <c r="K3778" s="13"/>
      <c r="L3778" s="13"/>
      <c r="M3778" s="358"/>
      <c r="N3778" s="358"/>
      <c r="O3778" s="13"/>
      <c r="P3778" s="13"/>
      <c r="Q3778" s="13"/>
      <c r="R3778" s="13"/>
    </row>
    <row r="3779" spans="8:22" ht="18.600000000000001" x14ac:dyDescent="0.4">
      <c r="H3779" s="487"/>
      <c r="I3779" s="487"/>
      <c r="J3779" s="487"/>
      <c r="K3779" s="487"/>
      <c r="L3779" s="487"/>
      <c r="M3779" s="487"/>
      <c r="N3779" s="487"/>
      <c r="O3779" s="487"/>
      <c r="P3779" s="487"/>
      <c r="Q3779" s="487"/>
      <c r="R3779" s="487"/>
    </row>
    <row r="3780" spans="8:22" x14ac:dyDescent="0.3">
      <c r="H3780" s="482"/>
      <c r="I3780" s="482"/>
      <c r="J3780" s="482"/>
      <c r="K3780" s="482"/>
      <c r="L3780" s="482"/>
      <c r="M3780" s="482"/>
      <c r="N3780" s="482"/>
      <c r="O3780" s="482"/>
      <c r="P3780" s="482"/>
      <c r="Q3780" s="13"/>
      <c r="R3780" s="13"/>
    </row>
    <row r="3781" spans="8:22" ht="18.600000000000001" x14ac:dyDescent="0.4">
      <c r="H3781" s="483"/>
      <c r="I3781" s="483"/>
      <c r="J3781" s="483"/>
      <c r="K3781" s="483"/>
      <c r="L3781" s="483"/>
      <c r="M3781" s="483"/>
      <c r="N3781" s="483"/>
      <c r="O3781" s="483"/>
      <c r="P3781" s="483"/>
      <c r="Q3781" s="13"/>
      <c r="R3781" s="13"/>
    </row>
    <row r="3782" spans="8:22" ht="18" x14ac:dyDescent="0.4">
      <c r="H3782" s="484"/>
      <c r="I3782" s="484"/>
      <c r="J3782" s="484"/>
      <c r="K3782" s="484"/>
      <c r="L3782" s="484"/>
      <c r="M3782" s="484"/>
      <c r="N3782" s="484"/>
      <c r="O3782" s="484"/>
      <c r="P3782" s="484"/>
      <c r="Q3782" s="13"/>
      <c r="R3782" s="13"/>
    </row>
    <row r="3783" spans="8:22" x14ac:dyDescent="0.3">
      <c r="H3783" s="13"/>
      <c r="I3783" s="359"/>
      <c r="J3783" s="360"/>
      <c r="K3783" s="361"/>
      <c r="L3783" s="362"/>
      <c r="M3783" s="363"/>
      <c r="N3783" s="485"/>
      <c r="O3783" s="485"/>
      <c r="P3783" s="364"/>
      <c r="Q3783" s="13"/>
      <c r="R3783" s="13"/>
    </row>
    <row r="3784" spans="8:22" x14ac:dyDescent="0.3">
      <c r="H3784" s="13"/>
      <c r="I3784" s="359"/>
      <c r="J3784" s="360"/>
      <c r="K3784" s="361"/>
      <c r="L3784" s="361"/>
      <c r="M3784" s="363"/>
      <c r="N3784" s="485"/>
      <c r="O3784" s="485"/>
      <c r="P3784" s="364"/>
      <c r="Q3784" s="13"/>
      <c r="R3784" s="13"/>
    </row>
    <row r="3785" spans="8:22" x14ac:dyDescent="0.3">
      <c r="H3785" s="13"/>
      <c r="I3785" s="365"/>
      <c r="J3785" s="365"/>
      <c r="K3785" s="366"/>
      <c r="L3785" s="367"/>
      <c r="M3785" s="368"/>
      <c r="N3785" s="369"/>
      <c r="O3785" s="486"/>
      <c r="P3785" s="486"/>
      <c r="Q3785" s="486"/>
      <c r="R3785" s="486"/>
    </row>
    <row r="3786" spans="8:22" x14ac:dyDescent="0.3">
      <c r="H3786" s="370"/>
      <c r="I3786" s="371"/>
      <c r="J3786" s="371"/>
      <c r="K3786" s="367"/>
      <c r="L3786" s="367"/>
      <c r="M3786" s="367"/>
      <c r="N3786" s="372"/>
      <c r="O3786" s="478"/>
      <c r="P3786" s="478"/>
      <c r="Q3786" s="478"/>
      <c r="R3786" s="478"/>
    </row>
    <row r="3787" spans="8:22" x14ac:dyDescent="0.3">
      <c r="H3787" s="357"/>
      <c r="I3787" s="357"/>
      <c r="J3787" s="365"/>
      <c r="K3787" s="378"/>
      <c r="L3787" s="378"/>
      <c r="M3787" s="379"/>
      <c r="N3787" s="381"/>
      <c r="O3787" s="376"/>
      <c r="P3787" s="377"/>
      <c r="Q3787" s="376"/>
      <c r="R3787" s="377"/>
    </row>
    <row r="3788" spans="8:22" x14ac:dyDescent="0.3">
      <c r="H3788" s="357"/>
      <c r="I3788" s="357"/>
      <c r="J3788" s="409"/>
      <c r="K3788" s="378"/>
      <c r="L3788" s="378"/>
      <c r="M3788" s="379"/>
      <c r="N3788" s="381"/>
      <c r="O3788" s="376"/>
      <c r="P3788" s="377"/>
      <c r="Q3788" s="376"/>
      <c r="R3788" s="377"/>
    </row>
    <row r="3789" spans="8:22" x14ac:dyDescent="0.3">
      <c r="H3789" s="357"/>
      <c r="I3789" s="357"/>
      <c r="J3789" s="357"/>
      <c r="K3789" s="378"/>
      <c r="L3789" s="378"/>
      <c r="M3789" s="379"/>
      <c r="N3789" s="381"/>
      <c r="O3789" s="376"/>
      <c r="P3789" s="377"/>
      <c r="Q3789" s="376"/>
      <c r="R3789" s="377"/>
    </row>
    <row r="3790" spans="8:22" x14ac:dyDescent="0.3">
      <c r="H3790" s="357"/>
      <c r="I3790" s="357"/>
      <c r="J3790" s="357"/>
      <c r="K3790" s="378"/>
      <c r="L3790" s="378"/>
      <c r="M3790" s="379"/>
      <c r="N3790" s="381"/>
      <c r="O3790" s="376"/>
      <c r="P3790" s="377"/>
      <c r="Q3790" s="376"/>
      <c r="R3790" s="377"/>
    </row>
    <row r="3791" spans="8:22" x14ac:dyDescent="0.3">
      <c r="H3791" s="357"/>
      <c r="I3791" s="357"/>
      <c r="J3791" s="357"/>
      <c r="K3791" s="378"/>
      <c r="L3791" s="378"/>
      <c r="M3791" s="408"/>
      <c r="N3791" s="381"/>
      <c r="O3791" s="376"/>
      <c r="P3791" s="377"/>
      <c r="Q3791" s="376"/>
      <c r="R3791" s="377"/>
    </row>
    <row r="3792" spans="8:22" x14ac:dyDescent="0.3">
      <c r="H3792" s="357"/>
      <c r="I3792" s="357"/>
      <c r="J3792" s="357"/>
      <c r="K3792" s="378"/>
      <c r="L3792" s="378"/>
      <c r="M3792" s="379"/>
      <c r="N3792" s="381"/>
      <c r="O3792" s="376"/>
      <c r="P3792" s="377"/>
      <c r="Q3792" s="376"/>
      <c r="R3792" s="377"/>
      <c r="T3792" s="406">
        <v>41743</v>
      </c>
      <c r="U3792" s="406"/>
      <c r="V3792" s="406"/>
    </row>
    <row r="3793" spans="1:18" x14ac:dyDescent="0.3">
      <c r="H3793" s="357"/>
      <c r="I3793" s="357"/>
      <c r="J3793" s="357"/>
      <c r="K3793" s="378"/>
      <c r="L3793" s="378"/>
      <c r="M3793" s="379"/>
      <c r="N3793" s="381"/>
      <c r="O3793" s="376"/>
      <c r="P3793" s="377"/>
      <c r="Q3793" s="376"/>
      <c r="R3793" s="377"/>
    </row>
    <row r="3794" spans="1:18" x14ac:dyDescent="0.3">
      <c r="H3794" s="357"/>
      <c r="I3794" s="357"/>
      <c r="J3794" s="357"/>
      <c r="K3794" s="378"/>
      <c r="L3794" s="378"/>
      <c r="M3794" s="379"/>
      <c r="N3794" s="381"/>
      <c r="O3794" s="376"/>
      <c r="P3794" s="377"/>
      <c r="Q3794" s="376"/>
      <c r="R3794" s="377"/>
    </row>
    <row r="3795" spans="1:18" ht="17.25" customHeight="1" x14ac:dyDescent="0.3">
      <c r="H3795" s="367"/>
      <c r="I3795" s="367"/>
      <c r="J3795" s="367"/>
      <c r="K3795" s="367"/>
      <c r="L3795" s="367"/>
      <c r="M3795" s="367"/>
      <c r="N3795" s="382"/>
      <c r="O3795" s="376"/>
      <c r="P3795" s="377"/>
      <c r="Q3795" s="376"/>
      <c r="R3795" s="377"/>
    </row>
    <row r="3796" spans="1:18" ht="18" customHeight="1" x14ac:dyDescent="0.3">
      <c r="H3796" s="354"/>
      <c r="I3796" s="354"/>
      <c r="J3796" s="354"/>
      <c r="K3796" s="354"/>
      <c r="L3796" s="354"/>
      <c r="M3796" s="368"/>
      <c r="N3796" s="384"/>
      <c r="O3796" s="310"/>
      <c r="P3796" s="495"/>
      <c r="Q3796" s="495"/>
      <c r="R3796" s="495"/>
    </row>
    <row r="3797" spans="1:18" ht="20.25" customHeight="1" x14ac:dyDescent="0.3">
      <c r="H3797" s="354"/>
      <c r="I3797" s="354"/>
      <c r="J3797" s="354"/>
      <c r="K3797" s="354"/>
      <c r="L3797" s="354"/>
      <c r="M3797" s="368"/>
      <c r="N3797" s="507"/>
      <c r="O3797" s="310"/>
      <c r="P3797" s="397"/>
      <c r="Q3797" s="310"/>
      <c r="R3797" s="397"/>
    </row>
    <row r="3798" spans="1:18" ht="24.75" customHeight="1" x14ac:dyDescent="0.3">
      <c r="H3798" s="354"/>
      <c r="I3798" s="354"/>
      <c r="J3798" s="354"/>
      <c r="K3798" s="354"/>
      <c r="L3798" s="354"/>
      <c r="M3798" s="368"/>
      <c r="N3798" s="507"/>
      <c r="O3798" s="310"/>
      <c r="P3798" s="495"/>
      <c r="Q3798" s="495"/>
      <c r="R3798" s="495"/>
    </row>
    <row r="3799" spans="1:18" x14ac:dyDescent="0.3">
      <c r="H3799" s="354"/>
      <c r="I3799" s="354"/>
      <c r="J3799" s="354"/>
      <c r="K3799" s="354"/>
      <c r="L3799" s="354"/>
      <c r="M3799" s="368"/>
      <c r="N3799" s="384"/>
      <c r="O3799" s="310"/>
      <c r="P3799" s="397"/>
      <c r="Q3799" s="397"/>
      <c r="R3799" s="397"/>
    </row>
    <row r="3800" spans="1:18" x14ac:dyDescent="0.3">
      <c r="H3800" s="385"/>
      <c r="I3800" s="385"/>
      <c r="J3800" s="385"/>
      <c r="K3800" s="385"/>
      <c r="L3800" s="385"/>
      <c r="M3800" s="386"/>
      <c r="N3800" s="386"/>
      <c r="O3800" s="385"/>
      <c r="P3800" s="385"/>
      <c r="Q3800" s="13"/>
      <c r="R3800" s="13"/>
    </row>
    <row r="3801" spans="1:18" x14ac:dyDescent="0.3">
      <c r="H3801" s="354"/>
      <c r="I3801" s="355"/>
      <c r="J3801" s="355"/>
      <c r="K3801" s="355"/>
      <c r="L3801" s="355"/>
      <c r="M3801" s="355"/>
      <c r="N3801" s="355"/>
      <c r="O3801" s="355"/>
      <c r="P3801" s="355"/>
      <c r="Q3801" s="13"/>
      <c r="R3801" s="13"/>
    </row>
    <row r="3802" spans="1:18" x14ac:dyDescent="0.3">
      <c r="H3802" s="354"/>
      <c r="I3802" s="355"/>
      <c r="J3802" s="355"/>
      <c r="K3802" s="355"/>
      <c r="L3802" s="355"/>
      <c r="M3802" s="355"/>
      <c r="N3802" s="355"/>
      <c r="O3802" s="355"/>
      <c r="P3802" s="355"/>
      <c r="Q3802" s="13"/>
      <c r="R3802" s="13"/>
    </row>
    <row r="3803" spans="1:18" x14ac:dyDescent="0.3">
      <c r="H3803" s="354"/>
      <c r="I3803" s="355"/>
      <c r="J3803" s="355"/>
      <c r="K3803" s="355"/>
      <c r="L3803" s="355"/>
      <c r="M3803" s="355"/>
      <c r="N3803" s="355"/>
      <c r="O3803" s="355"/>
      <c r="P3803" s="355"/>
      <c r="Q3803" s="13"/>
      <c r="R3803" s="70"/>
    </row>
    <row r="3804" spans="1:18" x14ac:dyDescent="0.3">
      <c r="H3804" s="354"/>
      <c r="I3804" s="355"/>
      <c r="J3804" s="355"/>
      <c r="K3804" s="355"/>
      <c r="L3804" s="355"/>
      <c r="M3804" s="355"/>
      <c r="N3804" s="355"/>
      <c r="O3804" s="355"/>
      <c r="P3804" s="355"/>
      <c r="Q3804" s="13"/>
      <c r="R3804" s="70"/>
    </row>
    <row r="3805" spans="1:18" ht="21.75" customHeight="1" x14ac:dyDescent="0.3">
      <c r="H3805" s="354"/>
      <c r="I3805" s="354"/>
      <c r="J3805" s="354"/>
      <c r="K3805" s="354"/>
      <c r="L3805" s="354"/>
      <c r="M3805" s="355"/>
      <c r="N3805" s="355"/>
      <c r="O3805" s="357"/>
      <c r="P3805" s="357"/>
      <c r="Q3805" s="13"/>
      <c r="R3805" s="70"/>
    </row>
    <row r="3806" spans="1:18" x14ac:dyDescent="0.3">
      <c r="H3806" s="13"/>
      <c r="I3806" s="13"/>
      <c r="J3806" s="13"/>
      <c r="K3806" s="13"/>
      <c r="L3806" s="13"/>
      <c r="M3806" s="358"/>
      <c r="N3806" s="358"/>
      <c r="O3806" s="13"/>
      <c r="P3806" s="13"/>
      <c r="Q3806" s="13"/>
      <c r="R3806" s="13"/>
    </row>
    <row r="3807" spans="1:18" s="13" customFormat="1" ht="18.600000000000001" x14ac:dyDescent="0.4">
      <c r="A3807" s="20"/>
      <c r="D3807" s="20"/>
      <c r="H3807" s="487"/>
      <c r="I3807" s="487"/>
      <c r="J3807" s="487"/>
      <c r="K3807" s="487"/>
      <c r="L3807" s="487"/>
      <c r="M3807" s="487"/>
      <c r="N3807" s="487"/>
      <c r="O3807" s="487"/>
      <c r="P3807" s="487"/>
    </row>
    <row r="3808" spans="1:18" x14ac:dyDescent="0.3">
      <c r="H3808" s="482"/>
      <c r="I3808" s="482"/>
      <c r="J3808" s="482"/>
      <c r="K3808" s="482"/>
      <c r="L3808" s="482"/>
      <c r="M3808" s="482"/>
      <c r="N3808" s="482"/>
      <c r="O3808" s="482"/>
      <c r="P3808" s="482"/>
      <c r="Q3808" s="13"/>
      <c r="R3808" s="13"/>
    </row>
    <row r="3809" spans="8:18" ht="18.600000000000001" x14ac:dyDescent="0.4">
      <c r="H3809" s="483"/>
      <c r="I3809" s="483"/>
      <c r="J3809" s="483"/>
      <c r="K3809" s="483"/>
      <c r="L3809" s="483"/>
      <c r="M3809" s="483"/>
      <c r="N3809" s="483"/>
      <c r="O3809" s="483"/>
      <c r="P3809" s="483"/>
      <c r="Q3809" s="13"/>
      <c r="R3809" s="13"/>
    </row>
    <row r="3810" spans="8:18" ht="18" x14ac:dyDescent="0.4">
      <c r="H3810" s="484"/>
      <c r="I3810" s="484"/>
      <c r="J3810" s="484"/>
      <c r="K3810" s="484"/>
      <c r="L3810" s="484"/>
      <c r="M3810" s="484"/>
      <c r="N3810" s="484"/>
      <c r="O3810" s="484"/>
      <c r="P3810" s="484"/>
      <c r="Q3810" s="13"/>
      <c r="R3810" s="13"/>
    </row>
    <row r="3811" spans="8:18" x14ac:dyDescent="0.3">
      <c r="H3811" s="13"/>
      <c r="I3811" s="359"/>
      <c r="J3811" s="360"/>
      <c r="K3811" s="361"/>
      <c r="L3811" s="362"/>
      <c r="M3811" s="363"/>
      <c r="N3811" s="485"/>
      <c r="O3811" s="485"/>
      <c r="P3811" s="364"/>
      <c r="Q3811" s="13"/>
      <c r="R3811" s="13"/>
    </row>
    <row r="3812" spans="8:18" x14ac:dyDescent="0.3">
      <c r="H3812" s="13"/>
      <c r="I3812" s="359"/>
      <c r="J3812" s="360"/>
      <c r="K3812" s="361"/>
      <c r="L3812" s="361"/>
      <c r="M3812" s="363"/>
      <c r="N3812" s="485"/>
      <c r="O3812" s="485"/>
      <c r="P3812" s="364"/>
      <c r="Q3812" s="13"/>
      <c r="R3812" s="13"/>
    </row>
    <row r="3813" spans="8:18" x14ac:dyDescent="0.3">
      <c r="H3813" s="13"/>
      <c r="I3813" s="365"/>
      <c r="J3813" s="365"/>
      <c r="K3813" s="366"/>
      <c r="L3813" s="367"/>
      <c r="M3813" s="368"/>
      <c r="N3813" s="369"/>
      <c r="O3813" s="486"/>
      <c r="P3813" s="486"/>
      <c r="Q3813" s="486"/>
      <c r="R3813" s="486"/>
    </row>
    <row r="3814" spans="8:18" x14ac:dyDescent="0.3">
      <c r="H3814" s="370"/>
      <c r="I3814" s="371"/>
      <c r="J3814" s="371"/>
      <c r="K3814" s="367"/>
      <c r="L3814" s="367"/>
      <c r="M3814" s="367"/>
      <c r="N3814" s="372"/>
      <c r="O3814" s="478"/>
      <c r="P3814" s="478"/>
      <c r="Q3814" s="478"/>
      <c r="R3814" s="478"/>
    </row>
    <row r="3815" spans="8:18" x14ac:dyDescent="0.3">
      <c r="H3815" s="357"/>
      <c r="I3815" s="357"/>
      <c r="J3815" s="365"/>
      <c r="K3815" s="378"/>
      <c r="L3815" s="378"/>
      <c r="M3815" s="379"/>
      <c r="N3815" s="381"/>
      <c r="O3815" s="376"/>
      <c r="P3815" s="377"/>
      <c r="Q3815" s="376"/>
      <c r="R3815" s="377"/>
    </row>
    <row r="3816" spans="8:18" ht="18.75" customHeight="1" x14ac:dyDescent="0.3">
      <c r="H3816" s="357"/>
      <c r="I3816" s="357"/>
      <c r="J3816" s="409"/>
      <c r="K3816" s="378"/>
      <c r="L3816" s="378"/>
      <c r="M3816" s="379"/>
      <c r="N3816" s="381"/>
      <c r="O3816" s="376"/>
      <c r="P3816" s="377"/>
      <c r="Q3816" s="376"/>
      <c r="R3816" s="377"/>
    </row>
    <row r="3817" spans="8:18" ht="18.75" customHeight="1" x14ac:dyDescent="0.3">
      <c r="H3817" s="357"/>
      <c r="I3817" s="357"/>
      <c r="J3817" s="357"/>
      <c r="K3817" s="378"/>
      <c r="L3817" s="378"/>
      <c r="M3817" s="379"/>
      <c r="N3817" s="381"/>
      <c r="O3817" s="376"/>
      <c r="P3817" s="377"/>
      <c r="Q3817" s="376"/>
      <c r="R3817" s="377"/>
    </row>
    <row r="3818" spans="8:18" ht="18.75" customHeight="1" x14ac:dyDescent="0.3">
      <c r="H3818" s="357"/>
      <c r="I3818" s="357"/>
      <c r="J3818" s="357"/>
      <c r="K3818" s="378"/>
      <c r="L3818" s="378"/>
      <c r="M3818" s="408"/>
      <c r="N3818" s="381"/>
      <c r="O3818" s="376"/>
      <c r="P3818" s="377"/>
      <c r="Q3818" s="376"/>
      <c r="R3818" s="377"/>
    </row>
    <row r="3819" spans="8:18" ht="18.75" customHeight="1" x14ac:dyDescent="0.3">
      <c r="H3819" s="357"/>
      <c r="I3819" s="357"/>
      <c r="J3819" s="357"/>
      <c r="K3819" s="378"/>
      <c r="L3819" s="378"/>
      <c r="M3819" s="408"/>
      <c r="N3819" s="381"/>
      <c r="O3819" s="376"/>
      <c r="P3819" s="377"/>
      <c r="Q3819" s="376"/>
      <c r="R3819" s="377"/>
    </row>
    <row r="3820" spans="8:18" x14ac:dyDescent="0.3">
      <c r="H3820" s="357"/>
      <c r="I3820" s="357"/>
      <c r="J3820" s="357"/>
      <c r="K3820" s="378"/>
      <c r="L3820" s="378"/>
      <c r="M3820" s="379"/>
      <c r="N3820" s="381"/>
      <c r="O3820" s="376"/>
      <c r="P3820" s="377"/>
      <c r="Q3820" s="376"/>
      <c r="R3820" s="377"/>
    </row>
    <row r="3821" spans="8:18" ht="19.5" customHeight="1" x14ac:dyDescent="0.3">
      <c r="H3821" s="367"/>
      <c r="I3821" s="367"/>
      <c r="J3821" s="367"/>
      <c r="K3821" s="367"/>
      <c r="L3821" s="367"/>
      <c r="M3821" s="367"/>
      <c r="N3821" s="382"/>
      <c r="O3821" s="376"/>
      <c r="P3821" s="377"/>
      <c r="Q3821" s="376"/>
      <c r="R3821" s="377"/>
    </row>
    <row r="3822" spans="8:18" ht="27.75" customHeight="1" x14ac:dyDescent="0.3">
      <c r="H3822" s="354"/>
      <c r="I3822" s="354"/>
      <c r="J3822" s="354"/>
      <c r="K3822" s="354"/>
      <c r="L3822" s="354"/>
      <c r="M3822" s="368"/>
      <c r="N3822" s="384"/>
      <c r="O3822" s="310"/>
      <c r="P3822" s="495"/>
      <c r="Q3822" s="495"/>
      <c r="R3822" s="495"/>
    </row>
    <row r="3823" spans="8:18" x14ac:dyDescent="0.3">
      <c r="H3823" s="354"/>
      <c r="I3823" s="354"/>
      <c r="J3823" s="354"/>
      <c r="K3823" s="354"/>
      <c r="L3823" s="354"/>
      <c r="M3823" s="368"/>
      <c r="N3823" s="384"/>
      <c r="O3823" s="310"/>
      <c r="P3823" s="397"/>
      <c r="Q3823" s="397"/>
      <c r="R3823" s="397"/>
    </row>
    <row r="3824" spans="8:18" x14ac:dyDescent="0.3">
      <c r="H3824" s="385"/>
      <c r="I3824" s="385"/>
      <c r="J3824" s="385"/>
      <c r="K3824" s="385"/>
      <c r="L3824" s="385"/>
      <c r="M3824" s="386"/>
      <c r="N3824" s="386"/>
      <c r="O3824" s="385"/>
      <c r="P3824" s="385"/>
      <c r="Q3824" s="13"/>
      <c r="R3824" s="13"/>
    </row>
    <row r="3825" spans="8:18" x14ac:dyDescent="0.3">
      <c r="H3825" s="354"/>
      <c r="I3825" s="355"/>
      <c r="J3825" s="355"/>
      <c r="K3825" s="355"/>
      <c r="L3825" s="355"/>
      <c r="M3825" s="355"/>
      <c r="N3825" s="355"/>
      <c r="O3825" s="355"/>
      <c r="P3825" s="355"/>
      <c r="Q3825" s="13"/>
      <c r="R3825" s="13"/>
    </row>
    <row r="3826" spans="8:18" x14ac:dyDescent="0.3">
      <c r="H3826" s="354"/>
      <c r="I3826" s="355"/>
      <c r="J3826" s="355"/>
      <c r="K3826" s="355"/>
      <c r="L3826" s="355"/>
      <c r="M3826" s="355"/>
      <c r="N3826" s="355"/>
      <c r="O3826" s="355"/>
      <c r="P3826" s="355"/>
      <c r="Q3826" s="13"/>
      <c r="R3826" s="13"/>
    </row>
    <row r="3827" spans="8:18" x14ac:dyDescent="0.3">
      <c r="H3827" s="354"/>
      <c r="I3827" s="355"/>
      <c r="J3827" s="355"/>
      <c r="K3827" s="355"/>
      <c r="L3827" s="355"/>
      <c r="M3827" s="355"/>
      <c r="N3827" s="355"/>
      <c r="O3827" s="355"/>
      <c r="P3827" s="355"/>
      <c r="Q3827" s="13"/>
      <c r="R3827" s="70"/>
    </row>
    <row r="3828" spans="8:18" x14ac:dyDescent="0.3">
      <c r="H3828" s="354"/>
      <c r="I3828" s="355"/>
      <c r="J3828" s="355"/>
      <c r="K3828" s="355"/>
      <c r="L3828" s="355"/>
      <c r="M3828" s="355"/>
      <c r="N3828" s="355"/>
      <c r="O3828" s="355"/>
      <c r="P3828" s="355"/>
      <c r="Q3828" s="13"/>
      <c r="R3828" s="70"/>
    </row>
    <row r="3829" spans="8:18" ht="27" customHeight="1" x14ac:dyDescent="0.3">
      <c r="H3829" s="354"/>
      <c r="I3829" s="354"/>
      <c r="J3829" s="354"/>
      <c r="K3829" s="354"/>
      <c r="L3829" s="354"/>
      <c r="M3829" s="355"/>
      <c r="N3829" s="355"/>
      <c r="O3829" s="357"/>
      <c r="P3829" s="357"/>
      <c r="Q3829" s="13"/>
      <c r="R3829" s="70"/>
    </row>
    <row r="3830" spans="8:18" x14ac:dyDescent="0.3">
      <c r="H3830" s="13"/>
      <c r="I3830" s="13"/>
      <c r="J3830" s="13"/>
      <c r="K3830" s="13"/>
      <c r="L3830" s="13"/>
      <c r="M3830" s="358"/>
      <c r="N3830" s="358"/>
      <c r="O3830" s="13"/>
      <c r="P3830" s="13"/>
      <c r="Q3830" s="13"/>
      <c r="R3830" s="13"/>
    </row>
    <row r="3831" spans="8:18" ht="18.600000000000001" x14ac:dyDescent="0.4">
      <c r="H3831" s="487"/>
      <c r="I3831" s="487"/>
      <c r="J3831" s="487"/>
      <c r="K3831" s="487"/>
      <c r="L3831" s="487"/>
      <c r="M3831" s="487"/>
      <c r="N3831" s="487"/>
      <c r="O3831" s="487"/>
      <c r="P3831" s="487"/>
      <c r="Q3831" s="487"/>
      <c r="R3831" s="487"/>
    </row>
    <row r="3832" spans="8:18" x14ac:dyDescent="0.3">
      <c r="H3832" s="482"/>
      <c r="I3832" s="482"/>
      <c r="J3832" s="482"/>
      <c r="K3832" s="482"/>
      <c r="L3832" s="482"/>
      <c r="M3832" s="482"/>
      <c r="N3832" s="482"/>
      <c r="O3832" s="482"/>
      <c r="P3832" s="482"/>
      <c r="Q3832" s="13"/>
      <c r="R3832" s="13"/>
    </row>
    <row r="3833" spans="8:18" ht="18.600000000000001" x14ac:dyDescent="0.4">
      <c r="H3833" s="483"/>
      <c r="I3833" s="483"/>
      <c r="J3833" s="483"/>
      <c r="K3833" s="483"/>
      <c r="L3833" s="483"/>
      <c r="M3833" s="483"/>
      <c r="N3833" s="483"/>
      <c r="O3833" s="483"/>
      <c r="P3833" s="483"/>
      <c r="Q3833" s="13"/>
      <c r="R3833" s="13"/>
    </row>
    <row r="3834" spans="8:18" ht="18" x14ac:dyDescent="0.4">
      <c r="H3834" s="484"/>
      <c r="I3834" s="484"/>
      <c r="J3834" s="484"/>
      <c r="K3834" s="484"/>
      <c r="L3834" s="484"/>
      <c r="M3834" s="484"/>
      <c r="N3834" s="484"/>
      <c r="O3834" s="484"/>
      <c r="P3834" s="484"/>
      <c r="Q3834" s="13"/>
      <c r="R3834" s="13"/>
    </row>
    <row r="3835" spans="8:18" x14ac:dyDescent="0.3">
      <c r="H3835" s="13"/>
      <c r="I3835" s="359"/>
      <c r="J3835" s="360"/>
      <c r="K3835" s="361"/>
      <c r="L3835" s="362"/>
      <c r="M3835" s="363"/>
      <c r="N3835" s="485"/>
      <c r="O3835" s="485"/>
      <c r="P3835" s="364"/>
      <c r="Q3835" s="13"/>
      <c r="R3835" s="13"/>
    </row>
    <row r="3836" spans="8:18" x14ac:dyDescent="0.3">
      <c r="H3836" s="13"/>
      <c r="I3836" s="359"/>
      <c r="J3836" s="360"/>
      <c r="K3836" s="361"/>
      <c r="L3836" s="361"/>
      <c r="M3836" s="363"/>
      <c r="N3836" s="485"/>
      <c r="O3836" s="485"/>
      <c r="P3836" s="364"/>
      <c r="Q3836" s="13"/>
      <c r="R3836" s="13"/>
    </row>
    <row r="3837" spans="8:18" x14ac:dyDescent="0.3">
      <c r="H3837" s="13"/>
      <c r="I3837" s="365"/>
      <c r="J3837" s="365"/>
      <c r="K3837" s="366"/>
      <c r="L3837" s="367"/>
      <c r="M3837" s="368"/>
      <c r="N3837" s="369"/>
      <c r="O3837" s="486"/>
      <c r="P3837" s="486"/>
      <c r="Q3837" s="486"/>
      <c r="R3837" s="486"/>
    </row>
    <row r="3838" spans="8:18" x14ac:dyDescent="0.3">
      <c r="H3838" s="370"/>
      <c r="I3838" s="371"/>
      <c r="J3838" s="371"/>
      <c r="K3838" s="367"/>
      <c r="L3838" s="367"/>
      <c r="M3838" s="367"/>
      <c r="N3838" s="372"/>
      <c r="O3838" s="478"/>
      <c r="P3838" s="478"/>
      <c r="Q3838" s="478"/>
      <c r="R3838" s="478"/>
    </row>
    <row r="3839" spans="8:18" x14ac:dyDescent="0.3">
      <c r="H3839" s="357"/>
      <c r="I3839" s="357"/>
      <c r="J3839" s="365"/>
      <c r="K3839" s="378"/>
      <c r="L3839" s="378"/>
      <c r="M3839" s="379"/>
      <c r="N3839" s="381"/>
      <c r="O3839" s="376"/>
      <c r="P3839" s="377"/>
      <c r="Q3839" s="376"/>
      <c r="R3839" s="377"/>
    </row>
    <row r="3840" spans="8:18" x14ac:dyDescent="0.3">
      <c r="H3840" s="357"/>
      <c r="I3840" s="357"/>
      <c r="J3840" s="409"/>
      <c r="K3840" s="378"/>
      <c r="L3840" s="378"/>
      <c r="M3840" s="379"/>
      <c r="N3840" s="381"/>
      <c r="O3840" s="376"/>
      <c r="P3840" s="377"/>
      <c r="Q3840" s="376"/>
      <c r="R3840" s="377"/>
    </row>
    <row r="3841" spans="8:18" x14ac:dyDescent="0.3">
      <c r="H3841" s="357"/>
      <c r="I3841" s="357"/>
      <c r="J3841" s="357"/>
      <c r="K3841" s="378"/>
      <c r="L3841" s="378"/>
      <c r="M3841" s="379"/>
      <c r="N3841" s="381"/>
      <c r="O3841" s="376"/>
      <c r="P3841" s="377"/>
      <c r="Q3841" s="376"/>
      <c r="R3841" s="377"/>
    </row>
    <row r="3842" spans="8:18" x14ac:dyDescent="0.3">
      <c r="H3842" s="357"/>
      <c r="I3842" s="357"/>
      <c r="J3842" s="357"/>
      <c r="K3842" s="378"/>
      <c r="L3842" s="378"/>
      <c r="M3842" s="379"/>
      <c r="N3842" s="381"/>
      <c r="O3842" s="376"/>
      <c r="P3842" s="377"/>
      <c r="Q3842" s="376"/>
      <c r="R3842" s="377"/>
    </row>
    <row r="3843" spans="8:18" x14ac:dyDescent="0.3">
      <c r="H3843" s="357"/>
      <c r="I3843" s="357"/>
      <c r="J3843" s="357"/>
      <c r="K3843" s="378"/>
      <c r="L3843" s="378"/>
      <c r="M3843" s="408"/>
      <c r="N3843" s="381"/>
      <c r="O3843" s="376"/>
      <c r="P3843" s="377"/>
      <c r="Q3843" s="376"/>
      <c r="R3843" s="377"/>
    </row>
    <row r="3844" spans="8:18" ht="33.75" customHeight="1" x14ac:dyDescent="0.3">
      <c r="H3844" s="357"/>
      <c r="I3844" s="357"/>
      <c r="J3844" s="357"/>
      <c r="K3844" s="378"/>
      <c r="L3844" s="378"/>
      <c r="M3844" s="379"/>
      <c r="N3844" s="381"/>
      <c r="O3844" s="376"/>
      <c r="P3844" s="377"/>
      <c r="Q3844" s="376"/>
      <c r="R3844" s="377"/>
    </row>
    <row r="3845" spans="8:18" x14ac:dyDescent="0.3">
      <c r="H3845" s="357"/>
      <c r="I3845" s="357"/>
      <c r="J3845" s="357"/>
      <c r="K3845" s="378"/>
      <c r="L3845" s="378"/>
      <c r="M3845" s="408"/>
      <c r="N3845" s="381"/>
      <c r="O3845" s="376"/>
      <c r="P3845" s="377"/>
      <c r="Q3845" s="376"/>
      <c r="R3845" s="377"/>
    </row>
    <row r="3846" spans="8:18" x14ac:dyDescent="0.3">
      <c r="H3846" s="357"/>
      <c r="I3846" s="357"/>
      <c r="J3846" s="357"/>
      <c r="K3846" s="378"/>
      <c r="L3846" s="378"/>
      <c r="M3846" s="379"/>
      <c r="N3846" s="381"/>
      <c r="O3846" s="376"/>
      <c r="P3846" s="377"/>
      <c r="Q3846" s="376"/>
      <c r="R3846" s="377"/>
    </row>
    <row r="3847" spans="8:18" x14ac:dyDescent="0.3">
      <c r="H3847" s="357"/>
      <c r="I3847" s="357"/>
      <c r="J3847" s="357"/>
      <c r="K3847" s="378"/>
      <c r="L3847" s="378"/>
      <c r="M3847" s="379"/>
      <c r="N3847" s="381"/>
      <c r="O3847" s="376"/>
      <c r="P3847" s="377"/>
      <c r="Q3847" s="376"/>
      <c r="R3847" s="377"/>
    </row>
    <row r="3848" spans="8:18" x14ac:dyDescent="0.3">
      <c r="H3848" s="357"/>
      <c r="I3848" s="357"/>
      <c r="J3848" s="357"/>
      <c r="K3848" s="378"/>
      <c r="L3848" s="378"/>
      <c r="M3848" s="379"/>
      <c r="N3848" s="381"/>
      <c r="O3848" s="376"/>
      <c r="P3848" s="377"/>
      <c r="Q3848" s="376"/>
      <c r="R3848" s="377"/>
    </row>
    <row r="3849" spans="8:18" x14ac:dyDescent="0.3">
      <c r="H3849" s="357"/>
      <c r="I3849" s="357"/>
      <c r="J3849" s="357"/>
      <c r="K3849" s="378"/>
      <c r="L3849" s="378"/>
      <c r="M3849" s="379"/>
      <c r="N3849" s="381"/>
      <c r="O3849" s="376"/>
      <c r="P3849" s="377"/>
      <c r="Q3849" s="376"/>
      <c r="R3849" s="377"/>
    </row>
    <row r="3850" spans="8:18" x14ac:dyDescent="0.3">
      <c r="H3850" s="357"/>
      <c r="I3850" s="357"/>
      <c r="J3850" s="357"/>
      <c r="K3850" s="378"/>
      <c r="L3850" s="378"/>
      <c r="M3850" s="379"/>
      <c r="N3850" s="381"/>
      <c r="O3850" s="376"/>
      <c r="P3850" s="377"/>
      <c r="Q3850" s="376"/>
      <c r="R3850" s="377"/>
    </row>
    <row r="3851" spans="8:18" x14ac:dyDescent="0.3">
      <c r="H3851" s="357"/>
      <c r="I3851" s="357"/>
      <c r="J3851" s="357"/>
      <c r="K3851" s="378"/>
      <c r="L3851" s="378"/>
      <c r="M3851" s="379"/>
      <c r="N3851" s="381"/>
      <c r="O3851" s="376"/>
      <c r="P3851" s="377"/>
      <c r="Q3851" s="376"/>
      <c r="R3851" s="377"/>
    </row>
    <row r="3852" spans="8:18" ht="19.5" customHeight="1" x14ac:dyDescent="0.3">
      <c r="H3852" s="367"/>
      <c r="I3852" s="367"/>
      <c r="J3852" s="367"/>
      <c r="K3852" s="367"/>
      <c r="L3852" s="367"/>
      <c r="M3852" s="367"/>
      <c r="N3852" s="382"/>
      <c r="O3852" s="376"/>
      <c r="P3852" s="377"/>
      <c r="Q3852" s="376"/>
      <c r="R3852" s="377"/>
    </row>
    <row r="3853" spans="8:18" ht="26.25" customHeight="1" x14ac:dyDescent="0.3">
      <c r="H3853" s="354"/>
      <c r="I3853" s="354"/>
      <c r="J3853" s="354"/>
      <c r="K3853" s="354"/>
      <c r="L3853" s="354"/>
      <c r="M3853" s="368"/>
      <c r="N3853" s="384"/>
      <c r="O3853" s="310"/>
      <c r="P3853" s="495"/>
      <c r="Q3853" s="495"/>
      <c r="R3853" s="495"/>
    </row>
    <row r="3854" spans="8:18" x14ac:dyDescent="0.3">
      <c r="H3854" s="385"/>
      <c r="I3854" s="385"/>
      <c r="J3854" s="385"/>
      <c r="K3854" s="385"/>
      <c r="L3854" s="385"/>
      <c r="M3854" s="386"/>
      <c r="N3854" s="386"/>
      <c r="O3854" s="385"/>
      <c r="P3854" s="385"/>
      <c r="Q3854" s="13"/>
      <c r="R3854" s="13"/>
    </row>
    <row r="3855" spans="8:18" x14ac:dyDescent="0.3">
      <c r="H3855" s="354"/>
      <c r="I3855" s="355"/>
      <c r="J3855" s="355"/>
      <c r="K3855" s="355"/>
      <c r="L3855" s="355"/>
      <c r="M3855" s="355"/>
      <c r="N3855" s="355"/>
      <c r="O3855" s="355"/>
      <c r="P3855" s="355"/>
      <c r="Q3855" s="13"/>
      <c r="R3855" s="13"/>
    </row>
    <row r="3856" spans="8:18" x14ac:dyDescent="0.3">
      <c r="H3856" s="354"/>
      <c r="I3856" s="355"/>
      <c r="J3856" s="355"/>
      <c r="K3856" s="355"/>
      <c r="L3856" s="355"/>
      <c r="M3856" s="355"/>
      <c r="N3856" s="355"/>
      <c r="O3856" s="355"/>
      <c r="P3856" s="355"/>
      <c r="Q3856" s="13"/>
      <c r="R3856" s="13"/>
    </row>
    <row r="3857" spans="8:18" x14ac:dyDescent="0.3">
      <c r="H3857" s="354"/>
      <c r="I3857" s="355"/>
      <c r="J3857" s="355"/>
      <c r="K3857" s="355"/>
      <c r="L3857" s="355"/>
      <c r="M3857" s="355"/>
      <c r="N3857" s="355"/>
      <c r="O3857" s="355"/>
      <c r="P3857" s="355"/>
      <c r="Q3857" s="13"/>
      <c r="R3857" s="70"/>
    </row>
    <row r="3858" spans="8:18" x14ac:dyDescent="0.3">
      <c r="H3858" s="354"/>
      <c r="I3858" s="355"/>
      <c r="J3858" s="355"/>
      <c r="K3858" s="355"/>
      <c r="L3858" s="355"/>
      <c r="M3858" s="355"/>
      <c r="N3858" s="355"/>
      <c r="O3858" s="355"/>
      <c r="P3858" s="355"/>
      <c r="Q3858" s="13"/>
      <c r="R3858" s="70"/>
    </row>
    <row r="3859" spans="8:18" x14ac:dyDescent="0.3">
      <c r="H3859" s="354"/>
      <c r="I3859" s="355"/>
      <c r="J3859" s="355"/>
      <c r="K3859" s="355"/>
      <c r="L3859" s="355"/>
      <c r="M3859" s="355"/>
      <c r="N3859" s="355"/>
      <c r="O3859" s="355"/>
      <c r="P3859" s="355"/>
      <c r="Q3859" s="13"/>
      <c r="R3859" s="70"/>
    </row>
    <row r="3860" spans="8:18" x14ac:dyDescent="0.3">
      <c r="H3860" s="354"/>
      <c r="I3860" s="354"/>
      <c r="J3860" s="354"/>
      <c r="K3860" s="354"/>
      <c r="L3860" s="354"/>
      <c r="M3860" s="355"/>
      <c r="N3860" s="355"/>
      <c r="O3860" s="357"/>
      <c r="P3860" s="357"/>
      <c r="Q3860" s="13"/>
      <c r="R3860" s="70"/>
    </row>
    <row r="3861" spans="8:18" ht="9" customHeight="1" x14ac:dyDescent="0.3">
      <c r="H3861" s="13"/>
      <c r="I3861" s="13"/>
      <c r="J3861" s="13"/>
      <c r="K3861" s="13"/>
      <c r="L3861" s="13"/>
      <c r="M3861" s="358"/>
      <c r="N3861" s="358"/>
      <c r="O3861" s="13"/>
      <c r="P3861" s="13"/>
      <c r="Q3861" s="13"/>
      <c r="R3861" s="13"/>
    </row>
    <row r="3862" spans="8:18" ht="18.600000000000001" x14ac:dyDescent="0.4">
      <c r="H3862" s="487"/>
      <c r="I3862" s="487"/>
      <c r="J3862" s="487"/>
      <c r="K3862" s="487"/>
      <c r="L3862" s="487"/>
      <c r="M3862" s="487"/>
      <c r="N3862" s="487"/>
      <c r="O3862" s="487"/>
      <c r="P3862" s="487"/>
      <c r="Q3862" s="487"/>
      <c r="R3862" s="487"/>
    </row>
    <row r="3863" spans="8:18" x14ac:dyDescent="0.3">
      <c r="H3863" s="482"/>
      <c r="I3863" s="482"/>
      <c r="J3863" s="482"/>
      <c r="K3863" s="482"/>
      <c r="L3863" s="482"/>
      <c r="M3863" s="482"/>
      <c r="N3863" s="482"/>
      <c r="O3863" s="482"/>
      <c r="P3863" s="482"/>
      <c r="Q3863" s="13"/>
      <c r="R3863" s="13"/>
    </row>
    <row r="3864" spans="8:18" ht="18.600000000000001" x14ac:dyDescent="0.4">
      <c r="H3864" s="483"/>
      <c r="I3864" s="483"/>
      <c r="J3864" s="483"/>
      <c r="K3864" s="483"/>
      <c r="L3864" s="483"/>
      <c r="M3864" s="483"/>
      <c r="N3864" s="483"/>
      <c r="O3864" s="483"/>
      <c r="P3864" s="483"/>
      <c r="Q3864" s="13"/>
      <c r="R3864" s="13"/>
    </row>
    <row r="3865" spans="8:18" ht="18" x14ac:dyDescent="0.4">
      <c r="H3865" s="484"/>
      <c r="I3865" s="484"/>
      <c r="J3865" s="484"/>
      <c r="K3865" s="484"/>
      <c r="L3865" s="484"/>
      <c r="M3865" s="484"/>
      <c r="N3865" s="484"/>
      <c r="O3865" s="484"/>
      <c r="P3865" s="484"/>
      <c r="Q3865" s="13"/>
      <c r="R3865" s="13"/>
    </row>
    <row r="3866" spans="8:18" x14ac:dyDescent="0.3">
      <c r="H3866" s="13"/>
      <c r="I3866" s="359"/>
      <c r="J3866" s="360"/>
      <c r="K3866" s="361"/>
      <c r="L3866" s="362"/>
      <c r="M3866" s="363"/>
      <c r="N3866" s="485"/>
      <c r="O3866" s="485"/>
      <c r="P3866" s="364"/>
      <c r="Q3866" s="13"/>
      <c r="R3866" s="13"/>
    </row>
    <row r="3867" spans="8:18" x14ac:dyDescent="0.3">
      <c r="H3867" s="13"/>
      <c r="I3867" s="359"/>
      <c r="J3867" s="360"/>
      <c r="K3867" s="361"/>
      <c r="L3867" s="361"/>
      <c r="M3867" s="363"/>
      <c r="N3867" s="485"/>
      <c r="O3867" s="485"/>
      <c r="P3867" s="364"/>
      <c r="Q3867" s="13"/>
      <c r="R3867" s="13"/>
    </row>
    <row r="3868" spans="8:18" x14ac:dyDescent="0.3">
      <c r="H3868" s="13"/>
      <c r="I3868" s="365"/>
      <c r="J3868" s="365"/>
      <c r="K3868" s="366"/>
      <c r="L3868" s="367"/>
      <c r="M3868" s="368"/>
      <c r="N3868" s="369"/>
      <c r="O3868" s="486"/>
      <c r="P3868" s="486"/>
      <c r="Q3868" s="486"/>
      <c r="R3868" s="486"/>
    </row>
    <row r="3869" spans="8:18" x14ac:dyDescent="0.3">
      <c r="H3869" s="370"/>
      <c r="I3869" s="371"/>
      <c r="J3869" s="371"/>
      <c r="K3869" s="367"/>
      <c r="L3869" s="367"/>
      <c r="M3869" s="367"/>
      <c r="N3869" s="372"/>
      <c r="O3869" s="478"/>
      <c r="P3869" s="478"/>
      <c r="Q3869" s="478"/>
      <c r="R3869" s="478"/>
    </row>
    <row r="3870" spans="8:18" x14ac:dyDescent="0.3">
      <c r="H3870" s="357"/>
      <c r="I3870" s="357"/>
      <c r="J3870" s="365"/>
      <c r="K3870" s="378"/>
      <c r="L3870" s="378"/>
      <c r="M3870" s="379"/>
      <c r="N3870" s="381"/>
      <c r="O3870" s="376"/>
      <c r="P3870" s="377"/>
      <c r="Q3870" s="376"/>
      <c r="R3870" s="377"/>
    </row>
    <row r="3871" spans="8:18" x14ac:dyDescent="0.3">
      <c r="H3871" s="357"/>
      <c r="I3871" s="357"/>
      <c r="J3871" s="407"/>
      <c r="K3871" s="378"/>
      <c r="L3871" s="378"/>
      <c r="M3871" s="379"/>
      <c r="N3871" s="381"/>
      <c r="O3871" s="376"/>
      <c r="P3871" s="377"/>
      <c r="Q3871" s="376"/>
      <c r="R3871" s="377"/>
    </row>
    <row r="3872" spans="8:18" x14ac:dyDescent="0.3">
      <c r="H3872" s="357"/>
      <c r="I3872" s="357"/>
      <c r="J3872" s="357"/>
      <c r="K3872" s="378"/>
      <c r="L3872" s="378"/>
      <c r="M3872" s="379"/>
      <c r="N3872" s="381"/>
      <c r="O3872" s="376"/>
      <c r="P3872" s="377"/>
      <c r="Q3872" s="376"/>
      <c r="R3872" s="377"/>
    </row>
    <row r="3873" spans="8:18" x14ac:dyDescent="0.3">
      <c r="H3873" s="357"/>
      <c r="I3873" s="357"/>
      <c r="J3873" s="357"/>
      <c r="K3873" s="378"/>
      <c r="L3873" s="378"/>
      <c r="M3873" s="379"/>
      <c r="N3873" s="381"/>
      <c r="O3873" s="376"/>
      <c r="P3873" s="377"/>
      <c r="Q3873" s="376"/>
      <c r="R3873" s="377"/>
    </row>
    <row r="3874" spans="8:18" x14ac:dyDescent="0.3">
      <c r="H3874" s="357"/>
      <c r="I3874" s="357"/>
      <c r="J3874" s="357"/>
      <c r="K3874" s="378"/>
      <c r="L3874" s="378"/>
      <c r="M3874" s="379"/>
      <c r="N3874" s="381"/>
      <c r="O3874" s="376"/>
      <c r="P3874" s="377"/>
      <c r="Q3874" s="376"/>
      <c r="R3874" s="377"/>
    </row>
    <row r="3875" spans="8:18" x14ac:dyDescent="0.3">
      <c r="H3875" s="357"/>
      <c r="I3875" s="357"/>
      <c r="J3875" s="357"/>
      <c r="K3875" s="378"/>
      <c r="L3875" s="378"/>
      <c r="M3875" s="379"/>
      <c r="N3875" s="381"/>
      <c r="O3875" s="376"/>
      <c r="P3875" s="377"/>
      <c r="Q3875" s="376"/>
      <c r="R3875" s="377"/>
    </row>
    <row r="3876" spans="8:18" x14ac:dyDescent="0.3">
      <c r="H3876" s="357"/>
      <c r="I3876" s="357"/>
      <c r="J3876" s="357"/>
      <c r="K3876" s="378"/>
      <c r="L3876" s="378"/>
      <c r="M3876" s="379"/>
      <c r="N3876" s="381"/>
      <c r="O3876" s="376"/>
      <c r="P3876" s="377"/>
      <c r="Q3876" s="376"/>
      <c r="R3876" s="377"/>
    </row>
    <row r="3877" spans="8:18" x14ac:dyDescent="0.3">
      <c r="H3877" s="357"/>
      <c r="I3877" s="357"/>
      <c r="J3877" s="357"/>
      <c r="K3877" s="378"/>
      <c r="L3877" s="378"/>
      <c r="M3877" s="379"/>
      <c r="N3877" s="381"/>
      <c r="O3877" s="376"/>
      <c r="P3877" s="377"/>
      <c r="Q3877" s="376"/>
      <c r="R3877" s="377"/>
    </row>
    <row r="3878" spans="8:18" x14ac:dyDescent="0.3">
      <c r="H3878" s="357"/>
      <c r="I3878" s="357"/>
      <c r="J3878" s="357"/>
      <c r="K3878" s="378"/>
      <c r="L3878" s="378"/>
      <c r="M3878" s="379"/>
      <c r="N3878" s="381"/>
      <c r="O3878" s="376"/>
      <c r="P3878" s="377"/>
      <c r="Q3878" s="376"/>
      <c r="R3878" s="377"/>
    </row>
    <row r="3879" spans="8:18" x14ac:dyDescent="0.3">
      <c r="H3879" s="357"/>
      <c r="I3879" s="357"/>
      <c r="J3879" s="357"/>
      <c r="K3879" s="378"/>
      <c r="L3879" s="378"/>
      <c r="M3879" s="379"/>
      <c r="N3879" s="381"/>
      <c r="O3879" s="376"/>
      <c r="P3879" s="377"/>
      <c r="Q3879" s="376"/>
      <c r="R3879" s="377"/>
    </row>
    <row r="3880" spans="8:18" x14ac:dyDescent="0.3">
      <c r="H3880" s="367"/>
      <c r="I3880" s="367"/>
      <c r="J3880" s="367"/>
      <c r="K3880" s="367"/>
      <c r="L3880" s="367"/>
      <c r="M3880" s="367"/>
      <c r="N3880" s="382"/>
      <c r="O3880" s="376"/>
      <c r="P3880" s="377"/>
      <c r="Q3880" s="376"/>
      <c r="R3880" s="377"/>
    </row>
    <row r="3881" spans="8:18" x14ac:dyDescent="0.3">
      <c r="H3881" s="354"/>
      <c r="I3881" s="354"/>
      <c r="J3881" s="354"/>
      <c r="K3881" s="354"/>
      <c r="L3881" s="354"/>
      <c r="M3881" s="368"/>
      <c r="N3881" s="384"/>
      <c r="O3881" s="310"/>
      <c r="P3881" s="495"/>
      <c r="Q3881" s="495"/>
      <c r="R3881" s="495"/>
    </row>
    <row r="3882" spans="8:18" ht="21.75" customHeight="1" x14ac:dyDescent="0.3">
      <c r="H3882" s="493"/>
      <c r="I3882" s="493"/>
      <c r="J3882" s="493"/>
      <c r="K3882" s="493"/>
      <c r="L3882" s="493"/>
      <c r="M3882" s="493"/>
      <c r="N3882" s="493"/>
      <c r="O3882" s="310"/>
      <c r="P3882" s="397"/>
      <c r="Q3882" s="310"/>
      <c r="R3882" s="397"/>
    </row>
    <row r="3883" spans="8:18" ht="23.25" customHeight="1" x14ac:dyDescent="0.3">
      <c r="H3883" s="493"/>
      <c r="I3883" s="493"/>
      <c r="J3883" s="493"/>
      <c r="K3883" s="493"/>
      <c r="L3883" s="493"/>
      <c r="M3883" s="493"/>
      <c r="N3883" s="493"/>
      <c r="O3883" s="310"/>
      <c r="P3883" s="495"/>
      <c r="Q3883" s="495"/>
      <c r="R3883" s="495"/>
    </row>
    <row r="3884" spans="8:18" ht="23.25" customHeight="1" x14ac:dyDescent="0.3">
      <c r="H3884" s="354"/>
      <c r="I3884" s="354"/>
      <c r="J3884" s="354"/>
      <c r="K3884" s="354"/>
      <c r="L3884" s="354"/>
      <c r="M3884" s="368"/>
      <c r="N3884" s="384"/>
      <c r="O3884" s="310"/>
      <c r="P3884" s="397"/>
      <c r="Q3884" s="397"/>
      <c r="R3884" s="397"/>
    </row>
    <row r="3885" spans="8:18" x14ac:dyDescent="0.3">
      <c r="H3885" s="385"/>
      <c r="I3885" s="385"/>
      <c r="J3885" s="385"/>
      <c r="K3885" s="385"/>
      <c r="L3885" s="385"/>
      <c r="M3885" s="386"/>
      <c r="N3885" s="386"/>
      <c r="O3885" s="385"/>
      <c r="P3885" s="385"/>
      <c r="Q3885" s="13"/>
      <c r="R3885" s="13"/>
    </row>
    <row r="3886" spans="8:18" x14ac:dyDescent="0.3">
      <c r="H3886" s="354"/>
      <c r="I3886" s="355"/>
      <c r="J3886" s="355"/>
      <c r="K3886" s="355"/>
      <c r="L3886" s="355"/>
      <c r="M3886" s="355"/>
      <c r="N3886" s="355"/>
      <c r="O3886" s="355"/>
      <c r="P3886" s="355"/>
      <c r="Q3886" s="13"/>
      <c r="R3886" s="13"/>
    </row>
    <row r="3887" spans="8:18" x14ac:dyDescent="0.3">
      <c r="H3887" s="354"/>
      <c r="I3887" s="355"/>
      <c r="J3887" s="355"/>
      <c r="K3887" s="355"/>
      <c r="L3887" s="355"/>
      <c r="M3887" s="355"/>
      <c r="N3887" s="355"/>
      <c r="O3887" s="355"/>
      <c r="P3887" s="355"/>
      <c r="Q3887" s="13"/>
      <c r="R3887" s="13"/>
    </row>
    <row r="3888" spans="8:18" x14ac:dyDescent="0.3">
      <c r="H3888" s="354"/>
      <c r="I3888" s="355"/>
      <c r="J3888" s="355"/>
      <c r="K3888" s="355"/>
      <c r="L3888" s="355"/>
      <c r="M3888" s="355"/>
      <c r="N3888" s="355"/>
      <c r="O3888" s="355"/>
      <c r="P3888" s="355"/>
      <c r="Q3888" s="13"/>
      <c r="R3888" s="70"/>
    </row>
    <row r="3889" spans="8:18" x14ac:dyDescent="0.3">
      <c r="H3889" s="354"/>
      <c r="I3889" s="355"/>
      <c r="J3889" s="355"/>
      <c r="K3889" s="355"/>
      <c r="L3889" s="355"/>
      <c r="M3889" s="355"/>
      <c r="N3889" s="355"/>
      <c r="O3889" s="355"/>
      <c r="P3889" s="355"/>
      <c r="Q3889" s="13"/>
      <c r="R3889" s="70"/>
    </row>
    <row r="3890" spans="8:18" ht="24.75" customHeight="1" x14ac:dyDescent="0.3">
      <c r="H3890" s="354"/>
      <c r="I3890" s="354"/>
      <c r="J3890" s="354"/>
      <c r="K3890" s="354"/>
      <c r="L3890" s="354"/>
      <c r="M3890" s="355"/>
      <c r="N3890" s="355"/>
      <c r="O3890" s="357"/>
      <c r="P3890" s="357"/>
      <c r="Q3890" s="13"/>
      <c r="R3890" s="70"/>
    </row>
    <row r="3891" spans="8:18" x14ac:dyDescent="0.3">
      <c r="H3891" s="13"/>
      <c r="I3891" s="13"/>
      <c r="J3891" s="13"/>
      <c r="K3891" s="13"/>
      <c r="L3891" s="13"/>
      <c r="M3891" s="358"/>
      <c r="N3891" s="358"/>
      <c r="O3891" s="13"/>
      <c r="P3891" s="13"/>
      <c r="Q3891" s="13"/>
      <c r="R3891" s="13"/>
    </row>
    <row r="3892" spans="8:18" ht="18.600000000000001" x14ac:dyDescent="0.3">
      <c r="H3892" s="506"/>
      <c r="I3892" s="506"/>
      <c r="J3892" s="506"/>
      <c r="K3892" s="506"/>
      <c r="L3892" s="506"/>
      <c r="M3892" s="506"/>
      <c r="N3892" s="506"/>
      <c r="O3892" s="506"/>
      <c r="P3892" s="506"/>
      <c r="Q3892" s="506"/>
      <c r="R3892" s="506"/>
    </row>
    <row r="3893" spans="8:18" x14ac:dyDescent="0.3">
      <c r="H3893" s="482"/>
      <c r="I3893" s="482"/>
      <c r="J3893" s="482"/>
      <c r="K3893" s="482"/>
      <c r="L3893" s="482"/>
      <c r="M3893" s="482"/>
      <c r="N3893" s="482"/>
      <c r="O3893" s="482"/>
      <c r="P3893" s="482"/>
      <c r="Q3893" s="13"/>
      <c r="R3893" s="13"/>
    </row>
    <row r="3894" spans="8:18" ht="18.600000000000001" x14ac:dyDescent="0.4">
      <c r="H3894" s="483"/>
      <c r="I3894" s="483"/>
      <c r="J3894" s="483"/>
      <c r="K3894" s="483"/>
      <c r="L3894" s="483"/>
      <c r="M3894" s="483"/>
      <c r="N3894" s="483"/>
      <c r="O3894" s="483"/>
      <c r="P3894" s="483"/>
      <c r="Q3894" s="13"/>
      <c r="R3894" s="13"/>
    </row>
    <row r="3895" spans="8:18" ht="18" x14ac:dyDescent="0.4">
      <c r="H3895" s="484"/>
      <c r="I3895" s="484"/>
      <c r="J3895" s="484"/>
      <c r="K3895" s="484"/>
      <c r="L3895" s="484"/>
      <c r="M3895" s="484"/>
      <c r="N3895" s="484"/>
      <c r="O3895" s="484"/>
      <c r="P3895" s="484"/>
      <c r="Q3895" s="13"/>
      <c r="R3895" s="13"/>
    </row>
    <row r="3896" spans="8:18" x14ac:dyDescent="0.3">
      <c r="H3896" s="13"/>
      <c r="I3896" s="359"/>
      <c r="J3896" s="360"/>
      <c r="K3896" s="361"/>
      <c r="L3896" s="362"/>
      <c r="M3896" s="363"/>
      <c r="N3896" s="485"/>
      <c r="O3896" s="485"/>
      <c r="P3896" s="364"/>
      <c r="Q3896" s="13"/>
      <c r="R3896" s="13"/>
    </row>
    <row r="3897" spans="8:18" x14ac:dyDescent="0.3">
      <c r="H3897" s="13"/>
      <c r="I3897" s="359"/>
      <c r="J3897" s="360"/>
      <c r="K3897" s="361"/>
      <c r="L3897" s="361"/>
      <c r="M3897" s="363"/>
      <c r="N3897" s="485"/>
      <c r="O3897" s="485"/>
      <c r="P3897" s="364"/>
      <c r="Q3897" s="13"/>
      <c r="R3897" s="13"/>
    </row>
    <row r="3898" spans="8:18" x14ac:dyDescent="0.3">
      <c r="H3898" s="13"/>
      <c r="I3898" s="365"/>
      <c r="J3898" s="365"/>
      <c r="K3898" s="366"/>
      <c r="L3898" s="367"/>
      <c r="M3898" s="368"/>
      <c r="N3898" s="369"/>
      <c r="O3898" s="486"/>
      <c r="P3898" s="486"/>
      <c r="Q3898" s="486"/>
      <c r="R3898" s="486"/>
    </row>
    <row r="3899" spans="8:18" x14ac:dyDescent="0.3">
      <c r="H3899" s="370"/>
      <c r="I3899" s="371"/>
      <c r="J3899" s="371"/>
      <c r="K3899" s="367"/>
      <c r="L3899" s="367"/>
      <c r="M3899" s="367"/>
      <c r="N3899" s="372"/>
      <c r="O3899" s="478"/>
      <c r="P3899" s="478"/>
      <c r="Q3899" s="478"/>
      <c r="R3899" s="478"/>
    </row>
    <row r="3900" spans="8:18" ht="6.75" customHeight="1" x14ac:dyDescent="0.3">
      <c r="H3900" s="357"/>
      <c r="I3900" s="357"/>
      <c r="J3900" s="365"/>
      <c r="K3900" s="378"/>
      <c r="L3900" s="378"/>
      <c r="M3900" s="379"/>
      <c r="N3900" s="381"/>
      <c r="O3900" s="376"/>
      <c r="P3900" s="377"/>
      <c r="Q3900" s="376"/>
      <c r="R3900" s="377"/>
    </row>
    <row r="3901" spans="8:18" x14ac:dyDescent="0.3">
      <c r="H3901" s="357"/>
      <c r="I3901" s="357"/>
      <c r="J3901" s="407"/>
      <c r="K3901" s="378"/>
      <c r="L3901" s="378"/>
      <c r="M3901" s="379"/>
      <c r="N3901" s="381"/>
      <c r="O3901" s="376"/>
      <c r="P3901" s="377"/>
      <c r="Q3901" s="376"/>
      <c r="R3901" s="377"/>
    </row>
    <row r="3902" spans="8:18" x14ac:dyDescent="0.3">
      <c r="H3902" s="357"/>
      <c r="I3902" s="357"/>
      <c r="J3902" s="357"/>
      <c r="K3902" s="378"/>
      <c r="L3902" s="378"/>
      <c r="M3902" s="379"/>
      <c r="N3902" s="317"/>
      <c r="O3902" s="376"/>
      <c r="P3902" s="377"/>
      <c r="Q3902" s="376"/>
      <c r="R3902" s="377"/>
    </row>
    <row r="3903" spans="8:18" x14ac:dyDescent="0.3">
      <c r="H3903" s="357"/>
      <c r="I3903" s="357"/>
      <c r="J3903" s="357"/>
      <c r="K3903" s="378"/>
      <c r="L3903" s="378"/>
      <c r="M3903" s="408"/>
      <c r="N3903" s="381"/>
      <c r="O3903" s="376"/>
      <c r="P3903" s="377"/>
      <c r="Q3903" s="376"/>
      <c r="R3903" s="377"/>
    </row>
    <row r="3904" spans="8:18" x14ac:dyDescent="0.3">
      <c r="H3904" s="357"/>
      <c r="I3904" s="357"/>
      <c r="J3904" s="357"/>
      <c r="K3904" s="378"/>
      <c r="L3904" s="378"/>
      <c r="M3904" s="379"/>
      <c r="N3904" s="381"/>
      <c r="O3904" s="376"/>
      <c r="P3904" s="377"/>
      <c r="Q3904" s="376"/>
      <c r="R3904" s="377"/>
    </row>
    <row r="3905" spans="8:18" x14ac:dyDescent="0.3">
      <c r="H3905" s="357"/>
      <c r="I3905" s="357"/>
      <c r="J3905" s="357"/>
      <c r="K3905" s="378"/>
      <c r="L3905" s="378"/>
      <c r="M3905" s="408"/>
      <c r="N3905" s="381"/>
      <c r="O3905" s="376"/>
      <c r="P3905" s="377"/>
      <c r="Q3905" s="376"/>
      <c r="R3905" s="377"/>
    </row>
    <row r="3906" spans="8:18" x14ac:dyDescent="0.3">
      <c r="H3906" s="357"/>
      <c r="I3906" s="357"/>
      <c r="J3906" s="357"/>
      <c r="K3906" s="378"/>
      <c r="L3906" s="378"/>
      <c r="M3906" s="408"/>
      <c r="N3906" s="381"/>
      <c r="O3906" s="376"/>
      <c r="P3906" s="377"/>
      <c r="Q3906" s="376"/>
      <c r="R3906" s="377"/>
    </row>
    <row r="3907" spans="8:18" x14ac:dyDescent="0.3">
      <c r="H3907" s="357"/>
      <c r="I3907" s="357"/>
      <c r="J3907" s="357"/>
      <c r="K3907" s="378"/>
      <c r="L3907" s="378"/>
      <c r="M3907" s="379"/>
      <c r="N3907" s="381"/>
      <c r="O3907" s="376"/>
      <c r="P3907" s="377"/>
      <c r="Q3907" s="376"/>
      <c r="R3907" s="377"/>
    </row>
    <row r="3908" spans="8:18" x14ac:dyDescent="0.3">
      <c r="H3908" s="357"/>
      <c r="I3908" s="357"/>
      <c r="J3908" s="357"/>
      <c r="K3908" s="378"/>
      <c r="L3908" s="378"/>
      <c r="M3908" s="379"/>
      <c r="N3908" s="381"/>
      <c r="O3908" s="376"/>
      <c r="P3908" s="377"/>
      <c r="Q3908" s="376"/>
      <c r="R3908" s="377"/>
    </row>
    <row r="3909" spans="8:18" x14ac:dyDescent="0.3">
      <c r="H3909" s="357"/>
      <c r="I3909" s="357"/>
      <c r="J3909" s="357"/>
      <c r="K3909" s="378"/>
      <c r="L3909" s="378"/>
      <c r="M3909" s="379"/>
      <c r="N3909" s="381"/>
      <c r="O3909" s="376"/>
      <c r="P3909" s="377"/>
      <c r="Q3909" s="376"/>
      <c r="R3909" s="377"/>
    </row>
    <row r="3910" spans="8:18" x14ac:dyDescent="0.3">
      <c r="H3910" s="357"/>
      <c r="I3910" s="357"/>
      <c r="J3910" s="357"/>
      <c r="K3910" s="378"/>
      <c r="L3910" s="378"/>
      <c r="M3910" s="379"/>
      <c r="N3910" s="381"/>
      <c r="O3910" s="376"/>
      <c r="P3910" s="377"/>
      <c r="Q3910" s="376"/>
      <c r="R3910" s="377"/>
    </row>
    <row r="3911" spans="8:18" x14ac:dyDescent="0.3">
      <c r="H3911" s="357"/>
      <c r="I3911" s="357"/>
      <c r="J3911" s="357"/>
      <c r="K3911" s="378"/>
      <c r="L3911" s="378"/>
      <c r="M3911" s="408"/>
      <c r="N3911" s="381"/>
      <c r="O3911" s="376"/>
      <c r="P3911" s="377"/>
      <c r="Q3911" s="376"/>
      <c r="R3911" s="377"/>
    </row>
    <row r="3912" spans="8:18" x14ac:dyDescent="0.3">
      <c r="H3912" s="357"/>
      <c r="I3912" s="357"/>
      <c r="J3912" s="357"/>
      <c r="K3912" s="378"/>
      <c r="L3912" s="378"/>
      <c r="M3912" s="408"/>
      <c r="N3912" s="381"/>
      <c r="O3912" s="376"/>
      <c r="P3912" s="377"/>
      <c r="Q3912" s="376"/>
      <c r="R3912" s="377"/>
    </row>
    <row r="3913" spans="8:18" x14ac:dyDescent="0.3">
      <c r="H3913" s="367"/>
      <c r="I3913" s="367"/>
      <c r="J3913" s="367"/>
      <c r="K3913" s="367"/>
      <c r="L3913" s="367"/>
      <c r="M3913" s="367"/>
      <c r="N3913" s="382"/>
      <c r="O3913" s="376"/>
      <c r="P3913" s="377"/>
      <c r="Q3913" s="376"/>
      <c r="R3913" s="377"/>
    </row>
    <row r="3914" spans="8:18" x14ac:dyDescent="0.3">
      <c r="H3914" s="354"/>
      <c r="I3914" s="354"/>
      <c r="J3914" s="354"/>
      <c r="K3914" s="354"/>
      <c r="L3914" s="354"/>
      <c r="M3914" s="368"/>
      <c r="N3914" s="384"/>
      <c r="O3914" s="310"/>
      <c r="P3914" s="495"/>
      <c r="Q3914" s="495"/>
      <c r="R3914" s="495"/>
    </row>
    <row r="3915" spans="8:18" ht="6" customHeight="1" x14ac:dyDescent="0.3">
      <c r="H3915" s="354"/>
      <c r="I3915" s="354"/>
      <c r="J3915" s="354"/>
      <c r="K3915" s="354"/>
      <c r="L3915" s="354"/>
      <c r="M3915" s="368"/>
      <c r="N3915" s="384"/>
      <c r="O3915" s="310"/>
      <c r="P3915" s="397"/>
      <c r="Q3915" s="397"/>
      <c r="R3915" s="397"/>
    </row>
    <row r="3916" spans="8:18" x14ac:dyDescent="0.3">
      <c r="H3916" s="385"/>
      <c r="I3916" s="385"/>
      <c r="J3916" s="385"/>
      <c r="K3916" s="385"/>
      <c r="L3916" s="385"/>
      <c r="M3916" s="386"/>
      <c r="N3916" s="386"/>
      <c r="O3916" s="385"/>
      <c r="P3916" s="385"/>
      <c r="Q3916" s="13"/>
      <c r="R3916" s="13"/>
    </row>
    <row r="3917" spans="8:18" x14ac:dyDescent="0.3">
      <c r="H3917" s="354"/>
      <c r="I3917" s="355"/>
      <c r="J3917" s="355"/>
      <c r="K3917" s="355"/>
      <c r="L3917" s="355"/>
      <c r="M3917" s="355"/>
      <c r="N3917" s="355"/>
      <c r="O3917" s="355"/>
      <c r="P3917" s="355"/>
      <c r="Q3917" s="13"/>
      <c r="R3917" s="13"/>
    </row>
    <row r="3918" spans="8:18" x14ac:dyDescent="0.3">
      <c r="H3918" s="354"/>
      <c r="I3918" s="355"/>
      <c r="J3918" s="355"/>
      <c r="K3918" s="355"/>
      <c r="L3918" s="355"/>
      <c r="M3918" s="355"/>
      <c r="N3918" s="355"/>
      <c r="O3918" s="355"/>
      <c r="P3918" s="355"/>
      <c r="Q3918" s="13"/>
      <c r="R3918" s="13"/>
    </row>
    <row r="3919" spans="8:18" x14ac:dyDescent="0.3">
      <c r="H3919" s="354"/>
      <c r="I3919" s="355"/>
      <c r="J3919" s="355"/>
      <c r="K3919" s="355"/>
      <c r="L3919" s="355"/>
      <c r="M3919" s="355"/>
      <c r="N3919" s="355"/>
      <c r="O3919" s="355"/>
      <c r="P3919" s="355"/>
      <c r="Q3919" s="13"/>
      <c r="R3919" s="70"/>
    </row>
    <row r="3920" spans="8:18" x14ac:dyDescent="0.3">
      <c r="H3920" s="354"/>
      <c r="I3920" s="355"/>
      <c r="J3920" s="355"/>
      <c r="K3920" s="355"/>
      <c r="L3920" s="355"/>
      <c r="M3920" s="355"/>
      <c r="N3920" s="355"/>
      <c r="O3920" s="355"/>
      <c r="P3920" s="355"/>
      <c r="Q3920" s="13"/>
      <c r="R3920" s="70"/>
    </row>
    <row r="3921" spans="8:22" ht="6" customHeight="1" x14ac:dyDescent="0.3">
      <c r="H3921" s="354"/>
      <c r="I3921" s="355"/>
      <c r="J3921" s="355"/>
      <c r="K3921" s="355"/>
      <c r="L3921" s="355"/>
      <c r="M3921" s="355"/>
      <c r="N3921" s="355"/>
      <c r="O3921" s="355"/>
      <c r="P3921" s="355"/>
      <c r="Q3921" s="13"/>
      <c r="R3921" s="70"/>
    </row>
    <row r="3922" spans="8:22" x14ac:dyDescent="0.3">
      <c r="H3922" s="354"/>
      <c r="I3922" s="354"/>
      <c r="J3922" s="354"/>
      <c r="K3922" s="354"/>
      <c r="L3922" s="354"/>
      <c r="M3922" s="355"/>
      <c r="N3922" s="355"/>
      <c r="O3922" s="357"/>
      <c r="P3922" s="357"/>
      <c r="Q3922" s="13"/>
      <c r="R3922" s="70"/>
    </row>
    <row r="3923" spans="8:22" x14ac:dyDescent="0.3">
      <c r="H3923" s="354"/>
      <c r="I3923" s="354"/>
      <c r="J3923" s="354"/>
      <c r="K3923" s="354"/>
      <c r="L3923" s="354"/>
      <c r="M3923" s="355"/>
      <c r="N3923" s="355"/>
      <c r="O3923" s="357"/>
      <c r="P3923" s="357"/>
      <c r="Q3923" s="13"/>
      <c r="R3923" s="70"/>
    </row>
    <row r="3924" spans="8:22" ht="18.600000000000001" x14ac:dyDescent="0.3">
      <c r="H3924" s="506"/>
      <c r="I3924" s="506"/>
      <c r="J3924" s="506"/>
      <c r="K3924" s="506"/>
      <c r="L3924" s="506"/>
      <c r="M3924" s="506"/>
      <c r="N3924" s="506"/>
      <c r="O3924" s="506"/>
      <c r="P3924" s="506"/>
      <c r="Q3924" s="506"/>
      <c r="R3924" s="506"/>
    </row>
    <row r="3925" spans="8:22" x14ac:dyDescent="0.3">
      <c r="H3925" s="482"/>
      <c r="I3925" s="482"/>
      <c r="J3925" s="482"/>
      <c r="K3925" s="482"/>
      <c r="L3925" s="482"/>
      <c r="M3925" s="482"/>
      <c r="N3925" s="482"/>
      <c r="O3925" s="482"/>
      <c r="P3925" s="482"/>
      <c r="Q3925" s="13"/>
      <c r="R3925" s="13"/>
    </row>
    <row r="3926" spans="8:22" ht="15.75" customHeight="1" x14ac:dyDescent="0.4">
      <c r="H3926" s="483"/>
      <c r="I3926" s="483"/>
      <c r="J3926" s="483"/>
      <c r="K3926" s="483"/>
      <c r="L3926" s="483"/>
      <c r="M3926" s="483"/>
      <c r="N3926" s="483"/>
      <c r="O3926" s="483"/>
      <c r="P3926" s="483"/>
      <c r="Q3926" s="13"/>
      <c r="R3926" s="13"/>
    </row>
    <row r="3927" spans="8:22" ht="18" x14ac:dyDescent="0.4">
      <c r="H3927" s="484"/>
      <c r="I3927" s="484"/>
      <c r="J3927" s="484"/>
      <c r="K3927" s="484"/>
      <c r="L3927" s="484"/>
      <c r="M3927" s="484"/>
      <c r="N3927" s="484"/>
      <c r="O3927" s="484"/>
      <c r="P3927" s="484"/>
      <c r="Q3927" s="13"/>
      <c r="R3927" s="13"/>
    </row>
    <row r="3928" spans="8:22" x14ac:dyDescent="0.3">
      <c r="H3928" s="13"/>
      <c r="I3928" s="359"/>
      <c r="J3928" s="360"/>
      <c r="K3928" s="361"/>
      <c r="L3928" s="362"/>
      <c r="M3928" s="363"/>
      <c r="N3928" s="485"/>
      <c r="O3928" s="485"/>
      <c r="P3928" s="364"/>
      <c r="Q3928" s="13"/>
      <c r="R3928" s="13"/>
    </row>
    <row r="3929" spans="8:22" ht="10.5" customHeight="1" x14ac:dyDescent="0.3">
      <c r="H3929" s="13"/>
      <c r="I3929" s="359"/>
      <c r="J3929" s="360"/>
      <c r="K3929" s="361"/>
      <c r="L3929" s="361"/>
      <c r="M3929" s="363"/>
      <c r="N3929" s="485"/>
      <c r="O3929" s="485"/>
      <c r="P3929" s="364"/>
      <c r="Q3929" s="13"/>
      <c r="R3929" s="13"/>
    </row>
    <row r="3930" spans="8:22" x14ac:dyDescent="0.3">
      <c r="H3930" s="13"/>
      <c r="I3930" s="365"/>
      <c r="J3930" s="365"/>
      <c r="K3930" s="366"/>
      <c r="L3930" s="367"/>
      <c r="M3930" s="368"/>
      <c r="N3930" s="369"/>
      <c r="O3930" s="486"/>
      <c r="P3930" s="486"/>
      <c r="Q3930" s="486"/>
      <c r="R3930" s="486"/>
    </row>
    <row r="3931" spans="8:22" x14ac:dyDescent="0.3">
      <c r="H3931" s="370"/>
      <c r="I3931" s="371"/>
      <c r="J3931" s="371"/>
      <c r="K3931" s="367"/>
      <c r="L3931" s="367"/>
      <c r="M3931" s="367"/>
      <c r="N3931" s="372"/>
      <c r="O3931" s="478"/>
      <c r="P3931" s="478"/>
      <c r="Q3931" s="478"/>
      <c r="R3931" s="478"/>
    </row>
    <row r="3932" spans="8:22" x14ac:dyDescent="0.3">
      <c r="H3932" s="357"/>
      <c r="I3932" s="357"/>
      <c r="J3932" s="407"/>
      <c r="K3932" s="378"/>
      <c r="L3932" s="378"/>
      <c r="M3932" s="379"/>
      <c r="N3932" s="381"/>
      <c r="O3932" s="376"/>
      <c r="P3932" s="377"/>
      <c r="Q3932" s="376"/>
      <c r="R3932" s="377"/>
    </row>
    <row r="3933" spans="8:22" ht="37.5" customHeight="1" x14ac:dyDescent="0.3">
      <c r="H3933" s="357"/>
      <c r="I3933" s="357"/>
      <c r="J3933" s="357"/>
      <c r="K3933" s="378"/>
      <c r="L3933" s="378"/>
      <c r="M3933" s="379"/>
      <c r="N3933" s="381"/>
      <c r="O3933" s="376"/>
      <c r="P3933" s="377"/>
      <c r="Q3933" s="376"/>
      <c r="R3933" s="377"/>
    </row>
    <row r="3934" spans="8:22" x14ac:dyDescent="0.3">
      <c r="H3934" s="357"/>
      <c r="I3934" s="357"/>
      <c r="J3934" s="357"/>
      <c r="K3934" s="378"/>
      <c r="L3934" s="378"/>
      <c r="M3934" s="379"/>
      <c r="N3934" s="381"/>
      <c r="O3934" s="376"/>
      <c r="P3934" s="377"/>
      <c r="Q3934" s="376"/>
      <c r="R3934" s="377"/>
      <c r="S3934" s="120"/>
      <c r="T3934" s="120"/>
      <c r="U3934" s="120"/>
      <c r="V3934" s="120"/>
    </row>
    <row r="3935" spans="8:22" x14ac:dyDescent="0.3">
      <c r="H3935" s="357"/>
      <c r="I3935" s="357"/>
      <c r="J3935" s="357"/>
      <c r="K3935" s="378"/>
      <c r="L3935" s="378"/>
      <c r="M3935" s="408"/>
      <c r="N3935" s="381"/>
      <c r="O3935" s="376"/>
      <c r="P3935" s="377"/>
      <c r="Q3935" s="376"/>
      <c r="R3935" s="377"/>
      <c r="T3935" s="136">
        <f>SUM(S3934:S3934)</f>
        <v>0</v>
      </c>
      <c r="U3935" s="136"/>
      <c r="V3935" s="136"/>
    </row>
    <row r="3936" spans="8:22" x14ac:dyDescent="0.3">
      <c r="H3936" s="357"/>
      <c r="I3936" s="357"/>
      <c r="J3936" s="357"/>
      <c r="K3936" s="378"/>
      <c r="L3936" s="378"/>
      <c r="M3936" s="408"/>
      <c r="N3936" s="381"/>
      <c r="O3936" s="376"/>
      <c r="P3936" s="377"/>
      <c r="Q3936" s="376"/>
      <c r="R3936" s="377"/>
    </row>
    <row r="3937" spans="8:18" ht="24" customHeight="1" x14ac:dyDescent="0.3">
      <c r="H3937" s="357"/>
      <c r="I3937" s="357"/>
      <c r="J3937" s="357"/>
      <c r="K3937" s="378"/>
      <c r="L3937" s="378"/>
      <c r="M3937" s="408"/>
      <c r="N3937" s="381"/>
      <c r="O3937" s="376"/>
      <c r="P3937" s="377"/>
      <c r="Q3937" s="376"/>
      <c r="R3937" s="377"/>
    </row>
    <row r="3938" spans="8:18" x14ac:dyDescent="0.3">
      <c r="H3938" s="357"/>
      <c r="I3938" s="357"/>
      <c r="J3938" s="357"/>
      <c r="K3938" s="378"/>
      <c r="L3938" s="378"/>
      <c r="M3938" s="408"/>
      <c r="N3938" s="381"/>
      <c r="O3938" s="376"/>
      <c r="P3938" s="377"/>
      <c r="Q3938" s="376"/>
      <c r="R3938" s="377"/>
    </row>
    <row r="3939" spans="8:18" x14ac:dyDescent="0.3">
      <c r="H3939" s="357"/>
      <c r="I3939" s="357"/>
      <c r="J3939" s="357"/>
      <c r="K3939" s="378"/>
      <c r="L3939" s="378"/>
      <c r="M3939" s="408"/>
      <c r="N3939" s="381"/>
      <c r="O3939" s="376"/>
      <c r="P3939" s="377"/>
      <c r="Q3939" s="376"/>
      <c r="R3939" s="377"/>
    </row>
    <row r="3940" spans="8:18" ht="26.25" customHeight="1" x14ac:dyDescent="0.3">
      <c r="H3940" s="357"/>
      <c r="I3940" s="357"/>
      <c r="J3940" s="357"/>
      <c r="K3940" s="378"/>
      <c r="L3940" s="378"/>
      <c r="M3940" s="408"/>
      <c r="N3940" s="381"/>
      <c r="O3940" s="376"/>
      <c r="P3940" s="377"/>
      <c r="Q3940" s="376"/>
      <c r="R3940" s="377"/>
    </row>
    <row r="3941" spans="8:18" x14ac:dyDescent="0.3">
      <c r="H3941" s="357"/>
      <c r="I3941" s="357"/>
      <c r="J3941" s="357"/>
      <c r="K3941" s="378"/>
      <c r="L3941" s="378"/>
      <c r="M3941" s="408"/>
      <c r="N3941" s="381"/>
      <c r="O3941" s="376"/>
      <c r="P3941" s="377"/>
      <c r="Q3941" s="376"/>
      <c r="R3941" s="377"/>
    </row>
    <row r="3942" spans="8:18" ht="26.25" customHeight="1" x14ac:dyDescent="0.3">
      <c r="H3942" s="357"/>
      <c r="I3942" s="357"/>
      <c r="J3942" s="357"/>
      <c r="K3942" s="378"/>
      <c r="L3942" s="378"/>
      <c r="M3942" s="408"/>
      <c r="N3942" s="381"/>
      <c r="O3942" s="376"/>
      <c r="P3942" s="377"/>
      <c r="Q3942" s="376"/>
      <c r="R3942" s="377"/>
    </row>
    <row r="3943" spans="8:18" ht="27" customHeight="1" x14ac:dyDescent="0.3">
      <c r="H3943" s="357"/>
      <c r="I3943" s="357"/>
      <c r="J3943" s="357"/>
      <c r="K3943" s="378"/>
      <c r="L3943" s="378"/>
      <c r="M3943" s="408"/>
      <c r="N3943" s="381"/>
      <c r="O3943" s="376"/>
      <c r="P3943" s="377"/>
      <c r="Q3943" s="376"/>
      <c r="R3943" s="377"/>
    </row>
    <row r="3944" spans="8:18" x14ac:dyDescent="0.3">
      <c r="H3944" s="357"/>
      <c r="I3944" s="357"/>
      <c r="J3944" s="357"/>
      <c r="K3944" s="378"/>
      <c r="L3944" s="378"/>
      <c r="M3944" s="408"/>
      <c r="N3944" s="381"/>
      <c r="O3944" s="376"/>
      <c r="P3944" s="377"/>
      <c r="Q3944" s="376"/>
      <c r="R3944" s="377"/>
    </row>
    <row r="3945" spans="8:18" ht="24" customHeight="1" x14ac:dyDescent="0.3">
      <c r="H3945" s="357"/>
      <c r="I3945" s="357"/>
      <c r="J3945" s="357"/>
      <c r="K3945" s="378"/>
      <c r="L3945" s="378"/>
      <c r="M3945" s="408"/>
      <c r="N3945" s="381"/>
      <c r="O3945" s="376"/>
      <c r="P3945" s="377"/>
      <c r="Q3945" s="376"/>
      <c r="R3945" s="377"/>
    </row>
    <row r="3946" spans="8:18" ht="24" customHeight="1" x14ac:dyDescent="0.3">
      <c r="H3946" s="357"/>
      <c r="I3946" s="357"/>
      <c r="J3946" s="357"/>
      <c r="K3946" s="378"/>
      <c r="L3946" s="378"/>
      <c r="M3946" s="408"/>
      <c r="N3946" s="381"/>
      <c r="O3946" s="376"/>
      <c r="P3946" s="377"/>
      <c r="Q3946" s="376"/>
      <c r="R3946" s="377"/>
    </row>
    <row r="3947" spans="8:18" x14ac:dyDescent="0.3">
      <c r="H3947" s="367"/>
      <c r="I3947" s="367"/>
      <c r="J3947" s="367"/>
      <c r="K3947" s="367"/>
      <c r="L3947" s="367"/>
      <c r="M3947" s="367"/>
      <c r="N3947" s="382"/>
      <c r="O3947" s="376"/>
      <c r="P3947" s="377"/>
      <c r="Q3947" s="376"/>
      <c r="R3947" s="377"/>
    </row>
    <row r="3948" spans="8:18" x14ac:dyDescent="0.3">
      <c r="H3948" s="354"/>
      <c r="I3948" s="354"/>
      <c r="J3948" s="354"/>
      <c r="K3948" s="354"/>
      <c r="L3948" s="354"/>
      <c r="M3948" s="368"/>
      <c r="N3948" s="384"/>
      <c r="O3948" s="310"/>
      <c r="P3948" s="495"/>
      <c r="Q3948" s="495"/>
      <c r="R3948" s="495"/>
    </row>
    <row r="3949" spans="8:18" x14ac:dyDescent="0.3">
      <c r="H3949" s="385"/>
      <c r="I3949" s="385"/>
      <c r="J3949" s="385"/>
      <c r="K3949" s="385"/>
      <c r="L3949" s="385"/>
      <c r="M3949" s="386"/>
      <c r="N3949" s="386"/>
      <c r="O3949" s="385"/>
      <c r="P3949" s="385"/>
      <c r="Q3949" s="13"/>
      <c r="R3949" s="13"/>
    </row>
    <row r="3950" spans="8:18" ht="16.5" customHeight="1" x14ac:dyDescent="0.3">
      <c r="H3950" s="354"/>
      <c r="I3950" s="355"/>
      <c r="J3950" s="355"/>
      <c r="K3950" s="355"/>
      <c r="L3950" s="355"/>
      <c r="M3950" s="355"/>
      <c r="N3950" s="355"/>
      <c r="O3950" s="355"/>
      <c r="P3950" s="355"/>
      <c r="Q3950" s="13"/>
      <c r="R3950" s="13"/>
    </row>
    <row r="3951" spans="8:18" x14ac:dyDescent="0.3">
      <c r="H3951" s="354"/>
      <c r="I3951" s="355"/>
      <c r="J3951" s="355"/>
      <c r="K3951" s="355"/>
      <c r="L3951" s="355"/>
      <c r="M3951" s="355"/>
      <c r="N3951" s="355"/>
      <c r="O3951" s="355"/>
      <c r="P3951" s="355"/>
      <c r="Q3951" s="13"/>
      <c r="R3951" s="70"/>
    </row>
    <row r="3952" spans="8:18" ht="29.25" customHeight="1" x14ac:dyDescent="0.3">
      <c r="H3952" s="354"/>
      <c r="I3952" s="355"/>
      <c r="J3952" s="355"/>
      <c r="K3952" s="355"/>
      <c r="L3952" s="355"/>
      <c r="M3952" s="355"/>
      <c r="N3952" s="355"/>
      <c r="O3952" s="355"/>
      <c r="P3952" s="355"/>
      <c r="Q3952" s="13"/>
      <c r="R3952" s="70"/>
    </row>
    <row r="3953" spans="8:18" ht="26.25" customHeight="1" x14ac:dyDescent="0.3">
      <c r="H3953" s="506"/>
      <c r="I3953" s="506"/>
      <c r="J3953" s="506"/>
      <c r="K3953" s="506"/>
      <c r="L3953" s="506"/>
      <c r="M3953" s="506"/>
      <c r="N3953" s="506"/>
      <c r="O3953" s="506"/>
      <c r="P3953" s="506"/>
      <c r="Q3953" s="506"/>
      <c r="R3953" s="506"/>
    </row>
    <row r="3954" spans="8:18" x14ac:dyDescent="0.3">
      <c r="H3954" s="482"/>
      <c r="I3954" s="482"/>
      <c r="J3954" s="482"/>
      <c r="K3954" s="482"/>
      <c r="L3954" s="482"/>
      <c r="M3954" s="482"/>
      <c r="N3954" s="482"/>
      <c r="O3954" s="482"/>
      <c r="P3954" s="482"/>
      <c r="Q3954" s="13"/>
      <c r="R3954" s="13"/>
    </row>
    <row r="3955" spans="8:18" ht="14.25" customHeight="1" x14ac:dyDescent="0.4">
      <c r="H3955" s="483"/>
      <c r="I3955" s="483"/>
      <c r="J3955" s="483"/>
      <c r="K3955" s="483"/>
      <c r="L3955" s="483"/>
      <c r="M3955" s="483"/>
      <c r="N3955" s="483"/>
      <c r="O3955" s="483"/>
      <c r="P3955" s="483"/>
      <c r="Q3955" s="13"/>
      <c r="R3955" s="13"/>
    </row>
    <row r="3956" spans="8:18" ht="14.25" customHeight="1" x14ac:dyDescent="0.4">
      <c r="H3956" s="484"/>
      <c r="I3956" s="484"/>
      <c r="J3956" s="484"/>
      <c r="K3956" s="484"/>
      <c r="L3956" s="484"/>
      <c r="M3956" s="484"/>
      <c r="N3956" s="484"/>
      <c r="O3956" s="484"/>
      <c r="P3956" s="484"/>
      <c r="Q3956" s="13"/>
      <c r="R3956" s="13"/>
    </row>
    <row r="3957" spans="8:18" x14ac:dyDescent="0.3">
      <c r="H3957" s="13"/>
      <c r="I3957" s="359"/>
      <c r="J3957" s="360"/>
      <c r="K3957" s="361"/>
      <c r="L3957" s="362"/>
      <c r="M3957" s="363"/>
      <c r="N3957" s="485"/>
      <c r="O3957" s="485"/>
      <c r="P3957" s="364"/>
      <c r="Q3957" s="13"/>
      <c r="R3957" s="13"/>
    </row>
    <row r="3958" spans="8:18" x14ac:dyDescent="0.3">
      <c r="H3958" s="13"/>
      <c r="I3958" s="359"/>
      <c r="J3958" s="360"/>
      <c r="K3958" s="361"/>
      <c r="L3958" s="361"/>
      <c r="M3958" s="363"/>
      <c r="N3958" s="485"/>
      <c r="O3958" s="485"/>
      <c r="P3958" s="364"/>
      <c r="Q3958" s="13"/>
      <c r="R3958" s="13"/>
    </row>
    <row r="3959" spans="8:18" x14ac:dyDescent="0.3">
      <c r="H3959" s="13"/>
      <c r="I3959" s="365"/>
      <c r="J3959" s="365"/>
      <c r="K3959" s="366"/>
      <c r="L3959" s="367"/>
      <c r="M3959" s="368"/>
      <c r="N3959" s="369"/>
      <c r="O3959" s="486"/>
      <c r="P3959" s="486"/>
      <c r="Q3959" s="486"/>
      <c r="R3959" s="486"/>
    </row>
    <row r="3960" spans="8:18" x14ac:dyDescent="0.3">
      <c r="H3960" s="370"/>
      <c r="I3960" s="371"/>
      <c r="J3960" s="371"/>
      <c r="K3960" s="367"/>
      <c r="L3960" s="367"/>
      <c r="M3960" s="367"/>
      <c r="N3960" s="372"/>
      <c r="O3960" s="478"/>
      <c r="P3960" s="478"/>
      <c r="Q3960" s="478"/>
      <c r="R3960" s="478"/>
    </row>
    <row r="3961" spans="8:18" x14ac:dyDescent="0.3">
      <c r="H3961" s="357"/>
      <c r="I3961" s="357"/>
      <c r="J3961" s="357"/>
      <c r="K3961" s="378"/>
      <c r="L3961" s="378"/>
      <c r="M3961" s="408"/>
      <c r="N3961" s="381"/>
      <c r="O3961" s="376"/>
      <c r="P3961" s="377"/>
      <c r="Q3961" s="376"/>
      <c r="R3961" s="377"/>
    </row>
    <row r="3962" spans="8:18" x14ac:dyDescent="0.3">
      <c r="H3962" s="357"/>
      <c r="I3962" s="357"/>
      <c r="J3962" s="407"/>
      <c r="K3962" s="378"/>
      <c r="L3962" s="378"/>
      <c r="M3962" s="379"/>
      <c r="N3962" s="381"/>
      <c r="O3962" s="376"/>
      <c r="P3962" s="377"/>
      <c r="Q3962" s="376"/>
      <c r="R3962" s="377"/>
    </row>
    <row r="3963" spans="8:18" ht="13.5" customHeight="1" x14ac:dyDescent="0.3">
      <c r="H3963" s="357"/>
      <c r="I3963" s="357"/>
      <c r="J3963" s="357"/>
      <c r="K3963" s="378"/>
      <c r="L3963" s="378"/>
      <c r="M3963" s="408"/>
      <c r="N3963" s="408"/>
      <c r="O3963" s="376"/>
      <c r="P3963" s="381"/>
      <c r="Q3963" s="376"/>
      <c r="R3963" s="377"/>
    </row>
    <row r="3964" spans="8:18" ht="14.25" customHeight="1" x14ac:dyDescent="0.3">
      <c r="H3964" s="357"/>
      <c r="I3964" s="357"/>
      <c r="J3964" s="357"/>
      <c r="K3964" s="378"/>
      <c r="L3964" s="378"/>
      <c r="M3964" s="379"/>
      <c r="N3964" s="408"/>
      <c r="O3964" s="376"/>
      <c r="P3964" s="377"/>
      <c r="Q3964" s="376"/>
      <c r="R3964" s="377"/>
    </row>
    <row r="3965" spans="8:18" x14ac:dyDescent="0.3">
      <c r="H3965" s="357"/>
      <c r="I3965" s="357"/>
      <c r="J3965" s="357"/>
      <c r="K3965" s="378"/>
      <c r="L3965" s="378"/>
      <c r="M3965" s="379"/>
      <c r="N3965" s="381"/>
      <c r="O3965" s="376"/>
      <c r="P3965" s="13"/>
      <c r="Q3965" s="376"/>
      <c r="R3965" s="377"/>
    </row>
    <row r="3966" spans="8:18" x14ac:dyDescent="0.3">
      <c r="H3966" s="357"/>
      <c r="I3966" s="357"/>
      <c r="J3966" s="357"/>
      <c r="K3966" s="378"/>
      <c r="L3966" s="378"/>
      <c r="M3966" s="379"/>
      <c r="N3966" s="408"/>
      <c r="O3966" s="376"/>
      <c r="P3966" s="13"/>
      <c r="Q3966" s="376"/>
      <c r="R3966" s="377"/>
    </row>
    <row r="3967" spans="8:18" x14ac:dyDescent="0.3">
      <c r="H3967" s="357"/>
      <c r="I3967" s="357"/>
      <c r="J3967" s="357"/>
      <c r="K3967" s="378"/>
      <c r="L3967" s="378"/>
      <c r="M3967" s="408"/>
      <c r="N3967" s="408"/>
      <c r="O3967" s="376"/>
      <c r="P3967" s="13"/>
      <c r="Q3967" s="376"/>
      <c r="R3967" s="377"/>
    </row>
    <row r="3968" spans="8:18" x14ac:dyDescent="0.3">
      <c r="H3968" s="357"/>
      <c r="I3968" s="357"/>
      <c r="J3968" s="357"/>
      <c r="K3968" s="378"/>
      <c r="L3968" s="378"/>
      <c r="M3968" s="379"/>
      <c r="N3968" s="408"/>
      <c r="O3968" s="376"/>
      <c r="P3968" s="13"/>
      <c r="Q3968" s="376"/>
      <c r="R3968" s="377"/>
    </row>
    <row r="3969" spans="8:18" x14ac:dyDescent="0.3">
      <c r="H3969" s="357"/>
      <c r="I3969" s="357"/>
      <c r="J3969" s="357"/>
      <c r="K3969" s="378"/>
      <c r="L3969" s="378"/>
      <c r="M3969" s="379"/>
      <c r="N3969" s="381"/>
      <c r="O3969" s="376"/>
      <c r="P3969" s="377"/>
      <c r="Q3969" s="376"/>
      <c r="R3969" s="377"/>
    </row>
    <row r="3970" spans="8:18" x14ac:dyDescent="0.3">
      <c r="H3970" s="367"/>
      <c r="I3970" s="367"/>
      <c r="J3970" s="367"/>
      <c r="K3970" s="367"/>
      <c r="L3970" s="367"/>
      <c r="M3970" s="367"/>
      <c r="N3970" s="382"/>
      <c r="O3970" s="376"/>
      <c r="P3970" s="377"/>
      <c r="Q3970" s="376"/>
      <c r="R3970" s="377"/>
    </row>
    <row r="3971" spans="8:18" x14ac:dyDescent="0.3">
      <c r="H3971" s="354"/>
      <c r="I3971" s="354"/>
      <c r="J3971" s="354"/>
      <c r="K3971" s="354"/>
      <c r="L3971" s="354"/>
      <c r="M3971" s="368"/>
      <c r="N3971" s="384"/>
      <c r="O3971" s="310"/>
      <c r="P3971" s="495"/>
      <c r="Q3971" s="495"/>
      <c r="R3971" s="495"/>
    </row>
    <row r="3972" spans="8:18" x14ac:dyDescent="0.3">
      <c r="H3972" s="493"/>
      <c r="I3972" s="493"/>
      <c r="J3972" s="493"/>
      <c r="K3972" s="493"/>
      <c r="L3972" s="493"/>
      <c r="M3972" s="493"/>
      <c r="N3972" s="493"/>
      <c r="O3972" s="310"/>
      <c r="P3972" s="397"/>
      <c r="Q3972" s="310"/>
      <c r="R3972" s="397"/>
    </row>
    <row r="3973" spans="8:18" x14ac:dyDescent="0.3">
      <c r="H3973" s="493"/>
      <c r="I3973" s="493"/>
      <c r="J3973" s="493"/>
      <c r="K3973" s="493"/>
      <c r="L3973" s="493"/>
      <c r="M3973" s="493"/>
      <c r="N3973" s="493"/>
      <c r="O3973" s="310"/>
      <c r="P3973" s="495"/>
      <c r="Q3973" s="495"/>
      <c r="R3973" s="495"/>
    </row>
    <row r="3974" spans="8:18" x14ac:dyDescent="0.3">
      <c r="H3974" s="354"/>
      <c r="I3974" s="354"/>
      <c r="J3974" s="354"/>
      <c r="K3974" s="354"/>
      <c r="L3974" s="354"/>
      <c r="M3974" s="368"/>
      <c r="N3974" s="384"/>
      <c r="O3974" s="310"/>
      <c r="P3974" s="397"/>
      <c r="Q3974" s="397"/>
      <c r="R3974" s="397"/>
    </row>
    <row r="3975" spans="8:18" x14ac:dyDescent="0.3">
      <c r="H3975" s="385"/>
      <c r="I3975" s="385"/>
      <c r="J3975" s="385"/>
      <c r="K3975" s="385"/>
      <c r="L3975" s="385"/>
      <c r="M3975" s="386"/>
      <c r="N3975" s="386"/>
      <c r="O3975" s="385"/>
      <c r="P3975" s="385"/>
      <c r="Q3975" s="13"/>
      <c r="R3975" s="13"/>
    </row>
    <row r="3976" spans="8:18" x14ac:dyDescent="0.3">
      <c r="H3976" s="354"/>
      <c r="I3976" s="355"/>
      <c r="J3976" s="355"/>
      <c r="K3976" s="355"/>
      <c r="L3976" s="355"/>
      <c r="M3976" s="355"/>
      <c r="N3976" s="355"/>
      <c r="O3976" s="355"/>
      <c r="P3976" s="355"/>
      <c r="Q3976" s="13"/>
      <c r="R3976" s="13"/>
    </row>
    <row r="3977" spans="8:18" x14ac:dyDescent="0.3">
      <c r="H3977" s="354"/>
      <c r="I3977" s="355"/>
      <c r="J3977" s="355"/>
      <c r="K3977" s="355"/>
      <c r="L3977" s="355"/>
      <c r="M3977" s="355"/>
      <c r="N3977" s="355"/>
      <c r="O3977" s="355"/>
      <c r="P3977" s="355"/>
      <c r="Q3977" s="13"/>
      <c r="R3977" s="13"/>
    </row>
    <row r="3978" spans="8:18" x14ac:dyDescent="0.3">
      <c r="H3978" s="354"/>
      <c r="I3978" s="355"/>
      <c r="J3978" s="355"/>
      <c r="K3978" s="355"/>
      <c r="L3978" s="355"/>
      <c r="M3978" s="355"/>
      <c r="N3978" s="355"/>
      <c r="O3978" s="355"/>
      <c r="P3978" s="355"/>
      <c r="Q3978" s="13"/>
      <c r="R3978" s="70"/>
    </row>
    <row r="3979" spans="8:18" x14ac:dyDescent="0.3">
      <c r="H3979" s="354"/>
      <c r="I3979" s="355"/>
      <c r="J3979" s="355"/>
      <c r="K3979" s="355"/>
      <c r="L3979" s="355"/>
      <c r="M3979" s="355"/>
      <c r="N3979" s="355"/>
      <c r="O3979" s="355"/>
      <c r="P3979" s="355"/>
      <c r="Q3979" s="13"/>
      <c r="R3979" s="70"/>
    </row>
    <row r="3980" spans="8:18" x14ac:dyDescent="0.3">
      <c r="H3980" s="354"/>
      <c r="I3980" s="354"/>
      <c r="J3980" s="354"/>
      <c r="K3980" s="354"/>
      <c r="L3980" s="354"/>
      <c r="M3980" s="355"/>
      <c r="N3980" s="355"/>
      <c r="O3980" s="357"/>
      <c r="P3980" s="357"/>
      <c r="Q3980" s="13"/>
      <c r="R3980" s="70"/>
    </row>
    <row r="3981" spans="8:18" x14ac:dyDescent="0.3">
      <c r="H3981" s="13"/>
      <c r="I3981" s="13"/>
      <c r="J3981" s="13"/>
      <c r="K3981" s="13"/>
      <c r="L3981" s="13"/>
      <c r="M3981" s="358"/>
      <c r="N3981" s="358"/>
      <c r="O3981" s="13"/>
      <c r="P3981" s="13"/>
      <c r="Q3981" s="13"/>
      <c r="R3981" s="13"/>
    </row>
    <row r="3982" spans="8:18" ht="18.600000000000001" x14ac:dyDescent="0.4">
      <c r="H3982" s="487"/>
      <c r="I3982" s="487"/>
      <c r="J3982" s="487"/>
      <c r="K3982" s="487"/>
      <c r="L3982" s="487"/>
      <c r="M3982" s="487"/>
      <c r="N3982" s="487"/>
      <c r="O3982" s="487"/>
      <c r="P3982" s="487"/>
      <c r="Q3982" s="487"/>
      <c r="R3982" s="487"/>
    </row>
    <row r="3983" spans="8:18" x14ac:dyDescent="0.3">
      <c r="H3983" s="482"/>
      <c r="I3983" s="482"/>
      <c r="J3983" s="482"/>
      <c r="K3983" s="482"/>
      <c r="L3983" s="482"/>
      <c r="M3983" s="482"/>
      <c r="N3983" s="482"/>
      <c r="O3983" s="482"/>
      <c r="P3983" s="482"/>
      <c r="Q3983" s="13"/>
      <c r="R3983" s="13"/>
    </row>
    <row r="3984" spans="8:18" ht="18.600000000000001" x14ac:dyDescent="0.4">
      <c r="H3984" s="483"/>
      <c r="I3984" s="483"/>
      <c r="J3984" s="483"/>
      <c r="K3984" s="483"/>
      <c r="L3984" s="483"/>
      <c r="M3984" s="483"/>
      <c r="N3984" s="483"/>
      <c r="O3984" s="483"/>
      <c r="P3984" s="483"/>
      <c r="Q3984" s="13"/>
      <c r="R3984" s="13"/>
    </row>
    <row r="3985" spans="8:22" ht="18" x14ac:dyDescent="0.4">
      <c r="H3985" s="484"/>
      <c r="I3985" s="484"/>
      <c r="J3985" s="484"/>
      <c r="K3985" s="484"/>
      <c r="L3985" s="484"/>
      <c r="M3985" s="484"/>
      <c r="N3985" s="484"/>
      <c r="O3985" s="484"/>
      <c r="P3985" s="484"/>
      <c r="Q3985" s="13"/>
      <c r="R3985" s="13"/>
    </row>
    <row r="3986" spans="8:22" x14ac:dyDescent="0.3">
      <c r="H3986" s="13"/>
      <c r="I3986" s="359"/>
      <c r="J3986" s="360"/>
      <c r="K3986" s="361"/>
      <c r="L3986" s="362"/>
      <c r="M3986" s="363"/>
      <c r="N3986" s="485"/>
      <c r="O3986" s="485"/>
      <c r="P3986" s="364"/>
      <c r="Q3986" s="13"/>
      <c r="R3986" s="13"/>
    </row>
    <row r="3987" spans="8:22" ht="10.5" customHeight="1" x14ac:dyDescent="0.3">
      <c r="H3987" s="13"/>
      <c r="I3987" s="359"/>
      <c r="J3987" s="360"/>
      <c r="K3987" s="361"/>
      <c r="L3987" s="361"/>
      <c r="M3987" s="363"/>
      <c r="N3987" s="485"/>
      <c r="O3987" s="485"/>
      <c r="P3987" s="364"/>
      <c r="Q3987" s="13"/>
      <c r="R3987" s="13"/>
    </row>
    <row r="3988" spans="8:22" x14ac:dyDescent="0.3">
      <c r="H3988" s="13"/>
      <c r="I3988" s="365"/>
      <c r="J3988" s="365"/>
      <c r="K3988" s="366"/>
      <c r="L3988" s="367"/>
      <c r="M3988" s="368"/>
      <c r="N3988" s="369"/>
      <c r="O3988" s="486"/>
      <c r="P3988" s="486"/>
      <c r="Q3988" s="486"/>
      <c r="R3988" s="486"/>
    </row>
    <row r="3989" spans="8:22" x14ac:dyDescent="0.3">
      <c r="H3989" s="370"/>
      <c r="I3989" s="371"/>
      <c r="J3989" s="371"/>
      <c r="K3989" s="367"/>
      <c r="L3989" s="367"/>
      <c r="M3989" s="367"/>
      <c r="N3989" s="372"/>
      <c r="O3989" s="478"/>
      <c r="P3989" s="478"/>
      <c r="Q3989" s="478"/>
      <c r="R3989" s="478"/>
    </row>
    <row r="3990" spans="8:22" x14ac:dyDescent="0.3">
      <c r="H3990" s="357"/>
      <c r="I3990" s="357"/>
      <c r="J3990" s="365"/>
      <c r="K3990" s="378"/>
      <c r="L3990" s="378"/>
      <c r="M3990" s="379"/>
      <c r="N3990" s="381"/>
      <c r="O3990" s="376"/>
      <c r="P3990" s="377"/>
      <c r="Q3990" s="376"/>
      <c r="R3990" s="377"/>
    </row>
    <row r="3991" spans="8:22" ht="21" customHeight="1" x14ac:dyDescent="0.3">
      <c r="H3991" s="357"/>
      <c r="I3991" s="357"/>
      <c r="J3991" s="407"/>
      <c r="K3991" s="378"/>
      <c r="L3991" s="378"/>
      <c r="M3991" s="379"/>
      <c r="N3991" s="381"/>
      <c r="O3991" s="376"/>
      <c r="P3991" s="377"/>
      <c r="Q3991" s="376"/>
      <c r="R3991" s="377"/>
      <c r="T3991" s="406">
        <v>41794</v>
      </c>
      <c r="U3991" s="406"/>
      <c r="V3991" s="406"/>
    </row>
    <row r="3992" spans="8:22" ht="24.75" customHeight="1" x14ac:dyDescent="0.3">
      <c r="H3992" s="357"/>
      <c r="I3992" s="357"/>
      <c r="J3992" s="357"/>
      <c r="K3992" s="378"/>
      <c r="L3992" s="378"/>
      <c r="M3992" s="379"/>
      <c r="N3992" s="381"/>
      <c r="O3992" s="376"/>
      <c r="P3992" s="377"/>
      <c r="Q3992" s="376"/>
      <c r="R3992" s="377"/>
      <c r="S3992" s="298"/>
      <c r="T3992" s="410">
        <v>41794</v>
      </c>
      <c r="U3992" s="410"/>
      <c r="V3992" s="410"/>
    </row>
    <row r="3993" spans="8:22" x14ac:dyDescent="0.3">
      <c r="H3993" s="357"/>
      <c r="I3993" s="357"/>
      <c r="J3993" s="357"/>
      <c r="K3993" s="378"/>
      <c r="L3993" s="378"/>
      <c r="M3993" s="408"/>
      <c r="N3993" s="381"/>
      <c r="O3993" s="376"/>
      <c r="P3993" s="377"/>
      <c r="Q3993" s="376"/>
      <c r="R3993" s="377"/>
      <c r="T3993" s="406">
        <v>41794</v>
      </c>
      <c r="U3993" s="406"/>
      <c r="V3993" s="406"/>
    </row>
    <row r="3994" spans="8:22" x14ac:dyDescent="0.3">
      <c r="H3994" s="357"/>
      <c r="I3994" s="357"/>
      <c r="J3994" s="357"/>
      <c r="K3994" s="378"/>
      <c r="L3994" s="378"/>
      <c r="M3994" s="379"/>
      <c r="N3994" s="381"/>
      <c r="O3994" s="376"/>
      <c r="P3994" s="377"/>
      <c r="Q3994" s="376"/>
      <c r="R3994" s="377"/>
      <c r="T3994" s="406">
        <v>41771</v>
      </c>
      <c r="U3994" s="406"/>
      <c r="V3994" s="406"/>
    </row>
    <row r="3995" spans="8:22" x14ac:dyDescent="0.3">
      <c r="H3995" s="357"/>
      <c r="I3995" s="357"/>
      <c r="J3995" s="357"/>
      <c r="K3995" s="378"/>
      <c r="L3995" s="378"/>
      <c r="M3995" s="411"/>
      <c r="N3995" s="381"/>
      <c r="O3995" s="376"/>
      <c r="P3995" s="377"/>
      <c r="Q3995" s="376"/>
      <c r="R3995" s="377"/>
    </row>
    <row r="3996" spans="8:22" x14ac:dyDescent="0.3">
      <c r="H3996" s="357"/>
      <c r="I3996" s="357"/>
      <c r="J3996" s="357"/>
      <c r="K3996" s="378"/>
      <c r="L3996" s="378"/>
      <c r="M3996" s="379"/>
      <c r="N3996" s="381"/>
      <c r="O3996" s="376"/>
      <c r="P3996" s="377"/>
      <c r="Q3996" s="376"/>
      <c r="R3996" s="377"/>
    </row>
    <row r="3997" spans="8:22" x14ac:dyDescent="0.3">
      <c r="H3997" s="357"/>
      <c r="I3997" s="357"/>
      <c r="J3997" s="357"/>
      <c r="K3997" s="378"/>
      <c r="L3997" s="378"/>
      <c r="M3997" s="379"/>
      <c r="N3997" s="381"/>
      <c r="O3997" s="376"/>
      <c r="P3997" s="377"/>
      <c r="Q3997" s="376"/>
      <c r="R3997" s="377"/>
    </row>
    <row r="3998" spans="8:22" x14ac:dyDescent="0.3">
      <c r="H3998" s="357"/>
      <c r="I3998" s="357"/>
      <c r="J3998" s="357"/>
      <c r="K3998" s="378"/>
      <c r="L3998" s="378"/>
      <c r="M3998" s="379"/>
      <c r="N3998" s="381"/>
      <c r="O3998" s="376"/>
      <c r="P3998" s="377"/>
      <c r="Q3998" s="376"/>
      <c r="R3998" s="377"/>
    </row>
    <row r="3999" spans="8:22" x14ac:dyDescent="0.3">
      <c r="H3999" s="357"/>
      <c r="I3999" s="357"/>
      <c r="J3999" s="357"/>
      <c r="K3999" s="378"/>
      <c r="L3999" s="378"/>
      <c r="M3999" s="379"/>
      <c r="N3999" s="381"/>
      <c r="O3999" s="376"/>
      <c r="P3999" s="377"/>
      <c r="Q3999" s="376"/>
      <c r="R3999" s="377"/>
    </row>
    <row r="4000" spans="8:22" x14ac:dyDescent="0.3">
      <c r="H4000" s="357"/>
      <c r="I4000" s="357"/>
      <c r="J4000" s="357"/>
      <c r="K4000" s="378"/>
      <c r="L4000" s="378"/>
      <c r="M4000" s="379"/>
      <c r="N4000" s="381"/>
      <c r="O4000" s="376"/>
      <c r="P4000" s="377"/>
      <c r="Q4000" s="376"/>
      <c r="R4000" s="377"/>
    </row>
    <row r="4001" spans="8:18" ht="22.5" customHeight="1" x14ac:dyDescent="0.3">
      <c r="H4001" s="357"/>
      <c r="I4001" s="357"/>
      <c r="J4001" s="357"/>
      <c r="K4001" s="378"/>
      <c r="L4001" s="378"/>
      <c r="M4001" s="379"/>
      <c r="N4001" s="381"/>
      <c r="O4001" s="376"/>
      <c r="P4001" s="377"/>
      <c r="Q4001" s="376"/>
      <c r="R4001" s="377"/>
    </row>
    <row r="4002" spans="8:18" x14ac:dyDescent="0.3">
      <c r="H4002" s="357"/>
      <c r="I4002" s="357"/>
      <c r="J4002" s="357"/>
      <c r="K4002" s="378"/>
      <c r="L4002" s="378"/>
      <c r="M4002" s="379"/>
      <c r="N4002" s="381"/>
      <c r="O4002" s="376"/>
      <c r="P4002" s="377"/>
      <c r="Q4002" s="376"/>
      <c r="R4002" s="377"/>
    </row>
    <row r="4003" spans="8:18" x14ac:dyDescent="0.3">
      <c r="H4003" s="367"/>
      <c r="I4003" s="367"/>
      <c r="J4003" s="367"/>
      <c r="K4003" s="367"/>
      <c r="L4003" s="367"/>
      <c r="M4003" s="367"/>
      <c r="N4003" s="382"/>
      <c r="O4003" s="376"/>
      <c r="P4003" s="377"/>
      <c r="Q4003" s="376"/>
      <c r="R4003" s="377"/>
    </row>
    <row r="4004" spans="8:18" x14ac:dyDescent="0.3">
      <c r="H4004" s="354"/>
      <c r="I4004" s="354"/>
      <c r="J4004" s="354"/>
      <c r="K4004" s="354"/>
      <c r="L4004" s="354"/>
      <c r="M4004" s="368"/>
      <c r="N4004" s="384"/>
      <c r="O4004" s="310"/>
      <c r="P4004" s="495"/>
      <c r="Q4004" s="495"/>
      <c r="R4004" s="495"/>
    </row>
    <row r="4005" spans="8:18" x14ac:dyDescent="0.3">
      <c r="H4005" s="354"/>
      <c r="I4005" s="354"/>
      <c r="J4005" s="354"/>
      <c r="K4005" s="354"/>
      <c r="L4005" s="354"/>
      <c r="M4005" s="368"/>
      <c r="N4005" s="384"/>
      <c r="O4005" s="310"/>
      <c r="P4005" s="397"/>
      <c r="Q4005" s="397"/>
      <c r="R4005" s="397"/>
    </row>
    <row r="4006" spans="8:18" x14ac:dyDescent="0.3">
      <c r="H4006" s="385"/>
      <c r="I4006" s="385"/>
      <c r="J4006" s="385"/>
      <c r="K4006" s="385"/>
      <c r="L4006" s="385"/>
      <c r="M4006" s="386"/>
      <c r="N4006" s="386"/>
      <c r="O4006" s="385"/>
      <c r="P4006" s="385"/>
      <c r="Q4006" s="13"/>
      <c r="R4006" s="13"/>
    </row>
    <row r="4007" spans="8:18" ht="19.5" customHeight="1" x14ac:dyDescent="0.3">
      <c r="H4007" s="354"/>
      <c r="I4007" s="355"/>
      <c r="J4007" s="355"/>
      <c r="K4007" s="355"/>
      <c r="L4007" s="355"/>
      <c r="M4007" s="355"/>
      <c r="N4007" s="355"/>
      <c r="O4007" s="355"/>
      <c r="P4007" s="355"/>
      <c r="Q4007" s="13"/>
      <c r="R4007" s="13"/>
    </row>
    <row r="4008" spans="8:18" ht="19.5" customHeight="1" x14ac:dyDescent="0.3">
      <c r="H4008" s="354"/>
      <c r="I4008" s="355"/>
      <c r="J4008" s="355"/>
      <c r="K4008" s="355"/>
      <c r="L4008" s="355"/>
      <c r="M4008" s="355"/>
      <c r="N4008" s="355"/>
      <c r="O4008" s="355"/>
      <c r="P4008" s="355"/>
      <c r="Q4008" s="13"/>
      <c r="R4008" s="13"/>
    </row>
    <row r="4009" spans="8:18" x14ac:dyDescent="0.3">
      <c r="H4009" s="354"/>
      <c r="I4009" s="355"/>
      <c r="J4009" s="355"/>
      <c r="K4009" s="355"/>
      <c r="L4009" s="355"/>
      <c r="M4009" s="355"/>
      <c r="N4009" s="355"/>
      <c r="O4009" s="355"/>
      <c r="P4009" s="355"/>
      <c r="Q4009" s="13"/>
      <c r="R4009" s="70"/>
    </row>
    <row r="4010" spans="8:18" x14ac:dyDescent="0.3">
      <c r="H4010" s="354"/>
      <c r="I4010" s="355"/>
      <c r="J4010" s="355"/>
      <c r="K4010" s="355"/>
      <c r="L4010" s="355"/>
      <c r="M4010" s="355"/>
      <c r="N4010" s="355"/>
      <c r="O4010" s="355"/>
      <c r="P4010" s="355"/>
      <c r="Q4010" s="13"/>
      <c r="R4010" s="70"/>
    </row>
    <row r="4011" spans="8:18" x14ac:dyDescent="0.3">
      <c r="H4011" s="354"/>
      <c r="I4011" s="354"/>
      <c r="J4011" s="354"/>
      <c r="K4011" s="354"/>
      <c r="L4011" s="354"/>
      <c r="M4011" s="355"/>
      <c r="N4011" s="355"/>
      <c r="O4011" s="357"/>
      <c r="P4011" s="357"/>
      <c r="Q4011" s="13"/>
      <c r="R4011" s="70"/>
    </row>
    <row r="4012" spans="8:18" x14ac:dyDescent="0.3">
      <c r="H4012" s="13"/>
      <c r="I4012" s="13"/>
      <c r="J4012" s="13"/>
      <c r="K4012" s="13"/>
      <c r="L4012" s="13"/>
      <c r="M4012" s="358"/>
      <c r="N4012" s="358"/>
      <c r="O4012" s="13"/>
      <c r="P4012" s="13"/>
      <c r="Q4012" s="13"/>
      <c r="R4012" s="13"/>
    </row>
    <row r="4013" spans="8:18" ht="18.600000000000001" x14ac:dyDescent="0.4">
      <c r="H4013" s="487"/>
      <c r="I4013" s="487"/>
      <c r="J4013" s="487"/>
      <c r="K4013" s="487"/>
      <c r="L4013" s="487"/>
      <c r="M4013" s="487"/>
      <c r="N4013" s="487"/>
      <c r="O4013" s="487"/>
      <c r="P4013" s="487"/>
      <c r="Q4013" s="487"/>
      <c r="R4013" s="487"/>
    </row>
    <row r="4014" spans="8:18" x14ac:dyDescent="0.3">
      <c r="H4014" s="482"/>
      <c r="I4014" s="482"/>
      <c r="J4014" s="482"/>
      <c r="K4014" s="482"/>
      <c r="L4014" s="482"/>
      <c r="M4014" s="482"/>
      <c r="N4014" s="482"/>
      <c r="O4014" s="482"/>
      <c r="P4014" s="482"/>
      <c r="Q4014" s="13"/>
      <c r="R4014" s="13"/>
    </row>
    <row r="4015" spans="8:18" ht="18.600000000000001" x14ac:dyDescent="0.4">
      <c r="H4015" s="483"/>
      <c r="I4015" s="483"/>
      <c r="J4015" s="483"/>
      <c r="K4015" s="483"/>
      <c r="L4015" s="483"/>
      <c r="M4015" s="483"/>
      <c r="N4015" s="483"/>
      <c r="O4015" s="483"/>
      <c r="P4015" s="483"/>
      <c r="Q4015" s="13"/>
      <c r="R4015" s="13"/>
    </row>
    <row r="4016" spans="8:18" ht="18" x14ac:dyDescent="0.4">
      <c r="H4016" s="484"/>
      <c r="I4016" s="484"/>
      <c r="J4016" s="484"/>
      <c r="K4016" s="484"/>
      <c r="L4016" s="484"/>
      <c r="M4016" s="484"/>
      <c r="N4016" s="484"/>
      <c r="O4016" s="484"/>
      <c r="P4016" s="484"/>
      <c r="Q4016" s="13"/>
      <c r="R4016" s="13"/>
    </row>
    <row r="4017" spans="8:18" x14ac:dyDescent="0.3">
      <c r="H4017" s="13"/>
      <c r="I4017" s="359"/>
      <c r="J4017" s="360"/>
      <c r="K4017" s="361"/>
      <c r="L4017" s="362"/>
      <c r="M4017" s="363"/>
      <c r="N4017" s="485"/>
      <c r="O4017" s="485"/>
      <c r="P4017" s="364"/>
      <c r="Q4017" s="13"/>
      <c r="R4017" s="13"/>
    </row>
    <row r="4018" spans="8:18" x14ac:dyDescent="0.3">
      <c r="H4018" s="13"/>
      <c r="I4018" s="359"/>
      <c r="J4018" s="360"/>
      <c r="K4018" s="361"/>
      <c r="L4018" s="361"/>
      <c r="M4018" s="363"/>
      <c r="N4018" s="485"/>
      <c r="O4018" s="485"/>
      <c r="P4018" s="364"/>
      <c r="Q4018" s="13"/>
      <c r="R4018" s="13"/>
    </row>
    <row r="4019" spans="8:18" x14ac:dyDescent="0.3">
      <c r="H4019" s="13"/>
      <c r="I4019" s="365"/>
      <c r="J4019" s="365"/>
      <c r="K4019" s="366"/>
      <c r="L4019" s="367"/>
      <c r="M4019" s="368"/>
      <c r="N4019" s="369"/>
      <c r="O4019" s="486"/>
      <c r="P4019" s="486"/>
      <c r="Q4019" s="486"/>
      <c r="R4019" s="486"/>
    </row>
    <row r="4020" spans="8:18" x14ac:dyDescent="0.3">
      <c r="H4020" s="370"/>
      <c r="I4020" s="371"/>
      <c r="J4020" s="371"/>
      <c r="K4020" s="367"/>
      <c r="L4020" s="367"/>
      <c r="M4020" s="367"/>
      <c r="N4020" s="372"/>
      <c r="O4020" s="478"/>
      <c r="P4020" s="478"/>
      <c r="Q4020" s="478"/>
      <c r="R4020" s="478"/>
    </row>
    <row r="4021" spans="8:18" ht="21.75" customHeight="1" x14ac:dyDescent="0.3">
      <c r="H4021" s="357"/>
      <c r="I4021" s="357"/>
      <c r="J4021" s="365"/>
      <c r="K4021" s="378"/>
      <c r="L4021" s="378"/>
      <c r="M4021" s="379"/>
      <c r="N4021" s="381"/>
      <c r="O4021" s="376"/>
      <c r="P4021" s="377"/>
      <c r="Q4021" s="376"/>
      <c r="R4021" s="377"/>
    </row>
    <row r="4022" spans="8:18" x14ac:dyDescent="0.3">
      <c r="H4022" s="357"/>
      <c r="I4022" s="357"/>
      <c r="J4022" s="407"/>
      <c r="K4022" s="378"/>
      <c r="L4022" s="378"/>
      <c r="M4022" s="379"/>
      <c r="N4022" s="381"/>
      <c r="O4022" s="376"/>
      <c r="P4022" s="377"/>
      <c r="Q4022" s="376"/>
      <c r="R4022" s="377"/>
    </row>
    <row r="4023" spans="8:18" x14ac:dyDescent="0.3">
      <c r="H4023" s="357"/>
      <c r="I4023" s="357"/>
      <c r="J4023" s="357"/>
      <c r="K4023" s="378"/>
      <c r="L4023" s="378"/>
      <c r="M4023" s="379"/>
      <c r="N4023" s="381"/>
      <c r="O4023" s="376"/>
      <c r="P4023" s="377"/>
      <c r="Q4023" s="376"/>
      <c r="R4023" s="377"/>
    </row>
    <row r="4024" spans="8:18" x14ac:dyDescent="0.3">
      <c r="H4024" s="357"/>
      <c r="I4024" s="357"/>
      <c r="J4024" s="357"/>
      <c r="K4024" s="378"/>
      <c r="L4024" s="378"/>
      <c r="M4024" s="379"/>
      <c r="N4024" s="381"/>
      <c r="O4024" s="376"/>
      <c r="P4024" s="377"/>
      <c r="Q4024" s="376"/>
      <c r="R4024" s="377"/>
    </row>
    <row r="4025" spans="8:18" x14ac:dyDescent="0.3">
      <c r="H4025" s="357"/>
      <c r="I4025" s="357"/>
      <c r="J4025" s="357"/>
      <c r="K4025" s="378"/>
      <c r="L4025" s="378"/>
      <c r="M4025" s="408"/>
      <c r="N4025" s="381"/>
      <c r="O4025" s="376"/>
      <c r="P4025" s="377"/>
      <c r="Q4025" s="376"/>
      <c r="R4025" s="377"/>
    </row>
    <row r="4026" spans="8:18" x14ac:dyDescent="0.3">
      <c r="H4026" s="357"/>
      <c r="I4026" s="357"/>
      <c r="J4026" s="357"/>
      <c r="K4026" s="378"/>
      <c r="L4026" s="378"/>
      <c r="M4026" s="408"/>
      <c r="N4026" s="381"/>
      <c r="O4026" s="376"/>
      <c r="P4026" s="377"/>
      <c r="Q4026" s="376"/>
      <c r="R4026" s="377"/>
    </row>
    <row r="4027" spans="8:18" x14ac:dyDescent="0.3">
      <c r="H4027" s="357"/>
      <c r="I4027" s="357"/>
      <c r="J4027" s="357"/>
      <c r="K4027" s="378"/>
      <c r="L4027" s="378"/>
      <c r="M4027" s="379"/>
      <c r="N4027" s="381"/>
      <c r="O4027" s="376"/>
      <c r="P4027" s="377"/>
      <c r="Q4027" s="376"/>
      <c r="R4027" s="377"/>
    </row>
    <row r="4028" spans="8:18" x14ac:dyDescent="0.3">
      <c r="H4028" s="357"/>
      <c r="I4028" s="357"/>
      <c r="J4028" s="357"/>
      <c r="K4028" s="378"/>
      <c r="L4028" s="378"/>
      <c r="M4028" s="379"/>
      <c r="N4028" s="381"/>
      <c r="O4028" s="376"/>
      <c r="P4028" s="377"/>
      <c r="Q4028" s="376"/>
      <c r="R4028" s="377"/>
    </row>
    <row r="4029" spans="8:18" x14ac:dyDescent="0.3">
      <c r="H4029" s="357"/>
      <c r="I4029" s="357"/>
      <c r="J4029" s="357"/>
      <c r="K4029" s="378"/>
      <c r="L4029" s="378"/>
      <c r="M4029" s="379"/>
      <c r="N4029" s="381"/>
      <c r="O4029" s="376"/>
      <c r="P4029" s="377"/>
      <c r="Q4029" s="376"/>
      <c r="R4029" s="377"/>
    </row>
    <row r="4030" spans="8:18" x14ac:dyDescent="0.3">
      <c r="H4030" s="357"/>
      <c r="I4030" s="357"/>
      <c r="J4030" s="357"/>
      <c r="K4030" s="378"/>
      <c r="L4030" s="378"/>
      <c r="M4030" s="379"/>
      <c r="N4030" s="381"/>
      <c r="O4030" s="376"/>
      <c r="P4030" s="377"/>
      <c r="Q4030" s="376"/>
      <c r="R4030" s="377"/>
    </row>
    <row r="4031" spans="8:18" x14ac:dyDescent="0.3">
      <c r="H4031" s="357"/>
      <c r="I4031" s="357"/>
      <c r="J4031" s="357"/>
      <c r="K4031" s="378"/>
      <c r="L4031" s="378"/>
      <c r="M4031" s="379"/>
      <c r="N4031" s="381"/>
      <c r="O4031" s="376"/>
      <c r="P4031" s="377"/>
      <c r="Q4031" s="376"/>
      <c r="R4031" s="377"/>
    </row>
    <row r="4032" spans="8:18" x14ac:dyDescent="0.3">
      <c r="H4032" s="367"/>
      <c r="I4032" s="367"/>
      <c r="J4032" s="367"/>
      <c r="K4032" s="367"/>
      <c r="L4032" s="367"/>
      <c r="M4032" s="367"/>
      <c r="N4032" s="382"/>
      <c r="O4032" s="376"/>
      <c r="P4032" s="377"/>
      <c r="Q4032" s="376"/>
      <c r="R4032" s="377"/>
    </row>
    <row r="4033" spans="8:18" x14ac:dyDescent="0.3">
      <c r="H4033" s="354"/>
      <c r="I4033" s="354"/>
      <c r="J4033" s="354"/>
      <c r="K4033" s="354"/>
      <c r="L4033" s="354"/>
      <c r="M4033" s="368"/>
      <c r="N4033" s="384"/>
      <c r="O4033" s="310"/>
      <c r="P4033" s="495"/>
      <c r="Q4033" s="495"/>
      <c r="R4033" s="495"/>
    </row>
    <row r="4034" spans="8:18" x14ac:dyDescent="0.3">
      <c r="H4034" s="493"/>
      <c r="I4034" s="493"/>
      <c r="J4034" s="493"/>
      <c r="K4034" s="493"/>
      <c r="L4034" s="493"/>
      <c r="M4034" s="493"/>
      <c r="N4034" s="493"/>
      <c r="O4034" s="310"/>
      <c r="P4034" s="397"/>
      <c r="Q4034" s="310"/>
      <c r="R4034" s="397"/>
    </row>
    <row r="4035" spans="8:18" x14ac:dyDescent="0.3">
      <c r="H4035" s="493"/>
      <c r="I4035" s="493"/>
      <c r="J4035" s="493"/>
      <c r="K4035" s="493"/>
      <c r="L4035" s="493"/>
      <c r="M4035" s="493"/>
      <c r="N4035" s="493"/>
      <c r="O4035" s="310"/>
      <c r="P4035" s="495"/>
      <c r="Q4035" s="495"/>
      <c r="R4035" s="495"/>
    </row>
    <row r="4036" spans="8:18" x14ac:dyDescent="0.3">
      <c r="H4036" s="354"/>
      <c r="I4036" s="354"/>
      <c r="J4036" s="354"/>
      <c r="K4036" s="354"/>
      <c r="L4036" s="354"/>
      <c r="M4036" s="368"/>
      <c r="N4036" s="384"/>
      <c r="O4036" s="310"/>
      <c r="P4036" s="397"/>
      <c r="Q4036" s="397"/>
      <c r="R4036" s="397"/>
    </row>
    <row r="4037" spans="8:18" x14ac:dyDescent="0.3">
      <c r="H4037" s="385"/>
      <c r="I4037" s="385"/>
      <c r="J4037" s="385"/>
      <c r="K4037" s="385"/>
      <c r="L4037" s="385"/>
      <c r="M4037" s="386"/>
      <c r="N4037" s="386"/>
      <c r="O4037" s="385"/>
      <c r="P4037" s="385"/>
      <c r="Q4037" s="13"/>
      <c r="R4037" s="13"/>
    </row>
    <row r="4038" spans="8:18" x14ac:dyDescent="0.3">
      <c r="H4038" s="354"/>
      <c r="I4038" s="355"/>
      <c r="J4038" s="355"/>
      <c r="K4038" s="355"/>
      <c r="L4038" s="355"/>
      <c r="M4038" s="355"/>
      <c r="N4038" s="355"/>
      <c r="O4038" s="355"/>
      <c r="P4038" s="355"/>
      <c r="Q4038" s="13"/>
      <c r="R4038" s="13"/>
    </row>
    <row r="4039" spans="8:18" x14ac:dyDescent="0.3">
      <c r="H4039" s="354"/>
      <c r="I4039" s="355"/>
      <c r="J4039" s="355"/>
      <c r="K4039" s="355"/>
      <c r="L4039" s="355"/>
      <c r="M4039" s="355"/>
      <c r="N4039" s="355"/>
      <c r="O4039" s="355"/>
      <c r="P4039" s="355"/>
      <c r="Q4039" s="13"/>
      <c r="R4039" s="13"/>
    </row>
    <row r="4040" spans="8:18" x14ac:dyDescent="0.3">
      <c r="H4040" s="354"/>
      <c r="I4040" s="355"/>
      <c r="J4040" s="355"/>
      <c r="K4040" s="355"/>
      <c r="L4040" s="355"/>
      <c r="M4040" s="355"/>
      <c r="N4040" s="355"/>
      <c r="O4040" s="355"/>
      <c r="P4040" s="355"/>
      <c r="Q4040" s="13"/>
      <c r="R4040" s="70"/>
    </row>
    <row r="4041" spans="8:18" x14ac:dyDescent="0.3">
      <c r="H4041" s="354"/>
      <c r="I4041" s="355"/>
      <c r="J4041" s="355"/>
      <c r="K4041" s="355"/>
      <c r="L4041" s="355"/>
      <c r="M4041" s="355"/>
      <c r="N4041" s="355"/>
      <c r="O4041" s="355"/>
      <c r="P4041" s="355"/>
      <c r="Q4041" s="13"/>
      <c r="R4041" s="70"/>
    </row>
    <row r="4042" spans="8:18" x14ac:dyDescent="0.3">
      <c r="H4042" s="354"/>
      <c r="I4042" s="354"/>
      <c r="J4042" s="354"/>
      <c r="K4042" s="354"/>
      <c r="L4042" s="354"/>
      <c r="M4042" s="355"/>
      <c r="N4042" s="355"/>
      <c r="O4042" s="357"/>
      <c r="P4042" s="357"/>
      <c r="Q4042" s="13"/>
      <c r="R4042" s="70"/>
    </row>
    <row r="4043" spans="8:18" x14ac:dyDescent="0.3">
      <c r="H4043" s="13"/>
      <c r="I4043" s="13"/>
      <c r="J4043" s="13"/>
      <c r="K4043" s="13"/>
      <c r="L4043" s="13"/>
      <c r="M4043" s="358"/>
      <c r="N4043" s="358"/>
      <c r="O4043" s="13"/>
      <c r="P4043" s="13"/>
      <c r="Q4043" s="13"/>
      <c r="R4043" s="13"/>
    </row>
    <row r="4044" spans="8:18" ht="18.600000000000001" x14ac:dyDescent="0.4">
      <c r="H4044" s="487"/>
      <c r="I4044" s="487"/>
      <c r="J4044" s="487"/>
      <c r="K4044" s="487"/>
      <c r="L4044" s="487"/>
      <c r="M4044" s="487"/>
      <c r="N4044" s="487"/>
      <c r="O4044" s="487"/>
      <c r="P4044" s="487"/>
      <c r="Q4044" s="487"/>
      <c r="R4044" s="487"/>
    </row>
    <row r="4045" spans="8:18" x14ac:dyDescent="0.3">
      <c r="H4045" s="482"/>
      <c r="I4045" s="482"/>
      <c r="J4045" s="482"/>
      <c r="K4045" s="482"/>
      <c r="L4045" s="482"/>
      <c r="M4045" s="482"/>
      <c r="N4045" s="482"/>
      <c r="O4045" s="482"/>
      <c r="P4045" s="482"/>
      <c r="Q4045" s="13"/>
      <c r="R4045" s="13"/>
    </row>
    <row r="4046" spans="8:18" ht="18.600000000000001" x14ac:dyDescent="0.4">
      <c r="H4046" s="483"/>
      <c r="I4046" s="483"/>
      <c r="J4046" s="483"/>
      <c r="K4046" s="483"/>
      <c r="L4046" s="483"/>
      <c r="M4046" s="483"/>
      <c r="N4046" s="483"/>
      <c r="O4046" s="483"/>
      <c r="P4046" s="483"/>
      <c r="Q4046" s="13"/>
      <c r="R4046" s="13"/>
    </row>
    <row r="4047" spans="8:18" ht="18" x14ac:dyDescent="0.4">
      <c r="H4047" s="484"/>
      <c r="I4047" s="484"/>
      <c r="J4047" s="484"/>
      <c r="K4047" s="484"/>
      <c r="L4047" s="484"/>
      <c r="M4047" s="484"/>
      <c r="N4047" s="484"/>
      <c r="O4047" s="484"/>
      <c r="P4047" s="484"/>
      <c r="Q4047" s="13"/>
      <c r="R4047" s="13"/>
    </row>
    <row r="4048" spans="8:18" x14ac:dyDescent="0.3">
      <c r="H4048" s="13"/>
      <c r="I4048" s="359"/>
      <c r="J4048" s="360"/>
      <c r="K4048" s="361"/>
      <c r="L4048" s="362"/>
      <c r="M4048" s="363"/>
      <c r="N4048" s="485"/>
      <c r="O4048" s="485"/>
      <c r="P4048" s="364"/>
      <c r="Q4048" s="13"/>
      <c r="R4048" s="13"/>
    </row>
    <row r="4049" spans="8:18" x14ac:dyDescent="0.3">
      <c r="H4049" s="13"/>
      <c r="I4049" s="359"/>
      <c r="J4049" s="360"/>
      <c r="K4049" s="361"/>
      <c r="L4049" s="361"/>
      <c r="M4049" s="363"/>
      <c r="N4049" s="485"/>
      <c r="O4049" s="485"/>
      <c r="P4049" s="364"/>
      <c r="Q4049" s="13"/>
      <c r="R4049" s="13"/>
    </row>
    <row r="4050" spans="8:18" x14ac:dyDescent="0.3">
      <c r="H4050" s="13"/>
      <c r="I4050" s="365"/>
      <c r="J4050" s="365"/>
      <c r="K4050" s="366"/>
      <c r="L4050" s="367"/>
      <c r="M4050" s="368"/>
      <c r="N4050" s="369"/>
      <c r="O4050" s="486"/>
      <c r="P4050" s="486"/>
      <c r="Q4050" s="486"/>
      <c r="R4050" s="486"/>
    </row>
    <row r="4051" spans="8:18" x14ac:dyDescent="0.3">
      <c r="H4051" s="370"/>
      <c r="I4051" s="371"/>
      <c r="J4051" s="371"/>
      <c r="K4051" s="367"/>
      <c r="L4051" s="367"/>
      <c r="M4051" s="367"/>
      <c r="N4051" s="372"/>
      <c r="O4051" s="478"/>
      <c r="P4051" s="478"/>
      <c r="Q4051" s="478"/>
      <c r="R4051" s="478"/>
    </row>
    <row r="4052" spans="8:18" x14ac:dyDescent="0.3">
      <c r="H4052" s="357"/>
      <c r="I4052" s="357"/>
      <c r="J4052" s="365"/>
      <c r="K4052" s="378"/>
      <c r="L4052" s="378"/>
      <c r="M4052" s="379"/>
      <c r="N4052" s="381"/>
      <c r="O4052" s="376"/>
      <c r="P4052" s="377"/>
      <c r="Q4052" s="376"/>
      <c r="R4052" s="377"/>
    </row>
    <row r="4053" spans="8:18" x14ac:dyDescent="0.3">
      <c r="H4053" s="357"/>
      <c r="I4053" s="357"/>
      <c r="J4053" s="407"/>
      <c r="K4053" s="378"/>
      <c r="L4053" s="378"/>
      <c r="M4053" s="412"/>
      <c r="N4053" s="381"/>
      <c r="O4053" s="376"/>
      <c r="P4053" s="377"/>
      <c r="Q4053" s="376"/>
      <c r="R4053" s="377"/>
    </row>
    <row r="4054" spans="8:18" x14ac:dyDescent="0.3">
      <c r="H4054" s="357"/>
      <c r="I4054" s="357"/>
      <c r="J4054" s="357"/>
      <c r="K4054" s="378"/>
      <c r="L4054" s="378"/>
      <c r="M4054" s="379"/>
      <c r="N4054" s="381"/>
      <c r="O4054" s="376"/>
      <c r="P4054" s="377"/>
      <c r="Q4054" s="376"/>
      <c r="R4054" s="377"/>
    </row>
    <row r="4055" spans="8:18" x14ac:dyDescent="0.3">
      <c r="H4055" s="367"/>
      <c r="I4055" s="367"/>
      <c r="J4055" s="367"/>
      <c r="K4055" s="367"/>
      <c r="L4055" s="367"/>
      <c r="M4055" s="367"/>
      <c r="N4055" s="382"/>
      <c r="O4055" s="376"/>
      <c r="P4055" s="377"/>
      <c r="Q4055" s="376"/>
      <c r="R4055" s="377"/>
    </row>
    <row r="4056" spans="8:18" x14ac:dyDescent="0.3">
      <c r="H4056" s="354"/>
      <c r="I4056" s="354"/>
      <c r="J4056" s="354"/>
      <c r="K4056" s="354"/>
      <c r="L4056" s="354"/>
      <c r="M4056" s="368"/>
      <c r="N4056" s="384"/>
      <c r="O4056" s="310"/>
      <c r="P4056" s="495"/>
      <c r="Q4056" s="495"/>
      <c r="R4056" s="495"/>
    </row>
    <row r="4057" spans="8:18" x14ac:dyDescent="0.3">
      <c r="H4057" s="354"/>
      <c r="I4057" s="354"/>
      <c r="J4057" s="354"/>
      <c r="K4057" s="354"/>
      <c r="L4057" s="354"/>
      <c r="M4057" s="368"/>
      <c r="N4057" s="384"/>
      <c r="O4057" s="310"/>
      <c r="P4057" s="397"/>
      <c r="Q4057" s="397"/>
      <c r="R4057" s="397"/>
    </row>
    <row r="4058" spans="8:18" ht="21.75" customHeight="1" x14ac:dyDescent="0.3">
      <c r="H4058" s="385"/>
      <c r="I4058" s="385"/>
      <c r="J4058" s="385"/>
      <c r="K4058" s="385"/>
      <c r="L4058" s="385"/>
      <c r="M4058" s="386"/>
      <c r="N4058" s="386"/>
      <c r="O4058" s="385"/>
      <c r="P4058" s="385"/>
      <c r="Q4058" s="13"/>
      <c r="R4058" s="13"/>
    </row>
    <row r="4059" spans="8:18" x14ac:dyDescent="0.3">
      <c r="H4059" s="354"/>
      <c r="I4059" s="355"/>
      <c r="J4059" s="355"/>
      <c r="K4059" s="355"/>
      <c r="L4059" s="355"/>
      <c r="M4059" s="355"/>
      <c r="N4059" s="355"/>
      <c r="O4059" s="355"/>
      <c r="P4059" s="355"/>
      <c r="Q4059" s="13"/>
      <c r="R4059" s="13"/>
    </row>
    <row r="4060" spans="8:18" x14ac:dyDescent="0.3">
      <c r="H4060" s="354"/>
      <c r="I4060" s="355"/>
      <c r="J4060" s="355"/>
      <c r="K4060" s="355"/>
      <c r="L4060" s="355"/>
      <c r="M4060" s="355"/>
      <c r="N4060" s="355"/>
      <c r="O4060" s="355"/>
      <c r="P4060" s="355"/>
      <c r="Q4060" s="13"/>
      <c r="R4060" s="13"/>
    </row>
    <row r="4061" spans="8:18" x14ac:dyDescent="0.3">
      <c r="H4061" s="354"/>
      <c r="I4061" s="355"/>
      <c r="J4061" s="355"/>
      <c r="K4061" s="355"/>
      <c r="L4061" s="355"/>
      <c r="M4061" s="355"/>
      <c r="N4061" s="355"/>
      <c r="O4061" s="355"/>
      <c r="P4061" s="355"/>
      <c r="Q4061" s="13"/>
      <c r="R4061" s="70"/>
    </row>
    <row r="4062" spans="8:18" x14ac:dyDescent="0.3">
      <c r="H4062" s="354"/>
      <c r="I4062" s="355"/>
      <c r="J4062" s="355"/>
      <c r="K4062" s="355"/>
      <c r="L4062" s="355"/>
      <c r="M4062" s="355"/>
      <c r="N4062" s="355"/>
      <c r="O4062" s="355"/>
      <c r="P4062" s="355"/>
      <c r="Q4062" s="13"/>
      <c r="R4062" s="70"/>
    </row>
    <row r="4063" spans="8:18" x14ac:dyDescent="0.3">
      <c r="H4063" s="354"/>
      <c r="I4063" s="354"/>
      <c r="J4063" s="354"/>
      <c r="K4063" s="354"/>
      <c r="L4063" s="354"/>
      <c r="M4063" s="355"/>
      <c r="N4063" s="355"/>
      <c r="O4063" s="357"/>
      <c r="P4063" s="357"/>
      <c r="Q4063" s="13"/>
      <c r="R4063" s="70"/>
    </row>
    <row r="4064" spans="8:18" x14ac:dyDescent="0.3">
      <c r="H4064" s="13"/>
      <c r="I4064" s="13"/>
      <c r="J4064" s="13"/>
      <c r="K4064" s="13"/>
      <c r="L4064" s="13"/>
      <c r="M4064" s="358"/>
      <c r="N4064" s="358"/>
      <c r="O4064" s="13"/>
      <c r="P4064" s="13"/>
      <c r="Q4064" s="13"/>
      <c r="R4064" s="13"/>
    </row>
    <row r="4065" spans="8:18" ht="18.600000000000001" x14ac:dyDescent="0.4">
      <c r="H4065" s="487"/>
      <c r="I4065" s="487"/>
      <c r="J4065" s="487"/>
      <c r="K4065" s="487"/>
      <c r="L4065" s="487"/>
      <c r="M4065" s="487"/>
      <c r="N4065" s="487"/>
      <c r="O4065" s="487"/>
      <c r="P4065" s="487"/>
      <c r="Q4065" s="487"/>
      <c r="R4065" s="487"/>
    </row>
    <row r="4066" spans="8:18" x14ac:dyDescent="0.3">
      <c r="H4066" s="482"/>
      <c r="I4066" s="482"/>
      <c r="J4066" s="482"/>
      <c r="K4066" s="482"/>
      <c r="L4066" s="482"/>
      <c r="M4066" s="482"/>
      <c r="N4066" s="482"/>
      <c r="O4066" s="482"/>
      <c r="P4066" s="482"/>
      <c r="Q4066" s="13"/>
      <c r="R4066" s="13"/>
    </row>
    <row r="4067" spans="8:18" ht="18.600000000000001" x14ac:dyDescent="0.4">
      <c r="H4067" s="483"/>
      <c r="I4067" s="483"/>
      <c r="J4067" s="483"/>
      <c r="K4067" s="483"/>
      <c r="L4067" s="483"/>
      <c r="M4067" s="483"/>
      <c r="N4067" s="483"/>
      <c r="O4067" s="483"/>
      <c r="P4067" s="483"/>
      <c r="Q4067" s="13"/>
      <c r="R4067" s="13"/>
    </row>
    <row r="4068" spans="8:18" ht="18" x14ac:dyDescent="0.4">
      <c r="H4068" s="484"/>
      <c r="I4068" s="484"/>
      <c r="J4068" s="484"/>
      <c r="K4068" s="484"/>
      <c r="L4068" s="484"/>
      <c r="M4068" s="484"/>
      <c r="N4068" s="484"/>
      <c r="O4068" s="484"/>
      <c r="P4068" s="484"/>
      <c r="Q4068" s="13"/>
      <c r="R4068" s="13"/>
    </row>
    <row r="4069" spans="8:18" x14ac:dyDescent="0.3">
      <c r="H4069" s="13"/>
      <c r="I4069" s="359"/>
      <c r="J4069" s="360"/>
      <c r="K4069" s="361"/>
      <c r="L4069" s="362"/>
      <c r="M4069" s="363"/>
      <c r="N4069" s="485"/>
      <c r="O4069" s="485"/>
      <c r="P4069" s="364"/>
      <c r="Q4069" s="13"/>
      <c r="R4069" s="13"/>
    </row>
    <row r="4070" spans="8:18" x14ac:dyDescent="0.3">
      <c r="H4070" s="13"/>
      <c r="I4070" s="359"/>
      <c r="J4070" s="360"/>
      <c r="K4070" s="361"/>
      <c r="L4070" s="361"/>
      <c r="M4070" s="363"/>
      <c r="N4070" s="485"/>
      <c r="O4070" s="485"/>
      <c r="P4070" s="364"/>
      <c r="Q4070" s="13"/>
      <c r="R4070" s="13"/>
    </row>
    <row r="4071" spans="8:18" x14ac:dyDescent="0.3">
      <c r="H4071" s="13"/>
      <c r="I4071" s="365"/>
      <c r="J4071" s="365"/>
      <c r="K4071" s="366"/>
      <c r="L4071" s="367"/>
      <c r="M4071" s="368"/>
      <c r="N4071" s="369"/>
      <c r="O4071" s="486"/>
      <c r="P4071" s="486"/>
      <c r="Q4071" s="486"/>
      <c r="R4071" s="486"/>
    </row>
    <row r="4072" spans="8:18" x14ac:dyDescent="0.3">
      <c r="H4072" s="370"/>
      <c r="I4072" s="371"/>
      <c r="J4072" s="371"/>
      <c r="K4072" s="367"/>
      <c r="L4072" s="367"/>
      <c r="M4072" s="367"/>
      <c r="N4072" s="372"/>
      <c r="O4072" s="478"/>
      <c r="P4072" s="478"/>
      <c r="Q4072" s="478"/>
      <c r="R4072" s="478"/>
    </row>
    <row r="4073" spans="8:18" x14ac:dyDescent="0.3">
      <c r="H4073" s="357"/>
      <c r="I4073" s="357"/>
      <c r="J4073" s="365"/>
      <c r="K4073" s="378"/>
      <c r="L4073" s="378"/>
      <c r="M4073" s="379"/>
      <c r="N4073" s="381"/>
      <c r="O4073" s="376"/>
      <c r="P4073" s="377"/>
      <c r="Q4073" s="376"/>
      <c r="R4073" s="377"/>
    </row>
    <row r="4074" spans="8:18" x14ac:dyDescent="0.3">
      <c r="H4074" s="357"/>
      <c r="I4074" s="357"/>
      <c r="J4074" s="407"/>
      <c r="K4074" s="378"/>
      <c r="L4074" s="378"/>
      <c r="M4074" s="379"/>
      <c r="N4074" s="381"/>
      <c r="O4074" s="376"/>
      <c r="P4074" s="377"/>
      <c r="Q4074" s="376"/>
      <c r="R4074" s="377"/>
    </row>
    <row r="4075" spans="8:18" x14ac:dyDescent="0.3">
      <c r="H4075" s="357"/>
      <c r="I4075" s="357"/>
      <c r="J4075" s="357"/>
      <c r="K4075" s="378"/>
      <c r="L4075" s="378"/>
      <c r="M4075" s="379"/>
      <c r="N4075" s="381"/>
      <c r="O4075" s="376"/>
      <c r="P4075" s="377"/>
      <c r="Q4075" s="376"/>
      <c r="R4075" s="377"/>
    </row>
    <row r="4076" spans="8:18" x14ac:dyDescent="0.3">
      <c r="H4076" s="357"/>
      <c r="I4076" s="357"/>
      <c r="J4076" s="357"/>
      <c r="K4076" s="378"/>
      <c r="L4076" s="378"/>
      <c r="M4076" s="379"/>
      <c r="N4076" s="381"/>
      <c r="O4076" s="376"/>
      <c r="P4076" s="377"/>
      <c r="Q4076" s="376"/>
      <c r="R4076" s="377"/>
    </row>
    <row r="4077" spans="8:18" x14ac:dyDescent="0.3">
      <c r="H4077" s="357"/>
      <c r="I4077" s="357"/>
      <c r="J4077" s="357"/>
      <c r="K4077" s="378"/>
      <c r="L4077" s="378"/>
      <c r="M4077" s="408"/>
      <c r="N4077" s="381"/>
      <c r="O4077" s="376"/>
      <c r="P4077" s="13"/>
      <c r="Q4077" s="376"/>
      <c r="R4077" s="377"/>
    </row>
    <row r="4078" spans="8:18" x14ac:dyDescent="0.3">
      <c r="H4078" s="357"/>
      <c r="I4078" s="357"/>
      <c r="J4078" s="357"/>
      <c r="K4078" s="378"/>
      <c r="L4078" s="378"/>
      <c r="M4078" s="408"/>
      <c r="N4078" s="381"/>
      <c r="O4078" s="376"/>
      <c r="P4078" s="377"/>
      <c r="Q4078" s="376"/>
      <c r="R4078" s="377"/>
    </row>
    <row r="4079" spans="8:18" x14ac:dyDescent="0.3">
      <c r="H4079" s="357"/>
      <c r="I4079" s="357"/>
      <c r="J4079" s="357"/>
      <c r="K4079" s="378"/>
      <c r="L4079" s="378"/>
      <c r="M4079" s="379"/>
      <c r="N4079" s="381"/>
      <c r="O4079" s="376"/>
      <c r="P4079" s="377"/>
      <c r="Q4079" s="376"/>
      <c r="R4079" s="377"/>
    </row>
    <row r="4080" spans="8:18" x14ac:dyDescent="0.3">
      <c r="H4080" s="367"/>
      <c r="I4080" s="367"/>
      <c r="J4080" s="367"/>
      <c r="K4080" s="367"/>
      <c r="L4080" s="367"/>
      <c r="M4080" s="367"/>
      <c r="N4080" s="382"/>
      <c r="O4080" s="376"/>
      <c r="P4080" s="377"/>
      <c r="Q4080" s="376"/>
      <c r="R4080" s="377"/>
    </row>
    <row r="4081" spans="8:18" x14ac:dyDescent="0.3">
      <c r="H4081" s="354"/>
      <c r="I4081" s="354"/>
      <c r="J4081" s="354"/>
      <c r="K4081" s="354"/>
      <c r="L4081" s="354"/>
      <c r="M4081" s="368"/>
      <c r="N4081" s="384"/>
      <c r="O4081" s="310"/>
      <c r="P4081" s="495"/>
      <c r="Q4081" s="495"/>
      <c r="R4081" s="495"/>
    </row>
    <row r="4082" spans="8:18" x14ac:dyDescent="0.3">
      <c r="H4082" s="354"/>
      <c r="I4082" s="354"/>
      <c r="J4082" s="354"/>
      <c r="K4082" s="354"/>
      <c r="L4082" s="354"/>
      <c r="M4082" s="368"/>
      <c r="N4082" s="384"/>
      <c r="O4082" s="310"/>
      <c r="P4082" s="397"/>
      <c r="Q4082" s="397"/>
      <c r="R4082" s="397"/>
    </row>
    <row r="4083" spans="8:18" x14ac:dyDescent="0.3">
      <c r="H4083" s="385"/>
      <c r="I4083" s="385"/>
      <c r="J4083" s="385"/>
      <c r="K4083" s="385"/>
      <c r="L4083" s="385"/>
      <c r="M4083" s="386"/>
      <c r="N4083" s="386"/>
      <c r="O4083" s="385"/>
      <c r="P4083" s="385"/>
      <c r="Q4083" s="13"/>
      <c r="R4083" s="13"/>
    </row>
    <row r="4084" spans="8:18" x14ac:dyDescent="0.3">
      <c r="H4084" s="354"/>
      <c r="I4084" s="355"/>
      <c r="J4084" s="355"/>
      <c r="K4084" s="355"/>
      <c r="L4084" s="355"/>
      <c r="M4084" s="355"/>
      <c r="N4084" s="355"/>
      <c r="O4084" s="355"/>
      <c r="P4084" s="355"/>
      <c r="Q4084" s="13"/>
      <c r="R4084" s="13"/>
    </row>
    <row r="4085" spans="8:18" x14ac:dyDescent="0.3">
      <c r="H4085" s="354"/>
      <c r="I4085" s="355"/>
      <c r="J4085" s="355"/>
      <c r="K4085" s="355"/>
      <c r="L4085" s="355"/>
      <c r="M4085" s="355"/>
      <c r="N4085" s="355"/>
      <c r="O4085" s="355"/>
      <c r="P4085" s="355"/>
      <c r="Q4085" s="13"/>
      <c r="R4085" s="13"/>
    </row>
    <row r="4086" spans="8:18" x14ac:dyDescent="0.3">
      <c r="H4086" s="354"/>
      <c r="I4086" s="355"/>
      <c r="J4086" s="355"/>
      <c r="K4086" s="355"/>
      <c r="L4086" s="355"/>
      <c r="M4086" s="355"/>
      <c r="N4086" s="355"/>
      <c r="O4086" s="355"/>
      <c r="P4086" s="355"/>
      <c r="Q4086" s="13"/>
      <c r="R4086" s="70"/>
    </row>
    <row r="4087" spans="8:18" x14ac:dyDescent="0.3">
      <c r="H4087" s="354"/>
      <c r="I4087" s="355"/>
      <c r="J4087" s="355"/>
      <c r="K4087" s="355"/>
      <c r="L4087" s="355"/>
      <c r="M4087" s="355"/>
      <c r="N4087" s="355"/>
      <c r="O4087" s="355"/>
      <c r="P4087" s="355"/>
      <c r="Q4087" s="13"/>
      <c r="R4087" s="70"/>
    </row>
    <row r="4088" spans="8:18" x14ac:dyDescent="0.3">
      <c r="H4088" s="354"/>
      <c r="I4088" s="355"/>
      <c r="J4088" s="355"/>
      <c r="K4088" s="355"/>
      <c r="L4088" s="355"/>
      <c r="M4088" s="355"/>
      <c r="N4088" s="355"/>
      <c r="O4088" s="355"/>
      <c r="P4088" s="355"/>
      <c r="Q4088" s="13"/>
      <c r="R4088" s="70"/>
    </row>
    <row r="4089" spans="8:18" x14ac:dyDescent="0.3">
      <c r="H4089" s="354"/>
      <c r="I4089" s="355"/>
      <c r="J4089" s="355"/>
      <c r="K4089" s="355"/>
      <c r="L4089" s="355"/>
      <c r="M4089" s="355"/>
      <c r="N4089" s="355"/>
      <c r="O4089" s="355"/>
      <c r="P4089" s="355"/>
      <c r="Q4089" s="13"/>
      <c r="R4089" s="70"/>
    </row>
    <row r="4090" spans="8:18" x14ac:dyDescent="0.3">
      <c r="H4090" s="354"/>
      <c r="I4090" s="354"/>
      <c r="J4090" s="354"/>
      <c r="K4090" s="354"/>
      <c r="L4090" s="354"/>
      <c r="M4090" s="355"/>
      <c r="N4090" s="355"/>
      <c r="O4090" s="357"/>
      <c r="P4090" s="357"/>
      <c r="Q4090" s="13"/>
      <c r="R4090" s="70"/>
    </row>
    <row r="4091" spans="8:18" ht="18.600000000000001" x14ac:dyDescent="0.4">
      <c r="H4091" s="487"/>
      <c r="I4091" s="487"/>
      <c r="J4091" s="487"/>
      <c r="K4091" s="487"/>
      <c r="L4091" s="487"/>
      <c r="M4091" s="487"/>
      <c r="N4091" s="487"/>
      <c r="O4091" s="487"/>
      <c r="P4091" s="487"/>
      <c r="Q4091" s="487"/>
      <c r="R4091" s="487"/>
    </row>
    <row r="4092" spans="8:18" x14ac:dyDescent="0.3">
      <c r="H4092" s="482"/>
      <c r="I4092" s="482"/>
      <c r="J4092" s="482"/>
      <c r="K4092" s="482"/>
      <c r="L4092" s="482"/>
      <c r="M4092" s="482"/>
      <c r="N4092" s="482"/>
      <c r="O4092" s="482"/>
      <c r="P4092" s="482"/>
      <c r="Q4092" s="13"/>
      <c r="R4092" s="13"/>
    </row>
    <row r="4093" spans="8:18" ht="18.600000000000001" x14ac:dyDescent="0.4">
      <c r="H4093" s="483"/>
      <c r="I4093" s="483"/>
      <c r="J4093" s="483"/>
      <c r="K4093" s="483"/>
      <c r="L4093" s="483"/>
      <c r="M4093" s="483"/>
      <c r="N4093" s="483"/>
      <c r="O4093" s="483"/>
      <c r="P4093" s="483"/>
      <c r="Q4093" s="13"/>
      <c r="R4093" s="13"/>
    </row>
    <row r="4094" spans="8:18" ht="18" x14ac:dyDescent="0.4">
      <c r="H4094" s="484"/>
      <c r="I4094" s="484"/>
      <c r="J4094" s="484"/>
      <c r="K4094" s="484"/>
      <c r="L4094" s="484"/>
      <c r="M4094" s="484"/>
      <c r="N4094" s="484"/>
      <c r="O4094" s="484"/>
      <c r="P4094" s="484"/>
      <c r="Q4094" s="13"/>
      <c r="R4094" s="13"/>
    </row>
    <row r="4095" spans="8:18" x14ac:dyDescent="0.3">
      <c r="H4095" s="13"/>
      <c r="I4095" s="359"/>
      <c r="J4095" s="360"/>
      <c r="K4095" s="361"/>
      <c r="L4095" s="362"/>
      <c r="M4095" s="363"/>
      <c r="N4095" s="485"/>
      <c r="O4095" s="485"/>
      <c r="P4095" s="364"/>
      <c r="Q4095" s="13"/>
      <c r="R4095" s="13"/>
    </row>
    <row r="4096" spans="8:18" x14ac:dyDescent="0.3">
      <c r="H4096" s="13"/>
      <c r="I4096" s="359"/>
      <c r="J4096" s="360"/>
      <c r="K4096" s="361"/>
      <c r="L4096" s="361"/>
      <c r="M4096" s="363"/>
      <c r="N4096" s="485"/>
      <c r="O4096" s="485"/>
      <c r="P4096" s="364"/>
      <c r="Q4096" s="13"/>
      <c r="R4096" s="13"/>
    </row>
    <row r="4097" spans="8:22" x14ac:dyDescent="0.3">
      <c r="H4097" s="13"/>
      <c r="I4097" s="365"/>
      <c r="J4097" s="365"/>
      <c r="K4097" s="366"/>
      <c r="L4097" s="367"/>
      <c r="M4097" s="368"/>
      <c r="N4097" s="369"/>
      <c r="O4097" s="486"/>
      <c r="P4097" s="486"/>
      <c r="Q4097" s="486"/>
      <c r="R4097" s="486"/>
    </row>
    <row r="4098" spans="8:22" x14ac:dyDescent="0.3">
      <c r="H4098" s="370"/>
      <c r="I4098" s="371"/>
      <c r="J4098" s="371"/>
      <c r="K4098" s="367"/>
      <c r="L4098" s="367"/>
      <c r="M4098" s="367"/>
      <c r="N4098" s="372"/>
      <c r="O4098" s="478"/>
      <c r="P4098" s="478"/>
      <c r="Q4098" s="478"/>
      <c r="R4098" s="478"/>
    </row>
    <row r="4099" spans="8:22" x14ac:dyDescent="0.3">
      <c r="H4099" s="357"/>
      <c r="I4099" s="357"/>
      <c r="J4099" s="365"/>
      <c r="K4099" s="378"/>
      <c r="L4099" s="378"/>
      <c r="M4099" s="379"/>
      <c r="N4099" s="381"/>
      <c r="O4099" s="376"/>
      <c r="P4099" s="377"/>
      <c r="Q4099" s="376"/>
      <c r="R4099" s="377"/>
    </row>
    <row r="4100" spans="8:22" x14ac:dyDescent="0.3">
      <c r="H4100" s="357"/>
      <c r="I4100" s="357"/>
      <c r="J4100" s="407"/>
      <c r="K4100" s="378"/>
      <c r="L4100" s="378"/>
      <c r="M4100" s="379"/>
      <c r="N4100" s="381"/>
      <c r="O4100" s="376"/>
      <c r="P4100" s="377"/>
      <c r="Q4100" s="376"/>
      <c r="R4100" s="377"/>
    </row>
    <row r="4101" spans="8:22" x14ac:dyDescent="0.3">
      <c r="H4101" s="357"/>
      <c r="I4101" s="357"/>
      <c r="J4101" s="357"/>
      <c r="K4101" s="378"/>
      <c r="L4101" s="378"/>
      <c r="M4101" s="379"/>
      <c r="N4101" s="381"/>
      <c r="O4101" s="376"/>
      <c r="P4101" s="377"/>
      <c r="Q4101" s="376"/>
      <c r="R4101" s="377"/>
    </row>
    <row r="4102" spans="8:22" x14ac:dyDescent="0.3">
      <c r="H4102" s="357"/>
      <c r="I4102" s="357"/>
      <c r="J4102" s="357"/>
      <c r="K4102" s="378"/>
      <c r="L4102" s="378"/>
      <c r="M4102" s="379"/>
      <c r="N4102" s="381"/>
      <c r="O4102" s="376"/>
      <c r="P4102" s="13"/>
      <c r="Q4102" s="376"/>
      <c r="R4102" s="377"/>
    </row>
    <row r="4103" spans="8:22" x14ac:dyDescent="0.3">
      <c r="H4103" s="357"/>
      <c r="I4103" s="357"/>
      <c r="J4103" s="357"/>
      <c r="K4103" s="378"/>
      <c r="L4103" s="378"/>
      <c r="M4103" s="408"/>
      <c r="N4103" s="381"/>
      <c r="O4103" s="376"/>
      <c r="P4103" s="70"/>
      <c r="Q4103" s="376"/>
      <c r="R4103" s="377"/>
    </row>
    <row r="4104" spans="8:22" ht="24.75" customHeight="1" x14ac:dyDescent="0.3">
      <c r="H4104" s="357"/>
      <c r="I4104" s="357"/>
      <c r="J4104" s="357"/>
      <c r="K4104" s="378"/>
      <c r="L4104" s="378"/>
      <c r="M4104" s="408"/>
      <c r="N4104" s="381"/>
      <c r="O4104" s="376"/>
      <c r="P4104" s="70"/>
      <c r="Q4104" s="376"/>
      <c r="R4104" s="377"/>
    </row>
    <row r="4105" spans="8:22" x14ac:dyDescent="0.3">
      <c r="H4105" s="357"/>
      <c r="I4105" s="357"/>
      <c r="J4105" s="357"/>
      <c r="K4105" s="378"/>
      <c r="L4105" s="378"/>
      <c r="M4105" s="408"/>
      <c r="N4105" s="381"/>
      <c r="O4105" s="376"/>
      <c r="P4105" s="70"/>
      <c r="Q4105" s="376"/>
      <c r="R4105" s="377"/>
      <c r="S4105" s="403"/>
      <c r="T4105" s="413">
        <v>41771</v>
      </c>
      <c r="U4105" s="413"/>
      <c r="V4105" s="413"/>
    </row>
    <row r="4106" spans="8:22" x14ac:dyDescent="0.3">
      <c r="H4106" s="357"/>
      <c r="I4106" s="357"/>
      <c r="J4106" s="357"/>
      <c r="K4106" s="378"/>
      <c r="L4106" s="378"/>
      <c r="M4106" s="408"/>
      <c r="N4106" s="381"/>
      <c r="O4106" s="376"/>
      <c r="P4106" s="70"/>
      <c r="Q4106" s="376"/>
      <c r="R4106" s="377"/>
      <c r="S4106" s="404"/>
      <c r="T4106" s="404"/>
      <c r="U4106" s="404"/>
      <c r="V4106" s="404"/>
    </row>
    <row r="4107" spans="8:22" x14ac:dyDescent="0.3">
      <c r="H4107" s="357"/>
      <c r="I4107" s="357"/>
      <c r="J4107" s="357"/>
      <c r="K4107" s="378"/>
      <c r="L4107" s="378"/>
      <c r="M4107" s="408"/>
      <c r="N4107" s="381"/>
      <c r="O4107" s="376"/>
      <c r="P4107" s="70"/>
      <c r="Q4107" s="376"/>
      <c r="R4107" s="377"/>
      <c r="S4107" s="404"/>
      <c r="T4107" s="404"/>
      <c r="U4107" s="404"/>
      <c r="V4107" s="404"/>
    </row>
    <row r="4108" spans="8:22" x14ac:dyDescent="0.3">
      <c r="H4108" s="357"/>
      <c r="I4108" s="357"/>
      <c r="J4108" s="357"/>
      <c r="K4108" s="378"/>
      <c r="L4108" s="378"/>
      <c r="M4108" s="408"/>
      <c r="N4108" s="381"/>
      <c r="O4108" s="376"/>
      <c r="P4108" s="70"/>
      <c r="Q4108" s="376"/>
      <c r="R4108" s="377"/>
      <c r="S4108" s="404"/>
      <c r="T4108" s="404"/>
      <c r="U4108" s="404"/>
      <c r="V4108" s="404"/>
    </row>
    <row r="4109" spans="8:22" x14ac:dyDescent="0.3">
      <c r="H4109" s="357"/>
      <c r="I4109" s="357"/>
      <c r="J4109" s="357"/>
      <c r="K4109" s="378"/>
      <c r="L4109" s="378"/>
      <c r="M4109" s="408"/>
      <c r="N4109" s="381"/>
      <c r="O4109" s="376"/>
      <c r="P4109" s="377"/>
      <c r="Q4109" s="376"/>
      <c r="R4109" s="377"/>
      <c r="S4109" s="404"/>
      <c r="T4109" s="404"/>
      <c r="U4109" s="404"/>
      <c r="V4109" s="404"/>
    </row>
    <row r="4110" spans="8:22" x14ac:dyDescent="0.3">
      <c r="H4110" s="357"/>
      <c r="I4110" s="357"/>
      <c r="J4110" s="407"/>
      <c r="K4110" s="378"/>
      <c r="L4110" s="378"/>
      <c r="M4110" s="379"/>
      <c r="N4110" s="381"/>
      <c r="O4110" s="376"/>
      <c r="P4110" s="377"/>
      <c r="Q4110" s="376"/>
      <c r="R4110" s="377"/>
      <c r="S4110" s="404"/>
      <c r="T4110" s="404"/>
      <c r="U4110" s="404"/>
      <c r="V4110" s="404"/>
    </row>
    <row r="4111" spans="8:22" x14ac:dyDescent="0.3">
      <c r="H4111" s="357"/>
      <c r="I4111" s="357"/>
      <c r="J4111" s="357"/>
      <c r="K4111" s="378"/>
      <c r="L4111" s="378"/>
      <c r="M4111" s="379"/>
      <c r="N4111" s="381"/>
      <c r="O4111" s="376"/>
      <c r="P4111" s="377"/>
      <c r="Q4111" s="376"/>
      <c r="R4111" s="377"/>
      <c r="S4111" s="404"/>
      <c r="T4111" s="404"/>
      <c r="U4111" s="404"/>
      <c r="V4111" s="404"/>
    </row>
    <row r="4112" spans="8:22" ht="15" customHeight="1" x14ac:dyDescent="0.3">
      <c r="H4112" s="357"/>
      <c r="I4112" s="357"/>
      <c r="J4112" s="357"/>
      <c r="K4112" s="378"/>
      <c r="L4112" s="378"/>
      <c r="M4112" s="379"/>
      <c r="N4112" s="381"/>
      <c r="O4112" s="376"/>
      <c r="P4112" s="377"/>
      <c r="Q4112" s="376"/>
      <c r="R4112" s="377"/>
      <c r="S4112" s="404"/>
      <c r="T4112" s="404"/>
      <c r="U4112" s="404"/>
      <c r="V4112" s="404"/>
    </row>
    <row r="4113" spans="1:22" x14ac:dyDescent="0.3">
      <c r="H4113" s="357"/>
      <c r="I4113" s="357"/>
      <c r="J4113" s="357"/>
      <c r="K4113" s="378"/>
      <c r="L4113" s="378"/>
      <c r="M4113" s="408"/>
      <c r="N4113" s="381"/>
      <c r="O4113" s="376"/>
      <c r="P4113" s="13"/>
      <c r="Q4113" s="376"/>
      <c r="R4113" s="377"/>
      <c r="S4113" s="404"/>
      <c r="T4113" s="404"/>
      <c r="U4113" s="404"/>
      <c r="V4113" s="404"/>
    </row>
    <row r="4114" spans="1:22" x14ac:dyDescent="0.3">
      <c r="H4114" s="357"/>
      <c r="I4114" s="357"/>
      <c r="J4114" s="357"/>
      <c r="K4114" s="378"/>
      <c r="L4114" s="378"/>
      <c r="M4114" s="408"/>
      <c r="N4114" s="381"/>
      <c r="O4114" s="376"/>
      <c r="P4114" s="13"/>
      <c r="Q4114" s="376"/>
      <c r="R4114" s="377"/>
      <c r="S4114" s="404"/>
      <c r="T4114" s="404"/>
      <c r="U4114" s="404"/>
      <c r="V4114" s="404"/>
    </row>
    <row r="4115" spans="1:22" x14ac:dyDescent="0.3">
      <c r="H4115" s="357"/>
      <c r="I4115" s="357"/>
      <c r="J4115" s="357"/>
      <c r="K4115" s="378"/>
      <c r="L4115" s="378"/>
      <c r="M4115" s="408"/>
      <c r="N4115" s="381"/>
      <c r="O4115" s="376"/>
      <c r="P4115" s="13"/>
      <c r="Q4115" s="376"/>
      <c r="R4115" s="377"/>
      <c r="S4115" s="404"/>
      <c r="T4115" s="404"/>
      <c r="U4115" s="404"/>
      <c r="V4115" s="404"/>
    </row>
    <row r="4116" spans="1:22" x14ac:dyDescent="0.3">
      <c r="H4116" s="357"/>
      <c r="I4116" s="357"/>
      <c r="J4116" s="357"/>
      <c r="K4116" s="378"/>
      <c r="L4116" s="378"/>
      <c r="M4116" s="408"/>
      <c r="N4116" s="381"/>
      <c r="O4116" s="376"/>
      <c r="P4116" s="13"/>
      <c r="Q4116" s="376"/>
      <c r="R4116" s="377"/>
      <c r="S4116" s="404"/>
      <c r="T4116" s="404"/>
      <c r="U4116" s="404"/>
      <c r="V4116" s="404"/>
    </row>
    <row r="4117" spans="1:22" x14ac:dyDescent="0.3">
      <c r="H4117" s="357"/>
      <c r="I4117" s="357"/>
      <c r="J4117" s="357"/>
      <c r="K4117" s="378"/>
      <c r="L4117" s="378"/>
      <c r="M4117" s="408"/>
      <c r="N4117" s="381"/>
      <c r="O4117" s="376"/>
      <c r="P4117" s="70"/>
      <c r="Q4117" s="376"/>
      <c r="R4117" s="377"/>
      <c r="S4117" s="404"/>
      <c r="T4117" s="404"/>
      <c r="U4117" s="404"/>
      <c r="V4117" s="404"/>
    </row>
    <row r="4118" spans="1:22" ht="27" customHeight="1" x14ac:dyDescent="0.3">
      <c r="H4118" s="357"/>
      <c r="I4118" s="357"/>
      <c r="J4118" s="357"/>
      <c r="K4118" s="378"/>
      <c r="L4118" s="378"/>
      <c r="M4118" s="408"/>
      <c r="N4118" s="381"/>
      <c r="O4118" s="376"/>
      <c r="P4118" s="13"/>
      <c r="Q4118" s="376"/>
      <c r="R4118" s="377"/>
      <c r="S4118" s="404"/>
      <c r="T4118" s="404"/>
      <c r="U4118" s="404"/>
      <c r="V4118" s="404"/>
    </row>
    <row r="4119" spans="1:22" x14ac:dyDescent="0.3">
      <c r="H4119" s="357"/>
      <c r="I4119" s="357"/>
      <c r="J4119" s="357"/>
      <c r="K4119" s="378"/>
      <c r="L4119" s="378"/>
      <c r="M4119" s="408"/>
      <c r="N4119" s="381"/>
      <c r="O4119" s="376"/>
      <c r="P4119" s="377"/>
      <c r="Q4119" s="376"/>
      <c r="R4119" s="377"/>
      <c r="S4119" s="404"/>
      <c r="T4119" s="404"/>
      <c r="U4119" s="404"/>
      <c r="V4119" s="404"/>
    </row>
    <row r="4120" spans="1:22" x14ac:dyDescent="0.3">
      <c r="H4120" s="357"/>
      <c r="I4120" s="357"/>
      <c r="J4120" s="357"/>
      <c r="K4120" s="378"/>
      <c r="L4120" s="378"/>
      <c r="M4120" s="408"/>
      <c r="N4120" s="381"/>
      <c r="O4120" s="376"/>
      <c r="P4120" s="377"/>
      <c r="Q4120" s="376"/>
      <c r="R4120" s="377"/>
      <c r="S4120" s="404"/>
      <c r="T4120" s="404"/>
      <c r="U4120" s="404"/>
      <c r="V4120" s="404"/>
    </row>
    <row r="4121" spans="1:22" x14ac:dyDescent="0.3">
      <c r="H4121" s="367"/>
      <c r="I4121" s="367"/>
      <c r="J4121" s="367"/>
      <c r="K4121" s="367"/>
      <c r="L4121" s="367"/>
      <c r="M4121" s="367"/>
      <c r="N4121" s="382"/>
      <c r="O4121" s="376"/>
      <c r="P4121" s="377"/>
      <c r="Q4121" s="376"/>
      <c r="R4121" s="377"/>
      <c r="S4121" s="404"/>
      <c r="T4121" s="404"/>
      <c r="U4121" s="404"/>
      <c r="V4121" s="404"/>
    </row>
    <row r="4122" spans="1:22" ht="4.5" customHeight="1" x14ac:dyDescent="0.3">
      <c r="H4122" s="354"/>
      <c r="I4122" s="354"/>
      <c r="J4122" s="354"/>
      <c r="K4122" s="354"/>
      <c r="L4122" s="354"/>
      <c r="M4122" s="368"/>
      <c r="N4122" s="384"/>
      <c r="O4122" s="310"/>
      <c r="P4122" s="495"/>
      <c r="Q4122" s="495"/>
      <c r="R4122" s="495"/>
      <c r="S4122" s="404"/>
      <c r="T4122" s="404"/>
      <c r="U4122" s="404"/>
      <c r="V4122" s="404"/>
    </row>
    <row r="4123" spans="1:22" x14ac:dyDescent="0.3">
      <c r="H4123" s="354"/>
      <c r="I4123" s="354"/>
      <c r="J4123" s="354"/>
      <c r="K4123" s="354"/>
      <c r="L4123" s="354"/>
      <c r="M4123" s="368"/>
      <c r="N4123" s="384"/>
      <c r="O4123" s="310"/>
      <c r="P4123" s="397"/>
      <c r="Q4123" s="397"/>
      <c r="R4123" s="397"/>
      <c r="S4123" s="404"/>
      <c r="T4123" s="404"/>
      <c r="U4123" s="404"/>
      <c r="V4123" s="404"/>
    </row>
    <row r="4124" spans="1:22" x14ac:dyDescent="0.3">
      <c r="H4124" s="354"/>
      <c r="I4124" s="354"/>
      <c r="J4124" s="354"/>
      <c r="K4124" s="354"/>
      <c r="L4124" s="354"/>
      <c r="M4124" s="368"/>
      <c r="N4124" s="384"/>
      <c r="O4124" s="310"/>
      <c r="P4124" s="397"/>
      <c r="Q4124" s="397"/>
      <c r="R4124" s="397"/>
      <c r="S4124" s="404"/>
      <c r="T4124" s="404"/>
      <c r="U4124" s="404"/>
      <c r="V4124" s="404"/>
    </row>
    <row r="4125" spans="1:22" ht="13.5" customHeight="1" x14ac:dyDescent="0.3">
      <c r="H4125" s="354"/>
      <c r="I4125" s="354"/>
      <c r="J4125" s="354"/>
      <c r="K4125" s="354"/>
      <c r="L4125" s="354"/>
      <c r="M4125" s="368"/>
      <c r="N4125" s="384"/>
      <c r="O4125" s="310"/>
      <c r="P4125" s="397"/>
      <c r="Q4125" s="397"/>
      <c r="R4125" s="397"/>
      <c r="S4125" s="404"/>
      <c r="T4125" s="404"/>
      <c r="U4125" s="404"/>
      <c r="V4125" s="404"/>
    </row>
    <row r="4126" spans="1:22" s="13" customFormat="1" ht="3" customHeight="1" x14ac:dyDescent="0.3">
      <c r="A4126" s="20"/>
      <c r="D4126" s="20"/>
      <c r="H4126" s="354"/>
      <c r="I4126" s="354"/>
      <c r="J4126" s="354"/>
      <c r="K4126" s="354"/>
      <c r="L4126" s="354"/>
      <c r="M4126" s="368"/>
      <c r="N4126" s="384"/>
      <c r="O4126" s="310"/>
      <c r="P4126" s="397"/>
      <c r="Q4126" s="397"/>
      <c r="R4126" s="397"/>
      <c r="S4126" s="414"/>
      <c r="T4126" s="414"/>
      <c r="U4126" s="414"/>
      <c r="V4126" s="414"/>
    </row>
    <row r="4127" spans="1:22" s="13" customFormat="1" x14ac:dyDescent="0.3">
      <c r="A4127" s="20"/>
      <c r="D4127" s="20"/>
      <c r="H4127" s="357"/>
      <c r="I4127" s="357"/>
      <c r="J4127" s="357"/>
      <c r="K4127" s="378"/>
      <c r="L4127" s="378"/>
      <c r="M4127" s="408"/>
      <c r="N4127" s="381"/>
      <c r="O4127" s="376"/>
      <c r="Q4127" s="376"/>
      <c r="R4127" s="377"/>
      <c r="S4127" s="414"/>
      <c r="T4127" s="414"/>
      <c r="U4127" s="414"/>
      <c r="V4127" s="414"/>
    </row>
    <row r="4128" spans="1:22" s="13" customFormat="1" x14ac:dyDescent="0.3">
      <c r="A4128" s="20"/>
      <c r="D4128" s="20"/>
      <c r="H4128" s="385"/>
      <c r="I4128" s="385"/>
      <c r="J4128" s="385"/>
      <c r="K4128" s="385"/>
      <c r="L4128" s="385"/>
      <c r="M4128" s="386"/>
      <c r="N4128" s="386"/>
      <c r="O4128" s="385"/>
      <c r="P4128" s="385"/>
      <c r="S4128" s="414"/>
      <c r="T4128" s="414"/>
      <c r="U4128" s="414"/>
      <c r="V4128" s="414"/>
    </row>
    <row r="4129" spans="1:22" s="416" customFormat="1" ht="30" customHeight="1" x14ac:dyDescent="0.3">
      <c r="A4129" s="20"/>
      <c r="B4129" s="13"/>
      <c r="C4129" s="13"/>
      <c r="D4129" s="20"/>
      <c r="E4129" s="13"/>
      <c r="F4129" s="13"/>
      <c r="G4129" s="13"/>
      <c r="H4129" s="354"/>
      <c r="I4129" s="355"/>
      <c r="J4129" s="355"/>
      <c r="K4129" s="355"/>
      <c r="L4129" s="355"/>
      <c r="M4129" s="355"/>
      <c r="N4129" s="355"/>
      <c r="O4129" s="355"/>
      <c r="P4129" s="355"/>
      <c r="Q4129" s="13"/>
      <c r="R4129" s="13"/>
      <c r="S4129" s="415"/>
      <c r="T4129" s="415"/>
      <c r="U4129" s="415"/>
      <c r="V4129" s="415"/>
    </row>
    <row r="4130" spans="1:22" x14ac:dyDescent="0.3">
      <c r="H4130" s="354"/>
      <c r="I4130" s="355"/>
      <c r="J4130" s="355"/>
      <c r="K4130" s="355"/>
      <c r="L4130" s="355"/>
      <c r="M4130" s="355"/>
      <c r="N4130" s="355"/>
      <c r="O4130" s="355"/>
      <c r="P4130" s="355"/>
      <c r="Q4130" s="13"/>
      <c r="R4130" s="13"/>
      <c r="S4130" s="404"/>
      <c r="T4130" s="404"/>
      <c r="U4130" s="404"/>
      <c r="V4130" s="404"/>
    </row>
    <row r="4131" spans="1:22" x14ac:dyDescent="0.3">
      <c r="H4131" s="354"/>
      <c r="I4131" s="355"/>
      <c r="J4131" s="355"/>
      <c r="K4131" s="355"/>
      <c r="L4131" s="355"/>
      <c r="M4131" s="355"/>
      <c r="N4131" s="355"/>
      <c r="O4131" s="355"/>
      <c r="P4131" s="355"/>
      <c r="Q4131" s="13"/>
      <c r="R4131" s="70"/>
      <c r="S4131" s="404"/>
      <c r="T4131" s="404"/>
      <c r="U4131" s="404"/>
      <c r="V4131" s="404"/>
    </row>
    <row r="4132" spans="1:22" x14ac:dyDescent="0.3">
      <c r="H4132" s="354"/>
      <c r="I4132" s="355"/>
      <c r="J4132" s="355"/>
      <c r="K4132" s="355"/>
      <c r="L4132" s="355"/>
      <c r="M4132" s="355"/>
      <c r="N4132" s="355"/>
      <c r="O4132" s="355"/>
      <c r="P4132" s="355"/>
      <c r="Q4132" s="13"/>
      <c r="R4132" s="70"/>
      <c r="S4132" s="404"/>
      <c r="T4132" s="404"/>
      <c r="U4132" s="404"/>
      <c r="V4132" s="404"/>
    </row>
    <row r="4133" spans="1:22" x14ac:dyDescent="0.3">
      <c r="H4133" s="354"/>
      <c r="I4133" s="355"/>
      <c r="J4133" s="355"/>
      <c r="K4133" s="355"/>
      <c r="L4133" s="355"/>
      <c r="M4133" s="355"/>
      <c r="N4133" s="355"/>
      <c r="O4133" s="355"/>
      <c r="P4133" s="355"/>
      <c r="Q4133" s="13"/>
      <c r="R4133" s="70"/>
      <c r="S4133" s="404"/>
      <c r="T4133" s="404"/>
      <c r="U4133" s="404"/>
      <c r="V4133" s="404"/>
    </row>
    <row r="4134" spans="1:22" x14ac:dyDescent="0.3">
      <c r="H4134" s="354"/>
      <c r="I4134" s="355"/>
      <c r="J4134" s="355"/>
      <c r="K4134" s="355"/>
      <c r="L4134" s="355"/>
      <c r="M4134" s="355"/>
      <c r="N4134" s="355"/>
      <c r="O4134" s="355"/>
      <c r="P4134" s="355"/>
      <c r="Q4134" s="13"/>
      <c r="R4134" s="70"/>
      <c r="S4134" s="404"/>
      <c r="T4134" s="404"/>
      <c r="U4134" s="404"/>
      <c r="V4134" s="404"/>
    </row>
    <row r="4135" spans="1:22" x14ac:dyDescent="0.3">
      <c r="H4135" s="354"/>
      <c r="I4135" s="354"/>
      <c r="J4135" s="354"/>
      <c r="K4135" s="354"/>
      <c r="L4135" s="354"/>
      <c r="M4135" s="355"/>
      <c r="N4135" s="355"/>
      <c r="O4135" s="357"/>
      <c r="P4135" s="357"/>
      <c r="Q4135" s="13"/>
      <c r="R4135" s="70"/>
      <c r="S4135" s="404"/>
      <c r="T4135" s="404"/>
      <c r="U4135" s="404"/>
      <c r="V4135" s="404"/>
    </row>
    <row r="4136" spans="1:22" x14ac:dyDescent="0.3">
      <c r="H4136" s="13"/>
      <c r="I4136" s="13"/>
      <c r="J4136" s="13"/>
      <c r="K4136" s="13"/>
      <c r="L4136" s="13"/>
      <c r="M4136" s="358"/>
      <c r="N4136" s="358"/>
      <c r="O4136" s="13"/>
      <c r="P4136" s="13"/>
      <c r="Q4136" s="13"/>
      <c r="R4136" s="13"/>
      <c r="S4136" s="404"/>
      <c r="T4136" s="404"/>
      <c r="U4136" s="404"/>
      <c r="V4136" s="404"/>
    </row>
    <row r="4137" spans="1:22" ht="18.600000000000001" x14ac:dyDescent="0.4">
      <c r="H4137" s="487"/>
      <c r="I4137" s="487"/>
      <c r="J4137" s="487"/>
      <c r="K4137" s="487"/>
      <c r="L4137" s="487"/>
      <c r="M4137" s="487"/>
      <c r="N4137" s="487"/>
      <c r="O4137" s="487"/>
      <c r="P4137" s="487"/>
      <c r="Q4137" s="487"/>
      <c r="R4137" s="487"/>
      <c r="S4137" s="404"/>
      <c r="T4137" s="404"/>
      <c r="U4137" s="404"/>
      <c r="V4137" s="404"/>
    </row>
    <row r="4138" spans="1:22" x14ac:dyDescent="0.3">
      <c r="H4138" s="482"/>
      <c r="I4138" s="482"/>
      <c r="J4138" s="482"/>
      <c r="K4138" s="482"/>
      <c r="L4138" s="482"/>
      <c r="M4138" s="482"/>
      <c r="N4138" s="482"/>
      <c r="O4138" s="482"/>
      <c r="P4138" s="482"/>
      <c r="Q4138" s="13"/>
      <c r="R4138" s="13"/>
      <c r="S4138" s="404"/>
      <c r="T4138" s="404"/>
      <c r="U4138" s="404"/>
      <c r="V4138" s="404"/>
    </row>
    <row r="4139" spans="1:22" ht="18.600000000000001" x14ac:dyDescent="0.4">
      <c r="H4139" s="483"/>
      <c r="I4139" s="483"/>
      <c r="J4139" s="483"/>
      <c r="K4139" s="483"/>
      <c r="L4139" s="483"/>
      <c r="M4139" s="483"/>
      <c r="N4139" s="483"/>
      <c r="O4139" s="483"/>
      <c r="P4139" s="483"/>
      <c r="Q4139" s="13"/>
      <c r="R4139" s="13"/>
      <c r="S4139" s="404"/>
      <c r="T4139" s="404"/>
      <c r="U4139" s="404"/>
      <c r="V4139" s="404"/>
    </row>
    <row r="4140" spans="1:22" ht="18" x14ac:dyDescent="0.4">
      <c r="H4140" s="484"/>
      <c r="I4140" s="484"/>
      <c r="J4140" s="484"/>
      <c r="K4140" s="484"/>
      <c r="L4140" s="484"/>
      <c r="M4140" s="484"/>
      <c r="N4140" s="484"/>
      <c r="O4140" s="484"/>
      <c r="P4140" s="484"/>
      <c r="Q4140" s="13"/>
      <c r="R4140" s="13"/>
      <c r="S4140" s="404"/>
      <c r="T4140" s="404"/>
      <c r="U4140" s="404"/>
      <c r="V4140" s="404"/>
    </row>
    <row r="4141" spans="1:22" x14ac:dyDescent="0.3">
      <c r="H4141" s="13"/>
      <c r="I4141" s="359"/>
      <c r="J4141" s="360"/>
      <c r="K4141" s="361"/>
      <c r="L4141" s="362"/>
      <c r="M4141" s="363"/>
      <c r="N4141" s="485"/>
      <c r="O4141" s="485"/>
      <c r="P4141" s="364"/>
      <c r="Q4141" s="13"/>
      <c r="R4141" s="13"/>
      <c r="S4141" s="404"/>
      <c r="T4141" s="404"/>
      <c r="U4141" s="404"/>
      <c r="V4141" s="404"/>
    </row>
    <row r="4142" spans="1:22" x14ac:dyDescent="0.3">
      <c r="H4142" s="13"/>
      <c r="I4142" s="359"/>
      <c r="J4142" s="360"/>
      <c r="K4142" s="361"/>
      <c r="L4142" s="361"/>
      <c r="M4142" s="363"/>
      <c r="N4142" s="485"/>
      <c r="O4142" s="485"/>
      <c r="P4142" s="364"/>
      <c r="Q4142" s="13"/>
      <c r="R4142" s="13"/>
      <c r="S4142" s="404"/>
      <c r="T4142" s="404"/>
      <c r="U4142" s="404"/>
      <c r="V4142" s="404"/>
    </row>
    <row r="4143" spans="1:22" x14ac:dyDescent="0.3">
      <c r="H4143" s="13"/>
      <c r="I4143" s="365"/>
      <c r="J4143" s="365"/>
      <c r="K4143" s="366"/>
      <c r="L4143" s="367"/>
      <c r="M4143" s="368"/>
      <c r="N4143" s="369"/>
      <c r="O4143" s="486"/>
      <c r="P4143" s="486"/>
      <c r="Q4143" s="486"/>
      <c r="R4143" s="486"/>
      <c r="S4143" s="404"/>
      <c r="T4143" s="404"/>
      <c r="U4143" s="404"/>
      <c r="V4143" s="404"/>
    </row>
    <row r="4144" spans="1:22" x14ac:dyDescent="0.3">
      <c r="H4144" s="370"/>
      <c r="I4144" s="371"/>
      <c r="J4144" s="371"/>
      <c r="K4144" s="367"/>
      <c r="L4144" s="367"/>
      <c r="M4144" s="367"/>
      <c r="N4144" s="372"/>
      <c r="O4144" s="478"/>
      <c r="P4144" s="478"/>
      <c r="Q4144" s="478"/>
      <c r="R4144" s="478"/>
      <c r="S4144" s="404"/>
      <c r="T4144" s="404"/>
      <c r="U4144" s="404"/>
      <c r="V4144" s="404"/>
    </row>
    <row r="4145" spans="8:22" x14ac:dyDescent="0.3">
      <c r="H4145" s="357"/>
      <c r="I4145" s="357"/>
      <c r="J4145" s="407"/>
      <c r="K4145" s="378"/>
      <c r="L4145" s="378"/>
      <c r="M4145" s="408"/>
      <c r="N4145" s="381"/>
      <c r="O4145" s="376"/>
      <c r="P4145" s="377"/>
      <c r="Q4145" s="376"/>
      <c r="R4145" s="377"/>
      <c r="S4145" s="404"/>
      <c r="T4145" s="404"/>
      <c r="U4145" s="404"/>
      <c r="V4145" s="404"/>
    </row>
    <row r="4146" spans="8:22" x14ac:dyDescent="0.3">
      <c r="H4146" s="357"/>
      <c r="I4146" s="357"/>
      <c r="J4146" s="357"/>
      <c r="K4146" s="378"/>
      <c r="L4146" s="378"/>
      <c r="M4146" s="408"/>
      <c r="N4146" s="381"/>
      <c r="O4146" s="376"/>
      <c r="P4146" s="377"/>
      <c r="Q4146" s="376"/>
      <c r="R4146" s="377"/>
    </row>
    <row r="4147" spans="8:22" x14ac:dyDescent="0.3">
      <c r="H4147" s="357"/>
      <c r="I4147" s="357"/>
      <c r="J4147" s="357"/>
      <c r="K4147" s="378"/>
      <c r="L4147" s="378"/>
      <c r="M4147" s="408"/>
      <c r="N4147" s="381"/>
      <c r="O4147" s="376"/>
      <c r="P4147" s="377"/>
      <c r="Q4147" s="376"/>
      <c r="R4147" s="377"/>
    </row>
    <row r="4148" spans="8:22" x14ac:dyDescent="0.3">
      <c r="H4148" s="357"/>
      <c r="I4148" s="357"/>
      <c r="J4148" s="357"/>
      <c r="K4148" s="378"/>
      <c r="L4148" s="378"/>
      <c r="M4148" s="408"/>
      <c r="N4148" s="381"/>
      <c r="O4148" s="376"/>
      <c r="P4148" s="377"/>
      <c r="Q4148" s="376"/>
      <c r="R4148" s="377"/>
    </row>
    <row r="4149" spans="8:22" x14ac:dyDescent="0.3">
      <c r="H4149" s="357"/>
      <c r="I4149" s="357"/>
      <c r="J4149" s="407"/>
      <c r="K4149" s="378"/>
      <c r="L4149" s="378"/>
      <c r="M4149" s="379"/>
      <c r="N4149" s="381"/>
      <c r="O4149" s="376"/>
      <c r="P4149" s="377"/>
      <c r="Q4149" s="376"/>
      <c r="R4149" s="377"/>
    </row>
    <row r="4150" spans="8:22" x14ac:dyDescent="0.3">
      <c r="H4150" s="357"/>
      <c r="I4150" s="357"/>
      <c r="J4150" s="357"/>
      <c r="K4150" s="378"/>
      <c r="L4150" s="378"/>
      <c r="M4150" s="379"/>
      <c r="N4150" s="381"/>
      <c r="O4150" s="376"/>
      <c r="P4150" s="377"/>
      <c r="Q4150" s="376"/>
      <c r="R4150" s="377"/>
    </row>
    <row r="4151" spans="8:22" x14ac:dyDescent="0.3">
      <c r="H4151" s="357"/>
      <c r="I4151" s="357"/>
      <c r="J4151" s="357"/>
      <c r="K4151" s="378"/>
      <c r="L4151" s="378"/>
      <c r="M4151" s="379"/>
      <c r="N4151" s="381"/>
      <c r="O4151" s="376"/>
      <c r="P4151" s="377"/>
      <c r="Q4151" s="376"/>
      <c r="R4151" s="377"/>
    </row>
    <row r="4152" spans="8:22" x14ac:dyDescent="0.3">
      <c r="H4152" s="357"/>
      <c r="I4152" s="357"/>
      <c r="J4152" s="357"/>
      <c r="K4152" s="378"/>
      <c r="L4152" s="378"/>
      <c r="M4152" s="408"/>
      <c r="N4152" s="381"/>
      <c r="O4152" s="376"/>
      <c r="P4152" s="13"/>
      <c r="Q4152" s="376"/>
      <c r="R4152" s="377"/>
    </row>
    <row r="4153" spans="8:22" ht="18.75" customHeight="1" x14ac:dyDescent="0.3">
      <c r="H4153" s="357"/>
      <c r="I4153" s="357"/>
      <c r="J4153" s="357"/>
      <c r="K4153" s="378"/>
      <c r="L4153" s="378"/>
      <c r="M4153" s="408"/>
      <c r="N4153" s="381"/>
      <c r="O4153" s="376"/>
      <c r="P4153" s="70"/>
      <c r="Q4153" s="376"/>
      <c r="R4153" s="377"/>
    </row>
    <row r="4154" spans="8:22" x14ac:dyDescent="0.3">
      <c r="H4154" s="357"/>
      <c r="I4154" s="357"/>
      <c r="J4154" s="357"/>
      <c r="K4154" s="378"/>
      <c r="L4154" s="378"/>
      <c r="M4154" s="408"/>
      <c r="N4154" s="381"/>
      <c r="O4154" s="376"/>
      <c r="P4154" s="70"/>
      <c r="Q4154" s="376"/>
      <c r="R4154" s="377"/>
    </row>
    <row r="4155" spans="8:22" x14ac:dyDescent="0.3">
      <c r="H4155" s="357"/>
      <c r="I4155" s="357"/>
      <c r="J4155" s="357"/>
      <c r="K4155" s="378"/>
      <c r="L4155" s="378"/>
      <c r="M4155" s="408"/>
      <c r="N4155" s="381"/>
      <c r="O4155" s="376"/>
      <c r="P4155" s="70"/>
      <c r="Q4155" s="376"/>
      <c r="R4155" s="377"/>
    </row>
    <row r="4156" spans="8:22" x14ac:dyDescent="0.3">
      <c r="H4156" s="357"/>
      <c r="I4156" s="357"/>
      <c r="J4156" s="357"/>
      <c r="K4156" s="378"/>
      <c r="L4156" s="378"/>
      <c r="M4156" s="408"/>
      <c r="N4156" s="381"/>
      <c r="O4156" s="376"/>
      <c r="P4156" s="70"/>
      <c r="Q4156" s="376"/>
      <c r="R4156" s="377"/>
    </row>
    <row r="4157" spans="8:22" x14ac:dyDescent="0.3">
      <c r="H4157" s="357"/>
      <c r="I4157" s="357"/>
      <c r="J4157" s="357"/>
      <c r="K4157" s="378"/>
      <c r="L4157" s="378"/>
      <c r="M4157" s="408"/>
      <c r="N4157" s="381"/>
      <c r="O4157" s="376"/>
      <c r="P4157" s="70"/>
      <c r="Q4157" s="376"/>
      <c r="R4157" s="377"/>
    </row>
    <row r="4158" spans="8:22" x14ac:dyDescent="0.3">
      <c r="H4158" s="357"/>
      <c r="I4158" s="357"/>
      <c r="J4158" s="357"/>
      <c r="K4158" s="378"/>
      <c r="L4158" s="378"/>
      <c r="M4158" s="408"/>
      <c r="N4158" s="381"/>
      <c r="O4158" s="376"/>
      <c r="P4158" s="377"/>
      <c r="Q4158" s="376"/>
      <c r="R4158" s="377"/>
    </row>
    <row r="4159" spans="8:22" x14ac:dyDescent="0.3">
      <c r="H4159" s="357"/>
      <c r="I4159" s="357"/>
      <c r="J4159" s="357"/>
      <c r="K4159" s="378"/>
      <c r="L4159" s="378"/>
      <c r="M4159" s="408"/>
      <c r="N4159" s="381"/>
      <c r="O4159" s="376"/>
      <c r="P4159" s="377"/>
      <c r="Q4159" s="376"/>
      <c r="R4159" s="377"/>
    </row>
    <row r="4160" spans="8:22" x14ac:dyDescent="0.3">
      <c r="H4160" s="357"/>
      <c r="I4160" s="357"/>
      <c r="J4160" s="357"/>
      <c r="K4160" s="378"/>
      <c r="L4160" s="378"/>
      <c r="M4160" s="408"/>
      <c r="N4160" s="381"/>
      <c r="O4160" s="376"/>
      <c r="P4160" s="377"/>
      <c r="Q4160" s="376"/>
      <c r="R4160" s="377"/>
    </row>
    <row r="4161" spans="8:18" x14ac:dyDescent="0.3">
      <c r="H4161" s="357"/>
      <c r="I4161" s="357"/>
      <c r="J4161" s="357"/>
      <c r="K4161" s="378"/>
      <c r="L4161" s="378"/>
      <c r="M4161" s="408"/>
      <c r="N4161" s="381"/>
      <c r="O4161" s="376"/>
      <c r="P4161" s="377"/>
      <c r="Q4161" s="376"/>
      <c r="R4161" s="377"/>
    </row>
    <row r="4162" spans="8:18" x14ac:dyDescent="0.3">
      <c r="H4162" s="357"/>
      <c r="I4162" s="357"/>
      <c r="J4162" s="357"/>
      <c r="K4162" s="378"/>
      <c r="L4162" s="378"/>
      <c r="M4162" s="408"/>
      <c r="N4162" s="381"/>
      <c r="O4162" s="376"/>
      <c r="P4162" s="377"/>
      <c r="Q4162" s="376"/>
      <c r="R4162" s="377"/>
    </row>
    <row r="4163" spans="8:18" x14ac:dyDescent="0.3">
      <c r="H4163" s="357"/>
      <c r="I4163" s="357"/>
      <c r="J4163" s="357"/>
      <c r="K4163" s="378"/>
      <c r="L4163" s="378"/>
      <c r="M4163" s="379"/>
      <c r="N4163" s="381"/>
      <c r="O4163" s="376"/>
      <c r="P4163" s="377"/>
      <c r="Q4163" s="376"/>
      <c r="R4163" s="377"/>
    </row>
    <row r="4164" spans="8:18" x14ac:dyDescent="0.3">
      <c r="H4164" s="367"/>
      <c r="I4164" s="367"/>
      <c r="J4164" s="367"/>
      <c r="K4164" s="367"/>
      <c r="L4164" s="367"/>
      <c r="M4164" s="367"/>
      <c r="N4164" s="382"/>
      <c r="O4164" s="376"/>
      <c r="P4164" s="377"/>
      <c r="Q4164" s="376"/>
      <c r="R4164" s="377"/>
    </row>
    <row r="4165" spans="8:18" ht="24" customHeight="1" x14ac:dyDescent="0.3">
      <c r="H4165" s="354"/>
      <c r="I4165" s="354"/>
      <c r="J4165" s="354"/>
      <c r="K4165" s="354"/>
      <c r="L4165" s="354"/>
      <c r="M4165" s="368"/>
      <c r="N4165" s="384"/>
      <c r="O4165" s="310"/>
      <c r="P4165" s="495"/>
      <c r="Q4165" s="495"/>
      <c r="R4165" s="495"/>
    </row>
    <row r="4166" spans="8:18" x14ac:dyDescent="0.3">
      <c r="H4166" s="385"/>
      <c r="I4166" s="385"/>
      <c r="J4166" s="385"/>
      <c r="K4166" s="385"/>
      <c r="L4166" s="385"/>
      <c r="M4166" s="386"/>
      <c r="N4166" s="386"/>
      <c r="O4166" s="385"/>
      <c r="P4166" s="385"/>
      <c r="Q4166" s="13"/>
      <c r="R4166" s="13"/>
    </row>
    <row r="4167" spans="8:18" ht="15" customHeight="1" x14ac:dyDescent="0.3">
      <c r="H4167" s="354"/>
      <c r="I4167" s="355"/>
      <c r="J4167" s="355"/>
      <c r="K4167" s="355"/>
      <c r="L4167" s="355"/>
      <c r="M4167" s="355"/>
      <c r="N4167" s="355"/>
      <c r="O4167" s="355"/>
      <c r="P4167" s="355"/>
      <c r="Q4167" s="13"/>
      <c r="R4167" s="13"/>
    </row>
    <row r="4168" spans="8:18" x14ac:dyDescent="0.3">
      <c r="H4168" s="354"/>
      <c r="I4168" s="355"/>
      <c r="J4168" s="355"/>
      <c r="K4168" s="355"/>
      <c r="L4168" s="355"/>
      <c r="M4168" s="355"/>
      <c r="N4168" s="355"/>
      <c r="O4168" s="355"/>
      <c r="P4168" s="355"/>
      <c r="Q4168" s="13"/>
      <c r="R4168" s="13"/>
    </row>
    <row r="4169" spans="8:18" x14ac:dyDescent="0.3">
      <c r="H4169" s="354"/>
      <c r="I4169" s="355"/>
      <c r="J4169" s="355"/>
      <c r="K4169" s="355"/>
      <c r="L4169" s="355"/>
      <c r="M4169" s="355"/>
      <c r="N4169" s="355"/>
      <c r="O4169" s="355"/>
      <c r="P4169" s="355"/>
      <c r="Q4169" s="13"/>
      <c r="R4169" s="70"/>
    </row>
    <row r="4170" spans="8:18" x14ac:dyDescent="0.3">
      <c r="H4170" s="354"/>
      <c r="I4170" s="354"/>
      <c r="J4170" s="354"/>
      <c r="K4170" s="354"/>
      <c r="L4170" s="354"/>
      <c r="M4170" s="355"/>
      <c r="N4170" s="355"/>
      <c r="O4170" s="357"/>
      <c r="P4170" s="357"/>
      <c r="Q4170" s="13"/>
      <c r="R4170" s="70"/>
    </row>
    <row r="4171" spans="8:18" ht="18.600000000000001" x14ac:dyDescent="0.4">
      <c r="H4171" s="487"/>
      <c r="I4171" s="487"/>
      <c r="J4171" s="487"/>
      <c r="K4171" s="487"/>
      <c r="L4171" s="487"/>
      <c r="M4171" s="487"/>
      <c r="N4171" s="487"/>
      <c r="O4171" s="487"/>
      <c r="P4171" s="487"/>
      <c r="Q4171" s="487"/>
      <c r="R4171" s="487"/>
    </row>
    <row r="4172" spans="8:18" x14ac:dyDescent="0.3">
      <c r="H4172" s="482"/>
      <c r="I4172" s="482"/>
      <c r="J4172" s="482"/>
      <c r="K4172" s="482"/>
      <c r="L4172" s="482"/>
      <c r="M4172" s="482"/>
      <c r="N4172" s="482"/>
      <c r="O4172" s="482"/>
      <c r="P4172" s="482"/>
      <c r="Q4172" s="13"/>
      <c r="R4172" s="13"/>
    </row>
    <row r="4173" spans="8:18" ht="18.600000000000001" x14ac:dyDescent="0.4">
      <c r="H4173" s="483"/>
      <c r="I4173" s="483"/>
      <c r="J4173" s="483"/>
      <c r="K4173" s="483"/>
      <c r="L4173" s="483"/>
      <c r="M4173" s="483"/>
      <c r="N4173" s="483"/>
      <c r="O4173" s="483"/>
      <c r="P4173" s="483"/>
      <c r="Q4173" s="13"/>
      <c r="R4173" s="13"/>
    </row>
    <row r="4174" spans="8:18" ht="18" x14ac:dyDescent="0.4">
      <c r="H4174" s="484"/>
      <c r="I4174" s="484"/>
      <c r="J4174" s="484"/>
      <c r="K4174" s="484"/>
      <c r="L4174" s="484"/>
      <c r="M4174" s="484"/>
      <c r="N4174" s="484"/>
      <c r="O4174" s="484"/>
      <c r="P4174" s="484"/>
      <c r="Q4174" s="13"/>
      <c r="R4174" s="13"/>
    </row>
    <row r="4175" spans="8:18" x14ac:dyDescent="0.3">
      <c r="H4175" s="13"/>
      <c r="I4175" s="359"/>
      <c r="J4175" s="360"/>
      <c r="K4175" s="361"/>
      <c r="L4175" s="362"/>
      <c r="M4175" s="363"/>
      <c r="N4175" s="485"/>
      <c r="O4175" s="485"/>
      <c r="P4175" s="364"/>
      <c r="Q4175" s="13"/>
      <c r="R4175" s="13"/>
    </row>
    <row r="4176" spans="8:18" x14ac:dyDescent="0.3">
      <c r="H4176" s="13"/>
      <c r="I4176" s="359"/>
      <c r="J4176" s="360"/>
      <c r="K4176" s="361"/>
      <c r="L4176" s="361"/>
      <c r="M4176" s="363"/>
      <c r="N4176" s="485"/>
      <c r="O4176" s="485"/>
      <c r="P4176" s="364"/>
      <c r="Q4176" s="13"/>
      <c r="R4176" s="13"/>
    </row>
    <row r="4177" spans="8:18" x14ac:dyDescent="0.3">
      <c r="H4177" s="13"/>
      <c r="I4177" s="365"/>
      <c r="J4177" s="365"/>
      <c r="K4177" s="366"/>
      <c r="L4177" s="367"/>
      <c r="M4177" s="368"/>
      <c r="N4177" s="369"/>
      <c r="O4177" s="486"/>
      <c r="P4177" s="486"/>
      <c r="Q4177" s="486"/>
      <c r="R4177" s="486"/>
    </row>
    <row r="4178" spans="8:18" x14ac:dyDescent="0.3">
      <c r="H4178" s="370"/>
      <c r="I4178" s="371"/>
      <c r="J4178" s="371"/>
      <c r="K4178" s="367"/>
      <c r="L4178" s="367"/>
      <c r="M4178" s="367"/>
      <c r="N4178" s="372"/>
      <c r="O4178" s="478"/>
      <c r="P4178" s="478"/>
      <c r="Q4178" s="478"/>
      <c r="R4178" s="478"/>
    </row>
    <row r="4179" spans="8:18" x14ac:dyDescent="0.3">
      <c r="H4179" s="357"/>
      <c r="I4179" s="357"/>
      <c r="J4179" s="365"/>
      <c r="K4179" s="378"/>
      <c r="L4179" s="378"/>
      <c r="M4179" s="379"/>
      <c r="N4179" s="381"/>
      <c r="O4179" s="376"/>
      <c r="P4179" s="377"/>
      <c r="Q4179" s="376"/>
      <c r="R4179" s="377"/>
    </row>
    <row r="4180" spans="8:18" x14ac:dyDescent="0.3">
      <c r="H4180" s="357"/>
      <c r="I4180" s="357"/>
      <c r="J4180" s="407"/>
      <c r="K4180" s="378"/>
      <c r="L4180" s="378"/>
      <c r="M4180" s="408"/>
      <c r="N4180" s="381"/>
      <c r="O4180" s="376"/>
      <c r="P4180" s="377"/>
      <c r="Q4180" s="376"/>
      <c r="R4180" s="377"/>
    </row>
    <row r="4181" spans="8:18" x14ac:dyDescent="0.3">
      <c r="H4181" s="357"/>
      <c r="I4181" s="357"/>
      <c r="J4181" s="407"/>
      <c r="K4181" s="378"/>
      <c r="L4181" s="378"/>
      <c r="M4181" s="379"/>
      <c r="N4181" s="381"/>
      <c r="O4181" s="376"/>
      <c r="P4181" s="377"/>
      <c r="Q4181" s="376"/>
      <c r="R4181" s="377"/>
    </row>
    <row r="4182" spans="8:18" ht="16.5" customHeight="1" x14ac:dyDescent="0.3">
      <c r="H4182" s="357"/>
      <c r="I4182" s="357"/>
      <c r="J4182" s="357"/>
      <c r="K4182" s="378"/>
      <c r="L4182" s="378"/>
      <c r="M4182" s="379"/>
      <c r="N4182" s="381"/>
      <c r="O4182" s="376"/>
      <c r="P4182" s="377"/>
      <c r="Q4182" s="376"/>
      <c r="R4182" s="377"/>
    </row>
    <row r="4183" spans="8:18" ht="19.5" customHeight="1" x14ac:dyDescent="0.3">
      <c r="H4183" s="357"/>
      <c r="I4183" s="357"/>
      <c r="J4183" s="357"/>
      <c r="K4183" s="378"/>
      <c r="L4183" s="378"/>
      <c r="M4183" s="408"/>
      <c r="N4183" s="381"/>
      <c r="O4183" s="376"/>
      <c r="P4183" s="377"/>
      <c r="Q4183" s="376"/>
      <c r="R4183" s="377"/>
    </row>
    <row r="4184" spans="8:18" x14ac:dyDescent="0.3">
      <c r="H4184" s="357"/>
      <c r="I4184" s="357"/>
      <c r="J4184" s="357"/>
      <c r="K4184" s="378"/>
      <c r="L4184" s="378"/>
      <c r="M4184" s="408"/>
      <c r="N4184" s="381"/>
      <c r="O4184" s="376"/>
      <c r="P4184" s="70"/>
      <c r="Q4184" s="376"/>
      <c r="R4184" s="377"/>
    </row>
    <row r="4185" spans="8:18" x14ac:dyDescent="0.3">
      <c r="H4185" s="357"/>
      <c r="I4185" s="357"/>
      <c r="J4185" s="357"/>
      <c r="K4185" s="378"/>
      <c r="L4185" s="378"/>
      <c r="M4185" s="408"/>
      <c r="N4185" s="381"/>
      <c r="O4185" s="376"/>
      <c r="P4185" s="70"/>
      <c r="Q4185" s="376"/>
      <c r="R4185" s="377"/>
    </row>
    <row r="4186" spans="8:18" x14ac:dyDescent="0.3">
      <c r="H4186" s="357"/>
      <c r="I4186" s="357"/>
      <c r="J4186" s="357"/>
      <c r="K4186" s="378"/>
      <c r="L4186" s="378"/>
      <c r="M4186" s="408"/>
      <c r="N4186" s="381"/>
      <c r="O4186" s="376"/>
      <c r="P4186" s="70"/>
      <c r="Q4186" s="376"/>
      <c r="R4186" s="377"/>
    </row>
    <row r="4187" spans="8:18" x14ac:dyDescent="0.3">
      <c r="H4187" s="357"/>
      <c r="I4187" s="357"/>
      <c r="J4187" s="357"/>
      <c r="K4187" s="378"/>
      <c r="L4187" s="378"/>
      <c r="M4187" s="408"/>
      <c r="N4187" s="381"/>
      <c r="O4187" s="376"/>
      <c r="P4187" s="70"/>
      <c r="Q4187" s="376"/>
      <c r="R4187" s="377"/>
    </row>
    <row r="4188" spans="8:18" x14ac:dyDescent="0.3">
      <c r="H4188" s="357"/>
      <c r="I4188" s="357"/>
      <c r="J4188" s="357"/>
      <c r="K4188" s="378"/>
      <c r="L4188" s="378"/>
      <c r="M4188" s="408"/>
      <c r="N4188" s="381"/>
      <c r="O4188" s="376"/>
      <c r="P4188" s="70"/>
      <c r="Q4188" s="376"/>
      <c r="R4188" s="377"/>
    </row>
    <row r="4189" spans="8:18" ht="26.25" customHeight="1" x14ac:dyDescent="0.3">
      <c r="H4189" s="357"/>
      <c r="I4189" s="357"/>
      <c r="J4189" s="357"/>
      <c r="K4189" s="378"/>
      <c r="L4189" s="378"/>
      <c r="M4189" s="408"/>
      <c r="N4189" s="381"/>
      <c r="O4189" s="376"/>
      <c r="P4189" s="70"/>
      <c r="Q4189" s="376"/>
      <c r="R4189" s="377"/>
    </row>
    <row r="4190" spans="8:18" x14ac:dyDescent="0.3">
      <c r="H4190" s="357"/>
      <c r="I4190" s="357"/>
      <c r="J4190" s="357"/>
      <c r="K4190" s="378"/>
      <c r="L4190" s="378"/>
      <c r="M4190" s="408"/>
      <c r="N4190" s="381"/>
      <c r="O4190" s="376"/>
      <c r="P4190" s="377"/>
      <c r="Q4190" s="376"/>
      <c r="R4190" s="377"/>
    </row>
    <row r="4191" spans="8:18" x14ac:dyDescent="0.3">
      <c r="H4191" s="357"/>
      <c r="I4191" s="357"/>
      <c r="J4191" s="357"/>
      <c r="K4191" s="378"/>
      <c r="L4191" s="378"/>
      <c r="M4191" s="408"/>
      <c r="N4191" s="381"/>
      <c r="O4191" s="376"/>
      <c r="P4191" s="377"/>
      <c r="Q4191" s="376"/>
      <c r="R4191" s="377"/>
    </row>
    <row r="4192" spans="8:18" x14ac:dyDescent="0.3">
      <c r="H4192" s="357"/>
      <c r="I4192" s="357"/>
      <c r="J4192" s="357"/>
      <c r="K4192" s="378"/>
      <c r="L4192" s="378"/>
      <c r="M4192" s="408"/>
      <c r="N4192" s="381"/>
      <c r="O4192" s="376"/>
      <c r="P4192" s="377"/>
      <c r="Q4192" s="376"/>
      <c r="R4192" s="377"/>
    </row>
    <row r="4193" spans="8:18" x14ac:dyDescent="0.3">
      <c r="H4193" s="357"/>
      <c r="I4193" s="357"/>
      <c r="J4193" s="357"/>
      <c r="K4193" s="378"/>
      <c r="L4193" s="378"/>
      <c r="M4193" s="408"/>
      <c r="N4193" s="381"/>
      <c r="O4193" s="376"/>
      <c r="P4193" s="70"/>
      <c r="Q4193" s="376"/>
      <c r="R4193" s="377"/>
    </row>
    <row r="4194" spans="8:18" x14ac:dyDescent="0.3">
      <c r="H4194" s="357"/>
      <c r="I4194" s="357"/>
      <c r="J4194" s="357"/>
      <c r="K4194" s="378"/>
      <c r="L4194" s="378"/>
      <c r="M4194" s="408"/>
      <c r="N4194" s="381"/>
      <c r="O4194" s="376"/>
      <c r="P4194" s="377"/>
      <c r="Q4194" s="376"/>
      <c r="R4194" s="377"/>
    </row>
    <row r="4195" spans="8:18" x14ac:dyDescent="0.3">
      <c r="H4195" s="357"/>
      <c r="I4195" s="357"/>
      <c r="J4195" s="357"/>
      <c r="K4195" s="378"/>
      <c r="L4195" s="378"/>
      <c r="M4195" s="417"/>
      <c r="N4195" s="381"/>
      <c r="O4195" s="376"/>
      <c r="P4195" s="70"/>
      <c r="Q4195" s="376"/>
      <c r="R4195" s="377"/>
    </row>
    <row r="4196" spans="8:18" x14ac:dyDescent="0.3">
      <c r="H4196" s="357"/>
      <c r="I4196" s="357"/>
      <c r="J4196" s="357"/>
      <c r="K4196" s="378"/>
      <c r="L4196" s="378"/>
      <c r="M4196" s="417"/>
      <c r="N4196" s="381"/>
      <c r="O4196" s="376"/>
      <c r="P4196" s="377"/>
      <c r="Q4196" s="376"/>
      <c r="R4196" s="377"/>
    </row>
    <row r="4197" spans="8:18" x14ac:dyDescent="0.3">
      <c r="H4197" s="357"/>
      <c r="I4197" s="357"/>
      <c r="J4197" s="357"/>
      <c r="K4197" s="378"/>
      <c r="L4197" s="378"/>
      <c r="M4197" s="417"/>
      <c r="N4197" s="381"/>
      <c r="O4197" s="376"/>
      <c r="P4197" s="377"/>
      <c r="Q4197" s="376"/>
      <c r="R4197" s="377"/>
    </row>
    <row r="4198" spans="8:18" x14ac:dyDescent="0.3">
      <c r="H4198" s="357"/>
      <c r="I4198" s="357"/>
      <c r="J4198" s="357"/>
      <c r="K4198" s="378"/>
      <c r="L4198" s="378"/>
      <c r="M4198" s="417"/>
      <c r="N4198" s="381"/>
      <c r="O4198" s="376"/>
      <c r="P4198" s="377"/>
      <c r="Q4198" s="376"/>
      <c r="R4198" s="377"/>
    </row>
    <row r="4199" spans="8:18" x14ac:dyDescent="0.3">
      <c r="H4199" s="367"/>
      <c r="I4199" s="367"/>
      <c r="J4199" s="367"/>
      <c r="K4199" s="367"/>
      <c r="L4199" s="367"/>
      <c r="M4199" s="367"/>
      <c r="N4199" s="382"/>
      <c r="O4199" s="376"/>
      <c r="P4199" s="377"/>
      <c r="Q4199" s="376"/>
      <c r="R4199" s="377"/>
    </row>
    <row r="4200" spans="8:18" x14ac:dyDescent="0.3">
      <c r="H4200" s="354"/>
      <c r="I4200" s="354"/>
      <c r="J4200" s="354"/>
      <c r="K4200" s="354"/>
      <c r="L4200" s="354"/>
      <c r="M4200" s="368"/>
      <c r="N4200" s="384"/>
      <c r="O4200" s="310"/>
      <c r="P4200" s="495"/>
      <c r="Q4200" s="495"/>
      <c r="R4200" s="495"/>
    </row>
    <row r="4201" spans="8:18" x14ac:dyDescent="0.3">
      <c r="H4201" s="481"/>
      <c r="I4201" s="481"/>
      <c r="J4201" s="481"/>
      <c r="K4201" s="481"/>
      <c r="L4201" s="481"/>
      <c r="M4201" s="481"/>
      <c r="N4201" s="481"/>
      <c r="O4201" s="376"/>
      <c r="P4201" s="397"/>
      <c r="Q4201" s="376"/>
      <c r="R4201" s="397"/>
    </row>
    <row r="4202" spans="8:18" x14ac:dyDescent="0.3">
      <c r="H4202" s="481"/>
      <c r="I4202" s="481"/>
      <c r="J4202" s="481"/>
      <c r="K4202" s="481"/>
      <c r="L4202" s="481"/>
      <c r="M4202" s="481"/>
      <c r="N4202" s="481"/>
      <c r="O4202" s="310"/>
      <c r="P4202" s="495"/>
      <c r="Q4202" s="495"/>
      <c r="R4202" s="495"/>
    </row>
    <row r="4203" spans="8:18" x14ac:dyDescent="0.3">
      <c r="H4203" s="354"/>
      <c r="I4203" s="355"/>
      <c r="J4203" s="355"/>
      <c r="K4203" s="355"/>
      <c r="L4203" s="355"/>
      <c r="M4203" s="355"/>
      <c r="N4203" s="355"/>
      <c r="O4203" s="355"/>
      <c r="P4203" s="355"/>
      <c r="Q4203" s="13"/>
      <c r="R4203" s="13"/>
    </row>
    <row r="4204" spans="8:18" x14ac:dyDescent="0.3">
      <c r="H4204" s="354"/>
      <c r="I4204" s="355"/>
      <c r="J4204" s="355"/>
      <c r="K4204" s="355"/>
      <c r="L4204" s="355"/>
      <c r="M4204" s="355"/>
      <c r="N4204" s="355"/>
      <c r="O4204" s="355"/>
      <c r="P4204" s="355"/>
      <c r="Q4204" s="13"/>
      <c r="R4204" s="13"/>
    </row>
    <row r="4205" spans="8:18" x14ac:dyDescent="0.3">
      <c r="H4205" s="354"/>
      <c r="I4205" s="355"/>
      <c r="J4205" s="355"/>
      <c r="K4205" s="355"/>
      <c r="L4205" s="355"/>
      <c r="M4205" s="355"/>
      <c r="N4205" s="355"/>
      <c r="O4205" s="355"/>
      <c r="P4205" s="355"/>
      <c r="Q4205" s="13"/>
      <c r="R4205" s="70"/>
    </row>
    <row r="4206" spans="8:18" x14ac:dyDescent="0.3">
      <c r="H4206" s="354"/>
      <c r="I4206" s="355"/>
      <c r="J4206" s="355"/>
      <c r="K4206" s="355"/>
      <c r="L4206" s="355"/>
      <c r="M4206" s="355"/>
      <c r="N4206" s="355"/>
      <c r="O4206" s="355"/>
      <c r="P4206" s="355"/>
      <c r="Q4206" s="13"/>
      <c r="R4206" s="70"/>
    </row>
    <row r="4207" spans="8:18" x14ac:dyDescent="0.3">
      <c r="H4207" s="354"/>
      <c r="I4207" s="355"/>
      <c r="J4207" s="355"/>
      <c r="K4207" s="355"/>
      <c r="L4207" s="355"/>
      <c r="M4207" s="355"/>
      <c r="N4207" s="355"/>
      <c r="O4207" s="355"/>
      <c r="P4207" s="355"/>
      <c r="Q4207" s="13"/>
      <c r="R4207" s="70"/>
    </row>
    <row r="4208" spans="8:18" x14ac:dyDescent="0.3">
      <c r="H4208" s="354"/>
      <c r="I4208" s="355"/>
      <c r="J4208" s="355"/>
      <c r="K4208" s="355"/>
      <c r="L4208" s="355"/>
      <c r="M4208" s="355"/>
      <c r="N4208" s="355"/>
      <c r="O4208" s="355"/>
      <c r="P4208" s="355"/>
      <c r="Q4208" s="13"/>
      <c r="R4208" s="70"/>
    </row>
    <row r="4209" spans="8:18" x14ac:dyDescent="0.3">
      <c r="H4209" s="354"/>
      <c r="I4209" s="354"/>
      <c r="J4209" s="354"/>
      <c r="K4209" s="354"/>
      <c r="L4209" s="354"/>
      <c r="M4209" s="355"/>
      <c r="N4209" s="355"/>
      <c r="O4209" s="357"/>
      <c r="P4209" s="357"/>
      <c r="Q4209" s="13"/>
      <c r="R4209" s="70"/>
    </row>
    <row r="4210" spans="8:18" x14ac:dyDescent="0.3">
      <c r="H4210" s="13"/>
      <c r="I4210" s="13"/>
      <c r="J4210" s="13"/>
      <c r="K4210" s="13"/>
      <c r="L4210" s="13"/>
      <c r="M4210" s="358"/>
      <c r="N4210" s="358"/>
      <c r="O4210" s="13"/>
      <c r="P4210" s="13"/>
      <c r="Q4210" s="13"/>
      <c r="R4210" s="13"/>
    </row>
    <row r="4211" spans="8:18" ht="18.600000000000001" x14ac:dyDescent="0.4">
      <c r="H4211" s="487"/>
      <c r="I4211" s="487"/>
      <c r="J4211" s="487"/>
      <c r="K4211" s="487"/>
      <c r="L4211" s="487"/>
      <c r="M4211" s="487"/>
      <c r="N4211" s="487"/>
      <c r="O4211" s="487"/>
      <c r="P4211" s="487"/>
      <c r="Q4211" s="487"/>
      <c r="R4211" s="487"/>
    </row>
    <row r="4212" spans="8:18" x14ac:dyDescent="0.3">
      <c r="H4212" s="482"/>
      <c r="I4212" s="482"/>
      <c r="J4212" s="482"/>
      <c r="K4212" s="482"/>
      <c r="L4212" s="482"/>
      <c r="M4212" s="482"/>
      <c r="N4212" s="482"/>
      <c r="O4212" s="482"/>
      <c r="P4212" s="482"/>
      <c r="Q4212" s="13"/>
      <c r="R4212" s="13"/>
    </row>
    <row r="4213" spans="8:18" ht="18.600000000000001" x14ac:dyDescent="0.4">
      <c r="H4213" s="483"/>
      <c r="I4213" s="483"/>
      <c r="J4213" s="483"/>
      <c r="K4213" s="483"/>
      <c r="L4213" s="483"/>
      <c r="M4213" s="483"/>
      <c r="N4213" s="483"/>
      <c r="O4213" s="483"/>
      <c r="P4213" s="483"/>
      <c r="Q4213" s="13"/>
      <c r="R4213" s="13"/>
    </row>
    <row r="4214" spans="8:18" ht="18" x14ac:dyDescent="0.4">
      <c r="H4214" s="484"/>
      <c r="I4214" s="484"/>
      <c r="J4214" s="484"/>
      <c r="K4214" s="484"/>
      <c r="L4214" s="484"/>
      <c r="M4214" s="484"/>
      <c r="N4214" s="484"/>
      <c r="O4214" s="484"/>
      <c r="P4214" s="484"/>
      <c r="Q4214" s="13"/>
      <c r="R4214" s="13"/>
    </row>
    <row r="4215" spans="8:18" x14ac:dyDescent="0.3">
      <c r="H4215" s="13"/>
      <c r="I4215" s="359"/>
      <c r="J4215" s="360"/>
      <c r="K4215" s="361"/>
      <c r="L4215" s="362"/>
      <c r="M4215" s="363"/>
      <c r="N4215" s="485"/>
      <c r="O4215" s="485"/>
      <c r="P4215" s="364"/>
      <c r="Q4215" s="13"/>
      <c r="R4215" s="13"/>
    </row>
    <row r="4216" spans="8:18" ht="16.5" customHeight="1" x14ac:dyDescent="0.3">
      <c r="H4216" s="13"/>
      <c r="I4216" s="359"/>
      <c r="J4216" s="360"/>
      <c r="K4216" s="361"/>
      <c r="L4216" s="361"/>
      <c r="M4216" s="363"/>
      <c r="N4216" s="485"/>
      <c r="O4216" s="485"/>
      <c r="P4216" s="364"/>
      <c r="Q4216" s="13"/>
      <c r="R4216" s="13"/>
    </row>
    <row r="4217" spans="8:18" ht="26.25" customHeight="1" x14ac:dyDescent="0.3">
      <c r="H4217" s="13"/>
      <c r="I4217" s="365"/>
      <c r="J4217" s="365"/>
      <c r="K4217" s="366"/>
      <c r="L4217" s="367"/>
      <c r="M4217" s="368"/>
      <c r="N4217" s="369"/>
      <c r="O4217" s="486"/>
      <c r="P4217" s="486"/>
      <c r="Q4217" s="486"/>
      <c r="R4217" s="486"/>
    </row>
    <row r="4218" spans="8:18" ht="19.5" customHeight="1" x14ac:dyDescent="0.3">
      <c r="H4218" s="370"/>
      <c r="I4218" s="371"/>
      <c r="J4218" s="371"/>
      <c r="K4218" s="367"/>
      <c r="L4218" s="367"/>
      <c r="M4218" s="367"/>
      <c r="N4218" s="372"/>
      <c r="O4218" s="478"/>
      <c r="P4218" s="478"/>
      <c r="Q4218" s="478"/>
      <c r="R4218" s="478"/>
    </row>
    <row r="4219" spans="8:18" x14ac:dyDescent="0.3">
      <c r="H4219" s="357"/>
      <c r="I4219" s="357"/>
      <c r="J4219" s="365"/>
      <c r="K4219" s="378"/>
      <c r="L4219" s="378"/>
      <c r="M4219" s="379"/>
      <c r="N4219" s="381"/>
      <c r="O4219" s="376"/>
      <c r="P4219" s="377"/>
      <c r="Q4219" s="376"/>
      <c r="R4219" s="377"/>
    </row>
    <row r="4220" spans="8:18" x14ac:dyDescent="0.3">
      <c r="H4220" s="357"/>
      <c r="I4220" s="357"/>
      <c r="J4220" s="407"/>
      <c r="K4220" s="378"/>
      <c r="L4220" s="378"/>
      <c r="M4220" s="379"/>
      <c r="N4220" s="381"/>
      <c r="O4220" s="376"/>
      <c r="P4220" s="377"/>
      <c r="Q4220" s="376"/>
      <c r="R4220" s="377"/>
    </row>
    <row r="4221" spans="8:18" x14ac:dyDescent="0.3">
      <c r="H4221" s="357"/>
      <c r="I4221" s="357"/>
      <c r="J4221" s="357"/>
      <c r="K4221" s="378"/>
      <c r="L4221" s="378"/>
      <c r="M4221" s="408"/>
      <c r="N4221" s="381"/>
      <c r="O4221" s="376"/>
      <c r="P4221" s="70"/>
      <c r="Q4221" s="376"/>
      <c r="R4221" s="377"/>
    </row>
    <row r="4222" spans="8:18" x14ac:dyDescent="0.3">
      <c r="H4222" s="357"/>
      <c r="I4222" s="357"/>
      <c r="J4222" s="357"/>
      <c r="K4222" s="378"/>
      <c r="L4222" s="378"/>
      <c r="M4222" s="408"/>
      <c r="N4222" s="381"/>
      <c r="O4222" s="376"/>
      <c r="P4222" s="70"/>
      <c r="Q4222" s="376"/>
      <c r="R4222" s="377"/>
    </row>
    <row r="4223" spans="8:18" x14ac:dyDescent="0.3">
      <c r="H4223" s="357"/>
      <c r="I4223" s="357"/>
      <c r="J4223" s="357"/>
      <c r="K4223" s="378"/>
      <c r="L4223" s="378"/>
      <c r="M4223" s="408"/>
      <c r="N4223" s="381"/>
      <c r="O4223" s="376"/>
      <c r="P4223" s="70"/>
      <c r="Q4223" s="376"/>
      <c r="R4223" s="377"/>
    </row>
    <row r="4224" spans="8:18" ht="22.5" customHeight="1" x14ac:dyDescent="0.3">
      <c r="H4224" s="357"/>
      <c r="I4224" s="357"/>
      <c r="J4224" s="357"/>
      <c r="K4224" s="378"/>
      <c r="L4224" s="378"/>
      <c r="M4224" s="408"/>
      <c r="N4224" s="381"/>
      <c r="O4224" s="376"/>
      <c r="P4224" s="70"/>
      <c r="Q4224" s="376"/>
      <c r="R4224" s="377"/>
    </row>
    <row r="4225" spans="8:18" x14ac:dyDescent="0.3">
      <c r="H4225" s="357"/>
      <c r="I4225" s="357"/>
      <c r="J4225" s="357"/>
      <c r="K4225" s="378"/>
      <c r="L4225" s="378"/>
      <c r="M4225" s="408"/>
      <c r="N4225" s="381"/>
      <c r="O4225" s="376"/>
      <c r="P4225" s="70"/>
      <c r="Q4225" s="376"/>
      <c r="R4225" s="377"/>
    </row>
    <row r="4226" spans="8:18" x14ac:dyDescent="0.3">
      <c r="H4226" s="357"/>
      <c r="I4226" s="357"/>
      <c r="J4226" s="357"/>
      <c r="K4226" s="378"/>
      <c r="L4226" s="378"/>
      <c r="M4226" s="408"/>
      <c r="N4226" s="381"/>
      <c r="O4226" s="376"/>
      <c r="P4226" s="70"/>
      <c r="Q4226" s="376"/>
      <c r="R4226" s="377"/>
    </row>
    <row r="4227" spans="8:18" x14ac:dyDescent="0.3">
      <c r="H4227" s="357"/>
      <c r="I4227" s="357"/>
      <c r="J4227" s="357"/>
      <c r="K4227" s="378"/>
      <c r="L4227" s="378"/>
      <c r="M4227" s="408"/>
      <c r="N4227" s="381"/>
      <c r="O4227" s="376"/>
      <c r="P4227" s="70"/>
      <c r="Q4227" s="376"/>
      <c r="R4227" s="377"/>
    </row>
    <row r="4228" spans="8:18" ht="23.25" customHeight="1" x14ac:dyDescent="0.3">
      <c r="H4228" s="357"/>
      <c r="I4228" s="357"/>
      <c r="J4228" s="357"/>
      <c r="K4228" s="378"/>
      <c r="L4228" s="378"/>
      <c r="M4228" s="408"/>
      <c r="N4228" s="381"/>
      <c r="O4228" s="376"/>
      <c r="P4228" s="377"/>
      <c r="Q4228" s="376"/>
      <c r="R4228" s="377"/>
    </row>
    <row r="4229" spans="8:18" x14ac:dyDescent="0.3">
      <c r="H4229" s="357"/>
      <c r="I4229" s="357"/>
      <c r="J4229" s="357"/>
      <c r="K4229" s="378"/>
      <c r="L4229" s="378"/>
      <c r="M4229" s="408"/>
      <c r="N4229" s="381"/>
      <c r="O4229" s="376"/>
      <c r="P4229" s="377"/>
      <c r="Q4229" s="376"/>
      <c r="R4229" s="377"/>
    </row>
    <row r="4230" spans="8:18" x14ac:dyDescent="0.3">
      <c r="H4230" s="357"/>
      <c r="I4230" s="357"/>
      <c r="J4230" s="357"/>
      <c r="K4230" s="378"/>
      <c r="L4230" s="378"/>
      <c r="M4230" s="408"/>
      <c r="N4230" s="381"/>
      <c r="O4230" s="376"/>
      <c r="P4230" s="377"/>
      <c r="Q4230" s="376"/>
      <c r="R4230" s="377"/>
    </row>
    <row r="4231" spans="8:18" x14ac:dyDescent="0.3">
      <c r="H4231" s="357"/>
      <c r="I4231" s="357"/>
      <c r="J4231" s="357"/>
      <c r="K4231" s="378"/>
      <c r="L4231" s="378"/>
      <c r="M4231" s="408"/>
      <c r="N4231" s="381"/>
      <c r="O4231" s="376"/>
      <c r="P4231" s="377"/>
      <c r="Q4231" s="376"/>
      <c r="R4231" s="377"/>
    </row>
    <row r="4232" spans="8:18" x14ac:dyDescent="0.3">
      <c r="H4232" s="357"/>
      <c r="I4232" s="357"/>
      <c r="J4232" s="357"/>
      <c r="K4232" s="378"/>
      <c r="L4232" s="378"/>
      <c r="M4232" s="408"/>
      <c r="N4232" s="381"/>
      <c r="O4232" s="376"/>
      <c r="P4232" s="377"/>
      <c r="Q4232" s="376"/>
      <c r="R4232" s="377"/>
    </row>
    <row r="4233" spans="8:18" x14ac:dyDescent="0.3">
      <c r="H4233" s="357"/>
      <c r="I4233" s="357"/>
      <c r="J4233" s="357"/>
      <c r="K4233" s="378"/>
      <c r="L4233" s="378"/>
      <c r="M4233" s="408"/>
      <c r="N4233" s="381"/>
      <c r="O4233" s="376"/>
      <c r="P4233" s="377"/>
      <c r="Q4233" s="376"/>
      <c r="R4233" s="377"/>
    </row>
    <row r="4234" spans="8:18" x14ac:dyDescent="0.3">
      <c r="H4234" s="357"/>
      <c r="I4234" s="357"/>
      <c r="J4234" s="357"/>
      <c r="K4234" s="378"/>
      <c r="L4234" s="378"/>
      <c r="M4234" s="408"/>
      <c r="N4234" s="381"/>
      <c r="O4234" s="376"/>
      <c r="P4234" s="377"/>
      <c r="Q4234" s="376"/>
      <c r="R4234" s="377"/>
    </row>
    <row r="4235" spans="8:18" x14ac:dyDescent="0.3">
      <c r="H4235" s="357"/>
      <c r="I4235" s="357"/>
      <c r="J4235" s="357"/>
      <c r="K4235" s="378"/>
      <c r="L4235" s="378"/>
      <c r="M4235" s="379"/>
      <c r="N4235" s="381"/>
      <c r="O4235" s="376"/>
      <c r="P4235" s="377"/>
      <c r="Q4235" s="376"/>
      <c r="R4235" s="377"/>
    </row>
    <row r="4236" spans="8:18" x14ac:dyDescent="0.3">
      <c r="H4236" s="367"/>
      <c r="I4236" s="367"/>
      <c r="J4236" s="367"/>
      <c r="K4236" s="367"/>
      <c r="L4236" s="367"/>
      <c r="M4236" s="367"/>
      <c r="N4236" s="382"/>
      <c r="O4236" s="376"/>
      <c r="P4236" s="377"/>
      <c r="Q4236" s="376"/>
      <c r="R4236" s="377"/>
    </row>
    <row r="4237" spans="8:18" ht="25.5" customHeight="1" x14ac:dyDescent="0.3">
      <c r="H4237" s="354"/>
      <c r="I4237" s="354"/>
      <c r="J4237" s="354"/>
      <c r="K4237" s="354"/>
      <c r="L4237" s="354"/>
      <c r="M4237" s="368"/>
      <c r="N4237" s="384"/>
      <c r="O4237" s="310"/>
      <c r="P4237" s="495"/>
      <c r="Q4237" s="495"/>
      <c r="R4237" s="495"/>
    </row>
    <row r="4238" spans="8:18" x14ac:dyDescent="0.3">
      <c r="H4238" s="354"/>
      <c r="I4238" s="354"/>
      <c r="J4238" s="354"/>
      <c r="K4238" s="354"/>
      <c r="L4238" s="354"/>
      <c r="M4238" s="368"/>
      <c r="N4238" s="384"/>
      <c r="O4238" s="310"/>
      <c r="P4238" s="397"/>
      <c r="Q4238" s="397"/>
      <c r="R4238" s="397"/>
    </row>
    <row r="4239" spans="8:18" x14ac:dyDescent="0.3">
      <c r="H4239" s="354"/>
      <c r="I4239" s="354"/>
      <c r="J4239" s="354"/>
      <c r="K4239" s="354"/>
      <c r="L4239" s="354"/>
      <c r="M4239" s="368"/>
      <c r="N4239" s="384"/>
      <c r="O4239" s="310"/>
      <c r="P4239" s="397"/>
      <c r="Q4239" s="397"/>
      <c r="R4239" s="397"/>
    </row>
    <row r="4240" spans="8:18" x14ac:dyDescent="0.3">
      <c r="H4240" s="385"/>
      <c r="I4240" s="385"/>
      <c r="J4240" s="385"/>
      <c r="K4240" s="385"/>
      <c r="L4240" s="385"/>
      <c r="M4240" s="386"/>
      <c r="N4240" s="386"/>
      <c r="O4240" s="385"/>
      <c r="P4240" s="385"/>
      <c r="Q4240" s="13"/>
      <c r="R4240" s="13"/>
    </row>
    <row r="4241" spans="8:18" x14ac:dyDescent="0.3">
      <c r="H4241" s="354"/>
      <c r="I4241" s="355"/>
      <c r="J4241" s="355"/>
      <c r="K4241" s="355"/>
      <c r="L4241" s="355"/>
      <c r="M4241" s="355"/>
      <c r="N4241" s="355"/>
      <c r="O4241" s="355"/>
      <c r="P4241" s="355"/>
      <c r="Q4241" s="13"/>
      <c r="R4241" s="13"/>
    </row>
    <row r="4242" spans="8:18" x14ac:dyDescent="0.3">
      <c r="H4242" s="354"/>
      <c r="I4242" s="355"/>
      <c r="J4242" s="355"/>
      <c r="K4242" s="355"/>
      <c r="L4242" s="355"/>
      <c r="M4242" s="355"/>
      <c r="N4242" s="355"/>
      <c r="O4242" s="355"/>
      <c r="P4242" s="355"/>
      <c r="Q4242" s="13"/>
      <c r="R4242" s="13"/>
    </row>
    <row r="4243" spans="8:18" x14ac:dyDescent="0.3">
      <c r="H4243" s="354"/>
      <c r="I4243" s="355"/>
      <c r="J4243" s="355"/>
      <c r="K4243" s="355"/>
      <c r="L4243" s="355"/>
      <c r="M4243" s="355"/>
      <c r="N4243" s="355"/>
      <c r="O4243" s="355"/>
      <c r="P4243" s="355"/>
      <c r="Q4243" s="13"/>
      <c r="R4243" s="70"/>
    </row>
    <row r="4244" spans="8:18" x14ac:dyDescent="0.3">
      <c r="H4244" s="354"/>
      <c r="I4244" s="355"/>
      <c r="J4244" s="355"/>
      <c r="K4244" s="355"/>
      <c r="L4244" s="355"/>
      <c r="M4244" s="355"/>
      <c r="N4244" s="355"/>
      <c r="O4244" s="355"/>
      <c r="P4244" s="355"/>
      <c r="Q4244" s="13"/>
      <c r="R4244" s="70"/>
    </row>
    <row r="4245" spans="8:18" ht="27" customHeight="1" x14ac:dyDescent="0.3">
      <c r="H4245" s="354"/>
      <c r="I4245" s="355"/>
      <c r="J4245" s="355"/>
      <c r="K4245" s="355"/>
      <c r="L4245" s="355"/>
      <c r="M4245" s="355"/>
      <c r="N4245" s="355"/>
      <c r="O4245" s="355"/>
      <c r="P4245" s="355"/>
      <c r="Q4245" s="13"/>
      <c r="R4245" s="70"/>
    </row>
    <row r="4246" spans="8:18" x14ac:dyDescent="0.3">
      <c r="H4246" s="354"/>
      <c r="I4246" s="355"/>
      <c r="J4246" s="355"/>
      <c r="K4246" s="355"/>
      <c r="L4246" s="355"/>
      <c r="M4246" s="355"/>
      <c r="N4246" s="355"/>
      <c r="O4246" s="355"/>
      <c r="P4246" s="355"/>
      <c r="Q4246" s="13"/>
      <c r="R4246" s="70"/>
    </row>
    <row r="4247" spans="8:18" x14ac:dyDescent="0.3">
      <c r="H4247" s="354"/>
      <c r="I4247" s="354"/>
      <c r="J4247" s="354"/>
      <c r="K4247" s="354"/>
      <c r="L4247" s="354"/>
      <c r="M4247" s="355"/>
      <c r="N4247" s="355"/>
      <c r="O4247" s="357"/>
      <c r="P4247" s="357"/>
      <c r="Q4247" s="13"/>
      <c r="R4247" s="70"/>
    </row>
    <row r="4248" spans="8:18" ht="17.25" customHeight="1" x14ac:dyDescent="0.3">
      <c r="H4248" s="13"/>
      <c r="I4248" s="13"/>
      <c r="J4248" s="13"/>
      <c r="K4248" s="13"/>
      <c r="L4248" s="13"/>
      <c r="M4248" s="358"/>
      <c r="N4248" s="358"/>
      <c r="O4248" s="13"/>
      <c r="P4248" s="13"/>
      <c r="Q4248" s="13"/>
      <c r="R4248" s="13"/>
    </row>
    <row r="4249" spans="8:18" ht="38.25" customHeight="1" x14ac:dyDescent="0.4">
      <c r="H4249" s="487"/>
      <c r="I4249" s="487"/>
      <c r="J4249" s="487"/>
      <c r="K4249" s="487"/>
      <c r="L4249" s="487"/>
      <c r="M4249" s="487"/>
      <c r="N4249" s="487"/>
      <c r="O4249" s="487"/>
      <c r="P4249" s="487"/>
      <c r="Q4249" s="487"/>
      <c r="R4249" s="487"/>
    </row>
    <row r="4250" spans="8:18" ht="27.75" customHeight="1" x14ac:dyDescent="0.3">
      <c r="H4250" s="482"/>
      <c r="I4250" s="482"/>
      <c r="J4250" s="482"/>
      <c r="K4250" s="482"/>
      <c r="L4250" s="482"/>
      <c r="M4250" s="482"/>
      <c r="N4250" s="482"/>
      <c r="O4250" s="482"/>
      <c r="P4250" s="482"/>
      <c r="Q4250" s="13"/>
      <c r="R4250" s="13"/>
    </row>
    <row r="4251" spans="8:18" ht="26.25" customHeight="1" x14ac:dyDescent="0.4">
      <c r="H4251" s="483"/>
      <c r="I4251" s="483"/>
      <c r="J4251" s="483"/>
      <c r="K4251" s="483"/>
      <c r="L4251" s="483"/>
      <c r="M4251" s="483"/>
      <c r="N4251" s="483"/>
      <c r="O4251" s="483"/>
      <c r="P4251" s="483"/>
      <c r="Q4251" s="13"/>
      <c r="R4251" s="13"/>
    </row>
    <row r="4252" spans="8:18" ht="18" customHeight="1" x14ac:dyDescent="0.4">
      <c r="H4252" s="484"/>
      <c r="I4252" s="484"/>
      <c r="J4252" s="484"/>
      <c r="K4252" s="484"/>
      <c r="L4252" s="484"/>
      <c r="M4252" s="484"/>
      <c r="N4252" s="484"/>
      <c r="O4252" s="484"/>
      <c r="P4252" s="484"/>
      <c r="Q4252" s="13"/>
      <c r="R4252" s="13"/>
    </row>
    <row r="4253" spans="8:18" x14ac:dyDescent="0.3">
      <c r="H4253" s="13"/>
      <c r="I4253" s="359"/>
      <c r="J4253" s="360"/>
      <c r="K4253" s="361"/>
      <c r="L4253" s="362"/>
      <c r="M4253" s="363"/>
      <c r="N4253" s="485"/>
      <c r="O4253" s="485"/>
      <c r="P4253" s="364"/>
      <c r="Q4253" s="13"/>
      <c r="R4253" s="13"/>
    </row>
    <row r="4254" spans="8:18" x14ac:dyDescent="0.3">
      <c r="H4254" s="13"/>
      <c r="I4254" s="359"/>
      <c r="J4254" s="360"/>
      <c r="K4254" s="361"/>
      <c r="L4254" s="361"/>
      <c r="M4254" s="363"/>
      <c r="N4254" s="485"/>
      <c r="O4254" s="485"/>
      <c r="P4254" s="364"/>
      <c r="Q4254" s="13"/>
      <c r="R4254" s="13"/>
    </row>
    <row r="4255" spans="8:18" x14ac:dyDescent="0.3">
      <c r="H4255" s="13"/>
      <c r="I4255" s="365"/>
      <c r="J4255" s="365"/>
      <c r="K4255" s="366"/>
      <c r="L4255" s="367"/>
      <c r="M4255" s="368"/>
      <c r="N4255" s="369"/>
      <c r="O4255" s="486"/>
      <c r="P4255" s="486"/>
      <c r="Q4255" s="486"/>
      <c r="R4255" s="486"/>
    </row>
    <row r="4256" spans="8:18" x14ac:dyDescent="0.3">
      <c r="H4256" s="370"/>
      <c r="I4256" s="371"/>
      <c r="J4256" s="371"/>
      <c r="K4256" s="367"/>
      <c r="L4256" s="367"/>
      <c r="M4256" s="367"/>
      <c r="N4256" s="372"/>
      <c r="O4256" s="478"/>
      <c r="P4256" s="478"/>
      <c r="Q4256" s="478"/>
      <c r="R4256" s="478"/>
    </row>
    <row r="4257" spans="8:18" x14ac:dyDescent="0.3">
      <c r="H4257" s="357"/>
      <c r="I4257" s="357"/>
      <c r="J4257" s="365"/>
      <c r="K4257" s="378"/>
      <c r="L4257" s="378"/>
      <c r="M4257" s="379"/>
      <c r="N4257" s="381"/>
      <c r="O4257" s="376"/>
      <c r="P4257" s="377"/>
      <c r="Q4257" s="376"/>
      <c r="R4257" s="377"/>
    </row>
    <row r="4258" spans="8:18" x14ac:dyDescent="0.3">
      <c r="H4258" s="357"/>
      <c r="I4258" s="357"/>
      <c r="J4258" s="407"/>
      <c r="K4258" s="378"/>
      <c r="L4258" s="378"/>
      <c r="M4258" s="408"/>
      <c r="N4258" s="381"/>
      <c r="O4258" s="376"/>
      <c r="P4258" s="377"/>
      <c r="Q4258" s="376"/>
      <c r="R4258" s="377"/>
    </row>
    <row r="4259" spans="8:18" x14ac:dyDescent="0.3">
      <c r="H4259" s="357"/>
      <c r="I4259" s="357"/>
      <c r="J4259" s="357"/>
      <c r="K4259" s="378"/>
      <c r="L4259" s="378"/>
      <c r="M4259" s="408"/>
      <c r="N4259" s="381"/>
      <c r="O4259" s="376"/>
      <c r="P4259" s="377"/>
      <c r="Q4259" s="376"/>
      <c r="R4259" s="377"/>
    </row>
    <row r="4260" spans="8:18" x14ac:dyDescent="0.3">
      <c r="H4260" s="357"/>
      <c r="I4260" s="357"/>
      <c r="J4260" s="357"/>
      <c r="K4260" s="378"/>
      <c r="L4260" s="378"/>
      <c r="M4260" s="408"/>
      <c r="N4260" s="381"/>
      <c r="O4260" s="376"/>
      <c r="P4260" s="377"/>
      <c r="Q4260" s="376"/>
      <c r="R4260" s="377"/>
    </row>
    <row r="4261" spans="8:18" x14ac:dyDescent="0.3">
      <c r="H4261" s="357"/>
      <c r="I4261" s="357"/>
      <c r="J4261" s="357"/>
      <c r="K4261" s="378"/>
      <c r="L4261" s="378"/>
      <c r="M4261" s="408"/>
      <c r="N4261" s="381"/>
      <c r="O4261" s="376"/>
      <c r="P4261" s="377"/>
      <c r="Q4261" s="376"/>
      <c r="R4261" s="377"/>
    </row>
    <row r="4262" spans="8:18" x14ac:dyDescent="0.3">
      <c r="H4262" s="357"/>
      <c r="I4262" s="357"/>
      <c r="J4262" s="357"/>
      <c r="K4262" s="378"/>
      <c r="L4262" s="378"/>
      <c r="M4262" s="408"/>
      <c r="N4262" s="381"/>
      <c r="O4262" s="376"/>
      <c r="P4262" s="377"/>
      <c r="Q4262" s="376"/>
      <c r="R4262" s="377"/>
    </row>
    <row r="4263" spans="8:18" x14ac:dyDescent="0.3">
      <c r="H4263" s="357"/>
      <c r="I4263" s="357"/>
      <c r="J4263" s="357"/>
      <c r="K4263" s="378"/>
      <c r="L4263" s="378"/>
      <c r="M4263" s="408"/>
      <c r="N4263" s="381"/>
      <c r="O4263" s="376"/>
      <c r="P4263" s="377"/>
      <c r="Q4263" s="376"/>
      <c r="R4263" s="377"/>
    </row>
    <row r="4264" spans="8:18" x14ac:dyDescent="0.3">
      <c r="H4264" s="357"/>
      <c r="I4264" s="357"/>
      <c r="J4264" s="407"/>
      <c r="K4264" s="378"/>
      <c r="L4264" s="378"/>
      <c r="M4264" s="381"/>
      <c r="N4264" s="381"/>
      <c r="O4264" s="376"/>
      <c r="P4264" s="377"/>
      <c r="Q4264" s="376"/>
      <c r="R4264" s="377"/>
    </row>
    <row r="4265" spans="8:18" x14ac:dyDescent="0.3">
      <c r="H4265" s="357"/>
      <c r="I4265" s="357"/>
      <c r="J4265" s="357"/>
      <c r="K4265" s="378"/>
      <c r="L4265" s="378"/>
      <c r="M4265" s="381"/>
      <c r="N4265" s="381"/>
      <c r="O4265" s="376"/>
      <c r="P4265" s="70"/>
      <c r="Q4265" s="376"/>
      <c r="R4265" s="377"/>
    </row>
    <row r="4266" spans="8:18" x14ac:dyDescent="0.3">
      <c r="H4266" s="357"/>
      <c r="I4266" s="357"/>
      <c r="J4266" s="357"/>
      <c r="K4266" s="378"/>
      <c r="L4266" s="378"/>
      <c r="M4266" s="381"/>
      <c r="N4266" s="381"/>
      <c r="O4266" s="376"/>
      <c r="P4266" s="70"/>
      <c r="Q4266" s="376"/>
      <c r="R4266" s="377"/>
    </row>
    <row r="4267" spans="8:18" x14ac:dyDescent="0.3">
      <c r="H4267" s="357"/>
      <c r="I4267" s="357"/>
      <c r="J4267" s="357"/>
      <c r="K4267" s="378"/>
      <c r="L4267" s="378"/>
      <c r="M4267" s="381"/>
      <c r="N4267" s="381"/>
      <c r="O4267" s="376"/>
      <c r="P4267" s="70"/>
      <c r="Q4267" s="376"/>
      <c r="R4267" s="377"/>
    </row>
    <row r="4268" spans="8:18" x14ac:dyDescent="0.3">
      <c r="H4268" s="357"/>
      <c r="I4268" s="357"/>
      <c r="J4268" s="357"/>
      <c r="K4268" s="378"/>
      <c r="L4268" s="378"/>
      <c r="M4268" s="381"/>
      <c r="N4268" s="381"/>
      <c r="O4268" s="376"/>
      <c r="P4268" s="70"/>
      <c r="Q4268" s="376"/>
      <c r="R4268" s="377"/>
    </row>
    <row r="4269" spans="8:18" x14ac:dyDescent="0.3">
      <c r="H4269" s="357"/>
      <c r="I4269" s="357"/>
      <c r="J4269" s="357"/>
      <c r="K4269" s="378"/>
      <c r="L4269" s="378"/>
      <c r="M4269" s="381"/>
      <c r="N4269" s="381"/>
      <c r="O4269" s="376"/>
      <c r="P4269" s="70"/>
      <c r="Q4269" s="376"/>
      <c r="R4269" s="377"/>
    </row>
    <row r="4270" spans="8:18" x14ac:dyDescent="0.3">
      <c r="H4270" s="357"/>
      <c r="I4270" s="357"/>
      <c r="J4270" s="357"/>
      <c r="K4270" s="378"/>
      <c r="L4270" s="378"/>
      <c r="M4270" s="379"/>
      <c r="N4270" s="381"/>
      <c r="O4270" s="376"/>
      <c r="P4270" s="377"/>
      <c r="Q4270" s="376"/>
      <c r="R4270" s="377"/>
    </row>
    <row r="4271" spans="8:18" x14ac:dyDescent="0.3">
      <c r="H4271" s="367"/>
      <c r="I4271" s="367"/>
      <c r="J4271" s="367"/>
      <c r="K4271" s="367"/>
      <c r="L4271" s="367"/>
      <c r="M4271" s="367"/>
      <c r="N4271" s="382"/>
      <c r="O4271" s="376"/>
      <c r="P4271" s="377"/>
      <c r="Q4271" s="376"/>
      <c r="R4271" s="377"/>
    </row>
    <row r="4272" spans="8:18" x14ac:dyDescent="0.3">
      <c r="H4272" s="354"/>
      <c r="I4272" s="354"/>
      <c r="J4272" s="354"/>
      <c r="K4272" s="354"/>
      <c r="L4272" s="354"/>
      <c r="M4272" s="368"/>
      <c r="N4272" s="384"/>
      <c r="O4272" s="310"/>
      <c r="P4272" s="495"/>
      <c r="Q4272" s="495"/>
      <c r="R4272" s="495"/>
    </row>
    <row r="4273" spans="8:18" x14ac:dyDescent="0.3">
      <c r="H4273" s="354"/>
      <c r="I4273" s="354"/>
      <c r="J4273" s="354"/>
      <c r="K4273" s="354"/>
      <c r="L4273" s="354"/>
      <c r="M4273" s="368"/>
      <c r="N4273" s="384"/>
      <c r="O4273" s="310"/>
      <c r="P4273" s="397"/>
      <c r="Q4273" s="397"/>
      <c r="R4273" s="397"/>
    </row>
    <row r="4274" spans="8:18" x14ac:dyDescent="0.3">
      <c r="H4274" s="385"/>
      <c r="I4274" s="385"/>
      <c r="J4274" s="385"/>
      <c r="K4274" s="385"/>
      <c r="L4274" s="385"/>
      <c r="M4274" s="386"/>
      <c r="N4274" s="386"/>
      <c r="O4274" s="385"/>
      <c r="P4274" s="385"/>
      <c r="Q4274" s="13"/>
      <c r="R4274" s="13"/>
    </row>
    <row r="4275" spans="8:18" x14ac:dyDescent="0.3">
      <c r="H4275" s="354"/>
      <c r="I4275" s="355"/>
      <c r="J4275" s="355"/>
      <c r="K4275" s="355"/>
      <c r="L4275" s="355"/>
      <c r="M4275" s="355"/>
      <c r="N4275" s="355"/>
      <c r="O4275" s="355"/>
      <c r="P4275" s="355"/>
      <c r="Q4275" s="13"/>
      <c r="R4275" s="13"/>
    </row>
    <row r="4276" spans="8:18" x14ac:dyDescent="0.3">
      <c r="H4276" s="354"/>
      <c r="I4276" s="355"/>
      <c r="J4276" s="355"/>
      <c r="K4276" s="355"/>
      <c r="L4276" s="355"/>
      <c r="M4276" s="355"/>
      <c r="N4276" s="355"/>
      <c r="O4276" s="355"/>
      <c r="P4276" s="355"/>
      <c r="Q4276" s="13"/>
      <c r="R4276" s="13"/>
    </row>
    <row r="4277" spans="8:18" x14ac:dyDescent="0.3">
      <c r="H4277" s="354"/>
      <c r="I4277" s="355"/>
      <c r="J4277" s="355"/>
      <c r="K4277" s="355"/>
      <c r="L4277" s="355"/>
      <c r="M4277" s="355"/>
      <c r="N4277" s="355"/>
      <c r="O4277" s="355"/>
      <c r="P4277" s="355"/>
      <c r="Q4277" s="13"/>
      <c r="R4277" s="70"/>
    </row>
    <row r="4278" spans="8:18" x14ac:dyDescent="0.3">
      <c r="H4278" s="354"/>
      <c r="I4278" s="355"/>
      <c r="J4278" s="355"/>
      <c r="K4278" s="355"/>
      <c r="L4278" s="355"/>
      <c r="M4278" s="355"/>
      <c r="N4278" s="355"/>
      <c r="O4278" s="355"/>
      <c r="P4278" s="355"/>
      <c r="Q4278" s="13"/>
      <c r="R4278" s="70"/>
    </row>
    <row r="4279" spans="8:18" x14ac:dyDescent="0.3">
      <c r="H4279" s="354"/>
      <c r="I4279" s="354"/>
      <c r="J4279" s="354"/>
      <c r="K4279" s="354"/>
      <c r="L4279" s="354"/>
      <c r="M4279" s="355"/>
      <c r="N4279" s="355"/>
      <c r="O4279" s="357"/>
      <c r="P4279" s="357"/>
      <c r="Q4279" s="13"/>
      <c r="R4279" s="70"/>
    </row>
    <row r="4280" spans="8:18" ht="6" customHeight="1" x14ac:dyDescent="0.3">
      <c r="H4280" s="13"/>
      <c r="I4280" s="13"/>
      <c r="J4280" s="13"/>
      <c r="K4280" s="13"/>
      <c r="L4280" s="13"/>
      <c r="M4280" s="358"/>
      <c r="N4280" s="358"/>
      <c r="O4280" s="13"/>
      <c r="P4280" s="13"/>
      <c r="Q4280" s="13"/>
      <c r="R4280" s="13"/>
    </row>
    <row r="4281" spans="8:18" ht="10.5" customHeight="1" x14ac:dyDescent="0.4">
      <c r="H4281" s="487"/>
      <c r="I4281" s="487"/>
      <c r="J4281" s="487"/>
      <c r="K4281" s="487"/>
      <c r="L4281" s="487"/>
      <c r="M4281" s="487"/>
      <c r="N4281" s="487"/>
      <c r="O4281" s="487"/>
      <c r="P4281" s="487"/>
      <c r="Q4281" s="487"/>
      <c r="R4281" s="487"/>
    </row>
    <row r="4282" spans="8:18" ht="36.75" customHeight="1" x14ac:dyDescent="0.3">
      <c r="H4282" s="482"/>
      <c r="I4282" s="482"/>
      <c r="J4282" s="482"/>
      <c r="K4282" s="482"/>
      <c r="L4282" s="482"/>
      <c r="M4282" s="482"/>
      <c r="N4282" s="482"/>
      <c r="O4282" s="482"/>
      <c r="P4282" s="482"/>
      <c r="Q4282" s="13"/>
      <c r="R4282" s="13"/>
    </row>
    <row r="4283" spans="8:18" ht="26.25" customHeight="1" x14ac:dyDescent="0.4">
      <c r="H4283" s="483"/>
      <c r="I4283" s="483"/>
      <c r="J4283" s="483"/>
      <c r="K4283" s="483"/>
      <c r="L4283" s="483"/>
      <c r="M4283" s="483"/>
      <c r="N4283" s="483"/>
      <c r="O4283" s="483"/>
      <c r="P4283" s="483"/>
      <c r="Q4283" s="13"/>
      <c r="R4283" s="13"/>
    </row>
    <row r="4284" spans="8:18" ht="28.5" customHeight="1" x14ac:dyDescent="0.4">
      <c r="H4284" s="484"/>
      <c r="I4284" s="484"/>
      <c r="J4284" s="484"/>
      <c r="K4284" s="484"/>
      <c r="L4284" s="484"/>
      <c r="M4284" s="484"/>
      <c r="N4284" s="484"/>
      <c r="O4284" s="484"/>
      <c r="P4284" s="484"/>
      <c r="Q4284" s="13"/>
      <c r="R4284" s="13"/>
    </row>
    <row r="4285" spans="8:18" x14ac:dyDescent="0.3">
      <c r="H4285" s="13"/>
      <c r="I4285" s="359"/>
      <c r="J4285" s="360"/>
      <c r="K4285" s="361"/>
      <c r="L4285" s="362"/>
      <c r="M4285" s="363"/>
      <c r="N4285" s="485"/>
      <c r="O4285" s="485"/>
      <c r="P4285" s="364"/>
      <c r="Q4285" s="13"/>
      <c r="R4285" s="13"/>
    </row>
    <row r="4286" spans="8:18" x14ac:dyDescent="0.3">
      <c r="H4286" s="13"/>
      <c r="I4286" s="359"/>
      <c r="J4286" s="360"/>
      <c r="K4286" s="361"/>
      <c r="L4286" s="361"/>
      <c r="M4286" s="363"/>
      <c r="N4286" s="485"/>
      <c r="O4286" s="485"/>
      <c r="P4286" s="364"/>
      <c r="Q4286" s="13"/>
      <c r="R4286" s="13"/>
    </row>
    <row r="4287" spans="8:18" x14ac:dyDescent="0.3">
      <c r="H4287" s="13"/>
      <c r="I4287" s="365"/>
      <c r="J4287" s="365"/>
      <c r="K4287" s="366"/>
      <c r="L4287" s="367"/>
      <c r="M4287" s="368"/>
      <c r="N4287" s="369"/>
      <c r="O4287" s="486"/>
      <c r="P4287" s="486"/>
      <c r="Q4287" s="486"/>
      <c r="R4287" s="486"/>
    </row>
    <row r="4288" spans="8:18" x14ac:dyDescent="0.3">
      <c r="H4288" s="370"/>
      <c r="I4288" s="371"/>
      <c r="J4288" s="371"/>
      <c r="K4288" s="367"/>
      <c r="L4288" s="367"/>
      <c r="M4288" s="367"/>
      <c r="N4288" s="372"/>
      <c r="O4288" s="478"/>
      <c r="P4288" s="478"/>
      <c r="Q4288" s="478"/>
      <c r="R4288" s="478"/>
    </row>
    <row r="4289" spans="8:18" x14ac:dyDescent="0.3">
      <c r="H4289" s="357"/>
      <c r="I4289" s="357"/>
      <c r="J4289" s="365"/>
      <c r="K4289" s="378"/>
      <c r="L4289" s="378"/>
      <c r="M4289" s="379"/>
      <c r="N4289" s="381"/>
      <c r="O4289" s="376"/>
      <c r="P4289" s="377"/>
      <c r="Q4289" s="376"/>
      <c r="R4289" s="377"/>
    </row>
    <row r="4290" spans="8:18" x14ac:dyDescent="0.3">
      <c r="H4290" s="357"/>
      <c r="I4290" s="357"/>
      <c r="J4290" s="407"/>
      <c r="K4290" s="378"/>
      <c r="L4290" s="378"/>
      <c r="M4290" s="381"/>
      <c r="N4290" s="381"/>
      <c r="O4290" s="376"/>
      <c r="P4290" s="70"/>
      <c r="Q4290" s="376"/>
      <c r="R4290" s="377"/>
    </row>
    <row r="4291" spans="8:18" x14ac:dyDescent="0.3">
      <c r="H4291" s="357"/>
      <c r="I4291" s="357"/>
      <c r="J4291" s="357"/>
      <c r="K4291" s="378"/>
      <c r="L4291" s="378"/>
      <c r="M4291" s="381"/>
      <c r="N4291" s="381"/>
      <c r="O4291" s="376"/>
      <c r="P4291" s="70"/>
      <c r="Q4291" s="376"/>
      <c r="R4291" s="377"/>
    </row>
    <row r="4292" spans="8:18" x14ac:dyDescent="0.3">
      <c r="H4292" s="357"/>
      <c r="I4292" s="357"/>
      <c r="J4292" s="357"/>
      <c r="K4292" s="378"/>
      <c r="L4292" s="378"/>
      <c r="M4292" s="381"/>
      <c r="N4292" s="381"/>
      <c r="O4292" s="376"/>
      <c r="P4292" s="377"/>
      <c r="Q4292" s="376"/>
      <c r="R4292" s="377"/>
    </row>
    <row r="4293" spans="8:18" ht="13.5" customHeight="1" x14ac:dyDescent="0.3">
      <c r="H4293" s="357"/>
      <c r="I4293" s="357"/>
      <c r="J4293" s="357"/>
      <c r="K4293" s="378"/>
      <c r="L4293" s="378"/>
      <c r="M4293" s="381"/>
      <c r="N4293" s="381"/>
      <c r="O4293" s="376"/>
      <c r="P4293" s="377"/>
      <c r="Q4293" s="376"/>
      <c r="R4293" s="377"/>
    </row>
    <row r="4294" spans="8:18" ht="27.75" customHeight="1" x14ac:dyDescent="0.3">
      <c r="H4294" s="357"/>
      <c r="I4294" s="357"/>
      <c r="J4294" s="357"/>
      <c r="K4294" s="378"/>
      <c r="L4294" s="378"/>
      <c r="M4294" s="381"/>
      <c r="N4294" s="381"/>
      <c r="O4294" s="376"/>
      <c r="P4294" s="377"/>
      <c r="Q4294" s="376"/>
      <c r="R4294" s="377"/>
    </row>
    <row r="4295" spans="8:18" ht="25.5" customHeight="1" x14ac:dyDescent="0.3">
      <c r="H4295" s="357"/>
      <c r="I4295" s="357"/>
      <c r="J4295" s="357"/>
      <c r="K4295" s="378"/>
      <c r="L4295" s="378"/>
      <c r="M4295" s="381"/>
      <c r="N4295" s="381"/>
      <c r="O4295" s="376"/>
      <c r="P4295" s="377"/>
      <c r="Q4295" s="376"/>
      <c r="R4295" s="377"/>
    </row>
    <row r="4296" spans="8:18" x14ac:dyDescent="0.3">
      <c r="H4296" s="357"/>
      <c r="I4296" s="357"/>
      <c r="J4296" s="357"/>
      <c r="K4296" s="378"/>
      <c r="L4296" s="378"/>
      <c r="M4296" s="381"/>
      <c r="N4296" s="381"/>
      <c r="O4296" s="376"/>
      <c r="P4296" s="377"/>
      <c r="Q4296" s="376"/>
      <c r="R4296" s="377"/>
    </row>
    <row r="4297" spans="8:18" x14ac:dyDescent="0.3">
      <c r="H4297" s="357"/>
      <c r="I4297" s="357"/>
      <c r="J4297" s="357"/>
      <c r="K4297" s="378"/>
      <c r="L4297" s="378"/>
      <c r="M4297" s="381"/>
      <c r="N4297" s="381"/>
      <c r="O4297" s="376"/>
      <c r="P4297" s="377"/>
      <c r="Q4297" s="376"/>
      <c r="R4297" s="377"/>
    </row>
    <row r="4298" spans="8:18" x14ac:dyDescent="0.3">
      <c r="H4298" s="357"/>
      <c r="I4298" s="357"/>
      <c r="J4298" s="357"/>
      <c r="K4298" s="378"/>
      <c r="L4298" s="378"/>
      <c r="M4298" s="408"/>
      <c r="N4298" s="381"/>
      <c r="O4298" s="376"/>
      <c r="P4298" s="377"/>
      <c r="Q4298" s="376"/>
      <c r="R4298" s="377"/>
    </row>
    <row r="4299" spans="8:18" x14ac:dyDescent="0.3">
      <c r="H4299" s="357"/>
      <c r="I4299" s="357"/>
      <c r="J4299" s="357"/>
      <c r="K4299" s="378"/>
      <c r="L4299" s="378"/>
      <c r="M4299" s="408"/>
      <c r="N4299" s="381"/>
      <c r="O4299" s="376"/>
      <c r="P4299" s="377"/>
      <c r="Q4299" s="376"/>
      <c r="R4299" s="377"/>
    </row>
    <row r="4300" spans="8:18" ht="35.25" customHeight="1" x14ac:dyDescent="0.3">
      <c r="H4300" s="357"/>
      <c r="I4300" s="357"/>
      <c r="J4300" s="357"/>
      <c r="K4300" s="378"/>
      <c r="L4300" s="378"/>
      <c r="M4300" s="408"/>
      <c r="N4300" s="381"/>
      <c r="O4300" s="376"/>
      <c r="P4300" s="377"/>
      <c r="Q4300" s="376"/>
      <c r="R4300" s="377"/>
    </row>
    <row r="4301" spans="8:18" x14ac:dyDescent="0.3">
      <c r="H4301" s="357"/>
      <c r="I4301" s="357"/>
      <c r="J4301" s="357"/>
      <c r="K4301" s="378"/>
      <c r="L4301" s="378"/>
      <c r="M4301" s="408"/>
      <c r="N4301" s="381"/>
      <c r="O4301" s="376"/>
      <c r="P4301" s="377"/>
      <c r="Q4301" s="376"/>
      <c r="R4301" s="377"/>
    </row>
    <row r="4302" spans="8:18" x14ac:dyDescent="0.3">
      <c r="H4302" s="367"/>
      <c r="I4302" s="367"/>
      <c r="J4302" s="367"/>
      <c r="K4302" s="367"/>
      <c r="L4302" s="367"/>
      <c r="M4302" s="367"/>
      <c r="N4302" s="382"/>
      <c r="O4302" s="376"/>
      <c r="P4302" s="377"/>
      <c r="Q4302" s="376"/>
      <c r="R4302" s="377"/>
    </row>
    <row r="4303" spans="8:18" x14ac:dyDescent="0.3">
      <c r="H4303" s="354"/>
      <c r="I4303" s="354"/>
      <c r="J4303" s="354"/>
      <c r="K4303" s="354"/>
      <c r="L4303" s="354"/>
      <c r="M4303" s="368"/>
      <c r="N4303" s="384"/>
      <c r="O4303" s="310"/>
      <c r="P4303" s="495"/>
      <c r="Q4303" s="495"/>
      <c r="R4303" s="495"/>
    </row>
    <row r="4304" spans="8:18" x14ac:dyDescent="0.3">
      <c r="H4304" s="354"/>
      <c r="I4304" s="354"/>
      <c r="J4304" s="354"/>
      <c r="K4304" s="354"/>
      <c r="L4304" s="354"/>
      <c r="M4304" s="368"/>
      <c r="N4304" s="384"/>
      <c r="O4304" s="310"/>
      <c r="P4304" s="400"/>
      <c r="Q4304" s="400"/>
      <c r="R4304" s="400"/>
    </row>
    <row r="4305" spans="8:18" x14ac:dyDescent="0.3">
      <c r="H4305" s="354"/>
      <c r="I4305" s="354"/>
      <c r="J4305" s="354"/>
      <c r="K4305" s="354"/>
      <c r="L4305" s="354"/>
      <c r="M4305" s="368"/>
      <c r="N4305" s="384"/>
      <c r="O4305" s="310"/>
      <c r="P4305" s="495"/>
      <c r="Q4305" s="495"/>
      <c r="R4305" s="495"/>
    </row>
    <row r="4306" spans="8:18" x14ac:dyDescent="0.3">
      <c r="H4306" s="385"/>
      <c r="I4306" s="385"/>
      <c r="J4306" s="385"/>
      <c r="K4306" s="385"/>
      <c r="L4306" s="385"/>
      <c r="M4306" s="386"/>
      <c r="N4306" s="386"/>
      <c r="O4306" s="385"/>
      <c r="P4306" s="385"/>
      <c r="Q4306" s="13"/>
      <c r="R4306" s="13"/>
    </row>
    <row r="4307" spans="8:18" x14ac:dyDescent="0.3">
      <c r="H4307" s="354"/>
      <c r="I4307" s="355"/>
      <c r="J4307" s="355"/>
      <c r="K4307" s="355"/>
      <c r="L4307" s="355"/>
      <c r="M4307" s="355"/>
      <c r="N4307" s="355"/>
      <c r="O4307" s="355"/>
      <c r="P4307" s="355"/>
      <c r="Q4307" s="13"/>
      <c r="R4307" s="13"/>
    </row>
    <row r="4308" spans="8:18" x14ac:dyDescent="0.3">
      <c r="H4308" s="354"/>
      <c r="I4308" s="355"/>
      <c r="J4308" s="355"/>
      <c r="K4308" s="355"/>
      <c r="L4308" s="355"/>
      <c r="M4308" s="355"/>
      <c r="N4308" s="355"/>
      <c r="O4308" s="355"/>
      <c r="P4308" s="355"/>
      <c r="Q4308" s="13"/>
      <c r="R4308" s="13"/>
    </row>
    <row r="4309" spans="8:18" x14ac:dyDescent="0.3">
      <c r="H4309" s="354"/>
      <c r="I4309" s="355"/>
      <c r="J4309" s="355"/>
      <c r="K4309" s="355"/>
      <c r="L4309" s="355"/>
      <c r="M4309" s="355"/>
      <c r="N4309" s="355"/>
      <c r="O4309" s="355"/>
      <c r="P4309" s="355"/>
      <c r="Q4309" s="13"/>
      <c r="R4309" s="70"/>
    </row>
    <row r="4310" spans="8:18" x14ac:dyDescent="0.3">
      <c r="H4310" s="354"/>
      <c r="I4310" s="355"/>
      <c r="J4310" s="355"/>
      <c r="K4310" s="355"/>
      <c r="L4310" s="355"/>
      <c r="M4310" s="355"/>
      <c r="N4310" s="355"/>
      <c r="O4310" s="355"/>
      <c r="P4310" s="355"/>
      <c r="Q4310" s="13"/>
      <c r="R4310" s="70"/>
    </row>
    <row r="4311" spans="8:18" ht="23.25" customHeight="1" x14ac:dyDescent="0.3">
      <c r="H4311" s="354"/>
      <c r="I4311" s="354"/>
      <c r="J4311" s="354"/>
      <c r="K4311" s="354"/>
      <c r="L4311" s="354"/>
      <c r="M4311" s="355"/>
      <c r="N4311" s="355"/>
      <c r="O4311" s="357"/>
      <c r="P4311" s="357"/>
      <c r="Q4311" s="13"/>
      <c r="R4311" s="70"/>
    </row>
    <row r="4312" spans="8:18" x14ac:dyDescent="0.3">
      <c r="H4312" s="13"/>
      <c r="I4312" s="13"/>
      <c r="J4312" s="13"/>
      <c r="K4312" s="13"/>
      <c r="L4312" s="13"/>
      <c r="M4312" s="358"/>
      <c r="N4312" s="358"/>
      <c r="O4312" s="13"/>
      <c r="P4312" s="13"/>
      <c r="Q4312" s="13"/>
      <c r="R4312" s="13"/>
    </row>
    <row r="4313" spans="8:18" ht="18.600000000000001" x14ac:dyDescent="0.4">
      <c r="H4313" s="487"/>
      <c r="I4313" s="487"/>
      <c r="J4313" s="487"/>
      <c r="K4313" s="487"/>
      <c r="L4313" s="487"/>
      <c r="M4313" s="487"/>
      <c r="N4313" s="487"/>
      <c r="O4313" s="487"/>
      <c r="P4313" s="487"/>
      <c r="Q4313" s="487"/>
      <c r="R4313" s="487"/>
    </row>
    <row r="4314" spans="8:18" x14ac:dyDescent="0.3">
      <c r="H4314" s="482"/>
      <c r="I4314" s="482"/>
      <c r="J4314" s="482"/>
      <c r="K4314" s="482"/>
      <c r="L4314" s="482"/>
      <c r="M4314" s="482"/>
      <c r="N4314" s="482"/>
      <c r="O4314" s="482"/>
      <c r="P4314" s="482"/>
      <c r="Q4314" s="13"/>
      <c r="R4314" s="13"/>
    </row>
    <row r="4315" spans="8:18" ht="16.5" customHeight="1" x14ac:dyDescent="0.4">
      <c r="H4315" s="483"/>
      <c r="I4315" s="483"/>
      <c r="J4315" s="483"/>
      <c r="K4315" s="483"/>
      <c r="L4315" s="483"/>
      <c r="M4315" s="483"/>
      <c r="N4315" s="483"/>
      <c r="O4315" s="483"/>
      <c r="P4315" s="483"/>
      <c r="Q4315" s="13"/>
      <c r="R4315" s="13"/>
    </row>
    <row r="4316" spans="8:18" ht="15" customHeight="1" x14ac:dyDescent="0.4">
      <c r="H4316" s="484"/>
      <c r="I4316" s="484"/>
      <c r="J4316" s="484"/>
      <c r="K4316" s="484"/>
      <c r="L4316" s="484"/>
      <c r="M4316" s="484"/>
      <c r="N4316" s="484"/>
      <c r="O4316" s="484"/>
      <c r="P4316" s="484"/>
      <c r="Q4316" s="13"/>
      <c r="R4316" s="13"/>
    </row>
    <row r="4317" spans="8:18" x14ac:dyDescent="0.3">
      <c r="H4317" s="13"/>
      <c r="I4317" s="359"/>
      <c r="J4317" s="360"/>
      <c r="K4317" s="361"/>
      <c r="L4317" s="362"/>
      <c r="M4317" s="363"/>
      <c r="N4317" s="485"/>
      <c r="O4317" s="485"/>
      <c r="P4317" s="364"/>
      <c r="Q4317" s="13"/>
      <c r="R4317" s="13"/>
    </row>
    <row r="4318" spans="8:18" x14ac:dyDescent="0.3">
      <c r="H4318" s="13"/>
      <c r="I4318" s="359"/>
      <c r="J4318" s="360"/>
      <c r="K4318" s="361"/>
      <c r="L4318" s="361"/>
      <c r="M4318" s="363"/>
      <c r="N4318" s="485"/>
      <c r="O4318" s="485"/>
      <c r="P4318" s="364"/>
      <c r="Q4318" s="13"/>
      <c r="R4318" s="13"/>
    </row>
    <row r="4319" spans="8:18" x14ac:dyDescent="0.3">
      <c r="H4319" s="13"/>
      <c r="I4319" s="365"/>
      <c r="J4319" s="365"/>
      <c r="K4319" s="366"/>
      <c r="L4319" s="367"/>
      <c r="M4319" s="368"/>
      <c r="N4319" s="369"/>
      <c r="O4319" s="486"/>
      <c r="P4319" s="486"/>
      <c r="Q4319" s="486"/>
      <c r="R4319" s="486"/>
    </row>
    <row r="4320" spans="8:18" x14ac:dyDescent="0.3">
      <c r="H4320" s="370"/>
      <c r="I4320" s="371"/>
      <c r="J4320" s="371"/>
      <c r="K4320" s="367"/>
      <c r="L4320" s="367"/>
      <c r="M4320" s="367"/>
      <c r="N4320" s="372"/>
      <c r="O4320" s="478"/>
      <c r="P4320" s="478"/>
      <c r="Q4320" s="478"/>
      <c r="R4320" s="478"/>
    </row>
    <row r="4321" spans="8:18" x14ac:dyDescent="0.3">
      <c r="H4321" s="357"/>
      <c r="I4321" s="357"/>
      <c r="J4321" s="407"/>
      <c r="K4321" s="378"/>
      <c r="L4321" s="378"/>
      <c r="M4321" s="381"/>
      <c r="N4321" s="381"/>
      <c r="O4321" s="376"/>
      <c r="P4321" s="70"/>
      <c r="Q4321" s="376"/>
      <c r="R4321" s="377"/>
    </row>
    <row r="4322" spans="8:18" x14ac:dyDescent="0.3">
      <c r="H4322" s="357"/>
      <c r="I4322" s="357"/>
      <c r="J4322" s="357"/>
      <c r="K4322" s="378"/>
      <c r="L4322" s="378"/>
      <c r="M4322" s="408"/>
      <c r="N4322" s="381"/>
      <c r="O4322" s="376"/>
      <c r="P4322" s="377"/>
      <c r="Q4322" s="376"/>
      <c r="R4322" s="377"/>
    </row>
    <row r="4323" spans="8:18" x14ac:dyDescent="0.3">
      <c r="H4323" s="357"/>
      <c r="I4323" s="357"/>
      <c r="J4323" s="357"/>
      <c r="K4323" s="378"/>
      <c r="L4323" s="378"/>
      <c r="M4323" s="408"/>
      <c r="N4323" s="381"/>
      <c r="O4323" s="376"/>
      <c r="P4323" s="377"/>
      <c r="Q4323" s="376"/>
      <c r="R4323" s="377"/>
    </row>
    <row r="4324" spans="8:18" x14ac:dyDescent="0.3">
      <c r="H4324" s="357"/>
      <c r="I4324" s="357"/>
      <c r="J4324" s="357"/>
      <c r="K4324" s="378"/>
      <c r="L4324" s="378"/>
      <c r="M4324" s="408"/>
      <c r="N4324" s="381"/>
      <c r="O4324" s="376"/>
      <c r="P4324" s="377"/>
      <c r="Q4324" s="376"/>
      <c r="R4324" s="377"/>
    </row>
    <row r="4325" spans="8:18" x14ac:dyDescent="0.3">
      <c r="H4325" s="357"/>
      <c r="I4325" s="357"/>
      <c r="J4325" s="357"/>
      <c r="K4325" s="378"/>
      <c r="L4325" s="378"/>
      <c r="M4325" s="408"/>
      <c r="N4325" s="381"/>
      <c r="O4325" s="376"/>
      <c r="P4325" s="377"/>
      <c r="Q4325" s="376"/>
      <c r="R4325" s="377"/>
    </row>
    <row r="4326" spans="8:18" x14ac:dyDescent="0.3">
      <c r="H4326" s="357"/>
      <c r="I4326" s="357"/>
      <c r="J4326" s="357"/>
      <c r="K4326" s="378"/>
      <c r="L4326" s="378"/>
      <c r="M4326" s="408"/>
      <c r="N4326" s="381"/>
      <c r="O4326" s="376"/>
      <c r="P4326" s="377"/>
      <c r="Q4326" s="376"/>
      <c r="R4326" s="377"/>
    </row>
    <row r="4327" spans="8:18" x14ac:dyDescent="0.3">
      <c r="H4327" s="357"/>
      <c r="I4327" s="357"/>
      <c r="J4327" s="357"/>
      <c r="K4327" s="378"/>
      <c r="L4327" s="378"/>
      <c r="M4327" s="408"/>
      <c r="N4327" s="381"/>
      <c r="O4327" s="376"/>
      <c r="P4327" s="377"/>
      <c r="Q4327" s="376"/>
      <c r="R4327" s="377"/>
    </row>
    <row r="4328" spans="8:18" x14ac:dyDescent="0.3">
      <c r="H4328" s="367"/>
      <c r="I4328" s="367"/>
      <c r="J4328" s="367"/>
      <c r="K4328" s="367"/>
      <c r="L4328" s="367"/>
      <c r="M4328" s="367"/>
      <c r="N4328" s="382"/>
      <c r="O4328" s="376"/>
      <c r="P4328" s="377"/>
      <c r="Q4328" s="376"/>
      <c r="R4328" s="377"/>
    </row>
    <row r="4329" spans="8:18" x14ac:dyDescent="0.3">
      <c r="H4329" s="354"/>
      <c r="I4329" s="354"/>
      <c r="J4329" s="354"/>
      <c r="K4329" s="354"/>
      <c r="L4329" s="354"/>
      <c r="M4329" s="368"/>
      <c r="N4329" s="384"/>
      <c r="O4329" s="310"/>
      <c r="P4329" s="495"/>
      <c r="Q4329" s="495"/>
      <c r="R4329" s="495"/>
    </row>
    <row r="4330" spans="8:18" x14ac:dyDescent="0.3">
      <c r="H4330" s="385"/>
      <c r="I4330" s="385"/>
      <c r="J4330" s="385"/>
      <c r="K4330" s="385"/>
      <c r="L4330" s="385"/>
      <c r="M4330" s="386"/>
      <c r="N4330" s="386"/>
      <c r="O4330" s="385"/>
      <c r="P4330" s="385"/>
      <c r="Q4330" s="13"/>
      <c r="R4330" s="13"/>
    </row>
    <row r="4331" spans="8:18" x14ac:dyDescent="0.3">
      <c r="H4331" s="354"/>
      <c r="I4331" s="355"/>
      <c r="J4331" s="355"/>
      <c r="K4331" s="355"/>
      <c r="L4331" s="355"/>
      <c r="M4331" s="355"/>
      <c r="N4331" s="355"/>
      <c r="O4331" s="355"/>
      <c r="P4331" s="355"/>
      <c r="Q4331" s="13"/>
      <c r="R4331" s="13"/>
    </row>
    <row r="4332" spans="8:18" x14ac:dyDescent="0.3">
      <c r="H4332" s="354"/>
      <c r="I4332" s="355"/>
      <c r="J4332" s="355"/>
      <c r="K4332" s="355"/>
      <c r="L4332" s="355"/>
      <c r="M4332" s="355"/>
      <c r="N4332" s="355"/>
      <c r="O4332" s="355"/>
      <c r="P4332" s="355"/>
      <c r="Q4332" s="13"/>
      <c r="R4332" s="13"/>
    </row>
    <row r="4333" spans="8:18" x14ac:dyDescent="0.3">
      <c r="H4333" s="354"/>
      <c r="I4333" s="355"/>
      <c r="J4333" s="355"/>
      <c r="K4333" s="355"/>
      <c r="L4333" s="355"/>
      <c r="M4333" s="355"/>
      <c r="N4333" s="355"/>
      <c r="O4333" s="355"/>
      <c r="P4333" s="355"/>
      <c r="Q4333" s="13"/>
      <c r="R4333" s="70"/>
    </row>
    <row r="4334" spans="8:18" x14ac:dyDescent="0.3">
      <c r="H4334" s="354"/>
      <c r="I4334" s="355"/>
      <c r="J4334" s="355"/>
      <c r="K4334" s="355"/>
      <c r="L4334" s="355"/>
      <c r="M4334" s="355"/>
      <c r="N4334" s="355"/>
      <c r="O4334" s="355"/>
      <c r="P4334" s="355"/>
      <c r="Q4334" s="13"/>
      <c r="R4334" s="70"/>
    </row>
    <row r="4335" spans="8:18" ht="24" customHeight="1" x14ac:dyDescent="0.3">
      <c r="H4335" s="354"/>
      <c r="I4335" s="354"/>
      <c r="J4335" s="354"/>
      <c r="K4335" s="354"/>
      <c r="L4335" s="354"/>
      <c r="M4335" s="355"/>
      <c r="N4335" s="355"/>
      <c r="O4335" s="357"/>
      <c r="P4335" s="357"/>
      <c r="Q4335" s="13"/>
      <c r="R4335" s="70"/>
    </row>
    <row r="4336" spans="8:18" x14ac:dyDescent="0.3">
      <c r="H4336" s="13"/>
      <c r="I4336" s="13"/>
      <c r="J4336" s="13"/>
      <c r="K4336" s="13"/>
      <c r="L4336" s="13"/>
      <c r="M4336" s="358"/>
      <c r="N4336" s="358"/>
      <c r="O4336" s="13"/>
      <c r="P4336" s="13"/>
      <c r="Q4336" s="13"/>
      <c r="R4336" s="13"/>
    </row>
    <row r="4337" spans="8:22" ht="18.600000000000001" x14ac:dyDescent="0.4">
      <c r="H4337" s="487"/>
      <c r="I4337" s="487"/>
      <c r="J4337" s="487"/>
      <c r="K4337" s="487"/>
      <c r="L4337" s="487"/>
      <c r="M4337" s="487"/>
      <c r="N4337" s="487"/>
      <c r="O4337" s="487"/>
      <c r="P4337" s="487"/>
      <c r="Q4337" s="487"/>
      <c r="R4337" s="487"/>
    </row>
    <row r="4338" spans="8:22" x14ac:dyDescent="0.3">
      <c r="H4338" s="482"/>
      <c r="I4338" s="482"/>
      <c r="J4338" s="482"/>
      <c r="K4338" s="482"/>
      <c r="L4338" s="482"/>
      <c r="M4338" s="482"/>
      <c r="N4338" s="482"/>
      <c r="O4338" s="482"/>
      <c r="P4338" s="482"/>
      <c r="Q4338" s="13"/>
      <c r="R4338" s="13"/>
    </row>
    <row r="4339" spans="8:22" ht="18.600000000000001" x14ac:dyDescent="0.4">
      <c r="H4339" s="483"/>
      <c r="I4339" s="483"/>
      <c r="J4339" s="483"/>
      <c r="K4339" s="483"/>
      <c r="L4339" s="483"/>
      <c r="M4339" s="483"/>
      <c r="N4339" s="483"/>
      <c r="O4339" s="483"/>
      <c r="P4339" s="483"/>
      <c r="Q4339" s="13"/>
      <c r="R4339" s="13"/>
    </row>
    <row r="4340" spans="8:22" ht="18" x14ac:dyDescent="0.4">
      <c r="H4340" s="484"/>
      <c r="I4340" s="484"/>
      <c r="J4340" s="484"/>
      <c r="K4340" s="484"/>
      <c r="L4340" s="484"/>
      <c r="M4340" s="484"/>
      <c r="N4340" s="484"/>
      <c r="O4340" s="484"/>
      <c r="P4340" s="484"/>
      <c r="Q4340" s="13"/>
      <c r="R4340" s="13"/>
    </row>
    <row r="4341" spans="8:22" x14ac:dyDescent="0.3">
      <c r="H4341" s="13"/>
      <c r="I4341" s="359"/>
      <c r="J4341" s="360"/>
      <c r="K4341" s="361"/>
      <c r="L4341" s="362"/>
      <c r="M4341" s="363"/>
      <c r="N4341" s="485"/>
      <c r="O4341" s="485"/>
      <c r="P4341" s="364"/>
      <c r="Q4341" s="13"/>
      <c r="R4341" s="13"/>
    </row>
    <row r="4342" spans="8:22" x14ac:dyDescent="0.3">
      <c r="H4342" s="13"/>
      <c r="I4342" s="359"/>
      <c r="J4342" s="360"/>
      <c r="K4342" s="361"/>
      <c r="L4342" s="361"/>
      <c r="M4342" s="363"/>
      <c r="N4342" s="485"/>
      <c r="O4342" s="485"/>
      <c r="P4342" s="364"/>
      <c r="Q4342" s="13"/>
      <c r="R4342" s="13"/>
    </row>
    <row r="4343" spans="8:22" x14ac:dyDescent="0.3">
      <c r="H4343" s="13"/>
      <c r="I4343" s="365"/>
      <c r="J4343" s="365"/>
      <c r="K4343" s="366"/>
      <c r="L4343" s="367"/>
      <c r="M4343" s="368"/>
      <c r="N4343" s="369"/>
      <c r="O4343" s="486"/>
      <c r="P4343" s="486"/>
      <c r="Q4343" s="486"/>
      <c r="R4343" s="486"/>
    </row>
    <row r="4344" spans="8:22" x14ac:dyDescent="0.3">
      <c r="H4344" s="370"/>
      <c r="I4344" s="371"/>
      <c r="J4344" s="371"/>
      <c r="K4344" s="367"/>
      <c r="L4344" s="367"/>
      <c r="M4344" s="367"/>
      <c r="N4344" s="372"/>
      <c r="O4344" s="478"/>
      <c r="P4344" s="478"/>
      <c r="Q4344" s="478"/>
      <c r="R4344" s="478"/>
    </row>
    <row r="4345" spans="8:22" x14ac:dyDescent="0.3">
      <c r="H4345" s="357"/>
      <c r="I4345" s="357"/>
      <c r="J4345" s="407"/>
      <c r="K4345" s="378"/>
      <c r="L4345" s="378"/>
      <c r="M4345" s="381"/>
      <c r="N4345" s="381"/>
      <c r="O4345" s="376"/>
      <c r="P4345" s="70"/>
      <c r="Q4345" s="376"/>
      <c r="R4345" s="377"/>
    </row>
    <row r="4346" spans="8:22" x14ac:dyDescent="0.3">
      <c r="H4346" s="357"/>
      <c r="I4346" s="357"/>
      <c r="J4346" s="357"/>
      <c r="K4346" s="378"/>
      <c r="L4346" s="378"/>
      <c r="M4346" s="381"/>
      <c r="N4346" s="381"/>
      <c r="O4346" s="376"/>
      <c r="P4346" s="70"/>
      <c r="Q4346" s="376"/>
      <c r="R4346" s="377"/>
    </row>
    <row r="4347" spans="8:22" x14ac:dyDescent="0.3">
      <c r="H4347" s="357"/>
      <c r="I4347" s="357"/>
      <c r="J4347" s="357"/>
      <c r="K4347" s="378"/>
      <c r="L4347" s="378"/>
      <c r="M4347" s="381"/>
      <c r="N4347" s="381"/>
      <c r="O4347" s="376"/>
      <c r="P4347" s="377"/>
      <c r="Q4347" s="376"/>
      <c r="R4347" s="377"/>
      <c r="T4347" s="406">
        <v>41761</v>
      </c>
      <c r="U4347" s="406"/>
      <c r="V4347" s="406"/>
    </row>
    <row r="4348" spans="8:22" x14ac:dyDescent="0.3">
      <c r="H4348" s="357"/>
      <c r="I4348" s="357"/>
      <c r="J4348" s="357"/>
      <c r="K4348" s="378"/>
      <c r="L4348" s="378"/>
      <c r="M4348" s="381"/>
      <c r="N4348" s="381"/>
      <c r="O4348" s="376"/>
      <c r="P4348" s="377"/>
      <c r="Q4348" s="376"/>
      <c r="R4348" s="377"/>
    </row>
    <row r="4349" spans="8:22" x14ac:dyDescent="0.3">
      <c r="H4349" s="357"/>
      <c r="I4349" s="357"/>
      <c r="J4349" s="357"/>
      <c r="K4349" s="378"/>
      <c r="L4349" s="378"/>
      <c r="M4349" s="381"/>
      <c r="N4349" s="381"/>
      <c r="O4349" s="376"/>
      <c r="P4349" s="377"/>
      <c r="Q4349" s="376"/>
      <c r="R4349" s="377"/>
      <c r="T4349" s="406">
        <v>41761</v>
      </c>
      <c r="U4349" s="406"/>
      <c r="V4349" s="406"/>
    </row>
    <row r="4350" spans="8:22" x14ac:dyDescent="0.3">
      <c r="H4350" s="357"/>
      <c r="I4350" s="357"/>
      <c r="J4350" s="357"/>
      <c r="K4350" s="378"/>
      <c r="L4350" s="378"/>
      <c r="M4350" s="381"/>
      <c r="N4350" s="381"/>
      <c r="O4350" s="376"/>
      <c r="P4350" s="377"/>
      <c r="Q4350" s="376"/>
      <c r="R4350" s="377"/>
    </row>
    <row r="4351" spans="8:22" x14ac:dyDescent="0.3">
      <c r="H4351" s="357"/>
      <c r="I4351" s="357"/>
      <c r="J4351" s="357"/>
      <c r="K4351" s="378"/>
      <c r="L4351" s="378"/>
      <c r="M4351" s="381"/>
      <c r="N4351" s="381"/>
      <c r="O4351" s="376"/>
      <c r="P4351" s="377"/>
      <c r="Q4351" s="376"/>
      <c r="R4351" s="377"/>
    </row>
    <row r="4352" spans="8:22" ht="22.5" customHeight="1" x14ac:dyDescent="0.3">
      <c r="H4352" s="357"/>
      <c r="I4352" s="357"/>
      <c r="J4352" s="357"/>
      <c r="K4352" s="378"/>
      <c r="L4352" s="378"/>
      <c r="M4352" s="381"/>
      <c r="N4352" s="381"/>
      <c r="O4352" s="376"/>
      <c r="P4352" s="377"/>
      <c r="Q4352" s="376"/>
      <c r="R4352" s="377"/>
    </row>
    <row r="4353" spans="8:18" x14ac:dyDescent="0.3">
      <c r="H4353" s="357"/>
      <c r="I4353" s="357"/>
      <c r="J4353" s="357"/>
      <c r="K4353" s="378"/>
      <c r="L4353" s="378"/>
      <c r="M4353" s="408"/>
      <c r="N4353" s="381"/>
      <c r="O4353" s="376"/>
      <c r="P4353" s="377"/>
      <c r="Q4353" s="376"/>
      <c r="R4353" s="377"/>
    </row>
    <row r="4354" spans="8:18" x14ac:dyDescent="0.3">
      <c r="H4354" s="357"/>
      <c r="I4354" s="357"/>
      <c r="J4354" s="357"/>
      <c r="K4354" s="378"/>
      <c r="L4354" s="378"/>
      <c r="M4354" s="408"/>
      <c r="N4354" s="381"/>
      <c r="O4354" s="376"/>
      <c r="P4354" s="377"/>
      <c r="Q4354" s="376"/>
      <c r="R4354" s="377"/>
    </row>
    <row r="4355" spans="8:18" x14ac:dyDescent="0.3">
      <c r="H4355" s="357"/>
      <c r="I4355" s="357"/>
      <c r="J4355" s="357"/>
      <c r="K4355" s="378"/>
      <c r="L4355" s="378"/>
      <c r="M4355" s="408"/>
      <c r="N4355" s="381"/>
      <c r="O4355" s="376"/>
      <c r="P4355" s="377"/>
      <c r="Q4355" s="376"/>
      <c r="R4355" s="377"/>
    </row>
    <row r="4356" spans="8:18" x14ac:dyDescent="0.3">
      <c r="H4356" s="357"/>
      <c r="I4356" s="357"/>
      <c r="J4356" s="357"/>
      <c r="K4356" s="378"/>
      <c r="L4356" s="378"/>
      <c r="M4356" s="408"/>
      <c r="N4356" s="381"/>
      <c r="O4356" s="376"/>
      <c r="P4356" s="377"/>
      <c r="Q4356" s="376"/>
      <c r="R4356" s="377"/>
    </row>
    <row r="4357" spans="8:18" x14ac:dyDescent="0.3">
      <c r="H4357" s="357"/>
      <c r="I4357" s="357"/>
      <c r="J4357" s="357"/>
      <c r="K4357" s="378"/>
      <c r="L4357" s="378"/>
      <c r="M4357" s="408"/>
      <c r="N4357" s="381"/>
      <c r="O4357" s="376"/>
      <c r="P4357" s="377"/>
      <c r="Q4357" s="376"/>
      <c r="R4357" s="377"/>
    </row>
    <row r="4358" spans="8:18" x14ac:dyDescent="0.3">
      <c r="H4358" s="357"/>
      <c r="I4358" s="357"/>
      <c r="J4358" s="407"/>
      <c r="K4358" s="378"/>
      <c r="L4358" s="378"/>
      <c r="M4358" s="408"/>
      <c r="N4358" s="381"/>
      <c r="O4358" s="376"/>
      <c r="P4358" s="377"/>
      <c r="Q4358" s="376"/>
      <c r="R4358" s="377"/>
    </row>
    <row r="4359" spans="8:18" x14ac:dyDescent="0.3">
      <c r="H4359" s="357"/>
      <c r="I4359" s="357"/>
      <c r="J4359" s="407"/>
      <c r="K4359" s="378"/>
      <c r="L4359" s="378"/>
      <c r="M4359" s="381"/>
      <c r="N4359" s="381"/>
      <c r="O4359" s="376"/>
      <c r="P4359" s="377"/>
      <c r="Q4359" s="376"/>
      <c r="R4359" s="377"/>
    </row>
    <row r="4360" spans="8:18" x14ac:dyDescent="0.3">
      <c r="H4360" s="357"/>
      <c r="I4360" s="357"/>
      <c r="J4360" s="407"/>
      <c r="K4360" s="378"/>
      <c r="L4360" s="378"/>
      <c r="M4360" s="408"/>
      <c r="N4360" s="418"/>
      <c r="O4360" s="376"/>
      <c r="P4360" s="377"/>
      <c r="Q4360" s="376"/>
      <c r="R4360" s="377"/>
    </row>
    <row r="4361" spans="8:18" x14ac:dyDescent="0.3">
      <c r="H4361" s="357"/>
      <c r="I4361" s="357"/>
      <c r="J4361" s="407"/>
      <c r="K4361" s="378"/>
      <c r="L4361" s="378"/>
      <c r="M4361" s="381"/>
      <c r="N4361" s="381"/>
      <c r="O4361" s="376"/>
      <c r="P4361" s="377"/>
      <c r="Q4361" s="376"/>
      <c r="R4361" s="377"/>
    </row>
    <row r="4362" spans="8:18" x14ac:dyDescent="0.3">
      <c r="H4362" s="367"/>
      <c r="I4362" s="367"/>
      <c r="J4362" s="367"/>
      <c r="K4362" s="367"/>
      <c r="L4362" s="367"/>
      <c r="M4362" s="367"/>
      <c r="N4362" s="382"/>
      <c r="O4362" s="376"/>
      <c r="P4362" s="377"/>
      <c r="Q4362" s="376"/>
      <c r="R4362" s="377"/>
    </row>
    <row r="4363" spans="8:18" x14ac:dyDescent="0.3">
      <c r="H4363" s="354"/>
      <c r="I4363" s="354"/>
      <c r="J4363" s="354"/>
      <c r="K4363" s="354"/>
      <c r="L4363" s="354"/>
      <c r="M4363" s="368"/>
      <c r="N4363" s="384"/>
      <c r="O4363" s="310"/>
      <c r="P4363" s="495"/>
      <c r="Q4363" s="495"/>
      <c r="R4363" s="495"/>
    </row>
    <row r="4364" spans="8:18" x14ac:dyDescent="0.3">
      <c r="H4364" s="385"/>
      <c r="I4364" s="385"/>
      <c r="J4364" s="385"/>
      <c r="K4364" s="385"/>
      <c r="L4364" s="385"/>
      <c r="M4364" s="386"/>
      <c r="N4364" s="386"/>
      <c r="O4364" s="385"/>
      <c r="P4364" s="385"/>
      <c r="Q4364" s="13"/>
      <c r="R4364" s="13"/>
    </row>
    <row r="4365" spans="8:18" x14ac:dyDescent="0.3">
      <c r="H4365" s="354"/>
      <c r="I4365" s="355"/>
      <c r="J4365" s="355"/>
      <c r="K4365" s="355"/>
      <c r="L4365" s="355"/>
      <c r="M4365" s="355"/>
      <c r="N4365" s="355"/>
      <c r="O4365" s="355"/>
      <c r="P4365" s="355"/>
      <c r="Q4365" s="13"/>
      <c r="R4365" s="13"/>
    </row>
    <row r="4366" spans="8:18" x14ac:dyDescent="0.3">
      <c r="H4366" s="354"/>
      <c r="I4366" s="355"/>
      <c r="J4366" s="355"/>
      <c r="K4366" s="355"/>
      <c r="L4366" s="355"/>
      <c r="M4366" s="355"/>
      <c r="N4366" s="355"/>
      <c r="O4366" s="355"/>
      <c r="P4366" s="355"/>
      <c r="Q4366" s="13"/>
      <c r="R4366" s="13"/>
    </row>
    <row r="4367" spans="8:18" x14ac:dyDescent="0.3">
      <c r="H4367" s="354"/>
      <c r="I4367" s="355"/>
      <c r="J4367" s="355"/>
      <c r="K4367" s="355"/>
      <c r="L4367" s="355"/>
      <c r="M4367" s="355"/>
      <c r="N4367" s="355"/>
      <c r="O4367" s="355"/>
      <c r="P4367" s="355"/>
      <c r="Q4367" s="13"/>
      <c r="R4367" s="70"/>
    </row>
    <row r="4368" spans="8:18" x14ac:dyDescent="0.3">
      <c r="H4368" s="354"/>
      <c r="I4368" s="355"/>
      <c r="J4368" s="355"/>
      <c r="K4368" s="355"/>
      <c r="L4368" s="355"/>
      <c r="M4368" s="355"/>
      <c r="N4368" s="355"/>
      <c r="O4368" s="355"/>
      <c r="P4368" s="355"/>
      <c r="Q4368" s="13"/>
      <c r="R4368" s="70"/>
    </row>
    <row r="4369" spans="8:18" x14ac:dyDescent="0.3">
      <c r="H4369" s="354"/>
      <c r="I4369" s="354"/>
      <c r="J4369" s="354"/>
      <c r="K4369" s="354"/>
      <c r="L4369" s="354"/>
      <c r="M4369" s="355"/>
      <c r="N4369" s="355"/>
      <c r="O4369" s="357"/>
      <c r="P4369" s="357"/>
      <c r="Q4369" s="13"/>
      <c r="R4369" s="70"/>
    </row>
    <row r="4370" spans="8:18" x14ac:dyDescent="0.3">
      <c r="H4370" s="13"/>
      <c r="I4370" s="13"/>
      <c r="J4370" s="13"/>
      <c r="K4370" s="13"/>
      <c r="L4370" s="13"/>
      <c r="M4370" s="358"/>
      <c r="N4370" s="358"/>
      <c r="O4370" s="13"/>
      <c r="P4370" s="13"/>
      <c r="Q4370" s="13"/>
      <c r="R4370" s="13"/>
    </row>
    <row r="4371" spans="8:18" ht="18.600000000000001" x14ac:dyDescent="0.4">
      <c r="H4371" s="487"/>
      <c r="I4371" s="487"/>
      <c r="J4371" s="487"/>
      <c r="K4371" s="487"/>
      <c r="L4371" s="487"/>
      <c r="M4371" s="487"/>
      <c r="N4371" s="487"/>
      <c r="O4371" s="487"/>
      <c r="P4371" s="487"/>
      <c r="Q4371" s="487"/>
      <c r="R4371" s="487"/>
    </row>
    <row r="4372" spans="8:18" x14ac:dyDescent="0.3">
      <c r="H4372" s="482"/>
      <c r="I4372" s="482"/>
      <c r="J4372" s="482"/>
      <c r="K4372" s="482"/>
      <c r="L4372" s="482"/>
      <c r="M4372" s="482"/>
      <c r="N4372" s="482"/>
      <c r="O4372" s="482"/>
      <c r="P4372" s="482"/>
      <c r="Q4372" s="13"/>
      <c r="R4372" s="13"/>
    </row>
    <row r="4373" spans="8:18" ht="18.600000000000001" x14ac:dyDescent="0.4">
      <c r="H4373" s="483"/>
      <c r="I4373" s="483"/>
      <c r="J4373" s="483"/>
      <c r="K4373" s="483"/>
      <c r="L4373" s="483"/>
      <c r="M4373" s="483"/>
      <c r="N4373" s="483"/>
      <c r="O4373" s="483"/>
      <c r="P4373" s="483"/>
      <c r="Q4373" s="13"/>
      <c r="R4373" s="13"/>
    </row>
    <row r="4374" spans="8:18" ht="18" x14ac:dyDescent="0.4">
      <c r="H4374" s="484"/>
      <c r="I4374" s="484"/>
      <c r="J4374" s="484"/>
      <c r="K4374" s="484"/>
      <c r="L4374" s="484"/>
      <c r="M4374" s="484"/>
      <c r="N4374" s="484"/>
      <c r="O4374" s="484"/>
      <c r="P4374" s="484"/>
      <c r="Q4374" s="13"/>
      <c r="R4374" s="13"/>
    </row>
    <row r="4375" spans="8:18" x14ac:dyDescent="0.3">
      <c r="H4375" s="13"/>
      <c r="I4375" s="359"/>
      <c r="J4375" s="360"/>
      <c r="K4375" s="361"/>
      <c r="L4375" s="362"/>
      <c r="M4375" s="363"/>
      <c r="N4375" s="485"/>
      <c r="O4375" s="485"/>
      <c r="P4375" s="364"/>
      <c r="Q4375" s="13"/>
      <c r="R4375" s="13"/>
    </row>
    <row r="4376" spans="8:18" x14ac:dyDescent="0.3">
      <c r="H4376" s="13"/>
      <c r="I4376" s="359"/>
      <c r="J4376" s="360"/>
      <c r="K4376" s="361"/>
      <c r="L4376" s="361"/>
      <c r="M4376" s="363"/>
      <c r="N4376" s="485"/>
      <c r="O4376" s="485"/>
      <c r="P4376" s="364"/>
      <c r="Q4376" s="13"/>
      <c r="R4376" s="13"/>
    </row>
    <row r="4377" spans="8:18" x14ac:dyDescent="0.3">
      <c r="H4377" s="13"/>
      <c r="I4377" s="365"/>
      <c r="J4377" s="365"/>
      <c r="K4377" s="366"/>
      <c r="L4377" s="367"/>
      <c r="M4377" s="368"/>
      <c r="N4377" s="369"/>
      <c r="O4377" s="486"/>
      <c r="P4377" s="486"/>
      <c r="Q4377" s="486"/>
      <c r="R4377" s="486"/>
    </row>
    <row r="4378" spans="8:18" x14ac:dyDescent="0.3">
      <c r="H4378" s="370"/>
      <c r="I4378" s="371"/>
      <c r="J4378" s="371"/>
      <c r="K4378" s="367"/>
      <c r="L4378" s="367"/>
      <c r="M4378" s="367"/>
      <c r="N4378" s="372"/>
      <c r="O4378" s="478"/>
      <c r="P4378" s="478"/>
      <c r="Q4378" s="478"/>
      <c r="R4378" s="478"/>
    </row>
    <row r="4379" spans="8:18" x14ac:dyDescent="0.3">
      <c r="H4379" s="357"/>
      <c r="I4379" s="357"/>
      <c r="J4379" s="407"/>
      <c r="K4379" s="378"/>
      <c r="L4379" s="357"/>
      <c r="M4379" s="381"/>
      <c r="N4379" s="381"/>
      <c r="O4379" s="376"/>
      <c r="P4379" s="70"/>
      <c r="Q4379" s="376"/>
      <c r="R4379" s="70"/>
    </row>
    <row r="4380" spans="8:18" x14ac:dyDescent="0.3">
      <c r="H4380" s="357"/>
      <c r="I4380" s="357"/>
      <c r="J4380" s="407"/>
      <c r="K4380" s="378"/>
      <c r="L4380" s="378"/>
      <c r="M4380" s="381"/>
      <c r="N4380" s="381"/>
      <c r="O4380" s="376"/>
      <c r="P4380" s="70"/>
      <c r="Q4380" s="376"/>
      <c r="R4380" s="377"/>
    </row>
    <row r="4381" spans="8:18" ht="28.5" customHeight="1" x14ac:dyDescent="0.3">
      <c r="H4381" s="357"/>
      <c r="I4381" s="357"/>
      <c r="J4381" s="407"/>
      <c r="K4381" s="378"/>
      <c r="L4381" s="378"/>
      <c r="M4381" s="381"/>
      <c r="N4381" s="381"/>
      <c r="O4381" s="376"/>
      <c r="P4381" s="377"/>
      <c r="Q4381" s="376"/>
      <c r="R4381" s="377"/>
    </row>
    <row r="4382" spans="8:18" x14ac:dyDescent="0.3">
      <c r="H4382" s="357"/>
      <c r="I4382" s="357"/>
      <c r="J4382" s="407"/>
      <c r="K4382" s="378"/>
      <c r="L4382" s="378"/>
      <c r="M4382" s="381"/>
      <c r="N4382" s="381"/>
      <c r="O4382" s="376"/>
      <c r="P4382" s="377"/>
      <c r="Q4382" s="376"/>
      <c r="R4382" s="377"/>
    </row>
    <row r="4383" spans="8:18" x14ac:dyDescent="0.3">
      <c r="H4383" s="357"/>
      <c r="I4383" s="357"/>
      <c r="J4383" s="407"/>
      <c r="K4383" s="378"/>
      <c r="L4383" s="378"/>
      <c r="M4383" s="381"/>
      <c r="N4383" s="381"/>
      <c r="O4383" s="376"/>
      <c r="P4383" s="377"/>
      <c r="Q4383" s="376"/>
      <c r="R4383" s="377"/>
    </row>
    <row r="4384" spans="8:18" x14ac:dyDescent="0.3">
      <c r="H4384" s="357"/>
      <c r="I4384" s="357"/>
      <c r="J4384" s="407"/>
      <c r="K4384" s="378"/>
      <c r="L4384" s="378"/>
      <c r="M4384" s="381"/>
      <c r="N4384" s="381"/>
      <c r="O4384" s="376"/>
      <c r="P4384" s="377"/>
      <c r="Q4384" s="376"/>
      <c r="R4384" s="377"/>
    </row>
    <row r="4385" spans="8:18" x14ac:dyDescent="0.3">
      <c r="H4385" s="357"/>
      <c r="I4385" s="357"/>
      <c r="J4385" s="407"/>
      <c r="K4385" s="378"/>
      <c r="L4385" s="378"/>
      <c r="M4385" s="381"/>
      <c r="N4385" s="381"/>
      <c r="O4385" s="376"/>
      <c r="P4385" s="377"/>
      <c r="Q4385" s="376"/>
      <c r="R4385" s="377"/>
    </row>
    <row r="4386" spans="8:18" ht="22.5" customHeight="1" x14ac:dyDescent="0.3">
      <c r="H4386" s="357"/>
      <c r="I4386" s="357"/>
      <c r="J4386" s="407"/>
      <c r="K4386" s="378"/>
      <c r="L4386" s="378"/>
      <c r="M4386" s="381"/>
      <c r="N4386" s="381"/>
      <c r="O4386" s="376"/>
      <c r="P4386" s="377"/>
      <c r="Q4386" s="376"/>
      <c r="R4386" s="377"/>
    </row>
    <row r="4387" spans="8:18" ht="27" customHeight="1" x14ac:dyDescent="0.3">
      <c r="H4387" s="357"/>
      <c r="I4387" s="357"/>
      <c r="J4387" s="407"/>
      <c r="K4387" s="378"/>
      <c r="L4387" s="378"/>
      <c r="M4387" s="408"/>
      <c r="N4387" s="381"/>
      <c r="O4387" s="376"/>
      <c r="P4387" s="377"/>
      <c r="Q4387" s="376"/>
      <c r="R4387" s="377"/>
    </row>
    <row r="4388" spans="8:18" x14ac:dyDescent="0.3">
      <c r="H4388" s="357"/>
      <c r="I4388" s="357"/>
      <c r="J4388" s="407"/>
      <c r="K4388" s="378"/>
      <c r="L4388" s="378"/>
      <c r="M4388" s="408"/>
      <c r="N4388" s="381"/>
      <c r="O4388" s="376"/>
      <c r="P4388" s="377"/>
      <c r="Q4388" s="376"/>
      <c r="R4388" s="377"/>
    </row>
    <row r="4389" spans="8:18" x14ac:dyDescent="0.3">
      <c r="H4389" s="357"/>
      <c r="I4389" s="357"/>
      <c r="J4389" s="407"/>
      <c r="K4389" s="378"/>
      <c r="L4389" s="378"/>
      <c r="M4389" s="408"/>
      <c r="N4389" s="381"/>
      <c r="O4389" s="376"/>
      <c r="P4389" s="377"/>
      <c r="Q4389" s="376"/>
      <c r="R4389" s="377"/>
    </row>
    <row r="4390" spans="8:18" x14ac:dyDescent="0.3">
      <c r="H4390" s="357"/>
      <c r="I4390" s="357"/>
      <c r="J4390" s="407"/>
      <c r="K4390" s="378"/>
      <c r="L4390" s="378"/>
      <c r="M4390" s="408"/>
      <c r="N4390" s="381"/>
      <c r="O4390" s="376"/>
      <c r="P4390" s="377"/>
      <c r="Q4390" s="376"/>
      <c r="R4390" s="377"/>
    </row>
    <row r="4391" spans="8:18" x14ac:dyDescent="0.3">
      <c r="H4391" s="357"/>
      <c r="I4391" s="357"/>
      <c r="J4391" s="407"/>
      <c r="K4391" s="378"/>
      <c r="L4391" s="378"/>
      <c r="M4391" s="408"/>
      <c r="N4391" s="381"/>
      <c r="O4391" s="376"/>
      <c r="P4391" s="377"/>
      <c r="Q4391" s="376"/>
      <c r="R4391" s="377"/>
    </row>
    <row r="4392" spans="8:18" x14ac:dyDescent="0.3">
      <c r="H4392" s="357"/>
      <c r="I4392" s="357"/>
      <c r="J4392" s="407"/>
      <c r="K4392" s="378"/>
      <c r="L4392" s="378"/>
      <c r="M4392" s="408"/>
      <c r="N4392" s="381"/>
      <c r="O4392" s="376"/>
      <c r="P4392" s="377"/>
      <c r="Q4392" s="376"/>
      <c r="R4392" s="377"/>
    </row>
    <row r="4393" spans="8:18" x14ac:dyDescent="0.3">
      <c r="H4393" s="357"/>
      <c r="I4393" s="357"/>
      <c r="J4393" s="407"/>
      <c r="K4393" s="378"/>
      <c r="L4393" s="378"/>
      <c r="M4393" s="408"/>
      <c r="N4393" s="381"/>
      <c r="O4393" s="376"/>
      <c r="P4393" s="377"/>
      <c r="Q4393" s="376"/>
      <c r="R4393" s="377"/>
    </row>
    <row r="4394" spans="8:18" x14ac:dyDescent="0.3">
      <c r="H4394" s="357"/>
      <c r="I4394" s="357"/>
      <c r="J4394" s="407"/>
      <c r="K4394" s="378"/>
      <c r="L4394" s="378"/>
      <c r="M4394" s="408"/>
      <c r="N4394" s="381"/>
      <c r="O4394" s="376"/>
      <c r="P4394" s="377"/>
      <c r="Q4394" s="376"/>
      <c r="R4394" s="377"/>
    </row>
    <row r="4395" spans="8:18" x14ac:dyDescent="0.3">
      <c r="H4395" s="357"/>
      <c r="I4395" s="357"/>
      <c r="J4395" s="407"/>
      <c r="K4395" s="378"/>
      <c r="L4395" s="378"/>
      <c r="M4395" s="408"/>
      <c r="N4395" s="381"/>
      <c r="O4395" s="376"/>
      <c r="P4395" s="377"/>
      <c r="Q4395" s="376"/>
      <c r="R4395" s="377"/>
    </row>
    <row r="4396" spans="8:18" x14ac:dyDescent="0.3">
      <c r="H4396" s="357"/>
      <c r="I4396" s="357"/>
      <c r="J4396" s="407"/>
      <c r="K4396" s="378"/>
      <c r="L4396" s="378"/>
      <c r="M4396" s="408"/>
      <c r="N4396" s="381"/>
      <c r="O4396" s="376"/>
      <c r="P4396" s="377"/>
      <c r="Q4396" s="376"/>
      <c r="R4396" s="377"/>
    </row>
    <row r="4397" spans="8:18" x14ac:dyDescent="0.3">
      <c r="H4397" s="357"/>
      <c r="I4397" s="357"/>
      <c r="J4397" s="407"/>
      <c r="K4397" s="378"/>
      <c r="L4397" s="378"/>
      <c r="M4397" s="408"/>
      <c r="N4397" s="381"/>
      <c r="O4397" s="376"/>
      <c r="P4397" s="377"/>
      <c r="Q4397" s="376"/>
      <c r="R4397" s="377"/>
    </row>
    <row r="4398" spans="8:18" x14ac:dyDescent="0.3">
      <c r="H4398" s="357"/>
      <c r="I4398" s="357"/>
      <c r="J4398" s="357"/>
      <c r="K4398" s="378"/>
      <c r="L4398" s="378"/>
      <c r="M4398" s="408"/>
      <c r="N4398" s="381"/>
      <c r="O4398" s="376"/>
      <c r="P4398" s="377"/>
      <c r="Q4398" s="376"/>
      <c r="R4398" s="377"/>
    </row>
    <row r="4399" spans="8:18" x14ac:dyDescent="0.3">
      <c r="H4399" s="367"/>
      <c r="I4399" s="367"/>
      <c r="J4399" s="367"/>
      <c r="K4399" s="367"/>
      <c r="L4399" s="367"/>
      <c r="M4399" s="367"/>
      <c r="N4399" s="382"/>
      <c r="O4399" s="376"/>
      <c r="P4399" s="377"/>
      <c r="Q4399" s="376"/>
      <c r="R4399" s="377"/>
    </row>
    <row r="4400" spans="8:18" x14ac:dyDescent="0.3">
      <c r="H4400" s="354"/>
      <c r="I4400" s="354"/>
      <c r="J4400" s="354"/>
      <c r="K4400" s="354"/>
      <c r="L4400" s="354"/>
      <c r="M4400" s="368"/>
      <c r="N4400" s="384"/>
      <c r="O4400" s="310"/>
      <c r="P4400" s="505"/>
      <c r="Q4400" s="505"/>
      <c r="R4400" s="505"/>
    </row>
    <row r="4401" spans="8:18" x14ac:dyDescent="0.3">
      <c r="H4401" s="354"/>
      <c r="I4401" s="354"/>
      <c r="J4401" s="354"/>
      <c r="K4401" s="354"/>
      <c r="L4401" s="354"/>
      <c r="M4401" s="368"/>
      <c r="N4401" s="492"/>
      <c r="O4401" s="419"/>
      <c r="P4401" s="420"/>
      <c r="Q4401" s="397"/>
      <c r="R4401" s="420"/>
    </row>
    <row r="4402" spans="8:18" x14ac:dyDescent="0.3">
      <c r="H4402" s="354"/>
      <c r="I4402" s="354"/>
      <c r="J4402" s="354"/>
      <c r="K4402" s="354"/>
      <c r="L4402" s="354"/>
      <c r="M4402" s="368"/>
      <c r="N4402" s="492"/>
      <c r="O4402" s="310"/>
      <c r="P4402" s="495"/>
      <c r="Q4402" s="495"/>
      <c r="R4402" s="495"/>
    </row>
    <row r="4403" spans="8:18" x14ac:dyDescent="0.3">
      <c r="H4403" s="385"/>
      <c r="I4403" s="385"/>
      <c r="J4403" s="385"/>
      <c r="K4403" s="385"/>
      <c r="L4403" s="385"/>
      <c r="M4403" s="386"/>
      <c r="N4403" s="386"/>
      <c r="O4403" s="385"/>
      <c r="P4403" s="385"/>
      <c r="Q4403" s="13"/>
      <c r="R4403" s="13"/>
    </row>
    <row r="4404" spans="8:18" x14ac:dyDescent="0.3">
      <c r="H4404" s="354"/>
      <c r="I4404" s="355"/>
      <c r="J4404" s="355"/>
      <c r="K4404" s="355"/>
      <c r="L4404" s="355"/>
      <c r="M4404" s="355"/>
      <c r="N4404" s="355"/>
      <c r="O4404" s="355"/>
      <c r="P4404" s="355"/>
      <c r="Q4404" s="13"/>
      <c r="R4404" s="13"/>
    </row>
    <row r="4405" spans="8:18" x14ac:dyDescent="0.3">
      <c r="H4405" s="354"/>
      <c r="I4405" s="355"/>
      <c r="J4405" s="355"/>
      <c r="K4405" s="355"/>
      <c r="L4405" s="355"/>
      <c r="M4405" s="355"/>
      <c r="N4405" s="355"/>
      <c r="O4405" s="355"/>
      <c r="P4405" s="355"/>
      <c r="Q4405" s="13"/>
      <c r="R4405" s="13"/>
    </row>
    <row r="4406" spans="8:18" x14ac:dyDescent="0.3">
      <c r="H4406" s="354"/>
      <c r="I4406" s="355"/>
      <c r="J4406" s="355"/>
      <c r="K4406" s="355"/>
      <c r="L4406" s="355"/>
      <c r="M4406" s="355"/>
      <c r="N4406" s="355"/>
      <c r="O4406" s="355"/>
      <c r="P4406" s="355"/>
      <c r="Q4406" s="13"/>
      <c r="R4406" s="70"/>
    </row>
    <row r="4407" spans="8:18" x14ac:dyDescent="0.3">
      <c r="H4407" s="354"/>
      <c r="I4407" s="355"/>
      <c r="J4407" s="355"/>
      <c r="K4407" s="355"/>
      <c r="L4407" s="355"/>
      <c r="M4407" s="355"/>
      <c r="N4407" s="355"/>
      <c r="O4407" s="355"/>
      <c r="P4407" s="355"/>
      <c r="Q4407" s="13"/>
      <c r="R4407" s="70"/>
    </row>
    <row r="4408" spans="8:18" x14ac:dyDescent="0.3">
      <c r="H4408" s="354"/>
      <c r="I4408" s="354"/>
      <c r="J4408" s="354"/>
      <c r="K4408" s="354"/>
      <c r="L4408" s="354"/>
      <c r="M4408" s="355"/>
      <c r="N4408" s="355"/>
      <c r="O4408" s="357"/>
      <c r="P4408" s="357"/>
      <c r="Q4408" s="13"/>
      <c r="R4408" s="70"/>
    </row>
    <row r="4409" spans="8:18" x14ac:dyDescent="0.3">
      <c r="H4409" s="13"/>
      <c r="I4409" s="13"/>
      <c r="J4409" s="13"/>
      <c r="K4409" s="13"/>
      <c r="L4409" s="13"/>
      <c r="M4409" s="358"/>
      <c r="N4409" s="358"/>
      <c r="O4409" s="13"/>
      <c r="P4409" s="13"/>
      <c r="Q4409" s="13"/>
      <c r="R4409" s="13"/>
    </row>
    <row r="4410" spans="8:18" ht="18.600000000000001" x14ac:dyDescent="0.4">
      <c r="H4410" s="487"/>
      <c r="I4410" s="487"/>
      <c r="J4410" s="487"/>
      <c r="K4410" s="487"/>
      <c r="L4410" s="487"/>
      <c r="M4410" s="487"/>
      <c r="N4410" s="487"/>
      <c r="O4410" s="487"/>
      <c r="P4410" s="487"/>
      <c r="Q4410" s="487"/>
      <c r="R4410" s="487"/>
    </row>
    <row r="4411" spans="8:18" x14ac:dyDescent="0.3">
      <c r="H4411" s="482"/>
      <c r="I4411" s="482"/>
      <c r="J4411" s="482"/>
      <c r="K4411" s="482"/>
      <c r="L4411" s="482"/>
      <c r="M4411" s="482"/>
      <c r="N4411" s="482"/>
      <c r="O4411" s="482"/>
      <c r="P4411" s="482"/>
      <c r="Q4411" s="13"/>
      <c r="R4411" s="13"/>
    </row>
    <row r="4412" spans="8:18" ht="18.600000000000001" x14ac:dyDescent="0.4">
      <c r="H4412" s="483"/>
      <c r="I4412" s="483"/>
      <c r="J4412" s="483"/>
      <c r="K4412" s="483"/>
      <c r="L4412" s="483"/>
      <c r="M4412" s="483"/>
      <c r="N4412" s="483"/>
      <c r="O4412" s="483"/>
      <c r="P4412" s="483"/>
      <c r="Q4412" s="13"/>
      <c r="R4412" s="13"/>
    </row>
    <row r="4413" spans="8:18" ht="18" x14ac:dyDescent="0.4">
      <c r="H4413" s="484"/>
      <c r="I4413" s="484"/>
      <c r="J4413" s="484"/>
      <c r="K4413" s="484"/>
      <c r="L4413" s="484"/>
      <c r="M4413" s="484"/>
      <c r="N4413" s="484"/>
      <c r="O4413" s="484"/>
      <c r="P4413" s="484"/>
      <c r="Q4413" s="13"/>
      <c r="R4413" s="13"/>
    </row>
    <row r="4414" spans="8:18" x14ac:dyDescent="0.3">
      <c r="H4414" s="13"/>
      <c r="I4414" s="359"/>
      <c r="J4414" s="360"/>
      <c r="K4414" s="361"/>
      <c r="L4414" s="362"/>
      <c r="M4414" s="363"/>
      <c r="N4414" s="485"/>
      <c r="O4414" s="485"/>
      <c r="P4414" s="364"/>
      <c r="Q4414" s="13"/>
      <c r="R4414" s="13"/>
    </row>
    <row r="4415" spans="8:18" x14ac:dyDescent="0.3">
      <c r="H4415" s="13"/>
      <c r="I4415" s="359"/>
      <c r="J4415" s="360"/>
      <c r="K4415" s="361"/>
      <c r="L4415" s="361"/>
      <c r="M4415" s="363"/>
      <c r="N4415" s="485"/>
      <c r="O4415" s="485"/>
      <c r="P4415" s="364"/>
      <c r="Q4415" s="13"/>
      <c r="R4415" s="13"/>
    </row>
    <row r="4416" spans="8:18" x14ac:dyDescent="0.3">
      <c r="H4416" s="13"/>
      <c r="I4416" s="365"/>
      <c r="J4416" s="365"/>
      <c r="K4416" s="366"/>
      <c r="L4416" s="367"/>
      <c r="M4416" s="368"/>
      <c r="N4416" s="369"/>
      <c r="O4416" s="486"/>
      <c r="P4416" s="486"/>
      <c r="Q4416" s="486"/>
      <c r="R4416" s="486"/>
    </row>
    <row r="4417" spans="8:18" x14ac:dyDescent="0.3">
      <c r="H4417" s="370"/>
      <c r="I4417" s="371"/>
      <c r="J4417" s="371"/>
      <c r="K4417" s="367"/>
      <c r="L4417" s="367"/>
      <c r="M4417" s="367"/>
      <c r="N4417" s="372"/>
      <c r="O4417" s="478"/>
      <c r="P4417" s="478"/>
      <c r="Q4417" s="478"/>
      <c r="R4417" s="478"/>
    </row>
    <row r="4418" spans="8:18" x14ac:dyDescent="0.3">
      <c r="H4418" s="357"/>
      <c r="I4418" s="357"/>
      <c r="J4418" s="407"/>
      <c r="K4418" s="378"/>
      <c r="L4418" s="378"/>
      <c r="M4418" s="381"/>
      <c r="N4418" s="381"/>
      <c r="O4418" s="376"/>
      <c r="P4418" s="70"/>
      <c r="Q4418" s="376"/>
      <c r="R4418" s="377"/>
    </row>
    <row r="4419" spans="8:18" x14ac:dyDescent="0.3">
      <c r="H4419" s="357"/>
      <c r="I4419" s="357"/>
      <c r="J4419" s="407"/>
      <c r="K4419" s="378"/>
      <c r="L4419" s="378"/>
      <c r="M4419" s="381"/>
      <c r="N4419" s="381"/>
      <c r="O4419" s="376"/>
      <c r="P4419" s="70"/>
      <c r="Q4419" s="376"/>
      <c r="R4419" s="377"/>
    </row>
    <row r="4420" spans="8:18" x14ac:dyDescent="0.3">
      <c r="H4420" s="357"/>
      <c r="I4420" s="357"/>
      <c r="J4420" s="357"/>
      <c r="K4420" s="378"/>
      <c r="L4420" s="378"/>
      <c r="M4420" s="381"/>
      <c r="N4420" s="381"/>
      <c r="O4420" s="376"/>
      <c r="P4420" s="377"/>
      <c r="Q4420" s="376"/>
      <c r="R4420" s="377"/>
    </row>
    <row r="4421" spans="8:18" x14ac:dyDescent="0.3">
      <c r="H4421" s="357"/>
      <c r="I4421" s="357"/>
      <c r="J4421" s="357"/>
      <c r="K4421" s="378"/>
      <c r="L4421" s="378"/>
      <c r="M4421" s="381"/>
      <c r="N4421" s="381"/>
      <c r="O4421" s="376"/>
      <c r="P4421" s="377"/>
      <c r="Q4421" s="376"/>
      <c r="R4421" s="377"/>
    </row>
    <row r="4422" spans="8:18" ht="22.5" customHeight="1" x14ac:dyDescent="0.3">
      <c r="H4422" s="357"/>
      <c r="I4422" s="357"/>
      <c r="J4422" s="357"/>
      <c r="K4422" s="378"/>
      <c r="L4422" s="378"/>
      <c r="M4422" s="381"/>
      <c r="N4422" s="381"/>
      <c r="O4422" s="376"/>
      <c r="P4422" s="377"/>
      <c r="Q4422" s="376"/>
      <c r="R4422" s="377"/>
    </row>
    <row r="4423" spans="8:18" ht="23.25" customHeight="1" x14ac:dyDescent="0.3">
      <c r="H4423" s="357"/>
      <c r="I4423" s="357"/>
      <c r="J4423" s="357"/>
      <c r="K4423" s="378"/>
      <c r="L4423" s="378"/>
      <c r="M4423" s="381"/>
      <c r="N4423" s="381"/>
      <c r="O4423" s="376"/>
      <c r="P4423" s="377"/>
      <c r="Q4423" s="376"/>
      <c r="R4423" s="377"/>
    </row>
    <row r="4424" spans="8:18" x14ac:dyDescent="0.3">
      <c r="H4424" s="357"/>
      <c r="I4424" s="357"/>
      <c r="J4424" s="357"/>
      <c r="K4424" s="378"/>
      <c r="L4424" s="378"/>
      <c r="M4424" s="381"/>
      <c r="N4424" s="381"/>
      <c r="O4424" s="376"/>
      <c r="P4424" s="377"/>
      <c r="Q4424" s="376"/>
      <c r="R4424" s="377"/>
    </row>
    <row r="4425" spans="8:18" x14ac:dyDescent="0.3">
      <c r="H4425" s="357"/>
      <c r="I4425" s="357"/>
      <c r="J4425" s="357"/>
      <c r="K4425" s="378"/>
      <c r="L4425" s="378"/>
      <c r="M4425" s="381"/>
      <c r="N4425" s="381"/>
      <c r="O4425" s="376"/>
      <c r="P4425" s="377"/>
      <c r="Q4425" s="376"/>
      <c r="R4425" s="377"/>
    </row>
    <row r="4426" spans="8:18" x14ac:dyDescent="0.3">
      <c r="H4426" s="357"/>
      <c r="I4426" s="357"/>
      <c r="J4426" s="407"/>
      <c r="K4426" s="378"/>
      <c r="L4426" s="378"/>
      <c r="M4426" s="381"/>
      <c r="N4426" s="381"/>
      <c r="O4426" s="376"/>
      <c r="P4426" s="377"/>
      <c r="Q4426" s="376"/>
      <c r="R4426" s="377"/>
    </row>
    <row r="4427" spans="8:18" ht="20.25" customHeight="1" x14ac:dyDescent="0.3">
      <c r="H4427" s="367"/>
      <c r="I4427" s="367"/>
      <c r="J4427" s="367"/>
      <c r="K4427" s="367"/>
      <c r="L4427" s="367"/>
      <c r="M4427" s="367"/>
      <c r="N4427" s="382"/>
      <c r="O4427" s="376"/>
      <c r="P4427" s="377"/>
      <c r="Q4427" s="376"/>
      <c r="R4427" s="377"/>
    </row>
    <row r="4428" spans="8:18" ht="27.75" customHeight="1" x14ac:dyDescent="0.3">
      <c r="H4428" s="354"/>
      <c r="I4428" s="354"/>
      <c r="J4428" s="354"/>
      <c r="K4428" s="354"/>
      <c r="L4428" s="354"/>
      <c r="M4428" s="368"/>
      <c r="N4428" s="384"/>
      <c r="O4428" s="310"/>
      <c r="P4428" s="495"/>
      <c r="Q4428" s="495"/>
      <c r="R4428" s="495"/>
    </row>
    <row r="4429" spans="8:18" ht="19.5" customHeight="1" x14ac:dyDescent="0.3">
      <c r="H4429" s="385"/>
      <c r="I4429" s="385"/>
      <c r="J4429" s="385"/>
      <c r="K4429" s="385"/>
      <c r="L4429" s="385"/>
      <c r="M4429" s="386"/>
      <c r="N4429" s="386"/>
      <c r="O4429" s="385"/>
      <c r="P4429" s="385"/>
      <c r="Q4429" s="13"/>
      <c r="R4429" s="13"/>
    </row>
    <row r="4430" spans="8:18" x14ac:dyDescent="0.3">
      <c r="H4430" s="354"/>
      <c r="I4430" s="355"/>
      <c r="J4430" s="355"/>
      <c r="K4430" s="355"/>
      <c r="L4430" s="355"/>
      <c r="M4430" s="355"/>
      <c r="N4430" s="355"/>
      <c r="O4430" s="355"/>
      <c r="P4430" s="355"/>
      <c r="Q4430" s="13"/>
      <c r="R4430" s="13"/>
    </row>
    <row r="4431" spans="8:18" x14ac:dyDescent="0.3">
      <c r="H4431" s="354"/>
      <c r="I4431" s="355"/>
      <c r="J4431" s="355"/>
      <c r="K4431" s="355"/>
      <c r="L4431" s="355"/>
      <c r="M4431" s="355"/>
      <c r="N4431" s="355"/>
      <c r="O4431" s="355"/>
      <c r="P4431" s="355"/>
      <c r="Q4431" s="13"/>
      <c r="R4431" s="13"/>
    </row>
    <row r="4432" spans="8:18" x14ac:dyDescent="0.3">
      <c r="H4432" s="354"/>
      <c r="I4432" s="355"/>
      <c r="J4432" s="355"/>
      <c r="K4432" s="355"/>
      <c r="L4432" s="355"/>
      <c r="M4432" s="355"/>
      <c r="N4432" s="355"/>
      <c r="O4432" s="355"/>
      <c r="P4432" s="355"/>
      <c r="Q4432" s="13"/>
      <c r="R4432" s="70"/>
    </row>
    <row r="4433" spans="8:18" x14ac:dyDescent="0.3">
      <c r="H4433" s="354"/>
      <c r="I4433" s="355"/>
      <c r="J4433" s="355"/>
      <c r="K4433" s="355"/>
      <c r="L4433" s="355"/>
      <c r="M4433" s="355"/>
      <c r="N4433" s="355"/>
      <c r="O4433" s="355"/>
      <c r="P4433" s="355"/>
      <c r="Q4433" s="13"/>
      <c r="R4433" s="70"/>
    </row>
    <row r="4434" spans="8:18" ht="24" customHeight="1" x14ac:dyDescent="0.3">
      <c r="H4434" s="354"/>
      <c r="I4434" s="354"/>
      <c r="J4434" s="354"/>
      <c r="K4434" s="354"/>
      <c r="L4434" s="354"/>
      <c r="M4434" s="355"/>
      <c r="N4434" s="355"/>
      <c r="O4434" s="357"/>
      <c r="P4434" s="357"/>
      <c r="Q4434" s="13"/>
      <c r="R4434" s="70"/>
    </row>
    <row r="4435" spans="8:18" x14ac:dyDescent="0.3">
      <c r="H4435" s="13"/>
      <c r="I4435" s="13"/>
      <c r="J4435" s="13"/>
      <c r="K4435" s="13"/>
      <c r="L4435" s="13"/>
      <c r="M4435" s="358"/>
      <c r="N4435" s="358"/>
      <c r="O4435" s="13"/>
      <c r="P4435" s="13"/>
      <c r="Q4435" s="13"/>
      <c r="R4435" s="13"/>
    </row>
    <row r="4436" spans="8:18" ht="18.600000000000001" x14ac:dyDescent="0.4">
      <c r="H4436" s="487"/>
      <c r="I4436" s="487"/>
      <c r="J4436" s="487"/>
      <c r="K4436" s="487"/>
      <c r="L4436" s="487"/>
      <c r="M4436" s="487"/>
      <c r="N4436" s="487"/>
      <c r="O4436" s="487"/>
      <c r="P4436" s="487"/>
      <c r="Q4436" s="487"/>
      <c r="R4436" s="487"/>
    </row>
    <row r="4437" spans="8:18" x14ac:dyDescent="0.3">
      <c r="H4437" s="482"/>
      <c r="I4437" s="482"/>
      <c r="J4437" s="482"/>
      <c r="K4437" s="482"/>
      <c r="L4437" s="482"/>
      <c r="M4437" s="482"/>
      <c r="N4437" s="482"/>
      <c r="O4437" s="482"/>
      <c r="P4437" s="482"/>
      <c r="Q4437" s="482"/>
      <c r="R4437" s="482"/>
    </row>
    <row r="4438" spans="8:18" ht="14.25" customHeight="1" x14ac:dyDescent="0.4">
      <c r="H4438" s="483"/>
      <c r="I4438" s="483"/>
      <c r="J4438" s="483"/>
      <c r="K4438" s="483"/>
      <c r="L4438" s="483"/>
      <c r="M4438" s="483"/>
      <c r="N4438" s="483"/>
      <c r="O4438" s="483"/>
      <c r="P4438" s="483"/>
      <c r="Q4438" s="13"/>
      <c r="R4438" s="13"/>
    </row>
    <row r="4439" spans="8:18" ht="15.75" customHeight="1" x14ac:dyDescent="0.4">
      <c r="H4439" s="484"/>
      <c r="I4439" s="484"/>
      <c r="J4439" s="484"/>
      <c r="K4439" s="484"/>
      <c r="L4439" s="484"/>
      <c r="M4439" s="484"/>
      <c r="N4439" s="484"/>
      <c r="O4439" s="484"/>
      <c r="P4439" s="484"/>
      <c r="Q4439" s="13"/>
      <c r="R4439" s="13"/>
    </row>
    <row r="4440" spans="8:18" x14ac:dyDescent="0.3">
      <c r="H4440" s="13"/>
      <c r="I4440" s="359"/>
      <c r="J4440" s="360"/>
      <c r="K4440" s="361"/>
      <c r="L4440" s="362"/>
      <c r="M4440" s="363"/>
      <c r="N4440" s="485"/>
      <c r="O4440" s="485"/>
      <c r="P4440" s="364"/>
      <c r="Q4440" s="13"/>
      <c r="R4440" s="13"/>
    </row>
    <row r="4441" spans="8:18" x14ac:dyDescent="0.3">
      <c r="H4441" s="13"/>
      <c r="I4441" s="359"/>
      <c r="J4441" s="360"/>
      <c r="K4441" s="361"/>
      <c r="L4441" s="361"/>
      <c r="M4441" s="363"/>
      <c r="N4441" s="485"/>
      <c r="O4441" s="485"/>
      <c r="P4441" s="364"/>
      <c r="Q4441" s="13"/>
      <c r="R4441" s="13"/>
    </row>
    <row r="4442" spans="8:18" x14ac:dyDescent="0.3">
      <c r="H4442" s="13"/>
      <c r="I4442" s="365"/>
      <c r="J4442" s="365"/>
      <c r="K4442" s="366"/>
      <c r="L4442" s="367"/>
      <c r="M4442" s="368"/>
      <c r="N4442" s="369"/>
      <c r="O4442" s="486"/>
      <c r="P4442" s="486"/>
      <c r="Q4442" s="486"/>
      <c r="R4442" s="486"/>
    </row>
    <row r="4443" spans="8:18" x14ac:dyDescent="0.3">
      <c r="H4443" s="370"/>
      <c r="I4443" s="371"/>
      <c r="J4443" s="371"/>
      <c r="K4443" s="367"/>
      <c r="L4443" s="367"/>
      <c r="M4443" s="367"/>
      <c r="N4443" s="372"/>
      <c r="O4443" s="478"/>
      <c r="P4443" s="478"/>
      <c r="Q4443" s="478"/>
      <c r="R4443" s="478"/>
    </row>
    <row r="4444" spans="8:18" ht="21" customHeight="1" x14ac:dyDescent="0.3">
      <c r="H4444" s="357"/>
      <c r="I4444" s="357"/>
      <c r="J4444" s="407"/>
      <c r="K4444" s="378"/>
      <c r="L4444" s="378"/>
      <c r="M4444" s="381"/>
      <c r="N4444" s="381"/>
      <c r="O4444" s="376"/>
      <c r="P4444" s="70"/>
      <c r="Q4444" s="376"/>
      <c r="R4444" s="377"/>
    </row>
    <row r="4445" spans="8:18" x14ac:dyDescent="0.3">
      <c r="H4445" s="357"/>
      <c r="I4445" s="357"/>
      <c r="J4445" s="357"/>
      <c r="K4445" s="378"/>
      <c r="L4445" s="378"/>
      <c r="M4445" s="381"/>
      <c r="N4445" s="381"/>
      <c r="O4445" s="376"/>
      <c r="P4445" s="377"/>
      <c r="Q4445" s="376"/>
      <c r="R4445" s="377"/>
    </row>
    <row r="4446" spans="8:18" x14ac:dyDescent="0.3">
      <c r="H4446" s="357"/>
      <c r="I4446" s="357"/>
      <c r="J4446" s="357"/>
      <c r="K4446" s="378"/>
      <c r="L4446" s="378"/>
      <c r="M4446" s="381"/>
      <c r="N4446" s="381"/>
      <c r="O4446" s="376"/>
      <c r="P4446" s="377"/>
      <c r="Q4446" s="376"/>
      <c r="R4446" s="377"/>
    </row>
    <row r="4447" spans="8:18" x14ac:dyDescent="0.3">
      <c r="H4447" s="357"/>
      <c r="I4447" s="357"/>
      <c r="J4447" s="357"/>
      <c r="K4447" s="378"/>
      <c r="L4447" s="378"/>
      <c r="M4447" s="381"/>
      <c r="N4447" s="381"/>
      <c r="O4447" s="376"/>
      <c r="P4447" s="377"/>
      <c r="Q4447" s="376"/>
      <c r="R4447" s="377"/>
    </row>
    <row r="4448" spans="8:18" ht="22.5" customHeight="1" x14ac:dyDescent="0.3">
      <c r="H4448" s="357"/>
      <c r="I4448" s="357"/>
      <c r="J4448" s="357"/>
      <c r="K4448" s="378"/>
      <c r="L4448" s="378"/>
      <c r="M4448" s="381"/>
      <c r="N4448" s="381"/>
      <c r="O4448" s="376"/>
      <c r="P4448" s="377"/>
      <c r="Q4448" s="376"/>
      <c r="R4448" s="377"/>
    </row>
    <row r="4449" spans="8:19" x14ac:dyDescent="0.3">
      <c r="H4449" s="357"/>
      <c r="I4449" s="357"/>
      <c r="J4449" s="357"/>
      <c r="K4449" s="378"/>
      <c r="L4449" s="378"/>
      <c r="M4449" s="381"/>
      <c r="N4449" s="381"/>
      <c r="O4449" s="376"/>
      <c r="P4449" s="377"/>
      <c r="Q4449" s="376"/>
      <c r="R4449" s="377"/>
    </row>
    <row r="4450" spans="8:19" x14ac:dyDescent="0.3">
      <c r="H4450" s="357"/>
      <c r="I4450" s="357"/>
      <c r="J4450" s="357"/>
      <c r="K4450" s="378"/>
      <c r="L4450" s="378"/>
      <c r="M4450" s="381"/>
      <c r="N4450" s="381"/>
      <c r="O4450" s="376"/>
      <c r="P4450" s="377"/>
      <c r="Q4450" s="376"/>
      <c r="R4450" s="377"/>
    </row>
    <row r="4451" spans="8:19" x14ac:dyDescent="0.3">
      <c r="H4451" s="357"/>
      <c r="I4451" s="357"/>
      <c r="J4451" s="357"/>
      <c r="K4451" s="378"/>
      <c r="L4451" s="378"/>
      <c r="M4451" s="381"/>
      <c r="N4451" s="381"/>
      <c r="O4451" s="376"/>
      <c r="P4451" s="377"/>
      <c r="Q4451" s="376"/>
      <c r="R4451" s="377"/>
    </row>
    <row r="4452" spans="8:19" ht="15" customHeight="1" x14ac:dyDescent="0.3">
      <c r="H4452" s="357"/>
      <c r="I4452" s="357"/>
      <c r="J4452" s="357"/>
      <c r="K4452" s="378"/>
      <c r="L4452" s="378"/>
      <c r="M4452" s="381"/>
      <c r="N4452" s="381"/>
      <c r="O4452" s="376"/>
      <c r="P4452" s="377"/>
      <c r="Q4452" s="376"/>
      <c r="R4452" s="377"/>
    </row>
    <row r="4453" spans="8:19" x14ac:dyDescent="0.3">
      <c r="H4453" s="357"/>
      <c r="I4453" s="357"/>
      <c r="J4453" s="357"/>
      <c r="K4453" s="378"/>
      <c r="L4453" s="378"/>
      <c r="M4453" s="381"/>
      <c r="N4453" s="381"/>
      <c r="O4453" s="376"/>
      <c r="P4453" s="377"/>
      <c r="Q4453" s="376"/>
      <c r="R4453" s="377"/>
    </row>
    <row r="4454" spans="8:19" x14ac:dyDescent="0.3">
      <c r="H4454" s="357"/>
      <c r="I4454" s="357"/>
      <c r="J4454" s="357"/>
      <c r="K4454" s="378"/>
      <c r="L4454" s="378"/>
      <c r="M4454" s="381"/>
      <c r="N4454" s="381"/>
      <c r="O4454" s="376"/>
      <c r="P4454" s="377"/>
      <c r="Q4454" s="376"/>
      <c r="R4454" s="377"/>
    </row>
    <row r="4455" spans="8:19" ht="14.25" customHeight="1" x14ac:dyDescent="0.3">
      <c r="H4455" s="357"/>
      <c r="I4455" s="357"/>
      <c r="J4455" s="357"/>
      <c r="K4455" s="378"/>
      <c r="L4455" s="378"/>
      <c r="M4455" s="381"/>
      <c r="N4455" s="381"/>
      <c r="O4455" s="376"/>
      <c r="P4455" s="377"/>
      <c r="Q4455" s="376"/>
      <c r="R4455" s="377"/>
    </row>
    <row r="4456" spans="8:19" x14ac:dyDescent="0.3">
      <c r="H4456" s="357"/>
      <c r="I4456" s="357"/>
      <c r="J4456" s="357"/>
      <c r="K4456" s="378"/>
      <c r="L4456" s="378"/>
      <c r="M4456" s="381"/>
      <c r="N4456" s="381"/>
      <c r="O4456" s="376"/>
      <c r="P4456" s="377"/>
      <c r="Q4456" s="376"/>
      <c r="R4456" s="377"/>
    </row>
    <row r="4457" spans="8:19" x14ac:dyDescent="0.3">
      <c r="H4457" s="357"/>
      <c r="I4457" s="357"/>
      <c r="J4457" s="357"/>
      <c r="K4457" s="378"/>
      <c r="L4457" s="378"/>
      <c r="M4457" s="381"/>
      <c r="N4457" s="381"/>
      <c r="O4457" s="376"/>
      <c r="P4457" s="377"/>
      <c r="Q4457" s="376"/>
      <c r="R4457" s="377"/>
    </row>
    <row r="4458" spans="8:19" ht="42" customHeight="1" x14ac:dyDescent="0.3">
      <c r="H4458" s="357"/>
      <c r="I4458" s="357"/>
      <c r="J4458" s="357"/>
      <c r="K4458" s="378"/>
      <c r="L4458" s="378"/>
      <c r="M4458" s="381"/>
      <c r="N4458" s="381"/>
      <c r="O4458" s="376"/>
      <c r="P4458" s="377"/>
      <c r="Q4458" s="376"/>
      <c r="R4458" s="377"/>
    </row>
    <row r="4459" spans="8:19" x14ac:dyDescent="0.3">
      <c r="H4459" s="357"/>
      <c r="I4459" s="357"/>
      <c r="J4459" s="357"/>
      <c r="K4459" s="378"/>
      <c r="L4459" s="378"/>
      <c r="M4459" s="381"/>
      <c r="N4459" s="381"/>
      <c r="O4459" s="376"/>
      <c r="P4459" s="377"/>
      <c r="Q4459" s="376"/>
      <c r="R4459" s="377"/>
    </row>
    <row r="4460" spans="8:19" x14ac:dyDescent="0.3">
      <c r="H4460" s="357"/>
      <c r="I4460" s="357"/>
      <c r="J4460" s="357"/>
      <c r="K4460" s="378"/>
      <c r="L4460" s="378"/>
      <c r="M4460" s="381"/>
      <c r="N4460" s="381"/>
      <c r="O4460" s="376"/>
      <c r="P4460" s="377"/>
      <c r="Q4460" s="376"/>
      <c r="R4460" s="377"/>
    </row>
    <row r="4461" spans="8:19" x14ac:dyDescent="0.3">
      <c r="H4461" s="357"/>
      <c r="I4461" s="357"/>
      <c r="J4461" s="357"/>
      <c r="K4461" s="378"/>
      <c r="L4461" s="378"/>
      <c r="M4461" s="381"/>
      <c r="N4461" s="381"/>
      <c r="O4461" s="376"/>
      <c r="P4461" s="377"/>
      <c r="Q4461" s="376"/>
      <c r="R4461" s="377"/>
    </row>
    <row r="4462" spans="8:19" x14ac:dyDescent="0.3">
      <c r="H4462" s="367"/>
      <c r="I4462" s="367"/>
      <c r="J4462" s="367"/>
      <c r="K4462" s="367"/>
      <c r="L4462" s="367"/>
      <c r="M4462" s="367"/>
      <c r="N4462" s="382"/>
      <c r="O4462" s="376"/>
      <c r="P4462" s="377"/>
      <c r="Q4462" s="376"/>
      <c r="R4462" s="377"/>
    </row>
    <row r="4463" spans="8:19" x14ac:dyDescent="0.3">
      <c r="H4463" s="354"/>
      <c r="I4463" s="354"/>
      <c r="J4463" s="354"/>
      <c r="K4463" s="354"/>
      <c r="L4463" s="354"/>
      <c r="M4463" s="368"/>
      <c r="N4463" s="384"/>
      <c r="O4463" s="310"/>
      <c r="P4463" s="495"/>
      <c r="Q4463" s="495"/>
      <c r="R4463" s="495"/>
      <c r="S4463" s="71"/>
    </row>
    <row r="4464" spans="8:19" x14ac:dyDescent="0.3">
      <c r="H4464" s="385"/>
      <c r="I4464" s="385"/>
      <c r="J4464" s="385"/>
      <c r="K4464" s="385"/>
      <c r="L4464" s="385"/>
      <c r="M4464" s="386"/>
      <c r="N4464" s="386"/>
      <c r="O4464" s="385"/>
      <c r="P4464" s="385"/>
      <c r="Q4464" s="13"/>
      <c r="R4464" s="13"/>
    </row>
    <row r="4465" spans="8:18" x14ac:dyDescent="0.3">
      <c r="H4465" s="354"/>
      <c r="I4465" s="355"/>
      <c r="J4465" s="355"/>
      <c r="K4465" s="355"/>
      <c r="L4465" s="355"/>
      <c r="M4465" s="355"/>
      <c r="N4465" s="355"/>
      <c r="O4465" s="355"/>
      <c r="P4465" s="355"/>
      <c r="Q4465" s="13"/>
      <c r="R4465" s="13"/>
    </row>
    <row r="4466" spans="8:18" ht="13.5" customHeight="1" x14ac:dyDescent="0.3">
      <c r="H4466" s="354"/>
      <c r="I4466" s="355"/>
      <c r="J4466" s="355"/>
      <c r="K4466" s="355"/>
      <c r="L4466" s="355"/>
      <c r="M4466" s="355"/>
      <c r="N4466" s="355"/>
      <c r="O4466" s="355"/>
      <c r="P4466" s="355"/>
      <c r="Q4466" s="13"/>
      <c r="R4466" s="70"/>
    </row>
    <row r="4467" spans="8:18" ht="26.25" customHeight="1" x14ac:dyDescent="0.3">
      <c r="H4467" s="354"/>
      <c r="I4467" s="354"/>
      <c r="J4467" s="354"/>
      <c r="K4467" s="354"/>
      <c r="L4467" s="354"/>
      <c r="M4467" s="355"/>
      <c r="N4467" s="355"/>
      <c r="O4467" s="357"/>
      <c r="P4467" s="357"/>
      <c r="Q4467" s="13"/>
      <c r="R4467" s="70"/>
    </row>
    <row r="4468" spans="8:18" ht="3.75" customHeight="1" x14ac:dyDescent="0.3">
      <c r="H4468" s="13"/>
      <c r="I4468" s="13"/>
      <c r="J4468" s="13"/>
      <c r="K4468" s="13"/>
      <c r="L4468" s="13"/>
      <c r="M4468" s="358"/>
      <c r="N4468" s="358"/>
      <c r="O4468" s="13"/>
      <c r="P4468" s="13"/>
      <c r="Q4468" s="13"/>
      <c r="R4468" s="13"/>
    </row>
    <row r="4469" spans="8:18" ht="18.600000000000001" x14ac:dyDescent="0.4">
      <c r="H4469" s="487"/>
      <c r="I4469" s="487"/>
      <c r="J4469" s="487"/>
      <c r="K4469" s="487"/>
      <c r="L4469" s="487"/>
      <c r="M4469" s="487"/>
      <c r="N4469" s="487"/>
      <c r="O4469" s="487"/>
      <c r="P4469" s="487"/>
      <c r="Q4469" s="487"/>
      <c r="R4469" s="487"/>
    </row>
    <row r="4470" spans="8:18" x14ac:dyDescent="0.3">
      <c r="H4470" s="482"/>
      <c r="I4470" s="482"/>
      <c r="J4470" s="482"/>
      <c r="K4470" s="482"/>
      <c r="L4470" s="482"/>
      <c r="M4470" s="482"/>
      <c r="N4470" s="482"/>
      <c r="O4470" s="482"/>
      <c r="P4470" s="482"/>
      <c r="Q4470" s="13"/>
      <c r="R4470" s="13"/>
    </row>
    <row r="4471" spans="8:18" ht="18.600000000000001" x14ac:dyDescent="0.4">
      <c r="H4471" s="483"/>
      <c r="I4471" s="483"/>
      <c r="J4471" s="483"/>
      <c r="K4471" s="483"/>
      <c r="L4471" s="483"/>
      <c r="M4471" s="483"/>
      <c r="N4471" s="483"/>
      <c r="O4471" s="483"/>
      <c r="P4471" s="483"/>
      <c r="Q4471" s="13"/>
      <c r="R4471" s="13"/>
    </row>
    <row r="4472" spans="8:18" ht="18" x14ac:dyDescent="0.4">
      <c r="H4472" s="484"/>
      <c r="I4472" s="484"/>
      <c r="J4472" s="484"/>
      <c r="K4472" s="484"/>
      <c r="L4472" s="484"/>
      <c r="M4472" s="484"/>
      <c r="N4472" s="484"/>
      <c r="O4472" s="484"/>
      <c r="P4472" s="484"/>
      <c r="Q4472" s="13"/>
      <c r="R4472" s="13"/>
    </row>
    <row r="4473" spans="8:18" x14ac:dyDescent="0.3">
      <c r="H4473" s="13"/>
      <c r="I4473" s="359"/>
      <c r="J4473" s="360"/>
      <c r="K4473" s="361"/>
      <c r="L4473" s="362"/>
      <c r="M4473" s="363"/>
      <c r="N4473" s="485"/>
      <c r="O4473" s="485"/>
      <c r="P4473" s="364"/>
      <c r="Q4473" s="13"/>
      <c r="R4473" s="13"/>
    </row>
    <row r="4474" spans="8:18" x14ac:dyDescent="0.3">
      <c r="H4474" s="13"/>
      <c r="I4474" s="359"/>
      <c r="J4474" s="360"/>
      <c r="K4474" s="361"/>
      <c r="L4474" s="361"/>
      <c r="M4474" s="363"/>
      <c r="N4474" s="485"/>
      <c r="O4474" s="485"/>
      <c r="P4474" s="364"/>
      <c r="Q4474" s="13"/>
      <c r="R4474" s="13"/>
    </row>
    <row r="4475" spans="8:18" x14ac:dyDescent="0.3">
      <c r="H4475" s="13"/>
      <c r="I4475" s="365"/>
      <c r="J4475" s="365"/>
      <c r="K4475" s="366"/>
      <c r="L4475" s="367"/>
      <c r="M4475" s="368"/>
      <c r="N4475" s="369"/>
      <c r="O4475" s="486"/>
      <c r="P4475" s="486"/>
      <c r="Q4475" s="486"/>
      <c r="R4475" s="486"/>
    </row>
    <row r="4476" spans="8:18" x14ac:dyDescent="0.3">
      <c r="H4476" s="370"/>
      <c r="I4476" s="371"/>
      <c r="J4476" s="371"/>
      <c r="K4476" s="367"/>
      <c r="L4476" s="367"/>
      <c r="M4476" s="367"/>
      <c r="N4476" s="372"/>
      <c r="O4476" s="478"/>
      <c r="P4476" s="478"/>
      <c r="Q4476" s="478"/>
      <c r="R4476" s="478"/>
    </row>
    <row r="4477" spans="8:18" ht="22.5" customHeight="1" x14ac:dyDescent="0.3">
      <c r="H4477" s="357"/>
      <c r="I4477" s="357"/>
      <c r="J4477" s="407"/>
      <c r="K4477" s="378"/>
      <c r="L4477" s="378"/>
      <c r="M4477" s="381"/>
      <c r="N4477" s="381"/>
      <c r="O4477" s="376"/>
      <c r="P4477" s="70"/>
      <c r="Q4477" s="376"/>
      <c r="R4477" s="377"/>
    </row>
    <row r="4478" spans="8:18" x14ac:dyDescent="0.3">
      <c r="H4478" s="357"/>
      <c r="I4478" s="357"/>
      <c r="J4478" s="407"/>
      <c r="K4478" s="378"/>
      <c r="L4478" s="378"/>
      <c r="M4478" s="381"/>
      <c r="N4478" s="381"/>
      <c r="O4478" s="376"/>
      <c r="P4478" s="70"/>
      <c r="Q4478" s="376"/>
      <c r="R4478" s="377"/>
    </row>
    <row r="4479" spans="8:18" x14ac:dyDescent="0.3">
      <c r="H4479" s="357"/>
      <c r="I4479" s="357"/>
      <c r="J4479" s="357"/>
      <c r="K4479" s="378"/>
      <c r="L4479" s="378"/>
      <c r="M4479" s="381"/>
      <c r="N4479" s="381"/>
      <c r="O4479" s="376"/>
      <c r="P4479" s="377"/>
      <c r="Q4479" s="376"/>
      <c r="R4479" s="377"/>
    </row>
    <row r="4480" spans="8:18" x14ac:dyDescent="0.3">
      <c r="H4480" s="357"/>
      <c r="I4480" s="357"/>
      <c r="J4480" s="357"/>
      <c r="K4480" s="378"/>
      <c r="L4480" s="378"/>
      <c r="M4480" s="381"/>
      <c r="N4480" s="381"/>
      <c r="O4480" s="376"/>
      <c r="P4480" s="377"/>
      <c r="Q4480" s="376"/>
      <c r="R4480" s="377"/>
    </row>
    <row r="4481" spans="8:18" x14ac:dyDescent="0.3">
      <c r="H4481" s="357"/>
      <c r="I4481" s="357"/>
      <c r="J4481" s="407"/>
      <c r="K4481" s="378"/>
      <c r="L4481" s="378"/>
      <c r="M4481" s="381"/>
      <c r="N4481" s="381"/>
      <c r="O4481" s="376"/>
      <c r="P4481" s="377"/>
      <c r="Q4481" s="376"/>
      <c r="R4481" s="377"/>
    </row>
    <row r="4482" spans="8:18" ht="18" customHeight="1" x14ac:dyDescent="0.3">
      <c r="H4482" s="367"/>
      <c r="I4482" s="367"/>
      <c r="J4482" s="367"/>
      <c r="K4482" s="367"/>
      <c r="L4482" s="367"/>
      <c r="M4482" s="367"/>
      <c r="N4482" s="382"/>
      <c r="O4482" s="376"/>
      <c r="P4482" s="377"/>
      <c r="Q4482" s="376"/>
      <c r="R4482" s="377"/>
    </row>
    <row r="4483" spans="8:18" ht="23.25" customHeight="1" x14ac:dyDescent="0.3">
      <c r="H4483" s="354"/>
      <c r="I4483" s="354"/>
      <c r="J4483" s="354"/>
      <c r="K4483" s="354"/>
      <c r="L4483" s="354"/>
      <c r="M4483" s="368"/>
      <c r="N4483" s="384"/>
      <c r="O4483" s="310"/>
      <c r="P4483" s="495"/>
      <c r="Q4483" s="495"/>
      <c r="R4483" s="495"/>
    </row>
    <row r="4484" spans="8:18" x14ac:dyDescent="0.3">
      <c r="H4484" s="385"/>
      <c r="I4484" s="385"/>
      <c r="J4484" s="385"/>
      <c r="K4484" s="385"/>
      <c r="L4484" s="385"/>
      <c r="M4484" s="386"/>
      <c r="N4484" s="386"/>
      <c r="O4484" s="385"/>
      <c r="P4484" s="385"/>
      <c r="Q4484" s="13"/>
      <c r="R4484" s="13"/>
    </row>
    <row r="4485" spans="8:18" x14ac:dyDescent="0.3">
      <c r="H4485" s="354"/>
      <c r="I4485" s="355"/>
      <c r="J4485" s="355"/>
      <c r="K4485" s="355"/>
      <c r="L4485" s="355"/>
      <c r="M4485" s="355"/>
      <c r="N4485" s="355"/>
      <c r="O4485" s="355"/>
      <c r="P4485" s="355"/>
      <c r="Q4485" s="13"/>
      <c r="R4485" s="13"/>
    </row>
    <row r="4486" spans="8:18" x14ac:dyDescent="0.3">
      <c r="H4486" s="354"/>
      <c r="I4486" s="355"/>
      <c r="J4486" s="355"/>
      <c r="K4486" s="355"/>
      <c r="L4486" s="355"/>
      <c r="M4486" s="355"/>
      <c r="N4486" s="355"/>
      <c r="O4486" s="355"/>
      <c r="P4486" s="355"/>
      <c r="Q4486" s="13"/>
      <c r="R4486" s="13"/>
    </row>
    <row r="4487" spans="8:18" x14ac:dyDescent="0.3">
      <c r="H4487" s="354"/>
      <c r="I4487" s="355"/>
      <c r="J4487" s="355"/>
      <c r="K4487" s="355"/>
      <c r="L4487" s="355"/>
      <c r="M4487" s="355"/>
      <c r="N4487" s="355"/>
      <c r="O4487" s="355"/>
      <c r="P4487" s="355"/>
      <c r="Q4487" s="13"/>
      <c r="R4487" s="70"/>
    </row>
    <row r="4488" spans="8:18" x14ac:dyDescent="0.3">
      <c r="H4488" s="354"/>
      <c r="I4488" s="355"/>
      <c r="J4488" s="355"/>
      <c r="K4488" s="355"/>
      <c r="L4488" s="355"/>
      <c r="M4488" s="355"/>
      <c r="N4488" s="355"/>
      <c r="O4488" s="355"/>
      <c r="P4488" s="355"/>
      <c r="Q4488" s="13"/>
      <c r="R4488" s="70"/>
    </row>
    <row r="4489" spans="8:18" ht="31.5" customHeight="1" x14ac:dyDescent="0.3">
      <c r="H4489" s="354"/>
      <c r="I4489" s="354"/>
      <c r="J4489" s="354"/>
      <c r="K4489" s="354"/>
      <c r="L4489" s="354"/>
      <c r="M4489" s="355"/>
      <c r="N4489" s="355"/>
      <c r="O4489" s="357"/>
      <c r="P4489" s="357"/>
      <c r="Q4489" s="13"/>
      <c r="R4489" s="70"/>
    </row>
    <row r="4490" spans="8:18" x14ac:dyDescent="0.3">
      <c r="H4490" s="13"/>
      <c r="I4490" s="13"/>
      <c r="J4490" s="13"/>
      <c r="K4490" s="13"/>
      <c r="L4490" s="13"/>
      <c r="M4490" s="358"/>
      <c r="N4490" s="358"/>
      <c r="O4490" s="13"/>
      <c r="P4490" s="13"/>
      <c r="Q4490" s="13"/>
      <c r="R4490" s="13"/>
    </row>
    <row r="4491" spans="8:18" ht="18.600000000000001" x14ac:dyDescent="0.4">
      <c r="H4491" s="487"/>
      <c r="I4491" s="487"/>
      <c r="J4491" s="487"/>
      <c r="K4491" s="487"/>
      <c r="L4491" s="487"/>
      <c r="M4491" s="487"/>
      <c r="N4491" s="487"/>
      <c r="O4491" s="487"/>
      <c r="P4491" s="487"/>
      <c r="Q4491" s="487"/>
      <c r="R4491" s="487"/>
    </row>
    <row r="4492" spans="8:18" x14ac:dyDescent="0.3">
      <c r="H4492" s="482"/>
      <c r="I4492" s="482"/>
      <c r="J4492" s="482"/>
      <c r="K4492" s="482"/>
      <c r="L4492" s="482"/>
      <c r="M4492" s="482"/>
      <c r="N4492" s="482"/>
      <c r="O4492" s="482"/>
      <c r="P4492" s="482"/>
      <c r="Q4492" s="13"/>
      <c r="R4492" s="13"/>
    </row>
    <row r="4493" spans="8:18" ht="18.600000000000001" x14ac:dyDescent="0.4">
      <c r="H4493" s="483"/>
      <c r="I4493" s="483"/>
      <c r="J4493" s="483"/>
      <c r="K4493" s="483"/>
      <c r="L4493" s="483"/>
      <c r="M4493" s="483"/>
      <c r="N4493" s="483"/>
      <c r="O4493" s="483"/>
      <c r="P4493" s="483"/>
      <c r="Q4493" s="13"/>
      <c r="R4493" s="13"/>
    </row>
    <row r="4494" spans="8:18" ht="18" x14ac:dyDescent="0.4">
      <c r="H4494" s="484"/>
      <c r="I4494" s="484"/>
      <c r="J4494" s="484"/>
      <c r="K4494" s="484"/>
      <c r="L4494" s="484"/>
      <c r="M4494" s="484"/>
      <c r="N4494" s="484"/>
      <c r="O4494" s="484"/>
      <c r="P4494" s="484"/>
      <c r="Q4494" s="13"/>
      <c r="R4494" s="13"/>
    </row>
    <row r="4495" spans="8:18" ht="22.5" customHeight="1" x14ac:dyDescent="0.3">
      <c r="H4495" s="13"/>
      <c r="I4495" s="359"/>
      <c r="J4495" s="360"/>
      <c r="K4495" s="361"/>
      <c r="L4495" s="362"/>
      <c r="M4495" s="363"/>
      <c r="N4495" s="485"/>
      <c r="O4495" s="485"/>
      <c r="P4495" s="364"/>
      <c r="Q4495" s="13"/>
      <c r="R4495" s="13"/>
    </row>
    <row r="4496" spans="8:18" ht="12.75" customHeight="1" x14ac:dyDescent="0.3">
      <c r="H4496" s="13"/>
      <c r="I4496" s="359"/>
      <c r="J4496" s="360"/>
      <c r="K4496" s="361"/>
      <c r="L4496" s="361"/>
      <c r="M4496" s="363"/>
      <c r="N4496" s="485"/>
      <c r="O4496" s="485"/>
      <c r="P4496" s="364"/>
      <c r="Q4496" s="13"/>
      <c r="R4496" s="13"/>
    </row>
    <row r="4497" spans="8:18" x14ac:dyDescent="0.3">
      <c r="H4497" s="13"/>
      <c r="I4497" s="365"/>
      <c r="J4497" s="365"/>
      <c r="K4497" s="366"/>
      <c r="L4497" s="367"/>
      <c r="M4497" s="368"/>
      <c r="N4497" s="369"/>
      <c r="O4497" s="486"/>
      <c r="P4497" s="486"/>
      <c r="Q4497" s="486"/>
      <c r="R4497" s="486"/>
    </row>
    <row r="4498" spans="8:18" x14ac:dyDescent="0.3">
      <c r="H4498" s="370"/>
      <c r="I4498" s="371"/>
      <c r="J4498" s="371"/>
      <c r="K4498" s="367"/>
      <c r="L4498" s="367"/>
      <c r="M4498" s="367"/>
      <c r="N4498" s="372"/>
      <c r="O4498" s="478"/>
      <c r="P4498" s="478"/>
      <c r="Q4498" s="478"/>
      <c r="R4498" s="478"/>
    </row>
    <row r="4499" spans="8:18" x14ac:dyDescent="0.3">
      <c r="H4499" s="357"/>
      <c r="I4499" s="357"/>
      <c r="J4499" s="407"/>
      <c r="K4499" s="378"/>
      <c r="L4499" s="378"/>
      <c r="M4499" s="381"/>
      <c r="N4499" s="381"/>
      <c r="O4499" s="376"/>
      <c r="P4499" s="70"/>
      <c r="Q4499" s="376"/>
      <c r="R4499" s="377"/>
    </row>
    <row r="4500" spans="8:18" x14ac:dyDescent="0.3">
      <c r="H4500" s="357"/>
      <c r="I4500" s="357"/>
      <c r="J4500" s="407"/>
      <c r="K4500" s="378"/>
      <c r="L4500" s="378"/>
      <c r="M4500" s="381"/>
      <c r="N4500" s="381"/>
      <c r="O4500" s="376"/>
      <c r="P4500" s="70"/>
      <c r="Q4500" s="376"/>
      <c r="R4500" s="377"/>
    </row>
    <row r="4501" spans="8:18" ht="18" customHeight="1" x14ac:dyDescent="0.3">
      <c r="H4501" s="357"/>
      <c r="I4501" s="357"/>
      <c r="J4501" s="357"/>
      <c r="K4501" s="378"/>
      <c r="L4501" s="378"/>
      <c r="M4501" s="381"/>
      <c r="N4501" s="381"/>
      <c r="O4501" s="376"/>
      <c r="P4501" s="377"/>
      <c r="Q4501" s="376"/>
      <c r="R4501" s="377"/>
    </row>
    <row r="4502" spans="8:18" x14ac:dyDescent="0.3">
      <c r="H4502" s="357"/>
      <c r="I4502" s="357"/>
      <c r="J4502" s="357"/>
      <c r="K4502" s="378"/>
      <c r="L4502" s="378"/>
      <c r="M4502" s="381"/>
      <c r="N4502" s="381"/>
      <c r="O4502" s="376"/>
      <c r="P4502" s="377"/>
      <c r="Q4502" s="376"/>
      <c r="R4502" s="377"/>
    </row>
    <row r="4503" spans="8:18" x14ac:dyDescent="0.3">
      <c r="H4503" s="357"/>
      <c r="I4503" s="357"/>
      <c r="J4503" s="357"/>
      <c r="K4503" s="378"/>
      <c r="L4503" s="378"/>
      <c r="M4503" s="381"/>
      <c r="N4503" s="381"/>
      <c r="O4503" s="376"/>
      <c r="P4503" s="377"/>
      <c r="Q4503" s="376"/>
      <c r="R4503" s="377"/>
    </row>
    <row r="4504" spans="8:18" ht="27.75" customHeight="1" x14ac:dyDescent="0.3">
      <c r="H4504" s="357"/>
      <c r="I4504" s="357"/>
      <c r="J4504" s="357"/>
      <c r="K4504" s="378"/>
      <c r="L4504" s="378"/>
      <c r="M4504" s="381"/>
      <c r="N4504" s="381"/>
      <c r="O4504" s="376"/>
      <c r="P4504" s="377"/>
      <c r="Q4504" s="376"/>
      <c r="R4504" s="377"/>
    </row>
    <row r="4505" spans="8:18" x14ac:dyDescent="0.3">
      <c r="H4505" s="357"/>
      <c r="I4505" s="357"/>
      <c r="J4505" s="357"/>
      <c r="K4505" s="378"/>
      <c r="L4505" s="378"/>
      <c r="M4505" s="381"/>
      <c r="N4505" s="381"/>
      <c r="O4505" s="376"/>
      <c r="P4505" s="377"/>
      <c r="Q4505" s="376"/>
      <c r="R4505" s="377"/>
    </row>
    <row r="4506" spans="8:18" x14ac:dyDescent="0.3">
      <c r="H4506" s="357"/>
      <c r="I4506" s="357"/>
      <c r="J4506" s="407"/>
      <c r="K4506" s="378"/>
      <c r="L4506" s="378"/>
      <c r="M4506" s="381"/>
      <c r="N4506" s="381"/>
      <c r="O4506" s="376"/>
      <c r="P4506" s="377"/>
      <c r="Q4506" s="376"/>
      <c r="R4506" s="377"/>
    </row>
    <row r="4507" spans="8:18" ht="18" customHeight="1" x14ac:dyDescent="0.3">
      <c r="H4507" s="367"/>
      <c r="I4507" s="367"/>
      <c r="J4507" s="367"/>
      <c r="K4507" s="367"/>
      <c r="L4507" s="367"/>
      <c r="M4507" s="367"/>
      <c r="N4507" s="382"/>
      <c r="O4507" s="376"/>
      <c r="P4507" s="377"/>
      <c r="Q4507" s="376"/>
      <c r="R4507" s="377"/>
    </row>
    <row r="4508" spans="8:18" ht="23.25" customHeight="1" x14ac:dyDescent="0.3">
      <c r="H4508" s="354"/>
      <c r="I4508" s="354"/>
      <c r="J4508" s="354"/>
      <c r="K4508" s="354"/>
      <c r="L4508" s="354"/>
      <c r="M4508" s="368"/>
      <c r="N4508" s="384"/>
      <c r="O4508" s="310"/>
      <c r="P4508" s="495"/>
      <c r="Q4508" s="495"/>
      <c r="R4508" s="495"/>
    </row>
    <row r="4509" spans="8:18" x14ac:dyDescent="0.3">
      <c r="H4509" s="385"/>
      <c r="I4509" s="385"/>
      <c r="J4509" s="385"/>
      <c r="K4509" s="385"/>
      <c r="L4509" s="385"/>
      <c r="M4509" s="386"/>
      <c r="N4509" s="386"/>
      <c r="O4509" s="385"/>
      <c r="P4509" s="385"/>
      <c r="Q4509" s="13"/>
      <c r="R4509" s="13"/>
    </row>
    <row r="4510" spans="8:18" x14ac:dyDescent="0.3">
      <c r="H4510" s="354"/>
      <c r="I4510" s="355"/>
      <c r="J4510" s="355"/>
      <c r="K4510" s="355"/>
      <c r="L4510" s="355"/>
      <c r="M4510" s="355"/>
      <c r="N4510" s="355"/>
      <c r="O4510" s="355"/>
      <c r="P4510" s="355"/>
      <c r="Q4510" s="13"/>
      <c r="R4510" s="13"/>
    </row>
    <row r="4511" spans="8:18" x14ac:dyDescent="0.3">
      <c r="H4511" s="354"/>
      <c r="I4511" s="355"/>
      <c r="J4511" s="355"/>
      <c r="K4511" s="355"/>
      <c r="L4511" s="355"/>
      <c r="M4511" s="355"/>
      <c r="N4511" s="355"/>
      <c r="O4511" s="355"/>
      <c r="P4511" s="355"/>
      <c r="Q4511" s="13"/>
      <c r="R4511" s="13"/>
    </row>
    <row r="4512" spans="8:18" x14ac:dyDescent="0.3">
      <c r="H4512" s="354"/>
      <c r="I4512" s="355"/>
      <c r="J4512" s="355"/>
      <c r="K4512" s="355"/>
      <c r="L4512" s="355"/>
      <c r="M4512" s="355"/>
      <c r="N4512" s="355"/>
      <c r="O4512" s="355"/>
      <c r="P4512" s="355"/>
      <c r="Q4512" s="13"/>
      <c r="R4512" s="70"/>
    </row>
    <row r="4513" spans="8:18" x14ac:dyDescent="0.3">
      <c r="H4513" s="354"/>
      <c r="I4513" s="355"/>
      <c r="J4513" s="355"/>
      <c r="K4513" s="355"/>
      <c r="L4513" s="355"/>
      <c r="M4513" s="355"/>
      <c r="N4513" s="355"/>
      <c r="O4513" s="355"/>
      <c r="P4513" s="355"/>
      <c r="Q4513" s="13"/>
      <c r="R4513" s="70"/>
    </row>
    <row r="4514" spans="8:18" ht="21.75" customHeight="1" x14ac:dyDescent="0.3">
      <c r="H4514" s="354"/>
      <c r="I4514" s="354"/>
      <c r="J4514" s="354"/>
      <c r="K4514" s="354"/>
      <c r="L4514" s="354"/>
      <c r="M4514" s="355"/>
      <c r="N4514" s="355"/>
      <c r="O4514" s="357"/>
      <c r="P4514" s="357"/>
      <c r="Q4514" s="13"/>
      <c r="R4514" s="70"/>
    </row>
    <row r="4515" spans="8:18" x14ac:dyDescent="0.3">
      <c r="H4515" s="13"/>
      <c r="I4515" s="13"/>
      <c r="J4515" s="13"/>
      <c r="K4515" s="13"/>
      <c r="L4515" s="13"/>
      <c r="M4515" s="358"/>
      <c r="N4515" s="358"/>
      <c r="O4515" s="13"/>
      <c r="P4515" s="13"/>
      <c r="Q4515" s="13"/>
      <c r="R4515" s="13"/>
    </row>
    <row r="4516" spans="8:18" ht="18.600000000000001" x14ac:dyDescent="0.4">
      <c r="H4516" s="487"/>
      <c r="I4516" s="487"/>
      <c r="J4516" s="487"/>
      <c r="K4516" s="487"/>
      <c r="L4516" s="487"/>
      <c r="M4516" s="487"/>
      <c r="N4516" s="487"/>
      <c r="O4516" s="487"/>
      <c r="P4516" s="487"/>
      <c r="Q4516" s="487"/>
      <c r="R4516" s="487"/>
    </row>
    <row r="4517" spans="8:18" x14ac:dyDescent="0.3">
      <c r="H4517" s="482"/>
      <c r="I4517" s="482"/>
      <c r="J4517" s="482"/>
      <c r="K4517" s="482"/>
      <c r="L4517" s="482"/>
      <c r="M4517" s="482"/>
      <c r="N4517" s="482"/>
      <c r="O4517" s="482"/>
      <c r="P4517" s="482"/>
      <c r="Q4517" s="13"/>
      <c r="R4517" s="13"/>
    </row>
    <row r="4518" spans="8:18" ht="18.600000000000001" x14ac:dyDescent="0.4">
      <c r="H4518" s="483"/>
      <c r="I4518" s="483"/>
      <c r="J4518" s="483"/>
      <c r="K4518" s="483"/>
      <c r="L4518" s="483"/>
      <c r="M4518" s="483"/>
      <c r="N4518" s="483"/>
      <c r="O4518" s="483"/>
      <c r="P4518" s="483"/>
      <c r="Q4518" s="13"/>
      <c r="R4518" s="13"/>
    </row>
    <row r="4519" spans="8:18" ht="18" x14ac:dyDescent="0.4">
      <c r="H4519" s="484"/>
      <c r="I4519" s="484"/>
      <c r="J4519" s="484"/>
      <c r="K4519" s="484"/>
      <c r="L4519" s="484"/>
      <c r="M4519" s="484"/>
      <c r="N4519" s="484"/>
      <c r="O4519" s="484"/>
      <c r="P4519" s="484"/>
      <c r="Q4519" s="13"/>
      <c r="R4519" s="13"/>
    </row>
    <row r="4520" spans="8:18" x14ac:dyDescent="0.3">
      <c r="H4520" s="13"/>
      <c r="I4520" s="359"/>
      <c r="J4520" s="360"/>
      <c r="K4520" s="361"/>
      <c r="L4520" s="362"/>
      <c r="M4520" s="363"/>
      <c r="N4520" s="485"/>
      <c r="O4520" s="485"/>
      <c r="P4520" s="364"/>
      <c r="Q4520" s="13"/>
      <c r="R4520" s="13"/>
    </row>
    <row r="4521" spans="8:18" x14ac:dyDescent="0.3">
      <c r="H4521" s="13"/>
      <c r="I4521" s="359"/>
      <c r="J4521" s="360"/>
      <c r="K4521" s="361"/>
      <c r="L4521" s="361"/>
      <c r="M4521" s="363"/>
      <c r="N4521" s="485"/>
      <c r="O4521" s="485"/>
      <c r="P4521" s="364"/>
      <c r="Q4521" s="13"/>
      <c r="R4521" s="13"/>
    </row>
    <row r="4522" spans="8:18" x14ac:dyDescent="0.3">
      <c r="H4522" s="13"/>
      <c r="I4522" s="365"/>
      <c r="J4522" s="365"/>
      <c r="K4522" s="366"/>
      <c r="L4522" s="367"/>
      <c r="M4522" s="368"/>
      <c r="N4522" s="369"/>
      <c r="O4522" s="486"/>
      <c r="P4522" s="486"/>
      <c r="Q4522" s="486"/>
      <c r="R4522" s="486"/>
    </row>
    <row r="4523" spans="8:18" x14ac:dyDescent="0.3">
      <c r="H4523" s="370"/>
      <c r="I4523" s="371"/>
      <c r="J4523" s="371"/>
      <c r="K4523" s="367"/>
      <c r="L4523" s="367"/>
      <c r="M4523" s="367"/>
      <c r="N4523" s="372"/>
      <c r="O4523" s="478"/>
      <c r="P4523" s="478"/>
      <c r="Q4523" s="478"/>
      <c r="R4523" s="478"/>
    </row>
    <row r="4524" spans="8:18" x14ac:dyDescent="0.3">
      <c r="H4524" s="357"/>
      <c r="I4524" s="357"/>
      <c r="J4524" s="407"/>
      <c r="K4524" s="378"/>
      <c r="L4524" s="378"/>
      <c r="M4524" s="381"/>
      <c r="N4524" s="381"/>
      <c r="O4524" s="376"/>
      <c r="P4524" s="70"/>
      <c r="Q4524" s="376"/>
      <c r="R4524" s="377"/>
    </row>
    <row r="4525" spans="8:18" ht="26.25" customHeight="1" x14ac:dyDescent="0.3">
      <c r="H4525" s="357"/>
      <c r="I4525" s="357"/>
      <c r="J4525" s="407"/>
      <c r="K4525" s="378"/>
      <c r="L4525" s="378"/>
      <c r="M4525" s="381"/>
      <c r="N4525" s="381"/>
      <c r="O4525" s="376"/>
      <c r="P4525" s="70"/>
      <c r="Q4525" s="376"/>
      <c r="R4525" s="377"/>
    </row>
    <row r="4526" spans="8:18" ht="22.5" customHeight="1" x14ac:dyDescent="0.3">
      <c r="H4526" s="357"/>
      <c r="I4526" s="357"/>
      <c r="J4526" s="407"/>
      <c r="K4526" s="378"/>
      <c r="L4526" s="378"/>
      <c r="M4526" s="381"/>
      <c r="N4526" s="381"/>
      <c r="O4526" s="376"/>
      <c r="P4526" s="70"/>
      <c r="Q4526" s="376"/>
      <c r="R4526" s="377"/>
    </row>
    <row r="4527" spans="8:18" ht="40.5" customHeight="1" x14ac:dyDescent="0.3">
      <c r="H4527" s="357"/>
      <c r="I4527" s="357"/>
      <c r="J4527" s="407"/>
      <c r="K4527" s="378"/>
      <c r="L4527" s="378"/>
      <c r="M4527" s="381"/>
      <c r="N4527" s="381"/>
      <c r="O4527" s="376"/>
      <c r="P4527" s="70"/>
      <c r="Q4527" s="376"/>
      <c r="R4527" s="377"/>
    </row>
    <row r="4528" spans="8:18" ht="48.75" customHeight="1" x14ac:dyDescent="0.3">
      <c r="H4528" s="357"/>
      <c r="I4528" s="357"/>
      <c r="J4528" s="407"/>
      <c r="K4528" s="378"/>
      <c r="L4528" s="378"/>
      <c r="M4528" s="381"/>
      <c r="N4528" s="381"/>
      <c r="O4528" s="376"/>
      <c r="P4528" s="70"/>
      <c r="Q4528" s="376"/>
      <c r="R4528" s="377"/>
    </row>
    <row r="4529" spans="8:18" ht="36" customHeight="1" x14ac:dyDescent="0.3">
      <c r="H4529" s="357"/>
      <c r="I4529" s="357"/>
      <c r="J4529" s="407"/>
      <c r="K4529" s="378"/>
      <c r="L4529" s="378"/>
      <c r="M4529" s="381"/>
      <c r="N4529" s="381"/>
      <c r="O4529" s="376"/>
      <c r="P4529" s="70"/>
      <c r="Q4529" s="376"/>
      <c r="R4529" s="377"/>
    </row>
    <row r="4530" spans="8:18" ht="22.5" customHeight="1" x14ac:dyDescent="0.3">
      <c r="H4530" s="357"/>
      <c r="I4530" s="357"/>
      <c r="J4530" s="407"/>
      <c r="K4530" s="378"/>
      <c r="L4530" s="378"/>
      <c r="M4530" s="381"/>
      <c r="N4530" s="381"/>
      <c r="O4530" s="376"/>
      <c r="P4530" s="70"/>
      <c r="Q4530" s="376"/>
      <c r="R4530" s="377"/>
    </row>
    <row r="4531" spans="8:18" ht="22.5" customHeight="1" x14ac:dyDescent="0.3">
      <c r="H4531" s="357"/>
      <c r="I4531" s="357"/>
      <c r="J4531" s="407"/>
      <c r="K4531" s="378"/>
      <c r="L4531" s="378"/>
      <c r="M4531" s="381"/>
      <c r="N4531" s="381"/>
      <c r="O4531" s="376"/>
      <c r="P4531" s="70"/>
      <c r="Q4531" s="376"/>
      <c r="R4531" s="377"/>
    </row>
    <row r="4532" spans="8:18" x14ac:dyDescent="0.3">
      <c r="H4532" s="357"/>
      <c r="I4532" s="357"/>
      <c r="J4532" s="357"/>
      <c r="K4532" s="378"/>
      <c r="L4532" s="378"/>
      <c r="M4532" s="381"/>
      <c r="N4532" s="381"/>
      <c r="O4532" s="376"/>
      <c r="P4532" s="377"/>
      <c r="Q4532" s="376"/>
      <c r="R4532" s="377"/>
    </row>
    <row r="4533" spans="8:18" x14ac:dyDescent="0.3">
      <c r="H4533" s="357"/>
      <c r="I4533" s="357"/>
      <c r="J4533" s="357"/>
      <c r="K4533" s="378"/>
      <c r="L4533" s="378"/>
      <c r="M4533" s="381"/>
      <c r="N4533" s="381"/>
      <c r="O4533" s="376"/>
      <c r="P4533" s="377"/>
      <c r="Q4533" s="376"/>
      <c r="R4533" s="377"/>
    </row>
    <row r="4534" spans="8:18" x14ac:dyDescent="0.3">
      <c r="H4534" s="357"/>
      <c r="I4534" s="357"/>
      <c r="J4534" s="357"/>
      <c r="K4534" s="378"/>
      <c r="L4534" s="378"/>
      <c r="M4534" s="381"/>
      <c r="N4534" s="381"/>
      <c r="O4534" s="376"/>
      <c r="P4534" s="377"/>
      <c r="Q4534" s="376"/>
      <c r="R4534" s="377"/>
    </row>
    <row r="4535" spans="8:18" x14ac:dyDescent="0.3">
      <c r="H4535" s="357"/>
      <c r="I4535" s="357"/>
      <c r="J4535" s="407"/>
      <c r="K4535" s="378"/>
      <c r="L4535" s="378"/>
      <c r="M4535" s="381"/>
      <c r="N4535" s="381"/>
      <c r="O4535" s="376"/>
      <c r="P4535" s="377"/>
      <c r="Q4535" s="376"/>
      <c r="R4535" s="377"/>
    </row>
    <row r="4536" spans="8:18" x14ac:dyDescent="0.3">
      <c r="H4536" s="367"/>
      <c r="I4536" s="367"/>
      <c r="J4536" s="367"/>
      <c r="K4536" s="367"/>
      <c r="L4536" s="367"/>
      <c r="M4536" s="367"/>
      <c r="N4536" s="382"/>
      <c r="O4536" s="376"/>
      <c r="P4536" s="377"/>
      <c r="Q4536" s="376"/>
      <c r="R4536" s="377"/>
    </row>
    <row r="4537" spans="8:18" x14ac:dyDescent="0.3">
      <c r="H4537" s="354"/>
      <c r="I4537" s="354"/>
      <c r="J4537" s="354"/>
      <c r="K4537" s="354"/>
      <c r="L4537" s="354"/>
      <c r="M4537" s="368"/>
      <c r="N4537" s="384"/>
      <c r="O4537" s="310"/>
      <c r="P4537" s="495"/>
      <c r="Q4537" s="495"/>
      <c r="R4537" s="495"/>
    </row>
    <row r="4538" spans="8:18" x14ac:dyDescent="0.3">
      <c r="H4538" s="385"/>
      <c r="I4538" s="385"/>
      <c r="J4538" s="385"/>
      <c r="K4538" s="385"/>
      <c r="L4538" s="385"/>
      <c r="M4538" s="386"/>
      <c r="N4538" s="386"/>
      <c r="O4538" s="385"/>
      <c r="P4538" s="385"/>
      <c r="Q4538" s="13"/>
      <c r="R4538" s="13"/>
    </row>
    <row r="4539" spans="8:18" x14ac:dyDescent="0.3">
      <c r="H4539" s="354"/>
      <c r="I4539" s="355"/>
      <c r="J4539" s="355"/>
      <c r="K4539" s="355"/>
      <c r="L4539" s="355"/>
      <c r="M4539" s="355"/>
      <c r="N4539" s="355"/>
      <c r="O4539" s="355"/>
      <c r="P4539" s="355"/>
      <c r="Q4539" s="13"/>
      <c r="R4539" s="13"/>
    </row>
    <row r="4540" spans="8:18" x14ac:dyDescent="0.3">
      <c r="H4540" s="354"/>
      <c r="I4540" s="355"/>
      <c r="J4540" s="355"/>
      <c r="K4540" s="355"/>
      <c r="L4540" s="355"/>
      <c r="M4540" s="355"/>
      <c r="N4540" s="355"/>
      <c r="O4540" s="355"/>
      <c r="P4540" s="355"/>
      <c r="Q4540" s="13"/>
      <c r="R4540" s="13"/>
    </row>
    <row r="4541" spans="8:18" x14ac:dyDescent="0.3">
      <c r="H4541" s="354"/>
      <c r="I4541" s="355"/>
      <c r="J4541" s="355"/>
      <c r="K4541" s="355"/>
      <c r="L4541" s="355"/>
      <c r="M4541" s="355"/>
      <c r="N4541" s="355"/>
      <c r="O4541" s="355"/>
      <c r="P4541" s="355"/>
      <c r="Q4541" s="13"/>
      <c r="R4541" s="70"/>
    </row>
    <row r="4542" spans="8:18" x14ac:dyDescent="0.3">
      <c r="H4542" s="354"/>
      <c r="I4542" s="355"/>
      <c r="J4542" s="355"/>
      <c r="K4542" s="355"/>
      <c r="L4542" s="355"/>
      <c r="M4542" s="355"/>
      <c r="N4542" s="355"/>
      <c r="O4542" s="355"/>
      <c r="P4542" s="355"/>
      <c r="Q4542" s="13"/>
      <c r="R4542" s="70"/>
    </row>
    <row r="4543" spans="8:18" ht="19.5" customHeight="1" x14ac:dyDescent="0.3">
      <c r="H4543" s="354"/>
      <c r="I4543" s="354"/>
      <c r="J4543" s="354"/>
      <c r="K4543" s="354"/>
      <c r="L4543" s="354"/>
      <c r="M4543" s="355"/>
      <c r="N4543" s="355"/>
      <c r="O4543" s="357"/>
      <c r="P4543" s="357"/>
      <c r="Q4543" s="13"/>
      <c r="R4543" s="70"/>
    </row>
    <row r="4544" spans="8:18" x14ac:dyDescent="0.3">
      <c r="H4544" s="13"/>
      <c r="I4544" s="13"/>
      <c r="J4544" s="13"/>
      <c r="K4544" s="13"/>
      <c r="L4544" s="13"/>
      <c r="M4544" s="358"/>
      <c r="N4544" s="358"/>
      <c r="O4544" s="13"/>
      <c r="P4544" s="13"/>
      <c r="Q4544" s="13"/>
      <c r="R4544" s="13"/>
    </row>
    <row r="4545" spans="8:18" ht="18.600000000000001" x14ac:dyDescent="0.4">
      <c r="H4545" s="487"/>
      <c r="I4545" s="487"/>
      <c r="J4545" s="487"/>
      <c r="K4545" s="487"/>
      <c r="L4545" s="487"/>
      <c r="M4545" s="487"/>
      <c r="N4545" s="487"/>
      <c r="O4545" s="487"/>
      <c r="P4545" s="487"/>
      <c r="Q4545" s="487"/>
      <c r="R4545" s="487"/>
    </row>
    <row r="4546" spans="8:18" x14ac:dyDescent="0.3">
      <c r="H4546" s="482"/>
      <c r="I4546" s="482"/>
      <c r="J4546" s="482"/>
      <c r="K4546" s="482"/>
      <c r="L4546" s="482"/>
      <c r="M4546" s="482"/>
      <c r="N4546" s="482"/>
      <c r="O4546" s="482"/>
      <c r="P4546" s="482"/>
      <c r="Q4546" s="13"/>
      <c r="R4546" s="13"/>
    </row>
    <row r="4547" spans="8:18" ht="18.600000000000001" x14ac:dyDescent="0.4">
      <c r="H4547" s="483"/>
      <c r="I4547" s="483"/>
      <c r="J4547" s="483"/>
      <c r="K4547" s="483"/>
      <c r="L4547" s="483"/>
      <c r="M4547" s="483"/>
      <c r="N4547" s="483"/>
      <c r="O4547" s="483"/>
      <c r="P4547" s="483"/>
      <c r="Q4547" s="13"/>
      <c r="R4547" s="13"/>
    </row>
    <row r="4548" spans="8:18" ht="18" x14ac:dyDescent="0.4">
      <c r="H4548" s="484"/>
      <c r="I4548" s="484"/>
      <c r="J4548" s="484"/>
      <c r="K4548" s="484"/>
      <c r="L4548" s="484"/>
      <c r="M4548" s="484"/>
      <c r="N4548" s="484"/>
      <c r="O4548" s="484"/>
      <c r="P4548" s="484"/>
      <c r="Q4548" s="13"/>
      <c r="R4548" s="13"/>
    </row>
    <row r="4549" spans="8:18" x14ac:dyDescent="0.3">
      <c r="H4549" s="13"/>
      <c r="I4549" s="359"/>
      <c r="J4549" s="360"/>
      <c r="K4549" s="361"/>
      <c r="L4549" s="362"/>
      <c r="M4549" s="363"/>
      <c r="N4549" s="485"/>
      <c r="O4549" s="485"/>
      <c r="P4549" s="364"/>
      <c r="Q4549" s="13"/>
      <c r="R4549" s="13"/>
    </row>
    <row r="4550" spans="8:18" x14ac:dyDescent="0.3">
      <c r="H4550" s="13"/>
      <c r="I4550" s="359"/>
      <c r="J4550" s="360"/>
      <c r="K4550" s="361"/>
      <c r="L4550" s="361"/>
      <c r="M4550" s="363"/>
      <c r="N4550" s="485"/>
      <c r="O4550" s="485"/>
      <c r="P4550" s="364"/>
      <c r="Q4550" s="13"/>
      <c r="R4550" s="13"/>
    </row>
    <row r="4551" spans="8:18" x14ac:dyDescent="0.3">
      <c r="H4551" s="13"/>
      <c r="I4551" s="365"/>
      <c r="J4551" s="365"/>
      <c r="K4551" s="366"/>
      <c r="L4551" s="367"/>
      <c r="M4551" s="368"/>
      <c r="N4551" s="369"/>
      <c r="O4551" s="486"/>
      <c r="P4551" s="486"/>
      <c r="Q4551" s="486"/>
      <c r="R4551" s="486"/>
    </row>
    <row r="4552" spans="8:18" x14ac:dyDescent="0.3">
      <c r="H4552" s="370"/>
      <c r="I4552" s="371"/>
      <c r="J4552" s="371"/>
      <c r="K4552" s="367"/>
      <c r="L4552" s="367"/>
      <c r="M4552" s="367"/>
      <c r="N4552" s="372"/>
      <c r="O4552" s="478"/>
      <c r="P4552" s="478"/>
      <c r="Q4552" s="478"/>
      <c r="R4552" s="478"/>
    </row>
    <row r="4553" spans="8:18" ht="23.25" customHeight="1" x14ac:dyDescent="0.3">
      <c r="H4553" s="357"/>
      <c r="I4553" s="357"/>
      <c r="J4553" s="407"/>
      <c r="K4553" s="378"/>
      <c r="L4553" s="378"/>
      <c r="M4553" s="381"/>
      <c r="N4553" s="381"/>
      <c r="O4553" s="376"/>
      <c r="P4553" s="70"/>
      <c r="Q4553" s="376"/>
      <c r="R4553" s="377"/>
    </row>
    <row r="4554" spans="8:18" x14ac:dyDescent="0.3">
      <c r="H4554" s="357"/>
      <c r="I4554" s="357"/>
      <c r="J4554" s="407"/>
      <c r="K4554" s="378"/>
      <c r="L4554" s="378"/>
      <c r="M4554" s="381"/>
      <c r="N4554" s="381"/>
      <c r="O4554" s="376"/>
      <c r="P4554" s="70"/>
      <c r="Q4554" s="376"/>
      <c r="R4554" s="377"/>
    </row>
    <row r="4555" spans="8:18" x14ac:dyDescent="0.3">
      <c r="H4555" s="357"/>
      <c r="I4555" s="357"/>
      <c r="J4555" s="407"/>
      <c r="K4555" s="378"/>
      <c r="L4555" s="378"/>
      <c r="M4555" s="381"/>
      <c r="N4555" s="381"/>
      <c r="O4555" s="376"/>
      <c r="P4555" s="70"/>
      <c r="Q4555" s="376"/>
      <c r="R4555" s="377"/>
    </row>
    <row r="4556" spans="8:18" x14ac:dyDescent="0.3">
      <c r="H4556" s="357"/>
      <c r="I4556" s="357"/>
      <c r="J4556" s="407"/>
      <c r="K4556" s="378"/>
      <c r="L4556" s="378"/>
      <c r="M4556" s="381"/>
      <c r="N4556" s="381"/>
      <c r="O4556" s="376"/>
      <c r="P4556" s="70"/>
      <c r="Q4556" s="376"/>
      <c r="R4556" s="377"/>
    </row>
    <row r="4557" spans="8:18" x14ac:dyDescent="0.3">
      <c r="H4557" s="357"/>
      <c r="I4557" s="357"/>
      <c r="J4557" s="407"/>
      <c r="K4557" s="378"/>
      <c r="L4557" s="378"/>
      <c r="M4557" s="381"/>
      <c r="N4557" s="381"/>
      <c r="O4557" s="376"/>
      <c r="P4557" s="70"/>
      <c r="Q4557" s="376"/>
      <c r="R4557" s="377"/>
    </row>
    <row r="4558" spans="8:18" x14ac:dyDescent="0.3">
      <c r="H4558" s="357"/>
      <c r="I4558" s="357"/>
      <c r="J4558" s="407"/>
      <c r="K4558" s="378"/>
      <c r="L4558" s="378"/>
      <c r="M4558" s="381"/>
      <c r="N4558" s="381"/>
      <c r="O4558" s="376"/>
      <c r="P4558" s="70"/>
      <c r="Q4558" s="376"/>
      <c r="R4558" s="377"/>
    </row>
    <row r="4559" spans="8:18" x14ac:dyDescent="0.3">
      <c r="H4559" s="357"/>
      <c r="I4559" s="357"/>
      <c r="J4559" s="407"/>
      <c r="K4559" s="378"/>
      <c r="L4559" s="378"/>
      <c r="M4559" s="381"/>
      <c r="N4559" s="381"/>
      <c r="O4559" s="376"/>
      <c r="P4559" s="70"/>
      <c r="Q4559" s="376"/>
      <c r="R4559" s="377"/>
    </row>
    <row r="4560" spans="8:18" x14ac:dyDescent="0.3">
      <c r="H4560" s="357"/>
      <c r="I4560" s="357"/>
      <c r="J4560" s="407"/>
      <c r="K4560" s="378"/>
      <c r="L4560" s="378"/>
      <c r="M4560" s="381"/>
      <c r="N4560" s="381"/>
      <c r="O4560" s="376"/>
      <c r="P4560" s="70"/>
      <c r="Q4560" s="376"/>
      <c r="R4560" s="377"/>
    </row>
    <row r="4561" spans="8:18" x14ac:dyDescent="0.3">
      <c r="H4561" s="357"/>
      <c r="I4561" s="357"/>
      <c r="J4561" s="407"/>
      <c r="K4561" s="378"/>
      <c r="L4561" s="378"/>
      <c r="M4561" s="381"/>
      <c r="N4561" s="381"/>
      <c r="O4561" s="376"/>
      <c r="P4561" s="377"/>
      <c r="Q4561" s="376"/>
      <c r="R4561" s="377"/>
    </row>
    <row r="4562" spans="8:18" ht="15" customHeight="1" x14ac:dyDescent="0.3">
      <c r="H4562" s="367"/>
      <c r="I4562" s="367"/>
      <c r="J4562" s="367"/>
      <c r="K4562" s="367"/>
      <c r="L4562" s="367"/>
      <c r="M4562" s="367"/>
      <c r="N4562" s="382"/>
      <c r="O4562" s="376"/>
      <c r="P4562" s="377"/>
      <c r="Q4562" s="376"/>
      <c r="R4562" s="377"/>
    </row>
    <row r="4563" spans="8:18" x14ac:dyDescent="0.3">
      <c r="H4563" s="354"/>
      <c r="I4563" s="354"/>
      <c r="J4563" s="354"/>
      <c r="K4563" s="354"/>
      <c r="L4563" s="354"/>
      <c r="M4563" s="368"/>
      <c r="N4563" s="384"/>
      <c r="O4563" s="310"/>
      <c r="P4563" s="495"/>
      <c r="Q4563" s="495"/>
      <c r="R4563" s="495"/>
    </row>
    <row r="4564" spans="8:18" ht="17.25" customHeight="1" x14ac:dyDescent="0.3">
      <c r="H4564" s="354"/>
      <c r="I4564" s="354"/>
      <c r="J4564" s="354"/>
      <c r="K4564" s="354"/>
      <c r="L4564" s="354"/>
      <c r="M4564" s="368"/>
      <c r="N4564" s="504"/>
      <c r="O4564" s="310"/>
      <c r="P4564" s="397"/>
      <c r="Q4564" s="400"/>
      <c r="R4564" s="397"/>
    </row>
    <row r="4565" spans="8:18" ht="19.5" customHeight="1" x14ac:dyDescent="0.3">
      <c r="H4565" s="354"/>
      <c r="I4565" s="354"/>
      <c r="J4565" s="354"/>
      <c r="K4565" s="354"/>
      <c r="L4565" s="354"/>
      <c r="M4565" s="368"/>
      <c r="N4565" s="504"/>
      <c r="O4565" s="310"/>
      <c r="P4565" s="495"/>
      <c r="Q4565" s="495"/>
      <c r="R4565" s="495"/>
    </row>
    <row r="4566" spans="8:18" x14ac:dyDescent="0.3">
      <c r="H4566" s="354"/>
      <c r="I4566" s="354"/>
      <c r="J4566" s="354"/>
      <c r="K4566" s="354"/>
      <c r="L4566" s="354"/>
      <c r="M4566" s="368"/>
      <c r="N4566" s="384"/>
      <c r="O4566" s="310"/>
      <c r="P4566" s="397"/>
      <c r="Q4566" s="397"/>
      <c r="R4566" s="397"/>
    </row>
    <row r="4567" spans="8:18" x14ac:dyDescent="0.3">
      <c r="H4567" s="385"/>
      <c r="I4567" s="385"/>
      <c r="J4567" s="385"/>
      <c r="K4567" s="385"/>
      <c r="L4567" s="385"/>
      <c r="M4567" s="386"/>
      <c r="N4567" s="386"/>
      <c r="O4567" s="385"/>
      <c r="P4567" s="385"/>
      <c r="Q4567" s="13"/>
      <c r="R4567" s="13"/>
    </row>
    <row r="4568" spans="8:18" x14ac:dyDescent="0.3">
      <c r="H4568" s="354"/>
      <c r="I4568" s="355"/>
      <c r="J4568" s="355"/>
      <c r="K4568" s="355"/>
      <c r="L4568" s="355"/>
      <c r="M4568" s="355"/>
      <c r="N4568" s="355"/>
      <c r="O4568" s="355"/>
      <c r="P4568" s="355"/>
      <c r="Q4568" s="13"/>
      <c r="R4568" s="13"/>
    </row>
    <row r="4569" spans="8:18" x14ac:dyDescent="0.3">
      <c r="H4569" s="354"/>
      <c r="I4569" s="355"/>
      <c r="J4569" s="355"/>
      <c r="K4569" s="355"/>
      <c r="L4569" s="355"/>
      <c r="M4569" s="355"/>
      <c r="N4569" s="355"/>
      <c r="O4569" s="355"/>
      <c r="P4569" s="355"/>
      <c r="Q4569" s="13"/>
      <c r="R4569" s="13"/>
    </row>
    <row r="4570" spans="8:18" x14ac:dyDescent="0.3">
      <c r="H4570" s="354"/>
      <c r="I4570" s="355"/>
      <c r="J4570" s="355"/>
      <c r="K4570" s="355"/>
      <c r="L4570" s="355"/>
      <c r="M4570" s="355"/>
      <c r="N4570" s="355"/>
      <c r="O4570" s="355"/>
      <c r="P4570" s="355"/>
      <c r="Q4570" s="13"/>
      <c r="R4570" s="70"/>
    </row>
    <row r="4571" spans="8:18" x14ac:dyDescent="0.3">
      <c r="H4571" s="354"/>
      <c r="I4571" s="355"/>
      <c r="J4571" s="355"/>
      <c r="K4571" s="355"/>
      <c r="L4571" s="355"/>
      <c r="M4571" s="355"/>
      <c r="N4571" s="355"/>
      <c r="O4571" s="355"/>
      <c r="P4571" s="355"/>
      <c r="Q4571" s="13"/>
      <c r="R4571" s="70"/>
    </row>
    <row r="4572" spans="8:18" x14ac:dyDescent="0.3">
      <c r="H4572" s="354"/>
      <c r="I4572" s="354"/>
      <c r="J4572" s="354"/>
      <c r="K4572" s="354"/>
      <c r="L4572" s="354"/>
      <c r="M4572" s="355"/>
      <c r="N4572" s="355"/>
      <c r="O4572" s="357"/>
      <c r="P4572" s="357"/>
      <c r="Q4572" s="13"/>
      <c r="R4572" s="70"/>
    </row>
    <row r="4573" spans="8:18" x14ac:dyDescent="0.3">
      <c r="H4573" s="13"/>
      <c r="I4573" s="13"/>
      <c r="J4573" s="13"/>
      <c r="K4573" s="13"/>
      <c r="L4573" s="13"/>
      <c r="M4573" s="358"/>
      <c r="N4573" s="358"/>
      <c r="O4573" s="13"/>
      <c r="P4573" s="13"/>
      <c r="Q4573" s="13"/>
      <c r="R4573" s="13"/>
    </row>
    <row r="4574" spans="8:18" ht="18.600000000000001" x14ac:dyDescent="0.4">
      <c r="H4574" s="487"/>
      <c r="I4574" s="487"/>
      <c r="J4574" s="487"/>
      <c r="K4574" s="487"/>
      <c r="L4574" s="487"/>
      <c r="M4574" s="487"/>
      <c r="N4574" s="487"/>
      <c r="O4574" s="487"/>
      <c r="P4574" s="487"/>
      <c r="Q4574" s="487"/>
      <c r="R4574" s="487"/>
    </row>
    <row r="4575" spans="8:18" ht="18.75" customHeight="1" x14ac:dyDescent="0.3">
      <c r="H4575" s="482"/>
      <c r="I4575" s="482"/>
      <c r="J4575" s="482"/>
      <c r="K4575" s="482"/>
      <c r="L4575" s="482"/>
      <c r="M4575" s="482"/>
      <c r="N4575" s="482"/>
      <c r="O4575" s="482"/>
      <c r="P4575" s="482"/>
      <c r="Q4575" s="13"/>
      <c r="R4575" s="13"/>
    </row>
    <row r="4576" spans="8:18" ht="18.75" customHeight="1" x14ac:dyDescent="0.4">
      <c r="H4576" s="483"/>
      <c r="I4576" s="483"/>
      <c r="J4576" s="483"/>
      <c r="K4576" s="483"/>
      <c r="L4576" s="483"/>
      <c r="M4576" s="483"/>
      <c r="N4576" s="483"/>
      <c r="O4576" s="483"/>
      <c r="P4576" s="483"/>
      <c r="Q4576" s="13"/>
      <c r="R4576" s="13"/>
    </row>
    <row r="4577" spans="8:18" ht="18" x14ac:dyDescent="0.4">
      <c r="H4577" s="484"/>
      <c r="I4577" s="484"/>
      <c r="J4577" s="484"/>
      <c r="K4577" s="484"/>
      <c r="L4577" s="484"/>
      <c r="M4577" s="484"/>
      <c r="N4577" s="484"/>
      <c r="O4577" s="484"/>
      <c r="P4577" s="484"/>
      <c r="Q4577" s="13"/>
      <c r="R4577" s="13"/>
    </row>
    <row r="4578" spans="8:18" x14ac:dyDescent="0.3">
      <c r="H4578" s="13"/>
      <c r="I4578" s="359"/>
      <c r="J4578" s="360"/>
      <c r="K4578" s="361"/>
      <c r="L4578" s="362"/>
      <c r="M4578" s="363"/>
      <c r="N4578" s="485"/>
      <c r="O4578" s="485"/>
      <c r="P4578" s="364"/>
      <c r="Q4578" s="13"/>
      <c r="R4578" s="13"/>
    </row>
    <row r="4579" spans="8:18" x14ac:dyDescent="0.3">
      <c r="H4579" s="13"/>
      <c r="I4579" s="359"/>
      <c r="J4579" s="360"/>
      <c r="K4579" s="361"/>
      <c r="L4579" s="361"/>
      <c r="M4579" s="363"/>
      <c r="N4579" s="485"/>
      <c r="O4579" s="485"/>
      <c r="P4579" s="364"/>
      <c r="Q4579" s="13"/>
      <c r="R4579" s="13"/>
    </row>
    <row r="4580" spans="8:18" x14ac:dyDescent="0.3">
      <c r="H4580" s="13"/>
      <c r="I4580" s="365"/>
      <c r="J4580" s="365"/>
      <c r="K4580" s="366"/>
      <c r="L4580" s="367"/>
      <c r="M4580" s="368"/>
      <c r="N4580" s="369"/>
      <c r="O4580" s="486"/>
      <c r="P4580" s="486"/>
      <c r="Q4580" s="486"/>
      <c r="R4580" s="486"/>
    </row>
    <row r="4581" spans="8:18" x14ac:dyDescent="0.3">
      <c r="H4581" s="370"/>
      <c r="I4581" s="371"/>
      <c r="J4581" s="371"/>
      <c r="K4581" s="367"/>
      <c r="L4581" s="367"/>
      <c r="M4581" s="367"/>
      <c r="N4581" s="372"/>
      <c r="O4581" s="478"/>
      <c r="P4581" s="478"/>
      <c r="Q4581" s="478"/>
      <c r="R4581" s="478"/>
    </row>
    <row r="4582" spans="8:18" x14ac:dyDescent="0.3">
      <c r="H4582" s="357"/>
      <c r="I4582" s="357"/>
      <c r="J4582" s="407"/>
      <c r="K4582" s="378"/>
      <c r="L4582" s="378"/>
      <c r="M4582" s="381"/>
      <c r="N4582" s="381"/>
      <c r="O4582" s="376"/>
      <c r="P4582" s="70"/>
      <c r="Q4582" s="376"/>
      <c r="R4582" s="377"/>
    </row>
    <row r="4583" spans="8:18" x14ac:dyDescent="0.3">
      <c r="H4583" s="357"/>
      <c r="I4583" s="357"/>
      <c r="J4583" s="407"/>
      <c r="K4583" s="378"/>
      <c r="L4583" s="378"/>
      <c r="M4583" s="381"/>
      <c r="N4583" s="381"/>
      <c r="O4583" s="376"/>
      <c r="P4583" s="70"/>
      <c r="Q4583" s="376"/>
      <c r="R4583" s="377"/>
    </row>
    <row r="4584" spans="8:18" x14ac:dyDescent="0.3">
      <c r="H4584" s="357"/>
      <c r="I4584" s="357"/>
      <c r="J4584" s="407"/>
      <c r="K4584" s="378"/>
      <c r="L4584" s="378"/>
      <c r="M4584" s="381"/>
      <c r="N4584" s="381"/>
      <c r="O4584" s="376"/>
      <c r="P4584" s="70"/>
      <c r="Q4584" s="376"/>
      <c r="R4584" s="377"/>
    </row>
    <row r="4585" spans="8:18" x14ac:dyDescent="0.3">
      <c r="H4585" s="357"/>
      <c r="I4585" s="357"/>
      <c r="J4585" s="407"/>
      <c r="K4585" s="378"/>
      <c r="L4585" s="378"/>
      <c r="M4585" s="381"/>
      <c r="N4585" s="381"/>
      <c r="O4585" s="376"/>
      <c r="P4585" s="377"/>
      <c r="Q4585" s="376"/>
      <c r="R4585" s="377"/>
    </row>
    <row r="4586" spans="8:18" ht="18.75" customHeight="1" x14ac:dyDescent="0.3">
      <c r="H4586" s="367"/>
      <c r="I4586" s="367"/>
      <c r="J4586" s="367"/>
      <c r="K4586" s="367"/>
      <c r="L4586" s="367"/>
      <c r="M4586" s="367"/>
      <c r="N4586" s="382"/>
      <c r="O4586" s="376"/>
      <c r="P4586" s="377"/>
      <c r="Q4586" s="376"/>
      <c r="R4586" s="377"/>
    </row>
    <row r="4587" spans="8:18" ht="24" customHeight="1" x14ac:dyDescent="0.3">
      <c r="H4587" s="354"/>
      <c r="I4587" s="354"/>
      <c r="J4587" s="354"/>
      <c r="K4587" s="354"/>
      <c r="L4587" s="354"/>
      <c r="M4587" s="368"/>
      <c r="N4587" s="384"/>
      <c r="O4587" s="310"/>
      <c r="P4587" s="495"/>
      <c r="Q4587" s="495"/>
      <c r="R4587" s="495"/>
    </row>
    <row r="4588" spans="8:18" ht="24.75" customHeight="1" x14ac:dyDescent="0.3">
      <c r="H4588" s="385"/>
      <c r="I4588" s="385"/>
      <c r="J4588" s="385"/>
      <c r="K4588" s="385"/>
      <c r="L4588" s="385"/>
      <c r="M4588" s="386"/>
      <c r="N4588" s="386"/>
      <c r="O4588" s="385"/>
      <c r="P4588" s="385"/>
      <c r="Q4588" s="13"/>
      <c r="R4588" s="13"/>
    </row>
    <row r="4589" spans="8:18" x14ac:dyDescent="0.3">
      <c r="H4589" s="354"/>
      <c r="I4589" s="355"/>
      <c r="J4589" s="355"/>
      <c r="K4589" s="355"/>
      <c r="L4589" s="355"/>
      <c r="M4589" s="355"/>
      <c r="N4589" s="355"/>
      <c r="O4589" s="355"/>
      <c r="P4589" s="355"/>
      <c r="Q4589" s="13"/>
      <c r="R4589" s="13"/>
    </row>
    <row r="4590" spans="8:18" x14ac:dyDescent="0.3">
      <c r="H4590" s="354"/>
      <c r="I4590" s="355"/>
      <c r="J4590" s="355"/>
      <c r="K4590" s="355"/>
      <c r="L4590" s="355"/>
      <c r="M4590" s="355"/>
      <c r="N4590" s="355"/>
      <c r="O4590" s="355"/>
      <c r="P4590" s="355"/>
      <c r="Q4590" s="13"/>
      <c r="R4590" s="13"/>
    </row>
    <row r="4591" spans="8:18" x14ac:dyDescent="0.3">
      <c r="H4591" s="354"/>
      <c r="I4591" s="355"/>
      <c r="J4591" s="355"/>
      <c r="K4591" s="355"/>
      <c r="L4591" s="355"/>
      <c r="M4591" s="355"/>
      <c r="N4591" s="355"/>
      <c r="O4591" s="355"/>
      <c r="P4591" s="355"/>
      <c r="Q4591" s="13"/>
      <c r="R4591" s="70"/>
    </row>
    <row r="4592" spans="8:18" x14ac:dyDescent="0.3">
      <c r="H4592" s="354"/>
      <c r="I4592" s="355"/>
      <c r="J4592" s="355"/>
      <c r="K4592" s="355"/>
      <c r="L4592" s="355"/>
      <c r="M4592" s="355"/>
      <c r="N4592" s="355"/>
      <c r="O4592" s="355"/>
      <c r="P4592" s="355"/>
      <c r="Q4592" s="13"/>
      <c r="R4592" s="70"/>
    </row>
    <row r="4593" spans="8:18" ht="25.5" customHeight="1" x14ac:dyDescent="0.3">
      <c r="H4593" s="354"/>
      <c r="I4593" s="354"/>
      <c r="J4593" s="354"/>
      <c r="K4593" s="354"/>
      <c r="L4593" s="354"/>
      <c r="M4593" s="355"/>
      <c r="N4593" s="355"/>
      <c r="O4593" s="357"/>
      <c r="P4593" s="357"/>
      <c r="Q4593" s="13"/>
      <c r="R4593" s="70"/>
    </row>
    <row r="4594" spans="8:18" ht="27" customHeight="1" x14ac:dyDescent="0.3">
      <c r="H4594" s="13"/>
      <c r="I4594" s="13"/>
      <c r="J4594" s="13"/>
      <c r="K4594" s="13"/>
      <c r="L4594" s="13"/>
      <c r="M4594" s="358"/>
      <c r="N4594" s="358"/>
      <c r="O4594" s="13"/>
      <c r="P4594" s="13"/>
      <c r="Q4594" s="13"/>
      <c r="R4594" s="13"/>
    </row>
    <row r="4595" spans="8:18" ht="18.600000000000001" x14ac:dyDescent="0.4">
      <c r="H4595" s="487"/>
      <c r="I4595" s="487"/>
      <c r="J4595" s="487"/>
      <c r="K4595" s="487"/>
      <c r="L4595" s="487"/>
      <c r="M4595" s="487"/>
      <c r="N4595" s="487"/>
      <c r="O4595" s="487"/>
      <c r="P4595" s="487"/>
      <c r="Q4595" s="487"/>
      <c r="R4595" s="487"/>
    </row>
    <row r="4596" spans="8:18" x14ac:dyDescent="0.3">
      <c r="H4596" s="482"/>
      <c r="I4596" s="482"/>
      <c r="J4596" s="482"/>
      <c r="K4596" s="482"/>
      <c r="L4596" s="482"/>
      <c r="M4596" s="482"/>
      <c r="N4596" s="482"/>
      <c r="O4596" s="482"/>
      <c r="P4596" s="482"/>
      <c r="Q4596" s="13"/>
      <c r="R4596" s="13"/>
    </row>
    <row r="4597" spans="8:18" ht="18.600000000000001" x14ac:dyDescent="0.4">
      <c r="H4597" s="483"/>
      <c r="I4597" s="483"/>
      <c r="J4597" s="483"/>
      <c r="K4597" s="483"/>
      <c r="L4597" s="483"/>
      <c r="M4597" s="483"/>
      <c r="N4597" s="483"/>
      <c r="O4597" s="483"/>
      <c r="P4597" s="483"/>
      <c r="Q4597" s="13"/>
      <c r="R4597" s="13"/>
    </row>
    <row r="4598" spans="8:18" ht="19.5" customHeight="1" x14ac:dyDescent="0.4">
      <c r="H4598" s="484"/>
      <c r="I4598" s="484"/>
      <c r="J4598" s="484"/>
      <c r="K4598" s="484"/>
      <c r="L4598" s="484"/>
      <c r="M4598" s="484"/>
      <c r="N4598" s="484"/>
      <c r="O4598" s="484"/>
      <c r="P4598" s="484"/>
      <c r="Q4598" s="13"/>
      <c r="R4598" s="13"/>
    </row>
    <row r="4599" spans="8:18" x14ac:dyDescent="0.3">
      <c r="H4599" s="13"/>
      <c r="I4599" s="359"/>
      <c r="J4599" s="360"/>
      <c r="K4599" s="361"/>
      <c r="L4599" s="362"/>
      <c r="M4599" s="363"/>
      <c r="N4599" s="485"/>
      <c r="O4599" s="485"/>
      <c r="P4599" s="364"/>
      <c r="Q4599" s="13"/>
      <c r="R4599" s="13"/>
    </row>
    <row r="4600" spans="8:18" x14ac:dyDescent="0.3">
      <c r="H4600" s="13"/>
      <c r="I4600" s="359"/>
      <c r="J4600" s="360"/>
      <c r="K4600" s="361"/>
      <c r="L4600" s="361"/>
      <c r="M4600" s="363"/>
      <c r="N4600" s="485"/>
      <c r="O4600" s="485"/>
      <c r="P4600" s="364"/>
      <c r="Q4600" s="13"/>
      <c r="R4600" s="13"/>
    </row>
    <row r="4601" spans="8:18" x14ac:dyDescent="0.3">
      <c r="H4601" s="13"/>
      <c r="I4601" s="365"/>
      <c r="J4601" s="365"/>
      <c r="K4601" s="366"/>
      <c r="L4601" s="367"/>
      <c r="M4601" s="368"/>
      <c r="N4601" s="369"/>
      <c r="O4601" s="486"/>
      <c r="P4601" s="486"/>
      <c r="Q4601" s="486"/>
      <c r="R4601" s="486"/>
    </row>
    <row r="4602" spans="8:18" x14ac:dyDescent="0.3">
      <c r="H4602" s="370"/>
      <c r="I4602" s="371"/>
      <c r="J4602" s="371"/>
      <c r="K4602" s="367"/>
      <c r="L4602" s="367"/>
      <c r="M4602" s="367"/>
      <c r="N4602" s="372"/>
      <c r="O4602" s="478"/>
      <c r="P4602" s="478"/>
      <c r="Q4602" s="478"/>
      <c r="R4602" s="478"/>
    </row>
    <row r="4603" spans="8:18" ht="19.5" customHeight="1" x14ac:dyDescent="0.3">
      <c r="H4603" s="357"/>
      <c r="I4603" s="357"/>
      <c r="J4603" s="407"/>
      <c r="K4603" s="378"/>
      <c r="L4603" s="378"/>
      <c r="M4603" s="381"/>
      <c r="N4603" s="381"/>
      <c r="O4603" s="376"/>
      <c r="P4603" s="70"/>
      <c r="Q4603" s="376"/>
      <c r="R4603" s="377"/>
    </row>
    <row r="4604" spans="8:18" x14ac:dyDescent="0.3">
      <c r="H4604" s="357"/>
      <c r="I4604" s="357"/>
      <c r="J4604" s="357"/>
      <c r="K4604" s="378"/>
      <c r="L4604" s="378"/>
      <c r="M4604" s="381"/>
      <c r="N4604" s="381"/>
      <c r="O4604" s="376"/>
      <c r="P4604" s="70"/>
      <c r="Q4604" s="376"/>
      <c r="R4604" s="377"/>
    </row>
    <row r="4605" spans="8:18" x14ac:dyDescent="0.3">
      <c r="H4605" s="357"/>
      <c r="I4605" s="357"/>
      <c r="J4605" s="357"/>
      <c r="K4605" s="378"/>
      <c r="L4605" s="378"/>
      <c r="M4605" s="381"/>
      <c r="N4605" s="381"/>
      <c r="O4605" s="376"/>
      <c r="P4605" s="377"/>
      <c r="Q4605" s="376"/>
      <c r="R4605" s="377"/>
    </row>
    <row r="4606" spans="8:18" x14ac:dyDescent="0.3">
      <c r="H4606" s="357"/>
      <c r="I4606" s="357"/>
      <c r="J4606" s="357"/>
      <c r="K4606" s="378"/>
      <c r="L4606" s="378"/>
      <c r="M4606" s="381"/>
      <c r="N4606" s="381"/>
      <c r="O4606" s="376"/>
      <c r="P4606" s="377"/>
      <c r="Q4606" s="376"/>
      <c r="R4606" s="377"/>
    </row>
    <row r="4607" spans="8:18" x14ac:dyDescent="0.3">
      <c r="H4607" s="357"/>
      <c r="I4607" s="357"/>
      <c r="J4607" s="357"/>
      <c r="K4607" s="378"/>
      <c r="L4607" s="378"/>
      <c r="M4607" s="381"/>
      <c r="N4607" s="381"/>
      <c r="O4607" s="376"/>
      <c r="P4607" s="377"/>
      <c r="Q4607" s="376"/>
      <c r="R4607" s="377"/>
    </row>
    <row r="4608" spans="8:18" x14ac:dyDescent="0.3">
      <c r="H4608" s="357"/>
      <c r="I4608" s="357"/>
      <c r="J4608" s="357"/>
      <c r="K4608" s="378"/>
      <c r="L4608" s="378"/>
      <c r="M4608" s="381"/>
      <c r="N4608" s="381"/>
      <c r="O4608" s="376"/>
      <c r="P4608" s="377"/>
      <c r="Q4608" s="376"/>
      <c r="R4608" s="377"/>
    </row>
    <row r="4609" spans="8:22" x14ac:dyDescent="0.3">
      <c r="H4609" s="357"/>
      <c r="I4609" s="357"/>
      <c r="J4609" s="357"/>
      <c r="K4609" s="378"/>
      <c r="L4609" s="378"/>
      <c r="M4609" s="381"/>
      <c r="N4609" s="381"/>
      <c r="O4609" s="376"/>
      <c r="P4609" s="377"/>
      <c r="Q4609" s="376"/>
      <c r="R4609" s="377"/>
    </row>
    <row r="4610" spans="8:22" x14ac:dyDescent="0.3">
      <c r="H4610" s="357"/>
      <c r="I4610" s="357"/>
      <c r="J4610" s="357"/>
      <c r="K4610" s="378"/>
      <c r="L4610" s="378"/>
      <c r="M4610" s="381"/>
      <c r="N4610" s="381"/>
      <c r="O4610" s="376"/>
      <c r="P4610" s="377"/>
      <c r="Q4610" s="376"/>
      <c r="R4610" s="377"/>
    </row>
    <row r="4611" spans="8:22" x14ac:dyDescent="0.3">
      <c r="H4611" s="357"/>
      <c r="I4611" s="357"/>
      <c r="J4611" s="357"/>
      <c r="K4611" s="378"/>
      <c r="L4611" s="378"/>
      <c r="M4611" s="408"/>
      <c r="N4611" s="381"/>
      <c r="O4611" s="376"/>
      <c r="P4611" s="377"/>
      <c r="Q4611" s="376"/>
      <c r="R4611" s="377"/>
      <c r="S4611" s="298"/>
      <c r="T4611" s="406">
        <v>41799</v>
      </c>
      <c r="U4611" s="406"/>
      <c r="V4611" s="406"/>
    </row>
    <row r="4612" spans="8:22" x14ac:dyDescent="0.3">
      <c r="H4612" s="357"/>
      <c r="I4612" s="357"/>
      <c r="J4612" s="357"/>
      <c r="K4612" s="378"/>
      <c r="L4612" s="378"/>
      <c r="M4612" s="408"/>
      <c r="N4612" s="381"/>
      <c r="O4612" s="376"/>
      <c r="P4612" s="377"/>
      <c r="Q4612" s="376"/>
      <c r="R4612" s="377"/>
    </row>
    <row r="4613" spans="8:22" x14ac:dyDescent="0.3">
      <c r="H4613" s="357"/>
      <c r="I4613" s="357"/>
      <c r="J4613" s="357"/>
      <c r="K4613" s="378"/>
      <c r="L4613" s="378"/>
      <c r="M4613" s="408"/>
      <c r="N4613" s="381"/>
      <c r="O4613" s="376"/>
      <c r="P4613" s="377"/>
      <c r="Q4613" s="376"/>
      <c r="R4613" s="377"/>
    </row>
    <row r="4614" spans="8:22" x14ac:dyDescent="0.3">
      <c r="H4614" s="357"/>
      <c r="I4614" s="357"/>
      <c r="J4614" s="357"/>
      <c r="K4614" s="378"/>
      <c r="L4614" s="378"/>
      <c r="M4614" s="408"/>
      <c r="N4614" s="381"/>
      <c r="O4614" s="376"/>
      <c r="P4614" s="377"/>
      <c r="Q4614" s="376"/>
      <c r="R4614" s="377"/>
    </row>
    <row r="4615" spans="8:22" x14ac:dyDescent="0.3">
      <c r="H4615" s="357"/>
      <c r="I4615" s="357"/>
      <c r="J4615" s="357"/>
      <c r="K4615" s="378"/>
      <c r="L4615" s="378"/>
      <c r="M4615" s="408"/>
      <c r="N4615" s="381"/>
      <c r="O4615" s="376"/>
      <c r="P4615" s="377"/>
      <c r="Q4615" s="376"/>
      <c r="R4615" s="377"/>
    </row>
    <row r="4616" spans="8:22" x14ac:dyDescent="0.3">
      <c r="H4616" s="357"/>
      <c r="I4616" s="357"/>
      <c r="J4616" s="407"/>
      <c r="K4616" s="378"/>
      <c r="L4616" s="378"/>
      <c r="M4616" s="381"/>
      <c r="N4616" s="491"/>
      <c r="O4616" s="376"/>
      <c r="P4616" s="377"/>
      <c r="Q4616" s="376"/>
      <c r="R4616" s="377"/>
    </row>
    <row r="4617" spans="8:22" ht="26.25" customHeight="1" x14ac:dyDescent="0.3">
      <c r="H4617" s="357"/>
      <c r="I4617" s="357"/>
      <c r="J4617" s="407"/>
      <c r="K4617" s="378"/>
      <c r="L4617" s="378"/>
      <c r="M4617" s="408"/>
      <c r="N4617" s="491"/>
      <c r="O4617" s="376"/>
      <c r="P4617" s="377"/>
      <c r="Q4617" s="376"/>
      <c r="R4617" s="377"/>
    </row>
    <row r="4618" spans="8:22" x14ac:dyDescent="0.3">
      <c r="H4618" s="357"/>
      <c r="I4618" s="357"/>
      <c r="J4618" s="407"/>
      <c r="K4618" s="378"/>
      <c r="L4618" s="378"/>
      <c r="M4618" s="408"/>
      <c r="N4618" s="491"/>
      <c r="O4618" s="376"/>
      <c r="P4618" s="377"/>
      <c r="Q4618" s="376"/>
      <c r="R4618" s="377"/>
    </row>
    <row r="4619" spans="8:22" x14ac:dyDescent="0.3">
      <c r="H4619" s="357"/>
      <c r="I4619" s="357"/>
      <c r="J4619" s="407"/>
      <c r="K4619" s="378"/>
      <c r="L4619" s="378"/>
      <c r="M4619" s="408"/>
      <c r="N4619" s="491"/>
      <c r="O4619" s="376"/>
      <c r="P4619" s="377"/>
      <c r="Q4619" s="376"/>
      <c r="R4619" s="377"/>
    </row>
    <row r="4620" spans="8:22" x14ac:dyDescent="0.3">
      <c r="H4620" s="357"/>
      <c r="I4620" s="357"/>
      <c r="J4620" s="407"/>
      <c r="K4620" s="378"/>
      <c r="L4620" s="378"/>
      <c r="M4620" s="408"/>
      <c r="N4620" s="491"/>
      <c r="O4620" s="376"/>
      <c r="P4620" s="377"/>
      <c r="Q4620" s="376"/>
      <c r="R4620" s="377"/>
    </row>
    <row r="4621" spans="8:22" x14ac:dyDescent="0.3">
      <c r="H4621" s="357"/>
      <c r="I4621" s="357"/>
      <c r="J4621" s="407"/>
      <c r="K4621" s="378"/>
      <c r="L4621" s="378"/>
      <c r="M4621" s="408"/>
      <c r="N4621" s="418"/>
      <c r="O4621" s="376"/>
      <c r="P4621" s="377"/>
      <c r="Q4621" s="376"/>
      <c r="R4621" s="377"/>
    </row>
    <row r="4622" spans="8:22" x14ac:dyDescent="0.3">
      <c r="H4622" s="357"/>
      <c r="I4622" s="357"/>
      <c r="J4622" s="407"/>
      <c r="K4622" s="378"/>
      <c r="L4622" s="378"/>
      <c r="M4622" s="408"/>
      <c r="N4622" s="418"/>
      <c r="O4622" s="376"/>
      <c r="P4622" s="377"/>
      <c r="Q4622" s="376"/>
      <c r="R4622" s="377"/>
    </row>
    <row r="4623" spans="8:22" x14ac:dyDescent="0.3">
      <c r="H4623" s="357"/>
      <c r="I4623" s="357"/>
      <c r="J4623" s="407"/>
      <c r="K4623" s="378"/>
      <c r="L4623" s="378"/>
      <c r="M4623" s="408"/>
      <c r="N4623" s="418"/>
      <c r="O4623" s="376"/>
      <c r="P4623" s="377"/>
      <c r="Q4623" s="376"/>
      <c r="R4623" s="377"/>
    </row>
    <row r="4624" spans="8:22" ht="17.25" customHeight="1" x14ac:dyDescent="0.3">
      <c r="H4624" s="367"/>
      <c r="I4624" s="367"/>
      <c r="J4624" s="367"/>
      <c r="K4624" s="367"/>
      <c r="L4624" s="367"/>
      <c r="M4624" s="367"/>
      <c r="N4624" s="382"/>
      <c r="O4624" s="376"/>
      <c r="P4624" s="377"/>
      <c r="Q4624" s="376"/>
      <c r="R4624" s="377"/>
    </row>
    <row r="4625" spans="8:18" ht="21" customHeight="1" x14ac:dyDescent="0.3">
      <c r="H4625" s="354"/>
      <c r="I4625" s="354"/>
      <c r="J4625" s="354"/>
      <c r="K4625" s="354"/>
      <c r="L4625" s="354"/>
      <c r="M4625" s="368"/>
      <c r="N4625" s="384"/>
      <c r="O4625" s="310"/>
      <c r="P4625" s="495"/>
      <c r="Q4625" s="495"/>
      <c r="R4625" s="495"/>
    </row>
    <row r="4626" spans="8:18" ht="34.5" customHeight="1" x14ac:dyDescent="0.3">
      <c r="H4626" s="385"/>
      <c r="I4626" s="385"/>
      <c r="J4626" s="385"/>
      <c r="K4626" s="385"/>
      <c r="L4626" s="385"/>
      <c r="M4626" s="386"/>
      <c r="N4626" s="386"/>
      <c r="O4626" s="385"/>
      <c r="P4626" s="385"/>
      <c r="Q4626" s="13"/>
      <c r="R4626" s="13"/>
    </row>
    <row r="4627" spans="8:18" ht="36.75" customHeight="1" x14ac:dyDescent="0.3">
      <c r="H4627" s="354"/>
      <c r="I4627" s="355"/>
      <c r="J4627" s="355"/>
      <c r="K4627" s="355"/>
      <c r="L4627" s="355"/>
      <c r="M4627" s="355"/>
      <c r="N4627" s="355"/>
      <c r="O4627" s="355"/>
      <c r="P4627" s="355"/>
      <c r="Q4627" s="13"/>
      <c r="R4627" s="13"/>
    </row>
    <row r="4628" spans="8:18" ht="18" customHeight="1" x14ac:dyDescent="0.3">
      <c r="H4628" s="354"/>
      <c r="I4628" s="355"/>
      <c r="J4628" s="355"/>
      <c r="K4628" s="355"/>
      <c r="L4628" s="355"/>
      <c r="M4628" s="355"/>
      <c r="N4628" s="355"/>
      <c r="O4628" s="355"/>
      <c r="P4628" s="355"/>
      <c r="Q4628" s="13"/>
      <c r="R4628" s="70"/>
    </row>
    <row r="4629" spans="8:18" ht="53.25" customHeight="1" x14ac:dyDescent="0.3">
      <c r="H4629" s="354"/>
      <c r="I4629" s="355"/>
      <c r="J4629" s="355"/>
      <c r="K4629" s="355"/>
      <c r="L4629" s="355"/>
      <c r="M4629" s="355"/>
      <c r="N4629" s="355"/>
      <c r="O4629" s="355"/>
      <c r="P4629" s="355"/>
      <c r="Q4629" s="13"/>
      <c r="R4629" s="70"/>
    </row>
    <row r="4630" spans="8:18" x14ac:dyDescent="0.3">
      <c r="H4630" s="13"/>
      <c r="I4630" s="13"/>
      <c r="J4630" s="13"/>
      <c r="K4630" s="13"/>
      <c r="L4630" s="13"/>
      <c r="M4630" s="358"/>
      <c r="N4630" s="358"/>
      <c r="O4630" s="13"/>
      <c r="P4630" s="13"/>
      <c r="Q4630" s="13"/>
      <c r="R4630" s="13"/>
    </row>
    <row r="4631" spans="8:18" ht="18.600000000000001" x14ac:dyDescent="0.4">
      <c r="H4631" s="487"/>
      <c r="I4631" s="487"/>
      <c r="J4631" s="487"/>
      <c r="K4631" s="487"/>
      <c r="L4631" s="487"/>
      <c r="M4631" s="487"/>
      <c r="N4631" s="487"/>
      <c r="O4631" s="487"/>
      <c r="P4631" s="487"/>
      <c r="Q4631" s="487"/>
      <c r="R4631" s="487"/>
    </row>
    <row r="4632" spans="8:18" x14ac:dyDescent="0.3">
      <c r="H4632" s="482"/>
      <c r="I4632" s="482"/>
      <c r="J4632" s="482"/>
      <c r="K4632" s="482"/>
      <c r="L4632" s="482"/>
      <c r="M4632" s="482"/>
      <c r="N4632" s="482"/>
      <c r="O4632" s="482"/>
      <c r="P4632" s="482"/>
      <c r="Q4632" s="13"/>
      <c r="R4632" s="13"/>
    </row>
    <row r="4633" spans="8:18" ht="18.600000000000001" x14ac:dyDescent="0.4">
      <c r="H4633" s="483"/>
      <c r="I4633" s="483"/>
      <c r="J4633" s="483"/>
      <c r="K4633" s="483"/>
      <c r="L4633" s="483"/>
      <c r="M4633" s="483"/>
      <c r="N4633" s="483"/>
      <c r="O4633" s="483"/>
      <c r="P4633" s="483"/>
      <c r="Q4633" s="13"/>
      <c r="R4633" s="13"/>
    </row>
    <row r="4634" spans="8:18" ht="18" x14ac:dyDescent="0.4">
      <c r="H4634" s="484"/>
      <c r="I4634" s="484"/>
      <c r="J4634" s="484"/>
      <c r="K4634" s="484"/>
      <c r="L4634" s="484"/>
      <c r="M4634" s="484"/>
      <c r="N4634" s="484"/>
      <c r="O4634" s="484"/>
      <c r="P4634" s="484"/>
      <c r="Q4634" s="13"/>
      <c r="R4634" s="13"/>
    </row>
    <row r="4635" spans="8:18" x14ac:dyDescent="0.3">
      <c r="H4635" s="13"/>
      <c r="I4635" s="359"/>
      <c r="J4635" s="360"/>
      <c r="K4635" s="361"/>
      <c r="L4635" s="362"/>
      <c r="M4635" s="363"/>
      <c r="N4635" s="485"/>
      <c r="O4635" s="485"/>
      <c r="P4635" s="364"/>
      <c r="Q4635" s="13"/>
      <c r="R4635" s="13"/>
    </row>
    <row r="4636" spans="8:18" x14ac:dyDescent="0.3">
      <c r="H4636" s="13"/>
      <c r="I4636" s="359"/>
      <c r="J4636" s="360"/>
      <c r="K4636" s="361"/>
      <c r="L4636" s="361"/>
      <c r="M4636" s="363"/>
      <c r="N4636" s="485"/>
      <c r="O4636" s="485"/>
      <c r="P4636" s="364"/>
      <c r="Q4636" s="13"/>
      <c r="R4636" s="13"/>
    </row>
    <row r="4637" spans="8:18" x14ac:dyDescent="0.3">
      <c r="H4637" s="13"/>
      <c r="I4637" s="365"/>
      <c r="J4637" s="365"/>
      <c r="K4637" s="366"/>
      <c r="L4637" s="367"/>
      <c r="M4637" s="368"/>
      <c r="N4637" s="369"/>
      <c r="O4637" s="486"/>
      <c r="P4637" s="486"/>
      <c r="Q4637" s="486"/>
      <c r="R4637" s="486"/>
    </row>
    <row r="4638" spans="8:18" x14ac:dyDescent="0.3">
      <c r="H4638" s="370"/>
      <c r="I4638" s="371"/>
      <c r="J4638" s="371"/>
      <c r="K4638" s="367"/>
      <c r="L4638" s="367"/>
      <c r="M4638" s="367"/>
      <c r="N4638" s="372"/>
      <c r="O4638" s="478"/>
      <c r="P4638" s="478"/>
      <c r="Q4638" s="478"/>
      <c r="R4638" s="478"/>
    </row>
    <row r="4639" spans="8:18" ht="18.75" customHeight="1" x14ac:dyDescent="0.3">
      <c r="H4639" s="357"/>
      <c r="I4639" s="357"/>
      <c r="J4639" s="407"/>
      <c r="K4639" s="378"/>
      <c r="L4639" s="378"/>
      <c r="M4639" s="408"/>
      <c r="N4639" s="418"/>
      <c r="O4639" s="376"/>
      <c r="P4639" s="377"/>
      <c r="Q4639" s="376"/>
      <c r="R4639" s="70"/>
    </row>
    <row r="4640" spans="8:18" x14ac:dyDescent="0.3">
      <c r="H4640" s="357"/>
      <c r="I4640" s="357"/>
      <c r="J4640" s="407"/>
      <c r="K4640" s="378"/>
      <c r="L4640" s="378"/>
      <c r="M4640" s="408"/>
      <c r="N4640" s="418"/>
      <c r="O4640" s="376"/>
      <c r="P4640" s="377"/>
      <c r="Q4640" s="376"/>
      <c r="R4640" s="70"/>
    </row>
    <row r="4641" spans="8:18" x14ac:dyDescent="0.3">
      <c r="H4641" s="357"/>
      <c r="I4641" s="357"/>
      <c r="J4641" s="407"/>
      <c r="K4641" s="378"/>
      <c r="L4641" s="378"/>
      <c r="M4641" s="381"/>
      <c r="N4641" s="381"/>
      <c r="O4641" s="376"/>
      <c r="P4641" s="70"/>
      <c r="Q4641" s="376"/>
      <c r="R4641" s="377"/>
    </row>
    <row r="4642" spans="8:18" x14ac:dyDescent="0.3">
      <c r="H4642" s="357"/>
      <c r="I4642" s="357"/>
      <c r="J4642" s="407"/>
      <c r="K4642" s="378"/>
      <c r="L4642" s="378"/>
      <c r="M4642" s="381"/>
      <c r="N4642" s="381"/>
      <c r="O4642" s="376"/>
      <c r="P4642" s="377"/>
      <c r="Q4642" s="376"/>
      <c r="R4642" s="377"/>
    </row>
    <row r="4643" spans="8:18" x14ac:dyDescent="0.3">
      <c r="H4643" s="357"/>
      <c r="I4643" s="357"/>
      <c r="J4643" s="407"/>
      <c r="K4643" s="378"/>
      <c r="L4643" s="378"/>
      <c r="M4643" s="381"/>
      <c r="N4643" s="381"/>
      <c r="O4643" s="376"/>
      <c r="P4643" s="377"/>
      <c r="Q4643" s="376"/>
      <c r="R4643" s="377"/>
    </row>
    <row r="4644" spans="8:18" x14ac:dyDescent="0.3">
      <c r="H4644" s="357"/>
      <c r="I4644" s="357"/>
      <c r="J4644" s="407"/>
      <c r="K4644" s="378"/>
      <c r="L4644" s="378"/>
      <c r="M4644" s="381"/>
      <c r="N4644" s="381"/>
      <c r="O4644" s="376"/>
      <c r="P4644" s="377"/>
      <c r="Q4644" s="376"/>
      <c r="R4644" s="377"/>
    </row>
    <row r="4645" spans="8:18" ht="12.75" customHeight="1" x14ac:dyDescent="0.3">
      <c r="H4645" s="357"/>
      <c r="I4645" s="357"/>
      <c r="J4645" s="407"/>
      <c r="K4645" s="378"/>
      <c r="L4645" s="378"/>
      <c r="M4645" s="408"/>
      <c r="N4645" s="491"/>
      <c r="O4645" s="376"/>
      <c r="P4645" s="377"/>
      <c r="Q4645" s="376"/>
      <c r="R4645" s="377"/>
    </row>
    <row r="4646" spans="8:18" x14ac:dyDescent="0.3">
      <c r="H4646" s="357"/>
      <c r="I4646" s="357"/>
      <c r="J4646" s="407"/>
      <c r="K4646" s="378"/>
      <c r="L4646" s="378"/>
      <c r="M4646" s="408"/>
      <c r="N4646" s="491"/>
      <c r="O4646" s="376"/>
      <c r="P4646" s="377"/>
      <c r="Q4646" s="376"/>
      <c r="R4646" s="377"/>
    </row>
    <row r="4647" spans="8:18" x14ac:dyDescent="0.3">
      <c r="H4647" s="357"/>
      <c r="I4647" s="357"/>
      <c r="J4647" s="407"/>
      <c r="K4647" s="378"/>
      <c r="L4647" s="378"/>
      <c r="M4647" s="408"/>
      <c r="N4647" s="491"/>
      <c r="O4647" s="376"/>
      <c r="P4647" s="377"/>
      <c r="Q4647" s="376"/>
      <c r="R4647" s="377"/>
    </row>
    <row r="4648" spans="8:18" x14ac:dyDescent="0.3">
      <c r="H4648" s="357"/>
      <c r="I4648" s="357"/>
      <c r="J4648" s="407"/>
      <c r="K4648" s="378"/>
      <c r="L4648" s="378"/>
      <c r="M4648" s="408"/>
      <c r="N4648" s="491"/>
      <c r="O4648" s="376"/>
      <c r="P4648" s="377"/>
      <c r="Q4648" s="376"/>
      <c r="R4648" s="377"/>
    </row>
    <row r="4649" spans="8:18" x14ac:dyDescent="0.3">
      <c r="H4649" s="357"/>
      <c r="I4649" s="357"/>
      <c r="J4649" s="407"/>
      <c r="K4649" s="378"/>
      <c r="L4649" s="378"/>
      <c r="M4649" s="408"/>
      <c r="N4649" s="381"/>
      <c r="O4649" s="376"/>
      <c r="P4649" s="377"/>
      <c r="Q4649" s="376"/>
      <c r="R4649" s="377"/>
    </row>
    <row r="4650" spans="8:18" x14ac:dyDescent="0.3">
      <c r="H4650" s="357"/>
      <c r="I4650" s="357"/>
      <c r="J4650" s="407"/>
      <c r="K4650" s="378"/>
      <c r="L4650" s="378"/>
      <c r="M4650" s="408"/>
      <c r="N4650" s="381"/>
      <c r="O4650" s="376"/>
      <c r="P4650" s="377"/>
      <c r="Q4650" s="376"/>
      <c r="R4650" s="377"/>
    </row>
    <row r="4651" spans="8:18" ht="24" customHeight="1" x14ac:dyDescent="0.3">
      <c r="H4651" s="357"/>
      <c r="I4651" s="357"/>
      <c r="J4651" s="407"/>
      <c r="K4651" s="378"/>
      <c r="L4651" s="378"/>
      <c r="M4651" s="408"/>
      <c r="N4651" s="381"/>
      <c r="O4651" s="376"/>
      <c r="P4651" s="377"/>
      <c r="Q4651" s="376"/>
      <c r="R4651" s="377"/>
    </row>
    <row r="4652" spans="8:18" x14ac:dyDescent="0.3">
      <c r="H4652" s="357"/>
      <c r="I4652" s="357"/>
      <c r="J4652" s="407"/>
      <c r="K4652" s="378"/>
      <c r="L4652" s="378"/>
      <c r="M4652" s="408"/>
      <c r="N4652" s="381"/>
      <c r="O4652" s="376"/>
      <c r="P4652" s="377"/>
      <c r="Q4652" s="376"/>
      <c r="R4652" s="377"/>
    </row>
    <row r="4653" spans="8:18" x14ac:dyDescent="0.3">
      <c r="H4653" s="357"/>
      <c r="I4653" s="357"/>
      <c r="J4653" s="407"/>
      <c r="K4653" s="378"/>
      <c r="L4653" s="378"/>
      <c r="M4653" s="408"/>
      <c r="N4653" s="381"/>
      <c r="O4653" s="376"/>
      <c r="P4653" s="377"/>
      <c r="Q4653" s="376"/>
      <c r="R4653" s="377"/>
    </row>
    <row r="4654" spans="8:18" x14ac:dyDescent="0.3">
      <c r="H4654" s="357"/>
      <c r="I4654" s="357"/>
      <c r="J4654" s="407"/>
      <c r="K4654" s="378"/>
      <c r="L4654" s="378"/>
      <c r="M4654" s="408"/>
      <c r="N4654" s="418"/>
      <c r="O4654" s="376"/>
      <c r="P4654" s="377"/>
      <c r="Q4654" s="376"/>
      <c r="R4654" s="377"/>
    </row>
    <row r="4655" spans="8:18" x14ac:dyDescent="0.3">
      <c r="H4655" s="357"/>
      <c r="I4655" s="357"/>
      <c r="J4655" s="407"/>
      <c r="K4655" s="378"/>
      <c r="L4655" s="378"/>
      <c r="M4655" s="408"/>
      <c r="N4655" s="418"/>
      <c r="O4655" s="376"/>
      <c r="P4655" s="377"/>
      <c r="Q4655" s="376"/>
      <c r="R4655" s="377"/>
    </row>
    <row r="4656" spans="8:18" x14ac:dyDescent="0.3">
      <c r="H4656" s="357"/>
      <c r="I4656" s="357"/>
      <c r="J4656" s="407"/>
      <c r="K4656" s="378"/>
      <c r="L4656" s="378"/>
      <c r="M4656" s="408"/>
      <c r="N4656" s="381"/>
      <c r="O4656" s="376"/>
      <c r="P4656" s="377"/>
      <c r="Q4656" s="376"/>
      <c r="R4656" s="377"/>
    </row>
    <row r="4657" spans="8:18" x14ac:dyDescent="0.3">
      <c r="H4657" s="357"/>
      <c r="I4657" s="357"/>
      <c r="J4657" s="407"/>
      <c r="K4657" s="378"/>
      <c r="L4657" s="378"/>
      <c r="M4657" s="408"/>
      <c r="N4657" s="381"/>
      <c r="O4657" s="376"/>
      <c r="P4657" s="377"/>
      <c r="Q4657" s="376"/>
      <c r="R4657" s="377"/>
    </row>
    <row r="4658" spans="8:18" x14ac:dyDescent="0.3">
      <c r="H4658" s="357"/>
      <c r="I4658" s="357"/>
      <c r="J4658" s="407"/>
      <c r="K4658" s="378"/>
      <c r="L4658" s="378"/>
      <c r="M4658" s="408"/>
      <c r="N4658" s="381"/>
      <c r="O4658" s="376"/>
      <c r="P4658" s="377"/>
      <c r="Q4658" s="376"/>
      <c r="R4658" s="377"/>
    </row>
    <row r="4659" spans="8:18" x14ac:dyDescent="0.3">
      <c r="H4659" s="357"/>
      <c r="I4659" s="357"/>
      <c r="J4659" s="357"/>
      <c r="K4659" s="378"/>
      <c r="L4659" s="378"/>
      <c r="M4659" s="408"/>
      <c r="N4659" s="381"/>
      <c r="O4659" s="376"/>
      <c r="P4659" s="377"/>
      <c r="Q4659" s="376"/>
      <c r="R4659" s="377"/>
    </row>
    <row r="4660" spans="8:18" x14ac:dyDescent="0.3">
      <c r="H4660" s="367"/>
      <c r="I4660" s="367"/>
      <c r="J4660" s="367"/>
      <c r="K4660" s="367"/>
      <c r="L4660" s="367"/>
      <c r="M4660" s="367"/>
      <c r="N4660" s="382"/>
      <c r="O4660" s="376"/>
      <c r="P4660" s="377"/>
      <c r="Q4660" s="376"/>
      <c r="R4660" s="377"/>
    </row>
    <row r="4661" spans="8:18" x14ac:dyDescent="0.3">
      <c r="H4661" s="354"/>
      <c r="I4661" s="354"/>
      <c r="J4661" s="354"/>
      <c r="K4661" s="354"/>
      <c r="L4661" s="354"/>
      <c r="M4661" s="368"/>
      <c r="N4661" s="384"/>
      <c r="O4661" s="310"/>
      <c r="P4661" s="503"/>
      <c r="Q4661" s="503"/>
      <c r="R4661" s="503"/>
    </row>
    <row r="4662" spans="8:18" x14ac:dyDescent="0.3">
      <c r="H4662" s="354"/>
      <c r="I4662" s="354"/>
      <c r="J4662" s="354"/>
      <c r="K4662" s="354"/>
      <c r="L4662" s="354"/>
      <c r="M4662" s="368"/>
      <c r="N4662" s="492"/>
      <c r="O4662" s="421"/>
      <c r="P4662" s="420"/>
      <c r="Q4662" s="420"/>
      <c r="R4662" s="420"/>
    </row>
    <row r="4663" spans="8:18" ht="18.75" customHeight="1" x14ac:dyDescent="0.3">
      <c r="H4663" s="354"/>
      <c r="I4663" s="354"/>
      <c r="J4663" s="354"/>
      <c r="K4663" s="354"/>
      <c r="L4663" s="354"/>
      <c r="M4663" s="368"/>
      <c r="N4663" s="492"/>
      <c r="O4663" s="310"/>
      <c r="P4663" s="495"/>
      <c r="Q4663" s="495"/>
      <c r="R4663" s="495"/>
    </row>
    <row r="4664" spans="8:18" x14ac:dyDescent="0.3">
      <c r="H4664" s="385"/>
      <c r="I4664" s="385"/>
      <c r="J4664" s="385"/>
      <c r="K4664" s="385"/>
      <c r="L4664" s="385"/>
      <c r="M4664" s="386"/>
      <c r="N4664" s="386"/>
      <c r="O4664" s="385"/>
      <c r="P4664" s="385"/>
      <c r="Q4664" s="13"/>
      <c r="R4664" s="13"/>
    </row>
    <row r="4665" spans="8:18" x14ac:dyDescent="0.3">
      <c r="H4665" s="354"/>
      <c r="I4665" s="355"/>
      <c r="J4665" s="355"/>
      <c r="K4665" s="355"/>
      <c r="L4665" s="355"/>
      <c r="M4665" s="355"/>
      <c r="N4665" s="355"/>
      <c r="O4665" s="355"/>
      <c r="P4665" s="355"/>
      <c r="Q4665" s="13"/>
      <c r="R4665" s="13"/>
    </row>
    <row r="4666" spans="8:18" x14ac:dyDescent="0.3">
      <c r="H4666" s="354"/>
      <c r="I4666" s="355"/>
      <c r="J4666" s="355"/>
      <c r="K4666" s="355"/>
      <c r="L4666" s="355"/>
      <c r="M4666" s="355"/>
      <c r="N4666" s="355"/>
      <c r="O4666" s="355"/>
      <c r="P4666" s="355"/>
      <c r="Q4666" s="13"/>
      <c r="R4666" s="13"/>
    </row>
    <row r="4667" spans="8:18" x14ac:dyDescent="0.3">
      <c r="H4667" s="354"/>
      <c r="I4667" s="355"/>
      <c r="J4667" s="355"/>
      <c r="K4667" s="355"/>
      <c r="L4667" s="355"/>
      <c r="M4667" s="355"/>
      <c r="N4667" s="355"/>
      <c r="O4667" s="355"/>
      <c r="P4667" s="355"/>
      <c r="Q4667" s="13"/>
      <c r="R4667" s="70"/>
    </row>
    <row r="4668" spans="8:18" x14ac:dyDescent="0.3">
      <c r="H4668" s="354"/>
      <c r="I4668" s="355"/>
      <c r="J4668" s="355"/>
      <c r="K4668" s="355"/>
      <c r="L4668" s="355"/>
      <c r="M4668" s="355"/>
      <c r="N4668" s="355"/>
      <c r="O4668" s="355"/>
      <c r="P4668" s="355"/>
      <c r="Q4668" s="13"/>
      <c r="R4668" s="70"/>
    </row>
    <row r="4669" spans="8:18" x14ac:dyDescent="0.3">
      <c r="H4669" s="354"/>
      <c r="I4669" s="354"/>
      <c r="J4669" s="354"/>
      <c r="K4669" s="354"/>
      <c r="L4669" s="354"/>
      <c r="M4669" s="355"/>
      <c r="N4669" s="355"/>
      <c r="O4669" s="357"/>
      <c r="P4669" s="357"/>
      <c r="Q4669" s="13"/>
      <c r="R4669" s="70"/>
    </row>
    <row r="4670" spans="8:18" x14ac:dyDescent="0.3">
      <c r="H4670" s="13"/>
      <c r="I4670" s="13"/>
      <c r="J4670" s="13"/>
      <c r="K4670" s="13"/>
      <c r="L4670" s="13"/>
      <c r="M4670" s="358"/>
      <c r="N4670" s="358"/>
      <c r="O4670" s="13"/>
      <c r="P4670" s="13"/>
      <c r="Q4670" s="13"/>
      <c r="R4670" s="13"/>
    </row>
    <row r="4671" spans="8:18" ht="18.600000000000001" x14ac:dyDescent="0.4">
      <c r="H4671" s="487"/>
      <c r="I4671" s="487"/>
      <c r="J4671" s="487"/>
      <c r="K4671" s="487"/>
      <c r="L4671" s="487"/>
      <c r="M4671" s="487"/>
      <c r="N4671" s="487"/>
      <c r="O4671" s="487"/>
      <c r="P4671" s="487"/>
      <c r="Q4671" s="487"/>
      <c r="R4671" s="487"/>
    </row>
    <row r="4672" spans="8:18" x14ac:dyDescent="0.3">
      <c r="H4672" s="482"/>
      <c r="I4672" s="482"/>
      <c r="J4672" s="482"/>
      <c r="K4672" s="482"/>
      <c r="L4672" s="482"/>
      <c r="M4672" s="482"/>
      <c r="N4672" s="482"/>
      <c r="O4672" s="482"/>
      <c r="P4672" s="482"/>
      <c r="Q4672" s="13"/>
      <c r="R4672" s="13"/>
    </row>
    <row r="4673" spans="8:18" ht="18.600000000000001" x14ac:dyDescent="0.4">
      <c r="H4673" s="483"/>
      <c r="I4673" s="483"/>
      <c r="J4673" s="483"/>
      <c r="K4673" s="483"/>
      <c r="L4673" s="483"/>
      <c r="M4673" s="483"/>
      <c r="N4673" s="483"/>
      <c r="O4673" s="483"/>
      <c r="P4673" s="483"/>
      <c r="Q4673" s="13"/>
      <c r="R4673" s="13"/>
    </row>
    <row r="4674" spans="8:18" ht="18" x14ac:dyDescent="0.4">
      <c r="H4674" s="484"/>
      <c r="I4674" s="484"/>
      <c r="J4674" s="484"/>
      <c r="K4674" s="484"/>
      <c r="L4674" s="484"/>
      <c r="M4674" s="484"/>
      <c r="N4674" s="484"/>
      <c r="O4674" s="484"/>
      <c r="P4674" s="484"/>
      <c r="Q4674" s="13"/>
      <c r="R4674" s="13"/>
    </row>
    <row r="4675" spans="8:18" x14ac:dyDescent="0.3">
      <c r="H4675" s="13"/>
      <c r="I4675" s="359"/>
      <c r="J4675" s="360"/>
      <c r="K4675" s="361"/>
      <c r="L4675" s="362"/>
      <c r="M4675" s="363"/>
      <c r="N4675" s="485"/>
      <c r="O4675" s="485"/>
      <c r="P4675" s="364"/>
      <c r="Q4675" s="13"/>
      <c r="R4675" s="13"/>
    </row>
    <row r="4676" spans="8:18" x14ac:dyDescent="0.3">
      <c r="H4676" s="13"/>
      <c r="I4676" s="359"/>
      <c r="J4676" s="360"/>
      <c r="K4676" s="361"/>
      <c r="L4676" s="361"/>
      <c r="M4676" s="363"/>
      <c r="N4676" s="485"/>
      <c r="O4676" s="485"/>
      <c r="P4676" s="364"/>
      <c r="Q4676" s="13"/>
      <c r="R4676" s="13"/>
    </row>
    <row r="4677" spans="8:18" x14ac:dyDescent="0.3">
      <c r="H4677" s="13"/>
      <c r="I4677" s="365"/>
      <c r="J4677" s="365"/>
      <c r="K4677" s="366"/>
      <c r="L4677" s="367"/>
      <c r="M4677" s="368"/>
      <c r="N4677" s="369"/>
      <c r="O4677" s="486"/>
      <c r="P4677" s="486"/>
      <c r="Q4677" s="486"/>
      <c r="R4677" s="486"/>
    </row>
    <row r="4678" spans="8:18" x14ac:dyDescent="0.3">
      <c r="H4678" s="370"/>
      <c r="I4678" s="371"/>
      <c r="J4678" s="371"/>
      <c r="K4678" s="367"/>
      <c r="L4678" s="367"/>
      <c r="M4678" s="367"/>
      <c r="N4678" s="372"/>
      <c r="O4678" s="478"/>
      <c r="P4678" s="478"/>
      <c r="Q4678" s="478"/>
      <c r="R4678" s="478"/>
    </row>
    <row r="4679" spans="8:18" ht="42" customHeight="1" x14ac:dyDescent="0.3">
      <c r="H4679" s="357"/>
      <c r="I4679" s="357"/>
      <c r="J4679" s="407"/>
      <c r="K4679" s="378"/>
      <c r="L4679" s="378"/>
      <c r="M4679" s="381"/>
      <c r="N4679" s="381"/>
      <c r="O4679" s="376"/>
      <c r="P4679" s="70"/>
      <c r="Q4679" s="376"/>
      <c r="R4679" s="377"/>
    </row>
    <row r="4680" spans="8:18" x14ac:dyDescent="0.3">
      <c r="H4680" s="357"/>
      <c r="I4680" s="357"/>
      <c r="J4680" s="357"/>
      <c r="K4680" s="378"/>
      <c r="L4680" s="378"/>
      <c r="M4680" s="381"/>
      <c r="N4680" s="381"/>
      <c r="O4680" s="376"/>
      <c r="P4680" s="70"/>
      <c r="Q4680" s="376"/>
      <c r="R4680" s="377"/>
    </row>
    <row r="4681" spans="8:18" x14ac:dyDescent="0.3">
      <c r="H4681" s="357"/>
      <c r="I4681" s="357"/>
      <c r="J4681" s="357"/>
      <c r="K4681" s="378"/>
      <c r="L4681" s="378"/>
      <c r="M4681" s="381"/>
      <c r="N4681" s="381"/>
      <c r="O4681" s="376"/>
      <c r="P4681" s="377"/>
      <c r="Q4681" s="376"/>
      <c r="R4681" s="377"/>
    </row>
    <row r="4682" spans="8:18" x14ac:dyDescent="0.3">
      <c r="H4682" s="357"/>
      <c r="I4682" s="357"/>
      <c r="J4682" s="357"/>
      <c r="K4682" s="378"/>
      <c r="L4682" s="378"/>
      <c r="M4682" s="381"/>
      <c r="N4682" s="381"/>
      <c r="O4682" s="376"/>
      <c r="P4682" s="377"/>
      <c r="Q4682" s="376"/>
      <c r="R4682" s="377"/>
    </row>
    <row r="4683" spans="8:18" x14ac:dyDescent="0.3">
      <c r="H4683" s="357"/>
      <c r="I4683" s="357"/>
      <c r="J4683" s="357"/>
      <c r="K4683" s="378"/>
      <c r="L4683" s="378"/>
      <c r="M4683" s="381"/>
      <c r="N4683" s="381"/>
      <c r="O4683" s="376"/>
      <c r="P4683" s="377"/>
      <c r="Q4683" s="376"/>
      <c r="R4683" s="377"/>
    </row>
    <row r="4684" spans="8:18" x14ac:dyDescent="0.3">
      <c r="H4684" s="357"/>
      <c r="I4684" s="357"/>
      <c r="J4684" s="357"/>
      <c r="K4684" s="378"/>
      <c r="L4684" s="378"/>
      <c r="M4684" s="381"/>
      <c r="N4684" s="381"/>
      <c r="O4684" s="376"/>
      <c r="P4684" s="377"/>
      <c r="Q4684" s="376"/>
      <c r="R4684" s="377"/>
    </row>
    <row r="4685" spans="8:18" x14ac:dyDescent="0.3">
      <c r="H4685" s="357"/>
      <c r="I4685" s="357"/>
      <c r="J4685" s="357"/>
      <c r="K4685" s="378"/>
      <c r="L4685" s="378"/>
      <c r="M4685" s="381"/>
      <c r="N4685" s="381"/>
      <c r="O4685" s="376"/>
      <c r="P4685" s="377"/>
      <c r="Q4685" s="376"/>
      <c r="R4685" s="377"/>
    </row>
    <row r="4686" spans="8:18" ht="18" customHeight="1" x14ac:dyDescent="0.3">
      <c r="H4686" s="357"/>
      <c r="I4686" s="357"/>
      <c r="J4686" s="357"/>
      <c r="K4686" s="378"/>
      <c r="L4686" s="378"/>
      <c r="M4686" s="381"/>
      <c r="N4686" s="381"/>
      <c r="O4686" s="376"/>
      <c r="P4686" s="377"/>
      <c r="Q4686" s="376"/>
      <c r="R4686" s="377"/>
    </row>
    <row r="4687" spans="8:18" x14ac:dyDescent="0.3">
      <c r="H4687" s="357"/>
      <c r="I4687" s="357"/>
      <c r="J4687" s="357"/>
      <c r="K4687" s="378"/>
      <c r="L4687" s="378"/>
      <c r="M4687" s="408"/>
      <c r="N4687" s="381"/>
      <c r="O4687" s="376"/>
      <c r="P4687" s="377"/>
      <c r="Q4687" s="376"/>
      <c r="R4687" s="377"/>
    </row>
    <row r="4688" spans="8:18" x14ac:dyDescent="0.3">
      <c r="H4688" s="357"/>
      <c r="I4688" s="357"/>
      <c r="J4688" s="357"/>
      <c r="K4688" s="378"/>
      <c r="L4688" s="378"/>
      <c r="M4688" s="408"/>
      <c r="N4688" s="381"/>
      <c r="O4688" s="376"/>
      <c r="P4688" s="377"/>
      <c r="Q4688" s="376"/>
      <c r="R4688" s="377"/>
    </row>
    <row r="4689" spans="8:18" x14ac:dyDescent="0.3">
      <c r="H4689" s="357"/>
      <c r="I4689" s="357"/>
      <c r="J4689" s="357"/>
      <c r="K4689" s="378"/>
      <c r="L4689" s="378"/>
      <c r="M4689" s="408"/>
      <c r="N4689" s="491"/>
      <c r="O4689" s="376"/>
      <c r="P4689" s="377"/>
      <c r="Q4689" s="376"/>
      <c r="R4689" s="377"/>
    </row>
    <row r="4690" spans="8:18" x14ac:dyDescent="0.3">
      <c r="H4690" s="357"/>
      <c r="I4690" s="357"/>
      <c r="J4690" s="357"/>
      <c r="K4690" s="378"/>
      <c r="L4690" s="378"/>
      <c r="M4690" s="408"/>
      <c r="N4690" s="491"/>
      <c r="O4690" s="376"/>
      <c r="P4690" s="377"/>
      <c r="Q4690" s="376"/>
      <c r="R4690" s="377"/>
    </row>
    <row r="4691" spans="8:18" x14ac:dyDescent="0.3">
      <c r="H4691" s="357"/>
      <c r="I4691" s="357"/>
      <c r="J4691" s="357"/>
      <c r="K4691" s="378"/>
      <c r="L4691" s="378"/>
      <c r="M4691" s="408"/>
      <c r="N4691" s="491"/>
      <c r="O4691" s="376"/>
      <c r="P4691" s="377"/>
      <c r="Q4691" s="376"/>
      <c r="R4691" s="377"/>
    </row>
    <row r="4692" spans="8:18" x14ac:dyDescent="0.3">
      <c r="H4692" s="357"/>
      <c r="I4692" s="357"/>
      <c r="J4692" s="407"/>
      <c r="K4692" s="378"/>
      <c r="L4692" s="378"/>
      <c r="M4692" s="381"/>
      <c r="N4692" s="491"/>
      <c r="O4692" s="376"/>
      <c r="P4692" s="377"/>
      <c r="Q4692" s="376"/>
      <c r="R4692" s="377"/>
    </row>
    <row r="4693" spans="8:18" x14ac:dyDescent="0.3">
      <c r="H4693" s="357"/>
      <c r="I4693" s="357"/>
      <c r="J4693" s="407"/>
      <c r="K4693" s="378"/>
      <c r="L4693" s="378"/>
      <c r="M4693" s="408"/>
      <c r="N4693" s="418"/>
      <c r="O4693" s="376"/>
      <c r="P4693" s="377"/>
      <c r="Q4693" s="376"/>
      <c r="R4693" s="377"/>
    </row>
    <row r="4694" spans="8:18" x14ac:dyDescent="0.3">
      <c r="H4694" s="367"/>
      <c r="I4694" s="367"/>
      <c r="J4694" s="367"/>
      <c r="K4694" s="367"/>
      <c r="L4694" s="367"/>
      <c r="M4694" s="367"/>
      <c r="N4694" s="382"/>
      <c r="O4694" s="376"/>
      <c r="P4694" s="377"/>
      <c r="Q4694" s="376"/>
      <c r="R4694" s="377"/>
    </row>
    <row r="4695" spans="8:18" x14ac:dyDescent="0.3">
      <c r="H4695" s="354"/>
      <c r="I4695" s="354"/>
      <c r="J4695" s="354"/>
      <c r="K4695" s="354"/>
      <c r="L4695" s="354"/>
      <c r="M4695" s="368"/>
      <c r="N4695" s="384"/>
      <c r="O4695" s="310"/>
      <c r="P4695" s="495"/>
      <c r="Q4695" s="495"/>
      <c r="R4695" s="495"/>
    </row>
    <row r="4696" spans="8:18" x14ac:dyDescent="0.3">
      <c r="H4696" s="385"/>
      <c r="I4696" s="385"/>
      <c r="J4696" s="385"/>
      <c r="K4696" s="385"/>
      <c r="L4696" s="385"/>
      <c r="M4696" s="386"/>
      <c r="N4696" s="386"/>
      <c r="O4696" s="385"/>
      <c r="P4696" s="385"/>
      <c r="Q4696" s="13"/>
      <c r="R4696" s="13"/>
    </row>
    <row r="4697" spans="8:18" x14ac:dyDescent="0.3">
      <c r="H4697" s="354"/>
      <c r="I4697" s="355"/>
      <c r="J4697" s="355"/>
      <c r="K4697" s="355"/>
      <c r="L4697" s="355"/>
      <c r="M4697" s="355"/>
      <c r="N4697" s="355"/>
      <c r="O4697" s="355"/>
      <c r="P4697" s="355"/>
      <c r="Q4697" s="13"/>
      <c r="R4697" s="13"/>
    </row>
    <row r="4698" spans="8:18" x14ac:dyDescent="0.3">
      <c r="H4698" s="354"/>
      <c r="I4698" s="355"/>
      <c r="J4698" s="355"/>
      <c r="K4698" s="355"/>
      <c r="L4698" s="355"/>
      <c r="M4698" s="355"/>
      <c r="N4698" s="355"/>
      <c r="O4698" s="355"/>
      <c r="P4698" s="355"/>
      <c r="Q4698" s="13"/>
      <c r="R4698" s="70"/>
    </row>
    <row r="4699" spans="8:18" x14ac:dyDescent="0.3">
      <c r="H4699" s="354"/>
      <c r="I4699" s="355"/>
      <c r="J4699" s="355"/>
      <c r="K4699" s="355"/>
      <c r="L4699" s="355"/>
      <c r="M4699" s="355"/>
      <c r="N4699" s="355"/>
      <c r="O4699" s="355"/>
      <c r="P4699" s="355"/>
      <c r="Q4699" s="13"/>
      <c r="R4699" s="70"/>
    </row>
    <row r="4700" spans="8:18" ht="27" customHeight="1" x14ac:dyDescent="0.3">
      <c r="H4700" s="354"/>
      <c r="I4700" s="355"/>
      <c r="J4700" s="355"/>
      <c r="K4700" s="355"/>
      <c r="L4700" s="355"/>
      <c r="M4700" s="355"/>
      <c r="N4700" s="355"/>
      <c r="O4700" s="355"/>
      <c r="P4700" s="355"/>
      <c r="Q4700" s="13"/>
      <c r="R4700" s="70"/>
    </row>
    <row r="4701" spans="8:18" ht="3.75" customHeight="1" x14ac:dyDescent="0.3">
      <c r="H4701" s="13"/>
      <c r="I4701" s="13"/>
      <c r="J4701" s="13"/>
      <c r="K4701" s="13"/>
      <c r="L4701" s="13"/>
      <c r="M4701" s="358"/>
      <c r="N4701" s="358"/>
      <c r="O4701" s="13"/>
      <c r="P4701" s="13"/>
      <c r="Q4701" s="13"/>
      <c r="R4701" s="13"/>
    </row>
    <row r="4702" spans="8:18" ht="18.600000000000001" x14ac:dyDescent="0.4">
      <c r="H4702" s="487"/>
      <c r="I4702" s="487"/>
      <c r="J4702" s="487"/>
      <c r="K4702" s="487"/>
      <c r="L4702" s="487"/>
      <c r="M4702" s="487"/>
      <c r="N4702" s="487"/>
      <c r="O4702" s="487"/>
      <c r="P4702" s="487"/>
      <c r="Q4702" s="487"/>
      <c r="R4702" s="487"/>
    </row>
    <row r="4703" spans="8:18" x14ac:dyDescent="0.3">
      <c r="H4703" s="482"/>
      <c r="I4703" s="482"/>
      <c r="J4703" s="482"/>
      <c r="K4703" s="482"/>
      <c r="L4703" s="482"/>
      <c r="M4703" s="482"/>
      <c r="N4703" s="482"/>
      <c r="O4703" s="482"/>
      <c r="P4703" s="482"/>
      <c r="Q4703" s="13"/>
      <c r="R4703" s="13"/>
    </row>
    <row r="4704" spans="8:18" ht="18.600000000000001" x14ac:dyDescent="0.4">
      <c r="H4704" s="483"/>
      <c r="I4704" s="483"/>
      <c r="J4704" s="483"/>
      <c r="K4704" s="483"/>
      <c r="L4704" s="483"/>
      <c r="M4704" s="483"/>
      <c r="N4704" s="483"/>
      <c r="O4704" s="483"/>
      <c r="P4704" s="483"/>
      <c r="Q4704" s="13"/>
      <c r="R4704" s="13"/>
    </row>
    <row r="4705" spans="8:18" ht="18" x14ac:dyDescent="0.4">
      <c r="H4705" s="484"/>
      <c r="I4705" s="484"/>
      <c r="J4705" s="484"/>
      <c r="K4705" s="484"/>
      <c r="L4705" s="484"/>
      <c r="M4705" s="484"/>
      <c r="N4705" s="484"/>
      <c r="O4705" s="484"/>
      <c r="P4705" s="484"/>
      <c r="Q4705" s="13"/>
      <c r="R4705" s="13"/>
    </row>
    <row r="4706" spans="8:18" x14ac:dyDescent="0.3">
      <c r="H4706" s="13"/>
      <c r="I4706" s="359"/>
      <c r="J4706" s="360"/>
      <c r="K4706" s="361"/>
      <c r="L4706" s="362"/>
      <c r="M4706" s="363"/>
      <c r="N4706" s="485"/>
      <c r="O4706" s="485"/>
      <c r="P4706" s="364"/>
      <c r="Q4706" s="13"/>
      <c r="R4706" s="13"/>
    </row>
    <row r="4707" spans="8:18" x14ac:dyDescent="0.3">
      <c r="H4707" s="13"/>
      <c r="I4707" s="359"/>
      <c r="J4707" s="360"/>
      <c r="K4707" s="361"/>
      <c r="L4707" s="361"/>
      <c r="M4707" s="363"/>
      <c r="N4707" s="485"/>
      <c r="O4707" s="485"/>
      <c r="P4707" s="364"/>
      <c r="Q4707" s="13"/>
      <c r="R4707" s="13"/>
    </row>
    <row r="4708" spans="8:18" x14ac:dyDescent="0.3">
      <c r="H4708" s="13"/>
      <c r="I4708" s="365"/>
      <c r="J4708" s="365"/>
      <c r="K4708" s="366"/>
      <c r="L4708" s="367"/>
      <c r="M4708" s="368"/>
      <c r="N4708" s="369"/>
      <c r="O4708" s="486"/>
      <c r="P4708" s="486"/>
      <c r="Q4708" s="486"/>
      <c r="R4708" s="486"/>
    </row>
    <row r="4709" spans="8:18" x14ac:dyDescent="0.3">
      <c r="H4709" s="370"/>
      <c r="I4709" s="371"/>
      <c r="J4709" s="371"/>
      <c r="K4709" s="367"/>
      <c r="L4709" s="367"/>
      <c r="M4709" s="367"/>
      <c r="N4709" s="372"/>
      <c r="O4709" s="478"/>
      <c r="P4709" s="478"/>
      <c r="Q4709" s="478"/>
      <c r="R4709" s="478"/>
    </row>
    <row r="4710" spans="8:18" x14ac:dyDescent="0.3">
      <c r="H4710" s="357"/>
      <c r="I4710" s="357"/>
      <c r="J4710" s="407"/>
      <c r="K4710" s="378"/>
      <c r="L4710" s="378"/>
      <c r="M4710" s="381"/>
      <c r="N4710" s="381"/>
      <c r="O4710" s="376"/>
      <c r="P4710" s="70"/>
      <c r="Q4710" s="376"/>
      <c r="R4710" s="377"/>
    </row>
    <row r="4711" spans="8:18" x14ac:dyDescent="0.3">
      <c r="H4711" s="357"/>
      <c r="I4711" s="357"/>
      <c r="J4711" s="407"/>
      <c r="K4711" s="378"/>
      <c r="L4711" s="378"/>
      <c r="M4711" s="381"/>
      <c r="N4711" s="381"/>
      <c r="O4711" s="376"/>
      <c r="P4711" s="70"/>
      <c r="Q4711" s="376"/>
      <c r="R4711" s="377"/>
    </row>
    <row r="4712" spans="8:18" x14ac:dyDescent="0.3">
      <c r="H4712" s="357"/>
      <c r="I4712" s="357"/>
      <c r="J4712" s="357"/>
      <c r="K4712" s="378"/>
      <c r="L4712" s="378"/>
      <c r="M4712" s="381"/>
      <c r="N4712" s="381"/>
      <c r="O4712" s="376"/>
      <c r="P4712" s="377"/>
      <c r="Q4712" s="376"/>
      <c r="R4712" s="377"/>
    </row>
    <row r="4713" spans="8:18" x14ac:dyDescent="0.3">
      <c r="H4713" s="357"/>
      <c r="I4713" s="357"/>
      <c r="J4713" s="357"/>
      <c r="K4713" s="378"/>
      <c r="L4713" s="378"/>
      <c r="M4713" s="381"/>
      <c r="N4713" s="381"/>
      <c r="O4713" s="376"/>
      <c r="P4713" s="377"/>
      <c r="Q4713" s="376"/>
      <c r="R4713" s="377"/>
    </row>
    <row r="4714" spans="8:18" x14ac:dyDescent="0.3">
      <c r="H4714" s="357"/>
      <c r="I4714" s="357"/>
      <c r="J4714" s="357"/>
      <c r="K4714" s="378"/>
      <c r="L4714" s="378"/>
      <c r="M4714" s="381"/>
      <c r="N4714" s="381"/>
      <c r="O4714" s="376"/>
      <c r="P4714" s="377"/>
      <c r="Q4714" s="376"/>
      <c r="R4714" s="377"/>
    </row>
    <row r="4715" spans="8:18" x14ac:dyDescent="0.3">
      <c r="H4715" s="357"/>
      <c r="I4715" s="357"/>
      <c r="J4715" s="357"/>
      <c r="K4715" s="378"/>
      <c r="L4715" s="378"/>
      <c r="M4715" s="381"/>
      <c r="N4715" s="381"/>
      <c r="O4715" s="376"/>
      <c r="P4715" s="377"/>
      <c r="Q4715" s="376"/>
      <c r="R4715" s="377"/>
    </row>
    <row r="4716" spans="8:18" ht="26.25" customHeight="1" x14ac:dyDescent="0.3">
      <c r="H4716" s="357"/>
      <c r="I4716" s="357"/>
      <c r="J4716" s="357"/>
      <c r="K4716" s="378"/>
      <c r="L4716" s="378"/>
      <c r="M4716" s="381"/>
      <c r="N4716" s="381"/>
      <c r="O4716" s="376"/>
      <c r="P4716" s="377"/>
      <c r="Q4716" s="376"/>
      <c r="R4716" s="377"/>
    </row>
    <row r="4717" spans="8:18" x14ac:dyDescent="0.3">
      <c r="H4717" s="357"/>
      <c r="I4717" s="357"/>
      <c r="J4717" s="357"/>
      <c r="K4717" s="378"/>
      <c r="L4717" s="378"/>
      <c r="M4717" s="381"/>
      <c r="N4717" s="381"/>
      <c r="O4717" s="376"/>
      <c r="P4717" s="377"/>
      <c r="Q4717" s="376"/>
      <c r="R4717" s="377"/>
    </row>
    <row r="4718" spans="8:18" x14ac:dyDescent="0.3">
      <c r="H4718" s="357"/>
      <c r="I4718" s="357"/>
      <c r="J4718" s="357"/>
      <c r="K4718" s="378"/>
      <c r="L4718" s="378"/>
      <c r="M4718" s="408"/>
      <c r="N4718" s="381"/>
      <c r="O4718" s="376"/>
      <c r="P4718" s="377"/>
      <c r="Q4718" s="376"/>
      <c r="R4718" s="377"/>
    </row>
    <row r="4719" spans="8:18" x14ac:dyDescent="0.3">
      <c r="H4719" s="357"/>
      <c r="I4719" s="357"/>
      <c r="J4719" s="407"/>
      <c r="K4719" s="378"/>
      <c r="L4719" s="378"/>
      <c r="M4719" s="381"/>
      <c r="N4719" s="381"/>
      <c r="O4719" s="376"/>
      <c r="P4719" s="70"/>
      <c r="Q4719" s="376"/>
      <c r="R4719" s="377"/>
    </row>
    <row r="4720" spans="8:18" x14ac:dyDescent="0.3">
      <c r="H4720" s="357"/>
      <c r="I4720" s="357"/>
      <c r="J4720" s="357"/>
      <c r="K4720" s="378"/>
      <c r="L4720" s="378"/>
      <c r="M4720" s="381"/>
      <c r="N4720" s="381"/>
      <c r="O4720" s="376"/>
      <c r="P4720" s="377"/>
      <c r="Q4720" s="376"/>
      <c r="R4720" s="377"/>
    </row>
    <row r="4721" spans="8:18" x14ac:dyDescent="0.3">
      <c r="H4721" s="357"/>
      <c r="I4721" s="357"/>
      <c r="J4721" s="357"/>
      <c r="K4721" s="378"/>
      <c r="L4721" s="378"/>
      <c r="M4721" s="408"/>
      <c r="N4721" s="381"/>
      <c r="O4721" s="376"/>
      <c r="P4721" s="377"/>
      <c r="Q4721" s="376"/>
      <c r="R4721" s="377"/>
    </row>
    <row r="4722" spans="8:18" x14ac:dyDescent="0.3">
      <c r="H4722" s="357"/>
      <c r="I4722" s="357"/>
      <c r="J4722" s="407"/>
      <c r="K4722" s="378"/>
      <c r="L4722" s="378"/>
      <c r="M4722" s="408"/>
      <c r="N4722" s="418"/>
      <c r="O4722" s="376"/>
      <c r="P4722" s="377"/>
      <c r="Q4722" s="376"/>
      <c r="R4722" s="377"/>
    </row>
    <row r="4723" spans="8:18" ht="18" customHeight="1" x14ac:dyDescent="0.3">
      <c r="H4723" s="367"/>
      <c r="I4723" s="367"/>
      <c r="J4723" s="367"/>
      <c r="K4723" s="367"/>
      <c r="L4723" s="367"/>
      <c r="M4723" s="367"/>
      <c r="N4723" s="382"/>
      <c r="O4723" s="376"/>
      <c r="P4723" s="377"/>
      <c r="Q4723" s="376"/>
      <c r="R4723" s="377"/>
    </row>
    <row r="4724" spans="8:18" ht="18.75" customHeight="1" x14ac:dyDescent="0.3">
      <c r="H4724" s="354"/>
      <c r="I4724" s="354"/>
      <c r="J4724" s="354"/>
      <c r="K4724" s="354"/>
      <c r="L4724" s="354"/>
      <c r="M4724" s="368"/>
      <c r="N4724" s="384"/>
      <c r="O4724" s="310"/>
      <c r="P4724" s="495"/>
      <c r="Q4724" s="495"/>
      <c r="R4724" s="495"/>
    </row>
    <row r="4725" spans="8:18" ht="17.25" customHeight="1" x14ac:dyDescent="0.3">
      <c r="H4725" s="385"/>
      <c r="I4725" s="385"/>
      <c r="J4725" s="385"/>
      <c r="K4725" s="385"/>
      <c r="L4725" s="385"/>
      <c r="M4725" s="386"/>
      <c r="N4725" s="386"/>
      <c r="O4725" s="385"/>
      <c r="P4725" s="385"/>
      <c r="Q4725" s="13"/>
      <c r="R4725" s="13"/>
    </row>
    <row r="4726" spans="8:18" ht="20.25" customHeight="1" x14ac:dyDescent="0.3">
      <c r="H4726" s="354"/>
      <c r="I4726" s="355"/>
      <c r="J4726" s="355"/>
      <c r="K4726" s="355"/>
      <c r="L4726" s="355"/>
      <c r="M4726" s="355"/>
      <c r="N4726" s="355"/>
      <c r="O4726" s="355"/>
      <c r="P4726" s="355"/>
      <c r="Q4726" s="13"/>
      <c r="R4726" s="13"/>
    </row>
    <row r="4727" spans="8:18" x14ac:dyDescent="0.3">
      <c r="H4727" s="354"/>
      <c r="I4727" s="355"/>
      <c r="J4727" s="355"/>
      <c r="K4727" s="355"/>
      <c r="L4727" s="355"/>
      <c r="M4727" s="355"/>
      <c r="N4727" s="355"/>
      <c r="O4727" s="355"/>
      <c r="P4727" s="355"/>
      <c r="Q4727" s="13"/>
      <c r="R4727" s="70"/>
    </row>
    <row r="4728" spans="8:18" x14ac:dyDescent="0.3">
      <c r="H4728" s="354"/>
      <c r="I4728" s="355"/>
      <c r="J4728" s="355"/>
      <c r="K4728" s="355"/>
      <c r="L4728" s="355"/>
      <c r="M4728" s="355"/>
      <c r="N4728" s="355"/>
      <c r="O4728" s="355"/>
      <c r="P4728" s="355"/>
      <c r="Q4728" s="13"/>
      <c r="R4728" s="70"/>
    </row>
    <row r="4729" spans="8:18" ht="24" customHeight="1" x14ac:dyDescent="0.3">
      <c r="H4729" s="354"/>
      <c r="I4729" s="355"/>
      <c r="J4729" s="355"/>
      <c r="K4729" s="355"/>
      <c r="L4729" s="355"/>
      <c r="M4729" s="355"/>
      <c r="N4729" s="355"/>
      <c r="O4729" s="355"/>
      <c r="P4729" s="355"/>
      <c r="Q4729" s="13"/>
      <c r="R4729" s="70"/>
    </row>
    <row r="4730" spans="8:18" x14ac:dyDescent="0.3">
      <c r="H4730" s="13"/>
      <c r="I4730" s="13"/>
      <c r="J4730" s="13"/>
      <c r="K4730" s="13"/>
      <c r="L4730" s="13"/>
      <c r="M4730" s="358"/>
      <c r="N4730" s="358"/>
      <c r="O4730" s="13"/>
      <c r="P4730" s="13"/>
      <c r="Q4730" s="13"/>
      <c r="R4730" s="13"/>
    </row>
    <row r="4731" spans="8:18" ht="18.600000000000001" x14ac:dyDescent="0.4">
      <c r="H4731" s="487"/>
      <c r="I4731" s="487"/>
      <c r="J4731" s="487"/>
      <c r="K4731" s="487"/>
      <c r="L4731" s="487"/>
      <c r="M4731" s="487"/>
      <c r="N4731" s="487"/>
      <c r="O4731" s="487"/>
      <c r="P4731" s="487"/>
      <c r="Q4731" s="487"/>
      <c r="R4731" s="487"/>
    </row>
    <row r="4732" spans="8:18" x14ac:dyDescent="0.3">
      <c r="H4732" s="482"/>
      <c r="I4732" s="482"/>
      <c r="J4732" s="482"/>
      <c r="K4732" s="482"/>
      <c r="L4732" s="482"/>
      <c r="M4732" s="482"/>
      <c r="N4732" s="482"/>
      <c r="O4732" s="482"/>
      <c r="P4732" s="482"/>
      <c r="Q4732" s="13"/>
      <c r="R4732" s="13"/>
    </row>
    <row r="4733" spans="8:18" ht="18.600000000000001" x14ac:dyDescent="0.4">
      <c r="H4733" s="483"/>
      <c r="I4733" s="483"/>
      <c r="J4733" s="483"/>
      <c r="K4733" s="483"/>
      <c r="L4733" s="483"/>
      <c r="M4733" s="483"/>
      <c r="N4733" s="483"/>
      <c r="O4733" s="483"/>
      <c r="P4733" s="483"/>
      <c r="Q4733" s="13"/>
      <c r="R4733" s="13"/>
    </row>
    <row r="4734" spans="8:18" ht="18" x14ac:dyDescent="0.4">
      <c r="H4734" s="484"/>
      <c r="I4734" s="484"/>
      <c r="J4734" s="484"/>
      <c r="K4734" s="484"/>
      <c r="L4734" s="484"/>
      <c r="M4734" s="484"/>
      <c r="N4734" s="484"/>
      <c r="O4734" s="484"/>
      <c r="P4734" s="484"/>
      <c r="Q4734" s="13"/>
      <c r="R4734" s="13"/>
    </row>
    <row r="4735" spans="8:18" x14ac:dyDescent="0.3">
      <c r="H4735" s="13"/>
      <c r="I4735" s="359"/>
      <c r="J4735" s="360"/>
      <c r="K4735" s="361"/>
      <c r="L4735" s="362"/>
      <c r="M4735" s="363"/>
      <c r="N4735" s="485"/>
      <c r="O4735" s="485"/>
      <c r="P4735" s="364"/>
      <c r="Q4735" s="13"/>
      <c r="R4735" s="13"/>
    </row>
    <row r="4736" spans="8:18" x14ac:dyDescent="0.3">
      <c r="H4736" s="13"/>
      <c r="I4736" s="359"/>
      <c r="J4736" s="360"/>
      <c r="K4736" s="361"/>
      <c r="L4736" s="361"/>
      <c r="M4736" s="363"/>
      <c r="N4736" s="485"/>
      <c r="O4736" s="485"/>
      <c r="P4736" s="364"/>
      <c r="Q4736" s="13"/>
      <c r="R4736" s="13"/>
    </row>
    <row r="4737" spans="8:18" x14ac:dyDescent="0.3">
      <c r="H4737" s="13"/>
      <c r="I4737" s="365"/>
      <c r="J4737" s="365"/>
      <c r="K4737" s="366"/>
      <c r="L4737" s="367"/>
      <c r="M4737" s="368"/>
      <c r="N4737" s="369"/>
      <c r="O4737" s="486"/>
      <c r="P4737" s="486"/>
      <c r="Q4737" s="486"/>
      <c r="R4737" s="486"/>
    </row>
    <row r="4738" spans="8:18" x14ac:dyDescent="0.3">
      <c r="H4738" s="370"/>
      <c r="I4738" s="371"/>
      <c r="J4738" s="371"/>
      <c r="K4738" s="367"/>
      <c r="L4738" s="367"/>
      <c r="M4738" s="367"/>
      <c r="N4738" s="372"/>
      <c r="O4738" s="478"/>
      <c r="P4738" s="478"/>
      <c r="Q4738" s="478"/>
      <c r="R4738" s="478"/>
    </row>
    <row r="4739" spans="8:18" ht="19.5" customHeight="1" x14ac:dyDescent="0.3">
      <c r="H4739" s="357"/>
      <c r="I4739" s="357"/>
      <c r="J4739" s="407"/>
      <c r="K4739" s="378"/>
      <c r="L4739" s="378"/>
      <c r="M4739" s="381"/>
      <c r="N4739" s="381"/>
      <c r="O4739" s="376"/>
      <c r="P4739" s="377"/>
      <c r="Q4739" s="376"/>
      <c r="R4739" s="377"/>
    </row>
    <row r="4740" spans="8:18" ht="24.75" customHeight="1" x14ac:dyDescent="0.3">
      <c r="H4740" s="357"/>
      <c r="I4740" s="357"/>
      <c r="J4740" s="357"/>
      <c r="K4740" s="378"/>
      <c r="L4740" s="378"/>
      <c r="M4740" s="381"/>
      <c r="N4740" s="381"/>
      <c r="O4740" s="376"/>
      <c r="P4740" s="377"/>
      <c r="Q4740" s="376"/>
      <c r="R4740" s="377"/>
    </row>
    <row r="4741" spans="8:18" ht="19.5" customHeight="1" x14ac:dyDescent="0.3">
      <c r="H4741" s="357"/>
      <c r="I4741" s="357"/>
      <c r="J4741" s="357"/>
      <c r="K4741" s="378"/>
      <c r="L4741" s="373"/>
      <c r="M4741" s="502"/>
      <c r="N4741" s="502"/>
      <c r="O4741" s="376"/>
      <c r="P4741" s="377"/>
      <c r="Q4741" s="376"/>
      <c r="R4741" s="377"/>
    </row>
    <row r="4742" spans="8:18" x14ac:dyDescent="0.3">
      <c r="H4742" s="357"/>
      <c r="I4742" s="357"/>
      <c r="J4742" s="407"/>
      <c r="K4742" s="378"/>
      <c r="L4742" s="378"/>
      <c r="M4742" s="381"/>
      <c r="N4742" s="381"/>
      <c r="O4742" s="376"/>
      <c r="P4742" s="70"/>
      <c r="Q4742" s="376"/>
      <c r="R4742" s="377"/>
    </row>
    <row r="4743" spans="8:18" x14ac:dyDescent="0.3">
      <c r="H4743" s="357"/>
      <c r="I4743" s="357"/>
      <c r="J4743" s="357"/>
      <c r="K4743" s="378"/>
      <c r="L4743" s="378"/>
      <c r="M4743" s="381"/>
      <c r="N4743" s="381"/>
      <c r="O4743" s="376"/>
      <c r="P4743" s="377"/>
      <c r="Q4743" s="376"/>
      <c r="R4743" s="377"/>
    </row>
    <row r="4744" spans="8:18" x14ac:dyDescent="0.3">
      <c r="H4744" s="357"/>
      <c r="I4744" s="357"/>
      <c r="J4744" s="357"/>
      <c r="K4744" s="378"/>
      <c r="L4744" s="378"/>
      <c r="M4744" s="381"/>
      <c r="N4744" s="381"/>
      <c r="O4744" s="376"/>
      <c r="P4744" s="377"/>
      <c r="Q4744" s="376"/>
      <c r="R4744" s="377"/>
    </row>
    <row r="4745" spans="8:18" x14ac:dyDescent="0.3">
      <c r="H4745" s="357"/>
      <c r="I4745" s="357"/>
      <c r="J4745" s="357"/>
      <c r="K4745" s="378"/>
      <c r="L4745" s="378"/>
      <c r="M4745" s="381"/>
      <c r="N4745" s="381"/>
      <c r="O4745" s="376"/>
      <c r="P4745" s="377"/>
      <c r="Q4745" s="376"/>
      <c r="R4745" s="377"/>
    </row>
    <row r="4746" spans="8:18" x14ac:dyDescent="0.3">
      <c r="H4746" s="357"/>
      <c r="I4746" s="357"/>
      <c r="J4746" s="357"/>
      <c r="K4746" s="378"/>
      <c r="L4746" s="378"/>
      <c r="M4746" s="381"/>
      <c r="N4746" s="381"/>
      <c r="O4746" s="376"/>
      <c r="P4746" s="377"/>
      <c r="Q4746" s="376"/>
      <c r="R4746" s="377"/>
    </row>
    <row r="4747" spans="8:18" x14ac:dyDescent="0.3">
      <c r="H4747" s="357"/>
      <c r="I4747" s="357"/>
      <c r="J4747" s="357"/>
      <c r="K4747" s="378"/>
      <c r="L4747" s="378"/>
      <c r="M4747" s="381"/>
      <c r="N4747" s="381"/>
      <c r="O4747" s="376"/>
      <c r="P4747" s="377"/>
      <c r="Q4747" s="376"/>
      <c r="R4747" s="377"/>
    </row>
    <row r="4748" spans="8:18" x14ac:dyDescent="0.3">
      <c r="H4748" s="357"/>
      <c r="I4748" s="357"/>
      <c r="J4748" s="357"/>
      <c r="K4748" s="378"/>
      <c r="L4748" s="378"/>
      <c r="M4748" s="381"/>
      <c r="N4748" s="381"/>
      <c r="O4748" s="376"/>
      <c r="P4748" s="377"/>
      <c r="Q4748" s="376"/>
      <c r="R4748" s="377"/>
    </row>
    <row r="4749" spans="8:18" x14ac:dyDescent="0.3">
      <c r="H4749" s="357"/>
      <c r="I4749" s="357"/>
      <c r="J4749" s="357"/>
      <c r="K4749" s="378"/>
      <c r="L4749" s="378"/>
      <c r="M4749" s="408"/>
      <c r="N4749" s="381"/>
      <c r="O4749" s="376"/>
      <c r="P4749" s="377"/>
      <c r="Q4749" s="376"/>
      <c r="R4749" s="377"/>
    </row>
    <row r="4750" spans="8:18" ht="4.5" customHeight="1" x14ac:dyDescent="0.3">
      <c r="H4750" s="357"/>
      <c r="I4750" s="357"/>
      <c r="J4750" s="407"/>
      <c r="K4750" s="378"/>
      <c r="L4750" s="378"/>
      <c r="M4750" s="408"/>
      <c r="N4750" s="418"/>
      <c r="O4750" s="376"/>
      <c r="P4750" s="377"/>
      <c r="Q4750" s="376"/>
      <c r="R4750" s="377"/>
    </row>
    <row r="4751" spans="8:18" ht="14.25" customHeight="1" x14ac:dyDescent="0.3">
      <c r="H4751" s="367"/>
      <c r="I4751" s="367"/>
      <c r="J4751" s="367"/>
      <c r="K4751" s="367"/>
      <c r="L4751" s="367"/>
      <c r="M4751" s="367"/>
      <c r="N4751" s="382"/>
      <c r="O4751" s="376"/>
      <c r="P4751" s="377"/>
      <c r="Q4751" s="376"/>
      <c r="R4751" s="377"/>
    </row>
    <row r="4752" spans="8:18" ht="15.75" customHeight="1" x14ac:dyDescent="0.3">
      <c r="H4752" s="354"/>
      <c r="I4752" s="354"/>
      <c r="J4752" s="354"/>
      <c r="K4752" s="354"/>
      <c r="L4752" s="354"/>
      <c r="M4752" s="368"/>
      <c r="N4752" s="384"/>
      <c r="O4752" s="310"/>
      <c r="P4752" s="495"/>
      <c r="Q4752" s="495"/>
      <c r="R4752" s="495"/>
    </row>
    <row r="4753" spans="8:18" ht="18.75" customHeight="1" x14ac:dyDescent="0.3">
      <c r="H4753" s="385"/>
      <c r="I4753" s="385"/>
      <c r="J4753" s="385"/>
      <c r="K4753" s="385"/>
      <c r="L4753" s="385"/>
      <c r="M4753" s="386"/>
      <c r="N4753" s="386"/>
      <c r="O4753" s="385"/>
      <c r="P4753" s="385"/>
      <c r="Q4753" s="13"/>
      <c r="R4753" s="13"/>
    </row>
    <row r="4754" spans="8:18" ht="16.5" customHeight="1" x14ac:dyDescent="0.3">
      <c r="H4754" s="354"/>
      <c r="I4754" s="355"/>
      <c r="J4754" s="355"/>
      <c r="K4754" s="355"/>
      <c r="L4754" s="355"/>
      <c r="M4754" s="355"/>
      <c r="N4754" s="355"/>
      <c r="O4754" s="355"/>
      <c r="P4754" s="355"/>
      <c r="Q4754" s="13"/>
      <c r="R4754" s="13"/>
    </row>
    <row r="4755" spans="8:18" x14ac:dyDescent="0.3">
      <c r="H4755" s="354"/>
      <c r="I4755" s="355"/>
      <c r="J4755" s="355"/>
      <c r="K4755" s="355"/>
      <c r="L4755" s="355"/>
      <c r="M4755" s="355"/>
      <c r="N4755" s="355"/>
      <c r="O4755" s="355"/>
      <c r="P4755" s="355"/>
      <c r="Q4755" s="13"/>
      <c r="R4755" s="70"/>
    </row>
    <row r="4756" spans="8:18" x14ac:dyDescent="0.3">
      <c r="H4756" s="354"/>
      <c r="I4756" s="355"/>
      <c r="J4756" s="355"/>
      <c r="K4756" s="355"/>
      <c r="L4756" s="355"/>
      <c r="M4756" s="355"/>
      <c r="N4756" s="355"/>
      <c r="O4756" s="355"/>
      <c r="P4756" s="355"/>
      <c r="Q4756" s="13"/>
      <c r="R4756" s="70"/>
    </row>
    <row r="4757" spans="8:18" ht="21.75" customHeight="1" x14ac:dyDescent="0.3">
      <c r="H4757" s="354"/>
      <c r="I4757" s="355"/>
      <c r="J4757" s="355"/>
      <c r="K4757" s="355"/>
      <c r="L4757" s="355"/>
      <c r="M4757" s="355"/>
      <c r="N4757" s="355"/>
      <c r="O4757" s="355"/>
      <c r="P4757" s="355"/>
      <c r="Q4757" s="13"/>
      <c r="R4757" s="70"/>
    </row>
    <row r="4758" spans="8:18" ht="8.25" customHeight="1" x14ac:dyDescent="0.3">
      <c r="H4758" s="13"/>
      <c r="I4758" s="13"/>
      <c r="J4758" s="13"/>
      <c r="K4758" s="13"/>
      <c r="L4758" s="13"/>
      <c r="M4758" s="358"/>
      <c r="N4758" s="358"/>
      <c r="O4758" s="13"/>
      <c r="P4758" s="13"/>
      <c r="Q4758" s="13"/>
      <c r="R4758" s="13"/>
    </row>
    <row r="4759" spans="8:18" ht="18.600000000000001" x14ac:dyDescent="0.4">
      <c r="H4759" s="487"/>
      <c r="I4759" s="487"/>
      <c r="J4759" s="487"/>
      <c r="K4759" s="487"/>
      <c r="L4759" s="487"/>
      <c r="M4759" s="487"/>
      <c r="N4759" s="487"/>
      <c r="O4759" s="487"/>
      <c r="P4759" s="487"/>
      <c r="Q4759" s="487"/>
      <c r="R4759" s="487"/>
    </row>
    <row r="4760" spans="8:18" x14ac:dyDescent="0.3">
      <c r="H4760" s="482"/>
      <c r="I4760" s="482"/>
      <c r="J4760" s="482"/>
      <c r="K4760" s="482"/>
      <c r="L4760" s="482"/>
      <c r="M4760" s="482"/>
      <c r="N4760" s="482"/>
      <c r="O4760" s="482"/>
      <c r="P4760" s="482"/>
      <c r="Q4760" s="13"/>
      <c r="R4760" s="13"/>
    </row>
    <row r="4761" spans="8:18" ht="18.600000000000001" x14ac:dyDescent="0.4">
      <c r="H4761" s="483"/>
      <c r="I4761" s="483"/>
      <c r="J4761" s="483"/>
      <c r="K4761" s="483"/>
      <c r="L4761" s="483"/>
      <c r="M4761" s="483"/>
      <c r="N4761" s="483"/>
      <c r="O4761" s="483"/>
      <c r="P4761" s="483"/>
      <c r="Q4761" s="13"/>
      <c r="R4761" s="13"/>
    </row>
    <row r="4762" spans="8:18" ht="18" x14ac:dyDescent="0.4">
      <c r="H4762" s="484"/>
      <c r="I4762" s="484"/>
      <c r="J4762" s="484"/>
      <c r="K4762" s="484"/>
      <c r="L4762" s="484"/>
      <c r="M4762" s="484"/>
      <c r="N4762" s="484"/>
      <c r="O4762" s="484"/>
      <c r="P4762" s="484"/>
      <c r="Q4762" s="13"/>
      <c r="R4762" s="13"/>
    </row>
    <row r="4763" spans="8:18" x14ac:dyDescent="0.3">
      <c r="H4763" s="13"/>
      <c r="I4763" s="359"/>
      <c r="J4763" s="360"/>
      <c r="K4763" s="361"/>
      <c r="L4763" s="362"/>
      <c r="M4763" s="363"/>
      <c r="N4763" s="485"/>
      <c r="O4763" s="485"/>
      <c r="P4763" s="364"/>
      <c r="Q4763" s="13"/>
      <c r="R4763" s="13"/>
    </row>
    <row r="4764" spans="8:18" x14ac:dyDescent="0.3">
      <c r="H4764" s="13"/>
      <c r="I4764" s="359"/>
      <c r="J4764" s="360"/>
      <c r="K4764" s="361"/>
      <c r="L4764" s="361"/>
      <c r="M4764" s="363"/>
      <c r="N4764" s="485"/>
      <c r="O4764" s="485"/>
      <c r="P4764" s="364"/>
      <c r="Q4764" s="13"/>
      <c r="R4764" s="13"/>
    </row>
    <row r="4765" spans="8:18" x14ac:dyDescent="0.3">
      <c r="H4765" s="13"/>
      <c r="I4765" s="365"/>
      <c r="J4765" s="365"/>
      <c r="K4765" s="366"/>
      <c r="L4765" s="367"/>
      <c r="M4765" s="368"/>
      <c r="N4765" s="369"/>
      <c r="O4765" s="486"/>
      <c r="P4765" s="486"/>
      <c r="Q4765" s="486"/>
      <c r="R4765" s="486"/>
    </row>
    <row r="4766" spans="8:18" x14ac:dyDescent="0.3">
      <c r="H4766" s="370"/>
      <c r="I4766" s="371"/>
      <c r="J4766" s="371"/>
      <c r="K4766" s="367"/>
      <c r="L4766" s="367"/>
      <c r="M4766" s="367"/>
      <c r="N4766" s="372"/>
      <c r="O4766" s="478"/>
      <c r="P4766" s="478"/>
      <c r="Q4766" s="478"/>
      <c r="R4766" s="478"/>
    </row>
    <row r="4767" spans="8:18" x14ac:dyDescent="0.3">
      <c r="H4767" s="357"/>
      <c r="I4767" s="357"/>
      <c r="J4767" s="407"/>
      <c r="K4767" s="378"/>
      <c r="L4767" s="378"/>
      <c r="M4767" s="381"/>
      <c r="N4767" s="381"/>
      <c r="O4767" s="376"/>
      <c r="P4767" s="70"/>
      <c r="Q4767" s="376"/>
      <c r="R4767" s="377"/>
    </row>
    <row r="4768" spans="8:18" x14ac:dyDescent="0.3">
      <c r="H4768" s="357"/>
      <c r="I4768" s="357"/>
      <c r="J4768" s="407"/>
      <c r="K4768" s="378"/>
      <c r="L4768" s="378"/>
      <c r="M4768" s="381"/>
      <c r="N4768" s="381"/>
      <c r="O4768" s="376"/>
      <c r="P4768" s="70"/>
      <c r="Q4768" s="376"/>
      <c r="R4768" s="377"/>
    </row>
    <row r="4769" spans="8:18" x14ac:dyDescent="0.3">
      <c r="H4769" s="357"/>
      <c r="I4769" s="357"/>
      <c r="J4769" s="407"/>
      <c r="K4769" s="378"/>
      <c r="L4769" s="378"/>
      <c r="M4769" s="381"/>
      <c r="N4769" s="381"/>
      <c r="O4769" s="376"/>
      <c r="P4769" s="70"/>
      <c r="Q4769" s="376"/>
      <c r="R4769" s="377"/>
    </row>
    <row r="4770" spans="8:18" x14ac:dyDescent="0.3">
      <c r="H4770" s="357"/>
      <c r="I4770" s="357"/>
      <c r="J4770" s="407"/>
      <c r="K4770" s="378"/>
      <c r="L4770" s="378"/>
      <c r="M4770" s="381"/>
      <c r="N4770" s="381"/>
      <c r="O4770" s="376"/>
      <c r="P4770" s="70"/>
      <c r="Q4770" s="376"/>
      <c r="R4770" s="377"/>
    </row>
    <row r="4771" spans="8:18" x14ac:dyDescent="0.3">
      <c r="H4771" s="357"/>
      <c r="I4771" s="357"/>
      <c r="J4771" s="407"/>
      <c r="K4771" s="378"/>
      <c r="L4771" s="378"/>
      <c r="M4771" s="408"/>
      <c r="N4771" s="418"/>
      <c r="O4771" s="376"/>
      <c r="P4771" s="377"/>
      <c r="Q4771" s="376"/>
      <c r="R4771" s="377"/>
    </row>
    <row r="4772" spans="8:18" ht="15" customHeight="1" x14ac:dyDescent="0.3">
      <c r="H4772" s="367"/>
      <c r="I4772" s="367"/>
      <c r="J4772" s="367"/>
      <c r="K4772" s="367"/>
      <c r="L4772" s="367"/>
      <c r="M4772" s="367"/>
      <c r="N4772" s="382"/>
      <c r="O4772" s="376"/>
      <c r="P4772" s="377"/>
      <c r="Q4772" s="376"/>
      <c r="R4772" s="377"/>
    </row>
    <row r="4773" spans="8:18" ht="18" customHeight="1" x14ac:dyDescent="0.3">
      <c r="H4773" s="354"/>
      <c r="I4773" s="354"/>
      <c r="J4773" s="354"/>
      <c r="K4773" s="354"/>
      <c r="L4773" s="354"/>
      <c r="M4773" s="368"/>
      <c r="N4773" s="384"/>
      <c r="O4773" s="310"/>
      <c r="P4773" s="495"/>
      <c r="Q4773" s="495"/>
      <c r="R4773" s="495"/>
    </row>
    <row r="4774" spans="8:18" ht="18.75" customHeight="1" x14ac:dyDescent="0.3">
      <c r="H4774" s="501"/>
      <c r="I4774" s="501"/>
      <c r="J4774" s="501"/>
      <c r="K4774" s="501"/>
      <c r="L4774" s="501"/>
      <c r="M4774" s="501"/>
      <c r="N4774" s="501"/>
      <c r="O4774" s="310"/>
      <c r="P4774" s="400"/>
      <c r="Q4774" s="400"/>
      <c r="R4774" s="400"/>
    </row>
    <row r="4775" spans="8:18" ht="19.5" customHeight="1" x14ac:dyDescent="0.3">
      <c r="H4775" s="501"/>
      <c r="I4775" s="501"/>
      <c r="J4775" s="501"/>
      <c r="K4775" s="501"/>
      <c r="L4775" s="501"/>
      <c r="M4775" s="501"/>
      <c r="N4775" s="501"/>
      <c r="O4775" s="310"/>
      <c r="P4775" s="495"/>
      <c r="Q4775" s="495"/>
      <c r="R4775" s="495"/>
    </row>
    <row r="4776" spans="8:18" x14ac:dyDescent="0.3">
      <c r="H4776" s="354"/>
      <c r="I4776" s="354"/>
      <c r="J4776" s="354"/>
      <c r="K4776" s="354"/>
      <c r="L4776" s="354"/>
      <c r="M4776" s="368"/>
      <c r="N4776" s="384"/>
      <c r="O4776" s="310"/>
      <c r="P4776" s="397"/>
      <c r="Q4776" s="397"/>
      <c r="R4776" s="397"/>
    </row>
    <row r="4777" spans="8:18" x14ac:dyDescent="0.3">
      <c r="H4777" s="385"/>
      <c r="I4777" s="385"/>
      <c r="J4777" s="385"/>
      <c r="K4777" s="385"/>
      <c r="L4777" s="385"/>
      <c r="M4777" s="386"/>
      <c r="N4777" s="386"/>
      <c r="O4777" s="385"/>
      <c r="P4777" s="385"/>
      <c r="Q4777" s="13"/>
      <c r="R4777" s="13"/>
    </row>
    <row r="4778" spans="8:18" ht="25.5" customHeight="1" x14ac:dyDescent="0.3">
      <c r="H4778" s="354"/>
      <c r="I4778" s="355"/>
      <c r="J4778" s="355"/>
      <c r="K4778" s="355"/>
      <c r="L4778" s="355"/>
      <c r="M4778" s="355"/>
      <c r="N4778" s="355"/>
      <c r="O4778" s="355"/>
      <c r="P4778" s="355"/>
      <c r="Q4778" s="13"/>
      <c r="R4778" s="13"/>
    </row>
    <row r="4779" spans="8:18" x14ac:dyDescent="0.3">
      <c r="H4779" s="354"/>
      <c r="I4779" s="355"/>
      <c r="J4779" s="355"/>
      <c r="K4779" s="355"/>
      <c r="L4779" s="355"/>
      <c r="M4779" s="355"/>
      <c r="N4779" s="355"/>
      <c r="O4779" s="355"/>
      <c r="P4779" s="355"/>
      <c r="Q4779" s="13"/>
      <c r="R4779" s="70"/>
    </row>
    <row r="4780" spans="8:18" ht="18.75" customHeight="1" x14ac:dyDescent="0.3">
      <c r="H4780" s="354"/>
      <c r="I4780" s="355"/>
      <c r="J4780" s="355"/>
      <c r="K4780" s="355"/>
      <c r="L4780" s="355"/>
      <c r="M4780" s="355"/>
      <c r="N4780" s="355"/>
      <c r="O4780" s="355"/>
      <c r="P4780" s="355"/>
      <c r="Q4780" s="13"/>
      <c r="R4780" s="70"/>
    </row>
    <row r="4781" spans="8:18" ht="20.25" customHeight="1" x14ac:dyDescent="0.3">
      <c r="H4781" s="354"/>
      <c r="I4781" s="355"/>
      <c r="J4781" s="355"/>
      <c r="K4781" s="355"/>
      <c r="L4781" s="355"/>
      <c r="M4781" s="355"/>
      <c r="N4781" s="355"/>
      <c r="O4781" s="355"/>
      <c r="P4781" s="355"/>
      <c r="Q4781" s="13"/>
      <c r="R4781" s="70"/>
    </row>
    <row r="4782" spans="8:18" x14ac:dyDescent="0.3">
      <c r="H4782" s="13"/>
      <c r="I4782" s="13"/>
      <c r="J4782" s="13"/>
      <c r="K4782" s="13"/>
      <c r="L4782" s="13"/>
      <c r="M4782" s="358"/>
      <c r="N4782" s="358"/>
      <c r="O4782" s="13"/>
      <c r="P4782" s="13"/>
      <c r="Q4782" s="13"/>
      <c r="R4782" s="13"/>
    </row>
    <row r="4783" spans="8:18" ht="18.600000000000001" x14ac:dyDescent="0.4">
      <c r="H4783" s="487"/>
      <c r="I4783" s="487"/>
      <c r="J4783" s="487"/>
      <c r="K4783" s="487"/>
      <c r="L4783" s="487"/>
      <c r="M4783" s="487"/>
      <c r="N4783" s="487"/>
      <c r="O4783" s="487"/>
      <c r="P4783" s="487"/>
      <c r="Q4783" s="487"/>
      <c r="R4783" s="487"/>
    </row>
    <row r="4784" spans="8:18" x14ac:dyDescent="0.3">
      <c r="H4784" s="482"/>
      <c r="I4784" s="482"/>
      <c r="J4784" s="482"/>
      <c r="K4784" s="482"/>
      <c r="L4784" s="482"/>
      <c r="M4784" s="482"/>
      <c r="N4784" s="482"/>
      <c r="O4784" s="482"/>
      <c r="P4784" s="482"/>
      <c r="Q4784" s="13"/>
      <c r="R4784" s="13"/>
    </row>
    <row r="4785" spans="8:22" ht="18.600000000000001" x14ac:dyDescent="0.4">
      <c r="H4785" s="483"/>
      <c r="I4785" s="483"/>
      <c r="J4785" s="483"/>
      <c r="K4785" s="483"/>
      <c r="L4785" s="483"/>
      <c r="M4785" s="483"/>
      <c r="N4785" s="483"/>
      <c r="O4785" s="483"/>
      <c r="P4785" s="483"/>
      <c r="Q4785" s="13"/>
      <c r="R4785" s="13"/>
    </row>
    <row r="4786" spans="8:22" ht="18" x14ac:dyDescent="0.4">
      <c r="H4786" s="484"/>
      <c r="I4786" s="484"/>
      <c r="J4786" s="484"/>
      <c r="K4786" s="484"/>
      <c r="L4786" s="484"/>
      <c r="M4786" s="484"/>
      <c r="N4786" s="484"/>
      <c r="O4786" s="484"/>
      <c r="P4786" s="484"/>
      <c r="Q4786" s="13"/>
      <c r="R4786" s="13"/>
    </row>
    <row r="4787" spans="8:22" x14ac:dyDescent="0.3">
      <c r="H4787" s="13"/>
      <c r="I4787" s="359"/>
      <c r="J4787" s="360"/>
      <c r="K4787" s="361"/>
      <c r="L4787" s="362"/>
      <c r="M4787" s="363"/>
      <c r="N4787" s="485"/>
      <c r="O4787" s="485"/>
      <c r="P4787" s="364"/>
      <c r="Q4787" s="13"/>
      <c r="R4787" s="13"/>
    </row>
    <row r="4788" spans="8:22" x14ac:dyDescent="0.3">
      <c r="H4788" s="13"/>
      <c r="I4788" s="359"/>
      <c r="J4788" s="360"/>
      <c r="K4788" s="361"/>
      <c r="L4788" s="361"/>
      <c r="M4788" s="363"/>
      <c r="N4788" s="485"/>
      <c r="O4788" s="485"/>
      <c r="P4788" s="364"/>
      <c r="Q4788" s="13"/>
      <c r="R4788" s="13"/>
    </row>
    <row r="4789" spans="8:22" x14ac:dyDescent="0.3">
      <c r="H4789" s="13"/>
      <c r="I4789" s="365"/>
      <c r="J4789" s="365"/>
      <c r="K4789" s="366"/>
      <c r="L4789" s="367"/>
      <c r="M4789" s="368"/>
      <c r="N4789" s="369"/>
      <c r="O4789" s="486"/>
      <c r="P4789" s="486"/>
      <c r="Q4789" s="486"/>
      <c r="R4789" s="486"/>
    </row>
    <row r="4790" spans="8:22" x14ac:dyDescent="0.3">
      <c r="H4790" s="370"/>
      <c r="I4790" s="371"/>
      <c r="J4790" s="371"/>
      <c r="K4790" s="367"/>
      <c r="L4790" s="367"/>
      <c r="M4790" s="367"/>
      <c r="N4790" s="372"/>
      <c r="O4790" s="478"/>
      <c r="P4790" s="478"/>
      <c r="Q4790" s="478"/>
      <c r="R4790" s="478"/>
    </row>
    <row r="4791" spans="8:22" x14ac:dyDescent="0.3">
      <c r="H4791" s="357"/>
      <c r="I4791" s="357"/>
      <c r="J4791" s="407"/>
      <c r="K4791" s="378"/>
      <c r="L4791" s="378"/>
      <c r="M4791" s="381"/>
      <c r="N4791" s="381"/>
      <c r="O4791" s="376"/>
      <c r="P4791" s="70"/>
      <c r="Q4791" s="376"/>
      <c r="R4791" s="377"/>
    </row>
    <row r="4792" spans="8:22" x14ac:dyDescent="0.3">
      <c r="H4792" s="357"/>
      <c r="I4792" s="357"/>
      <c r="J4792" s="407"/>
      <c r="K4792" s="378"/>
      <c r="L4792" s="378"/>
      <c r="M4792" s="381"/>
      <c r="N4792" s="381"/>
      <c r="O4792" s="376"/>
      <c r="P4792" s="70"/>
      <c r="Q4792" s="376"/>
      <c r="R4792" s="377"/>
      <c r="T4792" s="406">
        <v>41807</v>
      </c>
      <c r="U4792" s="406"/>
      <c r="V4792" s="406"/>
    </row>
    <row r="4793" spans="8:22" x14ac:dyDescent="0.3">
      <c r="H4793" s="357"/>
      <c r="I4793" s="357"/>
      <c r="J4793" s="357"/>
      <c r="K4793" s="378"/>
      <c r="L4793" s="378"/>
      <c r="M4793" s="381"/>
      <c r="N4793" s="381"/>
      <c r="O4793" s="376"/>
      <c r="P4793" s="377"/>
      <c r="Q4793" s="376"/>
      <c r="R4793" s="377"/>
    </row>
    <row r="4794" spans="8:22" x14ac:dyDescent="0.3">
      <c r="H4794" s="357"/>
      <c r="I4794" s="357"/>
      <c r="J4794" s="357"/>
      <c r="K4794" s="378"/>
      <c r="L4794" s="378"/>
      <c r="M4794" s="381"/>
      <c r="N4794" s="381"/>
      <c r="O4794" s="376"/>
      <c r="P4794" s="377"/>
      <c r="Q4794" s="376"/>
      <c r="R4794" s="377"/>
    </row>
    <row r="4795" spans="8:22" x14ac:dyDescent="0.3">
      <c r="H4795" s="357"/>
      <c r="I4795" s="357"/>
      <c r="J4795" s="407"/>
      <c r="K4795" s="378"/>
      <c r="L4795" s="378"/>
      <c r="M4795" s="408"/>
      <c r="N4795" s="418"/>
      <c r="O4795" s="376"/>
      <c r="P4795" s="377"/>
      <c r="Q4795" s="376"/>
      <c r="R4795" s="377"/>
    </row>
    <row r="4796" spans="8:22" ht="18" customHeight="1" x14ac:dyDescent="0.3">
      <c r="H4796" s="367"/>
      <c r="I4796" s="367"/>
      <c r="J4796" s="367"/>
      <c r="K4796" s="367"/>
      <c r="L4796" s="367"/>
      <c r="M4796" s="367"/>
      <c r="N4796" s="382"/>
      <c r="O4796" s="376"/>
      <c r="P4796" s="377"/>
      <c r="Q4796" s="376"/>
      <c r="R4796" s="377"/>
    </row>
    <row r="4797" spans="8:22" ht="23.25" customHeight="1" x14ac:dyDescent="0.3">
      <c r="H4797" s="354"/>
      <c r="I4797" s="354"/>
      <c r="J4797" s="354"/>
      <c r="K4797" s="354"/>
      <c r="L4797" s="354"/>
      <c r="M4797" s="368"/>
      <c r="N4797" s="384"/>
      <c r="O4797" s="310"/>
      <c r="P4797" s="495"/>
      <c r="Q4797" s="495"/>
      <c r="R4797" s="495"/>
    </row>
    <row r="4798" spans="8:22" ht="27" customHeight="1" x14ac:dyDescent="0.3">
      <c r="H4798" s="385"/>
      <c r="I4798" s="385"/>
      <c r="J4798" s="385"/>
      <c r="K4798" s="385"/>
      <c r="L4798" s="385"/>
      <c r="M4798" s="386"/>
      <c r="N4798" s="386"/>
      <c r="O4798" s="385"/>
      <c r="P4798" s="385"/>
      <c r="Q4798" s="13"/>
      <c r="R4798" s="13"/>
    </row>
    <row r="4799" spans="8:22" ht="23.25" customHeight="1" x14ac:dyDescent="0.3">
      <c r="H4799" s="354"/>
      <c r="I4799" s="355"/>
      <c r="J4799" s="355"/>
      <c r="K4799" s="355"/>
      <c r="L4799" s="355"/>
      <c r="M4799" s="355"/>
      <c r="N4799" s="355"/>
      <c r="O4799" s="355"/>
      <c r="P4799" s="355"/>
      <c r="Q4799" s="13"/>
      <c r="R4799" s="13"/>
    </row>
    <row r="4800" spans="8:22" x14ac:dyDescent="0.3">
      <c r="H4800" s="354"/>
      <c r="I4800" s="355"/>
      <c r="J4800" s="355"/>
      <c r="K4800" s="355"/>
      <c r="L4800" s="355"/>
      <c r="M4800" s="355"/>
      <c r="N4800" s="355"/>
      <c r="O4800" s="355"/>
      <c r="P4800" s="355"/>
      <c r="Q4800" s="13"/>
      <c r="R4800" s="70"/>
    </row>
    <row r="4801" spans="8:18" ht="18.75" customHeight="1" x14ac:dyDescent="0.3">
      <c r="H4801" s="354"/>
      <c r="I4801" s="355"/>
      <c r="J4801" s="355"/>
      <c r="K4801" s="355"/>
      <c r="L4801" s="355"/>
      <c r="M4801" s="355"/>
      <c r="N4801" s="355"/>
      <c r="O4801" s="355"/>
      <c r="P4801" s="355"/>
      <c r="Q4801" s="13"/>
      <c r="R4801" s="70"/>
    </row>
    <row r="4802" spans="8:18" x14ac:dyDescent="0.3">
      <c r="H4802" s="354"/>
      <c r="I4802" s="355"/>
      <c r="J4802" s="355"/>
      <c r="K4802" s="355"/>
      <c r="L4802" s="355"/>
      <c r="M4802" s="355"/>
      <c r="N4802" s="355"/>
      <c r="O4802" s="355"/>
      <c r="P4802" s="355"/>
      <c r="Q4802" s="13"/>
      <c r="R4802" s="70"/>
    </row>
    <row r="4803" spans="8:18" x14ac:dyDescent="0.3">
      <c r="H4803" s="13"/>
      <c r="I4803" s="13"/>
      <c r="J4803" s="13"/>
      <c r="K4803" s="13"/>
      <c r="L4803" s="13"/>
      <c r="M4803" s="358"/>
      <c r="N4803" s="358"/>
      <c r="O4803" s="13"/>
      <c r="P4803" s="13"/>
      <c r="Q4803" s="13"/>
      <c r="R4803" s="13"/>
    </row>
    <row r="4804" spans="8:18" ht="18.600000000000001" x14ac:dyDescent="0.4">
      <c r="H4804" s="487"/>
      <c r="I4804" s="487"/>
      <c r="J4804" s="487"/>
      <c r="K4804" s="487"/>
      <c r="L4804" s="487"/>
      <c r="M4804" s="487"/>
      <c r="N4804" s="487"/>
      <c r="O4804" s="487"/>
      <c r="P4804" s="487"/>
      <c r="Q4804" s="487"/>
      <c r="R4804" s="487"/>
    </row>
    <row r="4805" spans="8:18" x14ac:dyDescent="0.3">
      <c r="H4805" s="482"/>
      <c r="I4805" s="482"/>
      <c r="J4805" s="482"/>
      <c r="K4805" s="482"/>
      <c r="L4805" s="482"/>
      <c r="M4805" s="482"/>
      <c r="N4805" s="482"/>
      <c r="O4805" s="482"/>
      <c r="P4805" s="482"/>
      <c r="Q4805" s="13"/>
      <c r="R4805" s="13"/>
    </row>
    <row r="4806" spans="8:18" ht="18.600000000000001" x14ac:dyDescent="0.4">
      <c r="H4806" s="483"/>
      <c r="I4806" s="483"/>
      <c r="J4806" s="483"/>
      <c r="K4806" s="483"/>
      <c r="L4806" s="483"/>
      <c r="M4806" s="483"/>
      <c r="N4806" s="483"/>
      <c r="O4806" s="483"/>
      <c r="P4806" s="483"/>
      <c r="Q4806" s="13"/>
      <c r="R4806" s="13"/>
    </row>
    <row r="4807" spans="8:18" ht="18" x14ac:dyDescent="0.4">
      <c r="H4807" s="484"/>
      <c r="I4807" s="484"/>
      <c r="J4807" s="484"/>
      <c r="K4807" s="484"/>
      <c r="L4807" s="484"/>
      <c r="M4807" s="484"/>
      <c r="N4807" s="484"/>
      <c r="O4807" s="484"/>
      <c r="P4807" s="484"/>
      <c r="Q4807" s="13"/>
      <c r="R4807" s="13"/>
    </row>
    <row r="4808" spans="8:18" x14ac:dyDescent="0.3">
      <c r="H4808" s="13"/>
      <c r="I4808" s="359"/>
      <c r="J4808" s="360"/>
      <c r="K4808" s="361"/>
      <c r="L4808" s="362"/>
      <c r="M4808" s="363"/>
      <c r="N4808" s="485"/>
      <c r="O4808" s="485"/>
      <c r="P4808" s="364"/>
      <c r="Q4808" s="13"/>
      <c r="R4808" s="13"/>
    </row>
    <row r="4809" spans="8:18" x14ac:dyDescent="0.3">
      <c r="H4809" s="13"/>
      <c r="I4809" s="359"/>
      <c r="J4809" s="360"/>
      <c r="K4809" s="361"/>
      <c r="L4809" s="361"/>
      <c r="M4809" s="363"/>
      <c r="N4809" s="485"/>
      <c r="O4809" s="485"/>
      <c r="P4809" s="364"/>
      <c r="Q4809" s="13"/>
      <c r="R4809" s="13"/>
    </row>
    <row r="4810" spans="8:18" x14ac:dyDescent="0.3">
      <c r="H4810" s="13"/>
      <c r="I4810" s="365"/>
      <c r="J4810" s="365"/>
      <c r="K4810" s="366"/>
      <c r="L4810" s="367"/>
      <c r="M4810" s="368"/>
      <c r="N4810" s="369"/>
      <c r="O4810" s="486"/>
      <c r="P4810" s="486"/>
      <c r="Q4810" s="486"/>
      <c r="R4810" s="486"/>
    </row>
    <row r="4811" spans="8:18" x14ac:dyDescent="0.3">
      <c r="H4811" s="370"/>
      <c r="I4811" s="371"/>
      <c r="J4811" s="371"/>
      <c r="K4811" s="367"/>
      <c r="L4811" s="367"/>
      <c r="M4811" s="367"/>
      <c r="N4811" s="372"/>
      <c r="O4811" s="478"/>
      <c r="P4811" s="478"/>
      <c r="Q4811" s="478"/>
      <c r="R4811" s="478"/>
    </row>
    <row r="4812" spans="8:18" x14ac:dyDescent="0.3">
      <c r="H4812" s="357"/>
      <c r="I4812" s="357"/>
      <c r="J4812" s="407"/>
      <c r="K4812" s="378"/>
      <c r="L4812" s="378"/>
      <c r="M4812" s="381"/>
      <c r="N4812" s="381"/>
      <c r="O4812" s="376"/>
      <c r="P4812" s="377"/>
      <c r="Q4812" s="376"/>
      <c r="R4812" s="377"/>
    </row>
    <row r="4813" spans="8:18" ht="45.75" customHeight="1" x14ac:dyDescent="0.3">
      <c r="H4813" s="357"/>
      <c r="I4813" s="357"/>
      <c r="J4813" s="407"/>
      <c r="K4813" s="378"/>
      <c r="L4813" s="378"/>
      <c r="M4813" s="381"/>
      <c r="N4813" s="381"/>
      <c r="O4813" s="376"/>
      <c r="P4813" s="377"/>
      <c r="Q4813" s="376"/>
      <c r="R4813" s="377"/>
    </row>
    <row r="4814" spans="8:18" x14ac:dyDescent="0.3">
      <c r="H4814" s="357"/>
      <c r="I4814" s="357"/>
      <c r="J4814" s="407"/>
      <c r="K4814" s="378"/>
      <c r="L4814" s="378"/>
      <c r="M4814" s="381"/>
      <c r="N4814" s="381"/>
      <c r="O4814" s="376"/>
      <c r="P4814" s="70"/>
      <c r="Q4814" s="376"/>
      <c r="R4814" s="377"/>
    </row>
    <row r="4815" spans="8:18" x14ac:dyDescent="0.3">
      <c r="H4815" s="357"/>
      <c r="I4815" s="357"/>
      <c r="J4815" s="357"/>
      <c r="K4815" s="378"/>
      <c r="L4815" s="378"/>
      <c r="M4815" s="408"/>
      <c r="N4815" s="381"/>
      <c r="O4815" s="376"/>
      <c r="P4815" s="377"/>
      <c r="Q4815" s="376"/>
      <c r="R4815" s="377"/>
    </row>
    <row r="4816" spans="8:18" x14ac:dyDescent="0.3">
      <c r="H4816" s="357"/>
      <c r="I4816" s="357"/>
      <c r="J4816" s="407"/>
      <c r="K4816" s="378"/>
      <c r="L4816" s="378"/>
      <c r="M4816" s="408"/>
      <c r="N4816" s="418"/>
      <c r="O4816" s="376"/>
      <c r="P4816" s="377"/>
      <c r="Q4816" s="376"/>
      <c r="R4816" s="377"/>
    </row>
    <row r="4817" spans="8:18" ht="19.5" customHeight="1" x14ac:dyDescent="0.3">
      <c r="H4817" s="367"/>
      <c r="I4817" s="367"/>
      <c r="J4817" s="367"/>
      <c r="K4817" s="367"/>
      <c r="L4817" s="367"/>
      <c r="M4817" s="367"/>
      <c r="N4817" s="382"/>
      <c r="O4817" s="376"/>
      <c r="P4817" s="377"/>
      <c r="Q4817" s="376"/>
      <c r="R4817" s="377"/>
    </row>
    <row r="4818" spans="8:18" ht="21" customHeight="1" x14ac:dyDescent="0.3">
      <c r="H4818" s="354"/>
      <c r="I4818" s="354"/>
      <c r="J4818" s="354"/>
      <c r="K4818" s="354"/>
      <c r="L4818" s="354"/>
      <c r="M4818" s="368"/>
      <c r="N4818" s="384"/>
      <c r="O4818" s="310"/>
      <c r="P4818" s="495"/>
      <c r="Q4818" s="495"/>
      <c r="R4818" s="495"/>
    </row>
    <row r="4819" spans="8:18" ht="22.5" customHeight="1" x14ac:dyDescent="0.3">
      <c r="H4819" s="385"/>
      <c r="I4819" s="385"/>
      <c r="J4819" s="385"/>
      <c r="K4819" s="385"/>
      <c r="L4819" s="385"/>
      <c r="M4819" s="386"/>
      <c r="N4819" s="386"/>
      <c r="O4819" s="385"/>
      <c r="P4819" s="385"/>
      <c r="Q4819" s="13"/>
      <c r="R4819" s="13"/>
    </row>
    <row r="4820" spans="8:18" ht="21" customHeight="1" x14ac:dyDescent="0.3">
      <c r="H4820" s="354"/>
      <c r="I4820" s="355"/>
      <c r="J4820" s="355"/>
      <c r="K4820" s="355"/>
      <c r="L4820" s="355"/>
      <c r="M4820" s="355"/>
      <c r="N4820" s="355"/>
      <c r="O4820" s="355"/>
      <c r="P4820" s="355"/>
      <c r="Q4820" s="13"/>
      <c r="R4820" s="13"/>
    </row>
    <row r="4821" spans="8:18" x14ac:dyDescent="0.3">
      <c r="H4821" s="354"/>
      <c r="I4821" s="355"/>
      <c r="J4821" s="355"/>
      <c r="K4821" s="355"/>
      <c r="L4821" s="355"/>
      <c r="M4821" s="355"/>
      <c r="N4821" s="355"/>
      <c r="O4821" s="355"/>
      <c r="P4821" s="355"/>
      <c r="Q4821" s="13"/>
      <c r="R4821" s="70"/>
    </row>
    <row r="4822" spans="8:18" ht="18.75" customHeight="1" x14ac:dyDescent="0.3">
      <c r="H4822" s="354"/>
      <c r="I4822" s="355"/>
      <c r="J4822" s="355"/>
      <c r="K4822" s="355"/>
      <c r="L4822" s="355"/>
      <c r="M4822" s="355"/>
      <c r="N4822" s="355"/>
      <c r="O4822" s="355"/>
      <c r="P4822" s="355"/>
      <c r="Q4822" s="13"/>
      <c r="R4822" s="70"/>
    </row>
    <row r="4823" spans="8:18" x14ac:dyDescent="0.3">
      <c r="H4823" s="354"/>
      <c r="I4823" s="355"/>
      <c r="J4823" s="355"/>
      <c r="K4823" s="355"/>
      <c r="L4823" s="355"/>
      <c r="M4823" s="355"/>
      <c r="N4823" s="355"/>
      <c r="O4823" s="355"/>
      <c r="P4823" s="355"/>
      <c r="Q4823" s="13"/>
      <c r="R4823" s="70"/>
    </row>
    <row r="4824" spans="8:18" x14ac:dyDescent="0.3">
      <c r="H4824" s="13"/>
      <c r="I4824" s="13"/>
      <c r="J4824" s="13"/>
      <c r="K4824" s="13"/>
      <c r="L4824" s="13"/>
      <c r="M4824" s="358"/>
      <c r="N4824" s="358"/>
      <c r="O4824" s="13"/>
      <c r="P4824" s="13"/>
      <c r="Q4824" s="13"/>
      <c r="R4824" s="13"/>
    </row>
    <row r="4825" spans="8:18" ht="18.600000000000001" x14ac:dyDescent="0.4">
      <c r="H4825" s="487"/>
      <c r="I4825" s="487"/>
      <c r="J4825" s="487"/>
      <c r="K4825" s="487"/>
      <c r="L4825" s="487"/>
      <c r="M4825" s="487"/>
      <c r="N4825" s="487"/>
      <c r="O4825" s="487"/>
      <c r="P4825" s="487"/>
      <c r="Q4825" s="487"/>
      <c r="R4825" s="487"/>
    </row>
    <row r="4826" spans="8:18" x14ac:dyDescent="0.3">
      <c r="H4826" s="482"/>
      <c r="I4826" s="482"/>
      <c r="J4826" s="482"/>
      <c r="K4826" s="482"/>
      <c r="L4826" s="482"/>
      <c r="M4826" s="482"/>
      <c r="N4826" s="482"/>
      <c r="O4826" s="482"/>
      <c r="P4826" s="482"/>
      <c r="Q4826" s="13"/>
      <c r="R4826" s="13"/>
    </row>
    <row r="4827" spans="8:18" ht="18.600000000000001" x14ac:dyDescent="0.4">
      <c r="H4827" s="483"/>
      <c r="I4827" s="483"/>
      <c r="J4827" s="483"/>
      <c r="K4827" s="483"/>
      <c r="L4827" s="483"/>
      <c r="M4827" s="483"/>
      <c r="N4827" s="483"/>
      <c r="O4827" s="483"/>
      <c r="P4827" s="483"/>
      <c r="Q4827" s="13"/>
      <c r="R4827" s="13"/>
    </row>
    <row r="4828" spans="8:18" ht="18" x14ac:dyDescent="0.4">
      <c r="H4828" s="484"/>
      <c r="I4828" s="484"/>
      <c r="J4828" s="484"/>
      <c r="K4828" s="484"/>
      <c r="L4828" s="484"/>
      <c r="M4828" s="484"/>
      <c r="N4828" s="484"/>
      <c r="O4828" s="484"/>
      <c r="P4828" s="484"/>
      <c r="Q4828" s="13"/>
      <c r="R4828" s="13"/>
    </row>
    <row r="4829" spans="8:18" x14ac:dyDescent="0.3">
      <c r="H4829" s="13"/>
      <c r="I4829" s="359"/>
      <c r="J4829" s="360"/>
      <c r="K4829" s="361"/>
      <c r="L4829" s="362"/>
      <c r="M4829" s="363"/>
      <c r="N4829" s="485"/>
      <c r="O4829" s="485"/>
      <c r="P4829" s="364"/>
      <c r="Q4829" s="13"/>
      <c r="R4829" s="13"/>
    </row>
    <row r="4830" spans="8:18" x14ac:dyDescent="0.3">
      <c r="H4830" s="13"/>
      <c r="I4830" s="359"/>
      <c r="J4830" s="360"/>
      <c r="K4830" s="361"/>
      <c r="L4830" s="361"/>
      <c r="M4830" s="363"/>
      <c r="N4830" s="485"/>
      <c r="O4830" s="485"/>
      <c r="P4830" s="364"/>
      <c r="Q4830" s="13"/>
      <c r="R4830" s="13"/>
    </row>
    <row r="4831" spans="8:18" x14ac:dyDescent="0.3">
      <c r="H4831" s="13"/>
      <c r="I4831" s="365"/>
      <c r="J4831" s="365"/>
      <c r="K4831" s="366"/>
      <c r="L4831" s="367"/>
      <c r="M4831" s="368"/>
      <c r="N4831" s="369"/>
      <c r="O4831" s="486"/>
      <c r="P4831" s="486"/>
      <c r="Q4831" s="486"/>
      <c r="R4831" s="486"/>
    </row>
    <row r="4832" spans="8:18" x14ac:dyDescent="0.3">
      <c r="H4832" s="370"/>
      <c r="I4832" s="371"/>
      <c r="J4832" s="371"/>
      <c r="K4832" s="367"/>
      <c r="L4832" s="367"/>
      <c r="M4832" s="367"/>
      <c r="N4832" s="372"/>
      <c r="O4832" s="478"/>
      <c r="P4832" s="478"/>
      <c r="Q4832" s="478"/>
      <c r="R4832" s="478"/>
    </row>
    <row r="4833" spans="8:18" x14ac:dyDescent="0.3">
      <c r="H4833" s="357"/>
      <c r="I4833" s="357"/>
      <c r="J4833" s="407"/>
      <c r="K4833" s="378"/>
      <c r="L4833" s="378"/>
      <c r="M4833" s="381"/>
      <c r="N4833" s="381"/>
      <c r="O4833" s="376"/>
      <c r="P4833" s="70"/>
      <c r="Q4833" s="376"/>
      <c r="R4833" s="377"/>
    </row>
    <row r="4834" spans="8:18" x14ac:dyDescent="0.3">
      <c r="H4834" s="357"/>
      <c r="I4834" s="357"/>
      <c r="J4834" s="407"/>
      <c r="K4834" s="378"/>
      <c r="L4834" s="378"/>
      <c r="M4834" s="381"/>
      <c r="N4834" s="381"/>
      <c r="O4834" s="376"/>
      <c r="P4834" s="377"/>
      <c r="Q4834" s="376"/>
      <c r="R4834" s="377"/>
    </row>
    <row r="4835" spans="8:18" x14ac:dyDescent="0.3">
      <c r="H4835" s="357"/>
      <c r="I4835" s="357"/>
      <c r="J4835" s="407"/>
      <c r="K4835" s="378"/>
      <c r="L4835" s="378"/>
      <c r="M4835" s="381"/>
      <c r="N4835" s="381"/>
      <c r="O4835" s="376"/>
      <c r="P4835" s="70"/>
      <c r="Q4835" s="376"/>
      <c r="R4835" s="377"/>
    </row>
    <row r="4836" spans="8:18" x14ac:dyDescent="0.3">
      <c r="H4836" s="357"/>
      <c r="I4836" s="357"/>
      <c r="J4836" s="407"/>
      <c r="K4836" s="378"/>
      <c r="L4836" s="378"/>
      <c r="M4836" s="381"/>
      <c r="N4836" s="381"/>
      <c r="O4836" s="376"/>
      <c r="P4836" s="70"/>
      <c r="Q4836" s="376"/>
      <c r="R4836" s="377"/>
    </row>
    <row r="4837" spans="8:18" x14ac:dyDescent="0.3">
      <c r="H4837" s="357"/>
      <c r="I4837" s="357"/>
      <c r="J4837" s="407"/>
      <c r="K4837" s="378"/>
      <c r="L4837" s="378"/>
      <c r="M4837" s="381"/>
      <c r="N4837" s="381"/>
      <c r="O4837" s="376"/>
      <c r="P4837" s="70"/>
      <c r="Q4837" s="376"/>
      <c r="R4837" s="377"/>
    </row>
    <row r="4838" spans="8:18" x14ac:dyDescent="0.3">
      <c r="H4838" s="357"/>
      <c r="I4838" s="357"/>
      <c r="J4838" s="407"/>
      <c r="K4838" s="378"/>
      <c r="L4838" s="378"/>
      <c r="M4838" s="381"/>
      <c r="N4838" s="381"/>
      <c r="O4838" s="376"/>
      <c r="P4838" s="70"/>
      <c r="Q4838" s="376"/>
      <c r="R4838" s="377"/>
    </row>
    <row r="4839" spans="8:18" x14ac:dyDescent="0.3">
      <c r="H4839" s="357"/>
      <c r="I4839" s="357"/>
      <c r="J4839" s="407"/>
      <c r="K4839" s="378"/>
      <c r="L4839" s="378"/>
      <c r="M4839" s="381"/>
      <c r="N4839" s="381"/>
      <c r="O4839" s="376"/>
      <c r="P4839" s="70"/>
      <c r="Q4839" s="376"/>
      <c r="R4839" s="377"/>
    </row>
    <row r="4840" spans="8:18" x14ac:dyDescent="0.3">
      <c r="H4840" s="357"/>
      <c r="I4840" s="357"/>
      <c r="J4840" s="407"/>
      <c r="K4840" s="378"/>
      <c r="L4840" s="378"/>
      <c r="M4840" s="381"/>
      <c r="N4840" s="381"/>
      <c r="O4840" s="376"/>
      <c r="P4840" s="70"/>
      <c r="Q4840" s="376"/>
      <c r="R4840" s="377"/>
    </row>
    <row r="4841" spans="8:18" x14ac:dyDescent="0.3">
      <c r="H4841" s="357"/>
      <c r="I4841" s="357"/>
      <c r="J4841" s="407"/>
      <c r="K4841" s="378"/>
      <c r="L4841" s="378"/>
      <c r="M4841" s="381"/>
      <c r="N4841" s="381"/>
      <c r="O4841" s="376"/>
      <c r="P4841" s="70"/>
      <c r="Q4841" s="376"/>
      <c r="R4841" s="377"/>
    </row>
    <row r="4842" spans="8:18" x14ac:dyDescent="0.3">
      <c r="H4842" s="357"/>
      <c r="I4842" s="357"/>
      <c r="J4842" s="407"/>
      <c r="K4842" s="378"/>
      <c r="L4842" s="378"/>
      <c r="M4842" s="381"/>
      <c r="N4842" s="381"/>
      <c r="O4842" s="376"/>
      <c r="P4842" s="70"/>
      <c r="Q4842" s="376"/>
      <c r="R4842" s="377"/>
    </row>
    <row r="4843" spans="8:18" x14ac:dyDescent="0.3">
      <c r="H4843" s="357"/>
      <c r="I4843" s="357"/>
      <c r="J4843" s="407"/>
      <c r="K4843" s="378"/>
      <c r="L4843" s="378"/>
      <c r="M4843" s="381"/>
      <c r="N4843" s="381"/>
      <c r="O4843" s="376"/>
      <c r="P4843" s="70"/>
      <c r="Q4843" s="376"/>
      <c r="R4843" s="377"/>
    </row>
    <row r="4844" spans="8:18" x14ac:dyDescent="0.3">
      <c r="H4844" s="357"/>
      <c r="I4844" s="357"/>
      <c r="J4844" s="407"/>
      <c r="K4844" s="378"/>
      <c r="L4844" s="378"/>
      <c r="M4844" s="381"/>
      <c r="N4844" s="381"/>
      <c r="O4844" s="376"/>
      <c r="P4844" s="70"/>
      <c r="Q4844" s="376"/>
      <c r="R4844" s="377"/>
    </row>
    <row r="4845" spans="8:18" x14ac:dyDescent="0.3">
      <c r="H4845" s="357"/>
      <c r="I4845" s="357"/>
      <c r="J4845" s="407"/>
      <c r="K4845" s="378"/>
      <c r="L4845" s="378"/>
      <c r="M4845" s="381"/>
      <c r="N4845" s="381"/>
      <c r="O4845" s="376"/>
      <c r="P4845" s="70"/>
      <c r="Q4845" s="376"/>
      <c r="R4845" s="377"/>
    </row>
    <row r="4846" spans="8:18" x14ac:dyDescent="0.3">
      <c r="H4846" s="357"/>
      <c r="I4846" s="357"/>
      <c r="J4846" s="407"/>
      <c r="K4846" s="378"/>
      <c r="L4846" s="378"/>
      <c r="M4846" s="381"/>
      <c r="N4846" s="381"/>
      <c r="O4846" s="376"/>
      <c r="P4846" s="70"/>
      <c r="Q4846" s="376"/>
      <c r="R4846" s="377"/>
    </row>
    <row r="4847" spans="8:18" x14ac:dyDescent="0.3">
      <c r="H4847" s="357"/>
      <c r="I4847" s="357"/>
      <c r="J4847" s="407"/>
      <c r="K4847" s="378"/>
      <c r="L4847" s="378"/>
      <c r="M4847" s="381"/>
      <c r="N4847" s="381"/>
      <c r="O4847" s="376"/>
      <c r="P4847" s="70"/>
      <c r="Q4847" s="376"/>
      <c r="R4847" s="377"/>
    </row>
    <row r="4848" spans="8:18" x14ac:dyDescent="0.3">
      <c r="H4848" s="357"/>
      <c r="I4848" s="357"/>
      <c r="J4848" s="407"/>
      <c r="K4848" s="378"/>
      <c r="L4848" s="378"/>
      <c r="M4848" s="381"/>
      <c r="N4848" s="381"/>
      <c r="O4848" s="376"/>
      <c r="P4848" s="70"/>
      <c r="Q4848" s="376"/>
      <c r="R4848" s="377"/>
    </row>
    <row r="4849" spans="8:18" x14ac:dyDescent="0.3">
      <c r="H4849" s="357"/>
      <c r="I4849" s="357"/>
      <c r="J4849" s="407"/>
      <c r="K4849" s="378"/>
      <c r="L4849" s="378"/>
      <c r="M4849" s="408"/>
      <c r="N4849" s="418"/>
      <c r="O4849" s="376"/>
      <c r="P4849" s="377"/>
      <c r="Q4849" s="376"/>
      <c r="R4849" s="377"/>
    </row>
    <row r="4850" spans="8:18" x14ac:dyDescent="0.3">
      <c r="H4850" s="367"/>
      <c r="I4850" s="367"/>
      <c r="J4850" s="367"/>
      <c r="K4850" s="367"/>
      <c r="L4850" s="367"/>
      <c r="M4850" s="367"/>
      <c r="N4850" s="382"/>
      <c r="O4850" s="376"/>
      <c r="P4850" s="377"/>
      <c r="Q4850" s="376"/>
      <c r="R4850" s="377"/>
    </row>
    <row r="4851" spans="8:18" x14ac:dyDescent="0.3">
      <c r="H4851" s="354"/>
      <c r="I4851" s="354"/>
      <c r="J4851" s="354"/>
      <c r="K4851" s="354"/>
      <c r="L4851" s="354"/>
      <c r="M4851" s="368"/>
      <c r="N4851" s="384"/>
      <c r="O4851" s="310"/>
      <c r="P4851" s="495"/>
      <c r="Q4851" s="495"/>
      <c r="R4851" s="495"/>
    </row>
    <row r="4852" spans="8:18" x14ac:dyDescent="0.3">
      <c r="H4852" s="501"/>
      <c r="I4852" s="501"/>
      <c r="J4852" s="501"/>
      <c r="K4852" s="501"/>
      <c r="L4852" s="501"/>
      <c r="M4852" s="501"/>
      <c r="N4852" s="501"/>
      <c r="O4852" s="310"/>
      <c r="P4852" s="400"/>
      <c r="Q4852" s="400"/>
      <c r="R4852" s="400"/>
    </row>
    <row r="4853" spans="8:18" x14ac:dyDescent="0.3">
      <c r="H4853" s="501"/>
      <c r="I4853" s="501"/>
      <c r="J4853" s="501"/>
      <c r="K4853" s="501"/>
      <c r="L4853" s="501"/>
      <c r="M4853" s="501"/>
      <c r="N4853" s="501"/>
      <c r="O4853" s="310"/>
      <c r="P4853" s="495"/>
      <c r="Q4853" s="495"/>
      <c r="R4853" s="495"/>
    </row>
    <row r="4854" spans="8:18" x14ac:dyDescent="0.3">
      <c r="H4854" s="354"/>
      <c r="I4854" s="354"/>
      <c r="J4854" s="354"/>
      <c r="K4854" s="354"/>
      <c r="L4854" s="354"/>
      <c r="M4854" s="368"/>
      <c r="N4854" s="384"/>
      <c r="O4854" s="310"/>
      <c r="P4854" s="397"/>
      <c r="Q4854" s="397"/>
      <c r="R4854" s="397"/>
    </row>
    <row r="4855" spans="8:18" x14ac:dyDescent="0.3">
      <c r="H4855" s="385"/>
      <c r="I4855" s="385"/>
      <c r="J4855" s="385"/>
      <c r="K4855" s="385"/>
      <c r="L4855" s="385"/>
      <c r="M4855" s="386"/>
      <c r="N4855" s="386"/>
      <c r="O4855" s="385"/>
      <c r="P4855" s="385"/>
      <c r="Q4855" s="13"/>
      <c r="R4855" s="13"/>
    </row>
    <row r="4856" spans="8:18" x14ac:dyDescent="0.3">
      <c r="H4856" s="385"/>
      <c r="I4856" s="385"/>
      <c r="J4856" s="385"/>
      <c r="K4856" s="385"/>
      <c r="L4856" s="385"/>
      <c r="M4856" s="386"/>
      <c r="N4856" s="386"/>
      <c r="O4856" s="385"/>
      <c r="P4856" s="385"/>
      <c r="Q4856" s="13"/>
      <c r="R4856" s="13"/>
    </row>
    <row r="4857" spans="8:18" x14ac:dyDescent="0.3">
      <c r="H4857" s="354"/>
      <c r="I4857" s="355"/>
      <c r="J4857" s="355"/>
      <c r="K4857" s="355"/>
      <c r="L4857" s="355"/>
      <c r="M4857" s="355"/>
      <c r="N4857" s="355"/>
      <c r="O4857" s="355"/>
      <c r="P4857" s="355"/>
      <c r="Q4857" s="13"/>
      <c r="R4857" s="13"/>
    </row>
    <row r="4858" spans="8:18" x14ac:dyDescent="0.3">
      <c r="H4858" s="354"/>
      <c r="I4858" s="355"/>
      <c r="J4858" s="355"/>
      <c r="K4858" s="355"/>
      <c r="L4858" s="355"/>
      <c r="M4858" s="355"/>
      <c r="N4858" s="355"/>
      <c r="O4858" s="355"/>
      <c r="P4858" s="355"/>
      <c r="Q4858" s="13"/>
      <c r="R4858" s="70"/>
    </row>
    <row r="4859" spans="8:18" x14ac:dyDescent="0.3">
      <c r="H4859" s="354"/>
      <c r="I4859" s="355"/>
      <c r="J4859" s="355"/>
      <c r="K4859" s="355"/>
      <c r="L4859" s="355"/>
      <c r="M4859" s="355"/>
      <c r="N4859" s="355"/>
      <c r="O4859" s="355"/>
      <c r="P4859" s="355"/>
      <c r="Q4859" s="13"/>
      <c r="R4859" s="70"/>
    </row>
    <row r="4860" spans="8:18" ht="20.25" customHeight="1" x14ac:dyDescent="0.3">
      <c r="H4860" s="354"/>
      <c r="I4860" s="355"/>
      <c r="J4860" s="355"/>
      <c r="K4860" s="355"/>
      <c r="L4860" s="355"/>
      <c r="M4860" s="355"/>
      <c r="N4860" s="355"/>
      <c r="O4860" s="355"/>
      <c r="P4860" s="355"/>
      <c r="Q4860" s="13"/>
      <c r="R4860" s="70"/>
    </row>
    <row r="4861" spans="8:18" ht="18.75" customHeight="1" x14ac:dyDescent="0.3">
      <c r="H4861" s="13"/>
      <c r="I4861" s="13"/>
      <c r="J4861" s="13"/>
      <c r="K4861" s="13"/>
      <c r="L4861" s="13"/>
      <c r="M4861" s="358"/>
      <c r="N4861" s="358"/>
      <c r="O4861" s="13"/>
      <c r="P4861" s="13"/>
      <c r="Q4861" s="13"/>
      <c r="R4861" s="13"/>
    </row>
    <row r="4862" spans="8:18" ht="18.75" customHeight="1" x14ac:dyDescent="0.4">
      <c r="H4862" s="487"/>
      <c r="I4862" s="487"/>
      <c r="J4862" s="487"/>
      <c r="K4862" s="487"/>
      <c r="L4862" s="487"/>
      <c r="M4862" s="487"/>
      <c r="N4862" s="487"/>
      <c r="O4862" s="487"/>
      <c r="P4862" s="487"/>
      <c r="Q4862" s="487"/>
      <c r="R4862" s="487"/>
    </row>
    <row r="4863" spans="8:18" ht="18.75" customHeight="1" x14ac:dyDescent="0.3">
      <c r="H4863" s="482"/>
      <c r="I4863" s="482"/>
      <c r="J4863" s="482"/>
      <c r="K4863" s="482"/>
      <c r="L4863" s="482"/>
      <c r="M4863" s="482"/>
      <c r="N4863" s="482"/>
      <c r="O4863" s="482"/>
      <c r="P4863" s="482"/>
      <c r="Q4863" s="13"/>
      <c r="R4863" s="13"/>
    </row>
    <row r="4864" spans="8:18" ht="18.600000000000001" x14ac:dyDescent="0.4">
      <c r="H4864" s="483"/>
      <c r="I4864" s="483"/>
      <c r="J4864" s="483"/>
      <c r="K4864" s="483"/>
      <c r="L4864" s="483"/>
      <c r="M4864" s="483"/>
      <c r="N4864" s="483"/>
      <c r="O4864" s="483"/>
      <c r="P4864" s="483"/>
      <c r="Q4864" s="13"/>
      <c r="R4864" s="13"/>
    </row>
    <row r="4865" spans="8:22" ht="18" x14ac:dyDescent="0.4">
      <c r="H4865" s="484"/>
      <c r="I4865" s="484"/>
      <c r="J4865" s="484"/>
      <c r="K4865" s="484"/>
      <c r="L4865" s="484"/>
      <c r="M4865" s="484"/>
      <c r="N4865" s="484"/>
      <c r="O4865" s="484"/>
      <c r="P4865" s="484"/>
      <c r="Q4865" s="13"/>
      <c r="R4865" s="13"/>
    </row>
    <row r="4866" spans="8:22" x14ac:dyDescent="0.3">
      <c r="H4866" s="13"/>
      <c r="I4866" s="359"/>
      <c r="J4866" s="360"/>
      <c r="K4866" s="361"/>
      <c r="L4866" s="362"/>
      <c r="M4866" s="363"/>
      <c r="N4866" s="485"/>
      <c r="O4866" s="485"/>
      <c r="P4866" s="364"/>
      <c r="Q4866" s="13"/>
      <c r="R4866" s="13"/>
    </row>
    <row r="4867" spans="8:22" x14ac:dyDescent="0.3">
      <c r="H4867" s="13"/>
      <c r="I4867" s="359"/>
      <c r="J4867" s="360"/>
      <c r="K4867" s="361"/>
      <c r="L4867" s="361"/>
      <c r="M4867" s="363"/>
      <c r="N4867" s="485"/>
      <c r="O4867" s="485"/>
      <c r="P4867" s="364"/>
      <c r="Q4867" s="13"/>
      <c r="R4867" s="13"/>
    </row>
    <row r="4868" spans="8:22" x14ac:dyDescent="0.3">
      <c r="H4868" s="13"/>
      <c r="I4868" s="365"/>
      <c r="J4868" s="365"/>
      <c r="K4868" s="366"/>
      <c r="L4868" s="367"/>
      <c r="M4868" s="368"/>
      <c r="N4868" s="369"/>
      <c r="O4868" s="486"/>
      <c r="P4868" s="486"/>
      <c r="Q4868" s="486"/>
      <c r="R4868" s="486"/>
    </row>
    <row r="4869" spans="8:22" x14ac:dyDescent="0.3">
      <c r="H4869" s="370"/>
      <c r="I4869" s="371"/>
      <c r="J4869" s="371"/>
      <c r="K4869" s="367"/>
      <c r="L4869" s="367"/>
      <c r="M4869" s="367"/>
      <c r="N4869" s="372"/>
      <c r="O4869" s="478"/>
      <c r="P4869" s="478"/>
      <c r="Q4869" s="478"/>
      <c r="R4869" s="478"/>
    </row>
    <row r="4870" spans="8:22" x14ac:dyDescent="0.3">
      <c r="H4870" s="357"/>
      <c r="I4870" s="357"/>
      <c r="J4870" s="407"/>
      <c r="K4870" s="378"/>
      <c r="L4870" s="378"/>
      <c r="M4870" s="381"/>
      <c r="N4870" s="381"/>
      <c r="O4870" s="376"/>
      <c r="P4870" s="377"/>
      <c r="Q4870" s="376"/>
      <c r="R4870" s="377"/>
    </row>
    <row r="4871" spans="8:22" x14ac:dyDescent="0.3">
      <c r="H4871" s="357"/>
      <c r="I4871" s="357"/>
      <c r="J4871" s="407"/>
      <c r="K4871" s="378"/>
      <c r="L4871" s="378"/>
      <c r="M4871" s="381"/>
      <c r="N4871" s="381"/>
      <c r="O4871" s="376"/>
      <c r="P4871" s="377"/>
      <c r="Q4871" s="376"/>
      <c r="R4871" s="377"/>
    </row>
    <row r="4872" spans="8:22" x14ac:dyDescent="0.3">
      <c r="H4872" s="357"/>
      <c r="I4872" s="357"/>
      <c r="J4872" s="407"/>
      <c r="K4872" s="378"/>
      <c r="L4872" s="378"/>
      <c r="M4872" s="381"/>
      <c r="N4872" s="381"/>
      <c r="O4872" s="376"/>
      <c r="P4872" s="377"/>
      <c r="Q4872" s="376"/>
      <c r="R4872" s="377"/>
    </row>
    <row r="4873" spans="8:22" x14ac:dyDescent="0.3">
      <c r="H4873" s="357"/>
      <c r="I4873" s="357"/>
      <c r="J4873" s="407"/>
      <c r="K4873" s="378"/>
      <c r="L4873" s="378"/>
      <c r="M4873" s="381"/>
      <c r="N4873" s="381"/>
      <c r="O4873" s="376"/>
      <c r="P4873" s="377"/>
      <c r="Q4873" s="376"/>
      <c r="R4873" s="377"/>
    </row>
    <row r="4874" spans="8:22" ht="35.25" customHeight="1" x14ac:dyDescent="0.3">
      <c r="H4874" s="357"/>
      <c r="I4874" s="357"/>
      <c r="J4874" s="407"/>
      <c r="K4874" s="378"/>
      <c r="L4874" s="378"/>
      <c r="M4874" s="381"/>
      <c r="N4874" s="381"/>
      <c r="O4874" s="376"/>
      <c r="P4874" s="377"/>
      <c r="Q4874" s="376"/>
      <c r="R4874" s="377"/>
    </row>
    <row r="4875" spans="8:22" x14ac:dyDescent="0.3">
      <c r="H4875" s="357"/>
      <c r="I4875" s="357"/>
      <c r="J4875" s="407"/>
      <c r="K4875" s="378"/>
      <c r="L4875" s="378"/>
      <c r="M4875" s="381"/>
      <c r="N4875" s="381"/>
      <c r="O4875" s="376"/>
      <c r="P4875" s="377"/>
      <c r="Q4875" s="376"/>
      <c r="R4875" s="377"/>
    </row>
    <row r="4876" spans="8:22" x14ac:dyDescent="0.3">
      <c r="H4876" s="357"/>
      <c r="I4876" s="357"/>
      <c r="J4876" s="407"/>
      <c r="K4876" s="378"/>
      <c r="L4876" s="378"/>
      <c r="M4876" s="381"/>
      <c r="N4876" s="381"/>
      <c r="O4876" s="376"/>
      <c r="P4876" s="377"/>
      <c r="Q4876" s="376"/>
      <c r="R4876" s="377"/>
    </row>
    <row r="4877" spans="8:22" x14ac:dyDescent="0.3">
      <c r="H4877" s="357"/>
      <c r="I4877" s="357"/>
      <c r="J4877" s="407"/>
      <c r="K4877" s="378"/>
      <c r="L4877" s="378"/>
      <c r="M4877" s="381"/>
      <c r="N4877" s="381"/>
      <c r="O4877" s="376"/>
      <c r="P4877" s="377"/>
      <c r="Q4877" s="376"/>
      <c r="R4877" s="377"/>
    </row>
    <row r="4878" spans="8:22" x14ac:dyDescent="0.3">
      <c r="H4878" s="357"/>
      <c r="I4878" s="357"/>
      <c r="J4878" s="357"/>
      <c r="K4878" s="378"/>
      <c r="L4878" s="378"/>
      <c r="M4878" s="381"/>
      <c r="N4878" s="381"/>
      <c r="O4878" s="376"/>
      <c r="P4878" s="377"/>
      <c r="Q4878" s="376"/>
      <c r="R4878" s="377"/>
    </row>
    <row r="4879" spans="8:22" x14ac:dyDescent="0.3">
      <c r="H4879" s="357"/>
      <c r="I4879" s="357"/>
      <c r="J4879" s="357"/>
      <c r="K4879" s="378"/>
      <c r="L4879" s="378"/>
      <c r="M4879" s="381"/>
      <c r="N4879" s="381"/>
      <c r="O4879" s="376"/>
      <c r="P4879" s="377"/>
      <c r="Q4879" s="376"/>
      <c r="R4879" s="377"/>
      <c r="T4879" s="406">
        <v>41828</v>
      </c>
      <c r="U4879" s="406"/>
      <c r="V4879" s="406"/>
    </row>
    <row r="4880" spans="8:22" x14ac:dyDescent="0.3">
      <c r="H4880" s="357"/>
      <c r="I4880" s="357"/>
      <c r="J4880" s="357"/>
      <c r="K4880" s="378"/>
      <c r="L4880" s="378"/>
      <c r="M4880" s="381"/>
      <c r="N4880" s="381"/>
      <c r="O4880" s="376"/>
      <c r="P4880" s="377"/>
      <c r="Q4880" s="376"/>
      <c r="R4880" s="377"/>
    </row>
    <row r="4881" spans="8:18" x14ac:dyDescent="0.3">
      <c r="H4881" s="357"/>
      <c r="I4881" s="357"/>
      <c r="J4881" s="357"/>
      <c r="K4881" s="378"/>
      <c r="L4881" s="378"/>
      <c r="M4881" s="381"/>
      <c r="N4881" s="381"/>
      <c r="O4881" s="376"/>
      <c r="P4881" s="377"/>
      <c r="Q4881" s="376"/>
      <c r="R4881" s="377"/>
    </row>
    <row r="4882" spans="8:18" x14ac:dyDescent="0.3">
      <c r="H4882" s="357"/>
      <c r="I4882" s="357"/>
      <c r="J4882" s="357"/>
      <c r="K4882" s="378"/>
      <c r="L4882" s="378"/>
      <c r="M4882" s="381"/>
      <c r="N4882" s="381"/>
      <c r="O4882" s="376"/>
      <c r="P4882" s="377"/>
      <c r="Q4882" s="376"/>
      <c r="R4882" s="377"/>
    </row>
    <row r="4883" spans="8:18" x14ac:dyDescent="0.3">
      <c r="H4883" s="357"/>
      <c r="I4883" s="357"/>
      <c r="J4883" s="357"/>
      <c r="K4883" s="378"/>
      <c r="L4883" s="378"/>
      <c r="M4883" s="381"/>
      <c r="N4883" s="381"/>
      <c r="O4883" s="376"/>
      <c r="P4883" s="377"/>
      <c r="Q4883" s="376"/>
      <c r="R4883" s="377"/>
    </row>
    <row r="4884" spans="8:18" x14ac:dyDescent="0.3">
      <c r="H4884" s="357"/>
      <c r="I4884" s="357"/>
      <c r="J4884" s="357"/>
      <c r="K4884" s="378"/>
      <c r="L4884" s="378"/>
      <c r="M4884" s="381"/>
      <c r="N4884" s="381"/>
      <c r="O4884" s="376"/>
      <c r="P4884" s="377"/>
      <c r="Q4884" s="376"/>
      <c r="R4884" s="377"/>
    </row>
    <row r="4885" spans="8:18" x14ac:dyDescent="0.3">
      <c r="H4885" s="357"/>
      <c r="I4885" s="357"/>
      <c r="J4885" s="357"/>
      <c r="K4885" s="378"/>
      <c r="L4885" s="378"/>
      <c r="M4885" s="381"/>
      <c r="N4885" s="491"/>
      <c r="O4885" s="376"/>
      <c r="P4885" s="377"/>
      <c r="Q4885" s="376"/>
      <c r="R4885" s="377"/>
    </row>
    <row r="4886" spans="8:18" x14ac:dyDescent="0.3">
      <c r="H4886" s="357"/>
      <c r="I4886" s="357"/>
      <c r="J4886" s="357"/>
      <c r="K4886" s="378"/>
      <c r="L4886" s="378"/>
      <c r="M4886" s="381"/>
      <c r="N4886" s="491"/>
      <c r="O4886" s="376"/>
      <c r="P4886" s="377"/>
      <c r="Q4886" s="376"/>
      <c r="R4886" s="377"/>
    </row>
    <row r="4887" spans="8:18" x14ac:dyDescent="0.3">
      <c r="H4887" s="357"/>
      <c r="I4887" s="357"/>
      <c r="J4887" s="357"/>
      <c r="K4887" s="378"/>
      <c r="L4887" s="378"/>
      <c r="M4887" s="381"/>
      <c r="N4887" s="491"/>
      <c r="O4887" s="376"/>
      <c r="P4887" s="377"/>
      <c r="Q4887" s="376"/>
      <c r="R4887" s="377"/>
    </row>
    <row r="4888" spans="8:18" x14ac:dyDescent="0.3">
      <c r="H4888" s="357"/>
      <c r="I4888" s="357"/>
      <c r="J4888" s="357"/>
      <c r="K4888" s="378"/>
      <c r="L4888" s="378"/>
      <c r="M4888" s="381"/>
      <c r="N4888" s="491"/>
      <c r="O4888" s="376"/>
      <c r="P4888" s="377"/>
      <c r="Q4888" s="376"/>
      <c r="R4888" s="377"/>
    </row>
    <row r="4889" spans="8:18" x14ac:dyDescent="0.3">
      <c r="H4889" s="357"/>
      <c r="I4889" s="357"/>
      <c r="J4889" s="407"/>
      <c r="K4889" s="378"/>
      <c r="L4889" s="378"/>
      <c r="M4889" s="408"/>
      <c r="N4889" s="418"/>
      <c r="O4889" s="376"/>
      <c r="P4889" s="377"/>
      <c r="Q4889" s="376"/>
      <c r="R4889" s="377"/>
    </row>
    <row r="4890" spans="8:18" ht="18.75" customHeight="1" x14ac:dyDescent="0.3">
      <c r="H4890" s="367"/>
      <c r="I4890" s="367"/>
      <c r="J4890" s="367"/>
      <c r="K4890" s="367"/>
      <c r="L4890" s="367"/>
      <c r="M4890" s="367"/>
      <c r="N4890" s="382"/>
      <c r="O4890" s="376"/>
      <c r="P4890" s="377"/>
      <c r="Q4890" s="376"/>
      <c r="R4890" s="377"/>
    </row>
    <row r="4891" spans="8:18" ht="23.25" customHeight="1" x14ac:dyDescent="0.3">
      <c r="H4891" s="354"/>
      <c r="I4891" s="354"/>
      <c r="J4891" s="354"/>
      <c r="K4891" s="354"/>
      <c r="L4891" s="354"/>
      <c r="M4891" s="368"/>
      <c r="N4891" s="384"/>
      <c r="O4891" s="310"/>
      <c r="P4891" s="495"/>
      <c r="Q4891" s="495"/>
      <c r="R4891" s="495"/>
    </row>
    <row r="4892" spans="8:18" x14ac:dyDescent="0.3">
      <c r="H4892" s="385"/>
      <c r="I4892" s="385"/>
      <c r="J4892" s="385"/>
      <c r="K4892" s="385"/>
      <c r="L4892" s="385"/>
      <c r="M4892" s="386"/>
      <c r="N4892" s="386"/>
      <c r="O4892" s="385"/>
      <c r="P4892" s="385"/>
      <c r="Q4892" s="13"/>
      <c r="R4892" s="13"/>
    </row>
    <row r="4893" spans="8:18" ht="36.75" customHeight="1" x14ac:dyDescent="0.3">
      <c r="H4893" s="354"/>
      <c r="I4893" s="355"/>
      <c r="J4893" s="355"/>
      <c r="K4893" s="355"/>
      <c r="L4893" s="355"/>
      <c r="M4893" s="355"/>
      <c r="N4893" s="355"/>
      <c r="O4893" s="355"/>
      <c r="P4893" s="355"/>
      <c r="Q4893" s="13"/>
      <c r="R4893" s="13"/>
    </row>
    <row r="4894" spans="8:18" x14ac:dyDescent="0.3">
      <c r="H4894" s="354"/>
      <c r="I4894" s="355"/>
      <c r="J4894" s="355"/>
      <c r="K4894" s="355"/>
      <c r="L4894" s="355"/>
      <c r="M4894" s="355"/>
      <c r="N4894" s="355"/>
      <c r="O4894" s="355"/>
      <c r="P4894" s="355"/>
      <c r="Q4894" s="13"/>
      <c r="R4894" s="70"/>
    </row>
    <row r="4895" spans="8:18" x14ac:dyDescent="0.3">
      <c r="H4895" s="354"/>
      <c r="I4895" s="355"/>
      <c r="J4895" s="355"/>
      <c r="K4895" s="355"/>
      <c r="L4895" s="355"/>
      <c r="M4895" s="355"/>
      <c r="N4895" s="355"/>
      <c r="O4895" s="355"/>
      <c r="P4895" s="355"/>
      <c r="Q4895" s="13"/>
      <c r="R4895" s="70"/>
    </row>
    <row r="4896" spans="8:18" ht="26.25" customHeight="1" x14ac:dyDescent="0.3">
      <c r="H4896" s="354"/>
      <c r="I4896" s="355"/>
      <c r="J4896" s="355"/>
      <c r="K4896" s="355"/>
      <c r="L4896" s="355"/>
      <c r="M4896" s="355"/>
      <c r="N4896" s="355"/>
      <c r="O4896" s="355"/>
      <c r="P4896" s="355"/>
      <c r="Q4896" s="13"/>
      <c r="R4896" s="70"/>
    </row>
    <row r="4897" spans="8:18" x14ac:dyDescent="0.3">
      <c r="H4897" s="13"/>
      <c r="I4897" s="13"/>
      <c r="J4897" s="13"/>
      <c r="K4897" s="13"/>
      <c r="L4897" s="13"/>
      <c r="M4897" s="358"/>
      <c r="N4897" s="358"/>
      <c r="O4897" s="13"/>
      <c r="P4897" s="13"/>
      <c r="Q4897" s="13"/>
      <c r="R4897" s="13"/>
    </row>
    <row r="4898" spans="8:18" ht="18.600000000000001" x14ac:dyDescent="0.4">
      <c r="H4898" s="487"/>
      <c r="I4898" s="487"/>
      <c r="J4898" s="487"/>
      <c r="K4898" s="487"/>
      <c r="L4898" s="487"/>
      <c r="M4898" s="487"/>
      <c r="N4898" s="487"/>
      <c r="O4898" s="487"/>
      <c r="P4898" s="487"/>
      <c r="Q4898" s="487"/>
      <c r="R4898" s="487"/>
    </row>
    <row r="4899" spans="8:18" x14ac:dyDescent="0.3">
      <c r="H4899" s="482"/>
      <c r="I4899" s="482"/>
      <c r="J4899" s="482"/>
      <c r="K4899" s="482"/>
      <c r="L4899" s="482"/>
      <c r="M4899" s="482"/>
      <c r="N4899" s="482"/>
      <c r="O4899" s="482"/>
      <c r="P4899" s="482"/>
      <c r="Q4899" s="13"/>
      <c r="R4899" s="13"/>
    </row>
    <row r="4900" spans="8:18" ht="18.600000000000001" x14ac:dyDescent="0.4">
      <c r="H4900" s="483"/>
      <c r="I4900" s="483"/>
      <c r="J4900" s="483"/>
      <c r="K4900" s="483"/>
      <c r="L4900" s="483"/>
      <c r="M4900" s="483"/>
      <c r="N4900" s="483"/>
      <c r="O4900" s="483"/>
      <c r="P4900" s="483"/>
      <c r="Q4900" s="13"/>
      <c r="R4900" s="13"/>
    </row>
    <row r="4901" spans="8:18" ht="18" x14ac:dyDescent="0.4">
      <c r="H4901" s="484"/>
      <c r="I4901" s="484"/>
      <c r="J4901" s="484"/>
      <c r="K4901" s="484"/>
      <c r="L4901" s="484"/>
      <c r="M4901" s="484"/>
      <c r="N4901" s="484"/>
      <c r="O4901" s="484"/>
      <c r="P4901" s="484"/>
      <c r="Q4901" s="13"/>
      <c r="R4901" s="13"/>
    </row>
    <row r="4902" spans="8:18" ht="19.5" customHeight="1" x14ac:dyDescent="0.3">
      <c r="H4902" s="13"/>
      <c r="I4902" s="359"/>
      <c r="J4902" s="360"/>
      <c r="K4902" s="361"/>
      <c r="L4902" s="362"/>
      <c r="M4902" s="363"/>
      <c r="N4902" s="485"/>
      <c r="O4902" s="485"/>
      <c r="P4902" s="364"/>
      <c r="Q4902" s="13"/>
      <c r="R4902" s="13"/>
    </row>
    <row r="4903" spans="8:18" ht="12.75" customHeight="1" x14ac:dyDescent="0.3">
      <c r="H4903" s="13"/>
      <c r="I4903" s="359"/>
      <c r="J4903" s="360"/>
      <c r="K4903" s="361"/>
      <c r="L4903" s="361"/>
      <c r="M4903" s="363"/>
      <c r="N4903" s="485"/>
      <c r="O4903" s="485"/>
      <c r="P4903" s="364"/>
      <c r="Q4903" s="13"/>
      <c r="R4903" s="13"/>
    </row>
    <row r="4904" spans="8:18" x14ac:dyDescent="0.3">
      <c r="H4904" s="13"/>
      <c r="I4904" s="365"/>
      <c r="J4904" s="365"/>
      <c r="K4904" s="366"/>
      <c r="L4904" s="367"/>
      <c r="M4904" s="368"/>
      <c r="N4904" s="369"/>
      <c r="O4904" s="486"/>
      <c r="P4904" s="486"/>
      <c r="Q4904" s="486"/>
      <c r="R4904" s="486"/>
    </row>
    <row r="4905" spans="8:18" x14ac:dyDescent="0.3">
      <c r="H4905" s="370"/>
      <c r="I4905" s="371"/>
      <c r="J4905" s="371"/>
      <c r="K4905" s="367"/>
      <c r="L4905" s="367"/>
      <c r="M4905" s="367"/>
      <c r="N4905" s="372"/>
      <c r="O4905" s="478"/>
      <c r="P4905" s="478"/>
      <c r="Q4905" s="478"/>
      <c r="R4905" s="478"/>
    </row>
    <row r="4906" spans="8:18" x14ac:dyDescent="0.3">
      <c r="H4906" s="357"/>
      <c r="I4906" s="357"/>
      <c r="J4906" s="407"/>
      <c r="K4906" s="378"/>
      <c r="L4906" s="378"/>
      <c r="M4906" s="381"/>
      <c r="N4906" s="381"/>
      <c r="O4906" s="376"/>
      <c r="P4906" s="377"/>
      <c r="Q4906" s="376"/>
      <c r="R4906" s="377"/>
    </row>
    <row r="4907" spans="8:18" x14ac:dyDescent="0.3">
      <c r="H4907" s="357"/>
      <c r="I4907" s="357"/>
      <c r="J4907" s="407"/>
      <c r="K4907" s="378"/>
      <c r="L4907" s="378"/>
      <c r="M4907" s="381"/>
      <c r="N4907" s="381"/>
      <c r="O4907" s="376"/>
      <c r="P4907" s="377"/>
      <c r="Q4907" s="376"/>
      <c r="R4907" s="377"/>
    </row>
    <row r="4908" spans="8:18" x14ac:dyDescent="0.3">
      <c r="H4908" s="357"/>
      <c r="I4908" s="357"/>
      <c r="J4908" s="407"/>
      <c r="K4908" s="378"/>
      <c r="L4908" s="378"/>
      <c r="M4908" s="381"/>
      <c r="N4908" s="381"/>
      <c r="O4908" s="376"/>
      <c r="P4908" s="377"/>
      <c r="Q4908" s="376"/>
      <c r="R4908" s="377"/>
    </row>
    <row r="4909" spans="8:18" x14ac:dyDescent="0.3">
      <c r="H4909" s="357"/>
      <c r="I4909" s="357"/>
      <c r="J4909" s="407"/>
      <c r="K4909" s="378"/>
      <c r="L4909" s="378"/>
      <c r="M4909" s="381"/>
      <c r="N4909" s="381"/>
      <c r="O4909" s="376"/>
      <c r="P4909" s="377"/>
      <c r="Q4909" s="376"/>
      <c r="R4909" s="377"/>
    </row>
    <row r="4910" spans="8:18" x14ac:dyDescent="0.3">
      <c r="H4910" s="357"/>
      <c r="I4910" s="357"/>
      <c r="J4910" s="407"/>
      <c r="K4910" s="378"/>
      <c r="L4910" s="378"/>
      <c r="M4910" s="381"/>
      <c r="N4910" s="381"/>
      <c r="O4910" s="376"/>
      <c r="P4910" s="377"/>
      <c r="Q4910" s="376"/>
      <c r="R4910" s="377"/>
    </row>
    <row r="4911" spans="8:18" x14ac:dyDescent="0.3">
      <c r="H4911" s="357"/>
      <c r="I4911" s="357"/>
      <c r="J4911" s="407"/>
      <c r="K4911" s="378"/>
      <c r="L4911" s="378"/>
      <c r="M4911" s="381"/>
      <c r="N4911" s="381"/>
      <c r="O4911" s="376"/>
      <c r="P4911" s="377"/>
      <c r="Q4911" s="376"/>
      <c r="R4911" s="377"/>
    </row>
    <row r="4912" spans="8:18" x14ac:dyDescent="0.3">
      <c r="H4912" s="357"/>
      <c r="I4912" s="357"/>
      <c r="J4912" s="407"/>
      <c r="K4912" s="378"/>
      <c r="L4912" s="378"/>
      <c r="M4912" s="381"/>
      <c r="N4912" s="381"/>
      <c r="O4912" s="376"/>
      <c r="P4912" s="377"/>
      <c r="Q4912" s="376"/>
      <c r="R4912" s="377"/>
    </row>
    <row r="4913" spans="8:18" x14ac:dyDescent="0.3">
      <c r="H4913" s="357"/>
      <c r="I4913" s="357"/>
      <c r="J4913" s="407"/>
      <c r="K4913" s="378"/>
      <c r="L4913" s="378"/>
      <c r="M4913" s="381"/>
      <c r="N4913" s="381"/>
      <c r="O4913" s="376"/>
      <c r="P4913" s="377"/>
      <c r="Q4913" s="376"/>
      <c r="R4913" s="377"/>
    </row>
    <row r="4914" spans="8:18" x14ac:dyDescent="0.3">
      <c r="H4914" s="357"/>
      <c r="I4914" s="357"/>
      <c r="J4914" s="407"/>
      <c r="K4914" s="378"/>
      <c r="L4914" s="378"/>
      <c r="M4914" s="381"/>
      <c r="N4914" s="381"/>
      <c r="O4914" s="376"/>
      <c r="P4914" s="70"/>
      <c r="Q4914" s="376"/>
      <c r="R4914" s="377"/>
    </row>
    <row r="4915" spans="8:18" x14ac:dyDescent="0.3">
      <c r="H4915" s="357"/>
      <c r="I4915" s="357"/>
      <c r="J4915" s="407"/>
      <c r="K4915" s="378"/>
      <c r="L4915" s="378"/>
      <c r="M4915" s="408"/>
      <c r="N4915" s="418"/>
      <c r="O4915" s="376"/>
      <c r="P4915" s="377"/>
      <c r="Q4915" s="376"/>
      <c r="R4915" s="377"/>
    </row>
    <row r="4916" spans="8:18" ht="18.75" customHeight="1" x14ac:dyDescent="0.3">
      <c r="H4916" s="367"/>
      <c r="I4916" s="367"/>
      <c r="J4916" s="367"/>
      <c r="K4916" s="367"/>
      <c r="L4916" s="367"/>
      <c r="M4916" s="367"/>
      <c r="N4916" s="382"/>
      <c r="O4916" s="376"/>
      <c r="P4916" s="377"/>
      <c r="Q4916" s="376"/>
      <c r="R4916" s="377"/>
    </row>
    <row r="4917" spans="8:18" ht="20.25" customHeight="1" x14ac:dyDescent="0.3">
      <c r="H4917" s="354"/>
      <c r="I4917" s="354"/>
      <c r="J4917" s="354"/>
      <c r="K4917" s="354"/>
      <c r="L4917" s="354"/>
      <c r="M4917" s="368"/>
      <c r="N4917" s="384"/>
      <c r="O4917" s="310"/>
      <c r="P4917" s="495"/>
      <c r="Q4917" s="495"/>
      <c r="R4917" s="495"/>
    </row>
    <row r="4918" spans="8:18" ht="20.25" customHeight="1" x14ac:dyDescent="0.3">
      <c r="H4918" s="385"/>
      <c r="I4918" s="385"/>
      <c r="J4918" s="385"/>
      <c r="K4918" s="385"/>
      <c r="L4918" s="385"/>
      <c r="M4918" s="386"/>
      <c r="N4918" s="386"/>
      <c r="O4918" s="385"/>
      <c r="P4918" s="385"/>
      <c r="Q4918" s="13"/>
      <c r="R4918" s="13"/>
    </row>
    <row r="4919" spans="8:18" ht="20.25" customHeight="1" x14ac:dyDescent="0.3">
      <c r="H4919" s="354"/>
      <c r="I4919" s="355"/>
      <c r="J4919" s="355"/>
      <c r="K4919" s="355"/>
      <c r="L4919" s="355"/>
      <c r="M4919" s="355"/>
      <c r="N4919" s="355"/>
      <c r="O4919" s="355"/>
      <c r="P4919" s="355"/>
      <c r="Q4919" s="13"/>
      <c r="R4919" s="13"/>
    </row>
    <row r="4920" spans="8:18" x14ac:dyDescent="0.3">
      <c r="H4920" s="354"/>
      <c r="I4920" s="355"/>
      <c r="J4920" s="355"/>
      <c r="K4920" s="355"/>
      <c r="L4920" s="355"/>
      <c r="M4920" s="355"/>
      <c r="N4920" s="355"/>
      <c r="O4920" s="355"/>
      <c r="P4920" s="355"/>
      <c r="Q4920" s="13"/>
      <c r="R4920" s="70"/>
    </row>
    <row r="4921" spans="8:18" x14ac:dyDescent="0.3">
      <c r="H4921" s="354"/>
      <c r="I4921" s="355"/>
      <c r="J4921" s="355"/>
      <c r="K4921" s="355"/>
      <c r="L4921" s="355"/>
      <c r="M4921" s="355"/>
      <c r="N4921" s="355"/>
      <c r="O4921" s="355"/>
      <c r="P4921" s="355"/>
      <c r="Q4921" s="13"/>
      <c r="R4921" s="70"/>
    </row>
    <row r="4922" spans="8:18" x14ac:dyDescent="0.3">
      <c r="H4922" s="354"/>
      <c r="I4922" s="355"/>
      <c r="J4922" s="355"/>
      <c r="K4922" s="355"/>
      <c r="L4922" s="355"/>
      <c r="M4922" s="355"/>
      <c r="N4922" s="355"/>
      <c r="O4922" s="355"/>
      <c r="P4922" s="355"/>
      <c r="Q4922" s="13"/>
      <c r="R4922" s="70"/>
    </row>
    <row r="4923" spans="8:18" x14ac:dyDescent="0.3">
      <c r="H4923" s="13"/>
      <c r="I4923" s="13"/>
      <c r="J4923" s="13"/>
      <c r="K4923" s="13"/>
      <c r="L4923" s="13"/>
      <c r="M4923" s="358"/>
      <c r="N4923" s="358"/>
      <c r="O4923" s="13"/>
      <c r="P4923" s="13"/>
      <c r="Q4923" s="13"/>
      <c r="R4923" s="13"/>
    </row>
    <row r="4924" spans="8:18" ht="18.600000000000001" x14ac:dyDescent="0.4">
      <c r="H4924" s="487"/>
      <c r="I4924" s="487"/>
      <c r="J4924" s="487"/>
      <c r="K4924" s="487"/>
      <c r="L4924" s="487"/>
      <c r="M4924" s="487"/>
      <c r="N4924" s="487"/>
      <c r="O4924" s="487"/>
      <c r="P4924" s="487"/>
      <c r="Q4924" s="487"/>
      <c r="R4924" s="487"/>
    </row>
    <row r="4925" spans="8:18" x14ac:dyDescent="0.3">
      <c r="H4925" s="482"/>
      <c r="I4925" s="482"/>
      <c r="J4925" s="482"/>
      <c r="K4925" s="482"/>
      <c r="L4925" s="482"/>
      <c r="M4925" s="482"/>
      <c r="N4925" s="482"/>
      <c r="O4925" s="482"/>
      <c r="P4925" s="482"/>
      <c r="Q4925" s="13"/>
      <c r="R4925" s="13"/>
    </row>
    <row r="4926" spans="8:18" ht="18.600000000000001" x14ac:dyDescent="0.4">
      <c r="H4926" s="483"/>
      <c r="I4926" s="483"/>
      <c r="J4926" s="483"/>
      <c r="K4926" s="483"/>
      <c r="L4926" s="483"/>
      <c r="M4926" s="483"/>
      <c r="N4926" s="483"/>
      <c r="O4926" s="483"/>
      <c r="P4926" s="483"/>
      <c r="Q4926" s="13"/>
      <c r="R4926" s="13"/>
    </row>
    <row r="4927" spans="8:18" ht="18" x14ac:dyDescent="0.4">
      <c r="H4927" s="484"/>
      <c r="I4927" s="484"/>
      <c r="J4927" s="484"/>
      <c r="K4927" s="484"/>
      <c r="L4927" s="484"/>
      <c r="M4927" s="484"/>
      <c r="N4927" s="484"/>
      <c r="O4927" s="484"/>
      <c r="P4927" s="484"/>
      <c r="Q4927" s="13"/>
      <c r="R4927" s="13"/>
    </row>
    <row r="4928" spans="8:18" ht="22.5" customHeight="1" x14ac:dyDescent="0.3">
      <c r="H4928" s="13"/>
      <c r="I4928" s="359"/>
      <c r="J4928" s="360"/>
      <c r="K4928" s="361"/>
      <c r="L4928" s="362"/>
      <c r="M4928" s="363"/>
      <c r="N4928" s="485"/>
      <c r="O4928" s="485"/>
      <c r="P4928" s="364"/>
      <c r="Q4928" s="13"/>
      <c r="R4928" s="13"/>
    </row>
    <row r="4929" spans="8:18" ht="15" customHeight="1" x14ac:dyDescent="0.3">
      <c r="H4929" s="13"/>
      <c r="I4929" s="359"/>
      <c r="J4929" s="360"/>
      <c r="K4929" s="361"/>
      <c r="L4929" s="361"/>
      <c r="M4929" s="363"/>
      <c r="N4929" s="485"/>
      <c r="O4929" s="485"/>
      <c r="P4929" s="364"/>
      <c r="Q4929" s="13"/>
      <c r="R4929" s="13"/>
    </row>
    <row r="4930" spans="8:18" x14ac:dyDescent="0.3">
      <c r="H4930" s="13"/>
      <c r="I4930" s="365"/>
      <c r="J4930" s="365"/>
      <c r="K4930" s="366"/>
      <c r="L4930" s="367"/>
      <c r="M4930" s="368"/>
      <c r="N4930" s="369"/>
      <c r="O4930" s="486"/>
      <c r="P4930" s="486"/>
      <c r="Q4930" s="486"/>
      <c r="R4930" s="486"/>
    </row>
    <row r="4931" spans="8:18" x14ac:dyDescent="0.3">
      <c r="H4931" s="370"/>
      <c r="I4931" s="371"/>
      <c r="J4931" s="371"/>
      <c r="K4931" s="367"/>
      <c r="L4931" s="367"/>
      <c r="M4931" s="367"/>
      <c r="N4931" s="372"/>
      <c r="O4931" s="478"/>
      <c r="P4931" s="478"/>
      <c r="Q4931" s="478"/>
      <c r="R4931" s="478"/>
    </row>
    <row r="4932" spans="8:18" x14ac:dyDescent="0.3">
      <c r="H4932" s="357"/>
      <c r="I4932" s="357"/>
      <c r="J4932" s="407"/>
      <c r="K4932" s="378"/>
      <c r="L4932" s="378"/>
      <c r="M4932" s="381"/>
      <c r="N4932" s="381"/>
      <c r="O4932" s="376"/>
      <c r="P4932" s="70"/>
      <c r="Q4932" s="376"/>
      <c r="R4932" s="377"/>
    </row>
    <row r="4933" spans="8:18" x14ac:dyDescent="0.3">
      <c r="H4933" s="357"/>
      <c r="I4933" s="357"/>
      <c r="J4933" s="407"/>
      <c r="K4933" s="378"/>
      <c r="L4933" s="378"/>
      <c r="M4933" s="381"/>
      <c r="N4933" s="381"/>
      <c r="O4933" s="376"/>
      <c r="P4933" s="377"/>
      <c r="Q4933" s="376"/>
      <c r="R4933" s="377"/>
    </row>
    <row r="4934" spans="8:18" ht="27.75" customHeight="1" x14ac:dyDescent="0.3">
      <c r="H4934" s="357"/>
      <c r="I4934" s="357"/>
      <c r="J4934" s="407"/>
      <c r="K4934" s="378"/>
      <c r="L4934" s="378"/>
      <c r="M4934" s="381"/>
      <c r="N4934" s="381"/>
      <c r="O4934" s="376"/>
      <c r="P4934" s="70"/>
      <c r="Q4934" s="376"/>
      <c r="R4934" s="377"/>
    </row>
    <row r="4935" spans="8:18" x14ac:dyDescent="0.3">
      <c r="H4935" s="357"/>
      <c r="I4935" s="357"/>
      <c r="J4935" s="407"/>
      <c r="K4935" s="378"/>
      <c r="L4935" s="378"/>
      <c r="M4935" s="381"/>
      <c r="N4935" s="381"/>
      <c r="O4935" s="376"/>
      <c r="P4935" s="70"/>
      <c r="Q4935" s="376"/>
      <c r="R4935" s="377"/>
    </row>
    <row r="4936" spans="8:18" x14ac:dyDescent="0.3">
      <c r="H4936" s="357"/>
      <c r="I4936" s="357"/>
      <c r="J4936" s="407"/>
      <c r="K4936" s="378"/>
      <c r="L4936" s="378"/>
      <c r="M4936" s="381"/>
      <c r="N4936" s="381"/>
      <c r="O4936" s="376"/>
      <c r="P4936" s="70"/>
      <c r="Q4936" s="376"/>
      <c r="R4936" s="377"/>
    </row>
    <row r="4937" spans="8:18" x14ac:dyDescent="0.3">
      <c r="H4937" s="357"/>
      <c r="I4937" s="357"/>
      <c r="J4937" s="407"/>
      <c r="K4937" s="378"/>
      <c r="L4937" s="378"/>
      <c r="M4937" s="381"/>
      <c r="N4937" s="381"/>
      <c r="O4937" s="376"/>
      <c r="P4937" s="70"/>
      <c r="Q4937" s="376"/>
      <c r="R4937" s="377"/>
    </row>
    <row r="4938" spans="8:18" ht="23.25" customHeight="1" x14ac:dyDescent="0.3">
      <c r="H4938" s="357"/>
      <c r="I4938" s="357"/>
      <c r="J4938" s="407"/>
      <c r="K4938" s="378"/>
      <c r="L4938" s="378"/>
      <c r="M4938" s="408"/>
      <c r="N4938" s="418"/>
      <c r="O4938" s="376"/>
      <c r="P4938" s="377"/>
      <c r="Q4938" s="376"/>
      <c r="R4938" s="377"/>
    </row>
    <row r="4939" spans="8:18" x14ac:dyDescent="0.3">
      <c r="H4939" s="367"/>
      <c r="I4939" s="367"/>
      <c r="J4939" s="367"/>
      <c r="K4939" s="367"/>
      <c r="L4939" s="367"/>
      <c r="M4939" s="367"/>
      <c r="N4939" s="382"/>
      <c r="O4939" s="376"/>
      <c r="P4939" s="377"/>
      <c r="Q4939" s="376"/>
      <c r="R4939" s="377"/>
    </row>
    <row r="4940" spans="8:18" ht="25.5" customHeight="1" x14ac:dyDescent="0.3">
      <c r="H4940" s="354"/>
      <c r="I4940" s="354"/>
      <c r="J4940" s="354"/>
      <c r="K4940" s="354"/>
      <c r="L4940" s="354"/>
      <c r="M4940" s="368"/>
      <c r="N4940" s="384"/>
      <c r="O4940" s="310"/>
      <c r="P4940" s="495"/>
      <c r="Q4940" s="495"/>
      <c r="R4940" s="495"/>
    </row>
    <row r="4941" spans="8:18" x14ac:dyDescent="0.3">
      <c r="H4941" s="501"/>
      <c r="I4941" s="501"/>
      <c r="J4941" s="501"/>
      <c r="K4941" s="501"/>
      <c r="L4941" s="501"/>
      <c r="M4941" s="501"/>
      <c r="N4941" s="501"/>
      <c r="O4941" s="310"/>
      <c r="P4941" s="400"/>
      <c r="Q4941" s="400"/>
      <c r="R4941" s="400"/>
    </row>
    <row r="4942" spans="8:18" x14ac:dyDescent="0.3">
      <c r="H4942" s="501"/>
      <c r="I4942" s="501"/>
      <c r="J4942" s="501"/>
      <c r="K4942" s="501"/>
      <c r="L4942" s="501"/>
      <c r="M4942" s="501"/>
      <c r="N4942" s="501"/>
      <c r="O4942" s="310"/>
      <c r="P4942" s="495"/>
      <c r="Q4942" s="495"/>
      <c r="R4942" s="495"/>
    </row>
    <row r="4943" spans="8:18" x14ac:dyDescent="0.3">
      <c r="H4943" s="354"/>
      <c r="I4943" s="354"/>
      <c r="J4943" s="354"/>
      <c r="K4943" s="354"/>
      <c r="L4943" s="354"/>
      <c r="M4943" s="368"/>
      <c r="N4943" s="384"/>
      <c r="O4943" s="310"/>
      <c r="P4943" s="397"/>
      <c r="Q4943" s="397"/>
      <c r="R4943" s="397"/>
    </row>
    <row r="4944" spans="8:18" x14ac:dyDescent="0.3">
      <c r="H4944" s="385"/>
      <c r="I4944" s="385"/>
      <c r="J4944" s="385"/>
      <c r="K4944" s="385"/>
      <c r="L4944" s="385"/>
      <c r="M4944" s="386"/>
      <c r="N4944" s="386"/>
      <c r="O4944" s="385"/>
      <c r="P4944" s="385"/>
      <c r="Q4944" s="13"/>
      <c r="R4944" s="13"/>
    </row>
    <row r="4945" spans="8:18" x14ac:dyDescent="0.3">
      <c r="H4945" s="385"/>
      <c r="I4945" s="385"/>
      <c r="J4945" s="385"/>
      <c r="K4945" s="385"/>
      <c r="L4945" s="385"/>
      <c r="M4945" s="386"/>
      <c r="N4945" s="386"/>
      <c r="O4945" s="385"/>
      <c r="P4945" s="385"/>
      <c r="Q4945" s="13"/>
      <c r="R4945" s="13"/>
    </row>
    <row r="4946" spans="8:18" x14ac:dyDescent="0.3">
      <c r="H4946" s="354"/>
      <c r="I4946" s="355"/>
      <c r="J4946" s="355"/>
      <c r="K4946" s="355"/>
      <c r="L4946" s="355"/>
      <c r="M4946" s="355"/>
      <c r="N4946" s="355"/>
      <c r="O4946" s="355"/>
      <c r="P4946" s="355"/>
      <c r="Q4946" s="13"/>
      <c r="R4946" s="13"/>
    </row>
    <row r="4947" spans="8:18" x14ac:dyDescent="0.3">
      <c r="H4947" s="354"/>
      <c r="I4947" s="355"/>
      <c r="J4947" s="355"/>
      <c r="K4947" s="355"/>
      <c r="L4947" s="355"/>
      <c r="M4947" s="355"/>
      <c r="N4947" s="355"/>
      <c r="O4947" s="355"/>
      <c r="P4947" s="355"/>
      <c r="Q4947" s="13"/>
      <c r="R4947" s="70"/>
    </row>
    <row r="4948" spans="8:18" x14ac:dyDescent="0.3">
      <c r="H4948" s="354"/>
      <c r="I4948" s="355"/>
      <c r="J4948" s="355"/>
      <c r="K4948" s="355"/>
      <c r="L4948" s="355"/>
      <c r="M4948" s="355"/>
      <c r="N4948" s="355"/>
      <c r="O4948" s="355"/>
      <c r="P4948" s="355"/>
      <c r="Q4948" s="13"/>
      <c r="R4948" s="70"/>
    </row>
    <row r="4949" spans="8:18" ht="19.5" customHeight="1" x14ac:dyDescent="0.3">
      <c r="H4949" s="354"/>
      <c r="I4949" s="355"/>
      <c r="J4949" s="355"/>
      <c r="K4949" s="355"/>
      <c r="L4949" s="355"/>
      <c r="M4949" s="355"/>
      <c r="N4949" s="355"/>
      <c r="O4949" s="355"/>
      <c r="P4949" s="355"/>
      <c r="Q4949" s="13"/>
      <c r="R4949" s="70"/>
    </row>
    <row r="4950" spans="8:18" x14ac:dyDescent="0.3">
      <c r="H4950" s="13"/>
      <c r="I4950" s="13"/>
      <c r="J4950" s="13"/>
      <c r="K4950" s="13"/>
      <c r="L4950" s="13"/>
      <c r="M4950" s="358"/>
      <c r="N4950" s="358"/>
      <c r="O4950" s="13"/>
      <c r="P4950" s="13"/>
      <c r="Q4950" s="13"/>
      <c r="R4950" s="13"/>
    </row>
    <row r="4951" spans="8:18" ht="18.600000000000001" x14ac:dyDescent="0.4">
      <c r="H4951" s="487"/>
      <c r="I4951" s="487"/>
      <c r="J4951" s="487"/>
      <c r="K4951" s="487"/>
      <c r="L4951" s="487"/>
      <c r="M4951" s="487"/>
      <c r="N4951" s="487"/>
      <c r="O4951" s="487"/>
      <c r="P4951" s="487"/>
      <c r="Q4951" s="487"/>
      <c r="R4951" s="487"/>
    </row>
    <row r="4952" spans="8:18" x14ac:dyDescent="0.3">
      <c r="H4952" s="482"/>
      <c r="I4952" s="482"/>
      <c r="J4952" s="482"/>
      <c r="K4952" s="482"/>
      <c r="L4952" s="482"/>
      <c r="M4952" s="482"/>
      <c r="N4952" s="482"/>
      <c r="O4952" s="482"/>
      <c r="P4952" s="482"/>
      <c r="Q4952" s="13"/>
      <c r="R4952" s="13"/>
    </row>
    <row r="4953" spans="8:18" ht="18.600000000000001" x14ac:dyDescent="0.4">
      <c r="H4953" s="483"/>
      <c r="I4953" s="483"/>
      <c r="J4953" s="483"/>
      <c r="K4953" s="483"/>
      <c r="L4953" s="483"/>
      <c r="M4953" s="483"/>
      <c r="N4953" s="483"/>
      <c r="O4953" s="483"/>
      <c r="P4953" s="483"/>
      <c r="Q4953" s="13"/>
      <c r="R4953" s="13"/>
    </row>
    <row r="4954" spans="8:18" ht="18" x14ac:dyDescent="0.4">
      <c r="H4954" s="484"/>
      <c r="I4954" s="484"/>
      <c r="J4954" s="484"/>
      <c r="K4954" s="484"/>
      <c r="L4954" s="484"/>
      <c r="M4954" s="484"/>
      <c r="N4954" s="484"/>
      <c r="O4954" s="484"/>
      <c r="P4954" s="484"/>
      <c r="Q4954" s="13"/>
      <c r="R4954" s="13"/>
    </row>
    <row r="4955" spans="8:18" x14ac:dyDescent="0.3">
      <c r="H4955" s="13"/>
      <c r="I4955" s="359"/>
      <c r="J4955" s="360"/>
      <c r="K4955" s="361"/>
      <c r="L4955" s="362"/>
      <c r="M4955" s="363"/>
      <c r="N4955" s="485"/>
      <c r="O4955" s="485"/>
      <c r="P4955" s="364"/>
      <c r="Q4955" s="13"/>
      <c r="R4955" s="13"/>
    </row>
    <row r="4956" spans="8:18" ht="14.25" customHeight="1" x14ac:dyDescent="0.3">
      <c r="H4956" s="13"/>
      <c r="I4956" s="359"/>
      <c r="J4956" s="360"/>
      <c r="K4956" s="361"/>
      <c r="L4956" s="361"/>
      <c r="M4956" s="363"/>
      <c r="N4956" s="485"/>
      <c r="O4956" s="485"/>
      <c r="P4956" s="364"/>
      <c r="Q4956" s="13"/>
      <c r="R4956" s="13"/>
    </row>
    <row r="4957" spans="8:18" x14ac:dyDescent="0.3">
      <c r="H4957" s="13"/>
      <c r="I4957" s="365"/>
      <c r="J4957" s="365"/>
      <c r="K4957" s="366"/>
      <c r="L4957" s="367"/>
      <c r="M4957" s="368"/>
      <c r="N4957" s="369"/>
      <c r="O4957" s="486"/>
      <c r="P4957" s="486"/>
      <c r="Q4957" s="486"/>
      <c r="R4957" s="486"/>
    </row>
    <row r="4958" spans="8:18" x14ac:dyDescent="0.3">
      <c r="H4958" s="370"/>
      <c r="I4958" s="371"/>
      <c r="J4958" s="371"/>
      <c r="K4958" s="367"/>
      <c r="L4958" s="367"/>
      <c r="M4958" s="367"/>
      <c r="N4958" s="372"/>
      <c r="O4958" s="478"/>
      <c r="P4958" s="478"/>
      <c r="Q4958" s="478"/>
      <c r="R4958" s="478"/>
    </row>
    <row r="4959" spans="8:18" ht="27" customHeight="1" x14ac:dyDescent="0.3">
      <c r="H4959" s="357"/>
      <c r="I4959" s="357"/>
      <c r="J4959" s="407"/>
      <c r="K4959" s="378"/>
      <c r="L4959" s="378"/>
      <c r="M4959" s="381"/>
      <c r="N4959" s="381"/>
      <c r="O4959" s="376"/>
      <c r="P4959" s="377"/>
      <c r="Q4959" s="376"/>
      <c r="R4959" s="377"/>
    </row>
    <row r="4960" spans="8:18" x14ac:dyDescent="0.3">
      <c r="H4960" s="357"/>
      <c r="I4960" s="357"/>
      <c r="J4960" s="407"/>
      <c r="K4960" s="378"/>
      <c r="L4960" s="378"/>
      <c r="M4960" s="381"/>
      <c r="N4960" s="381"/>
      <c r="O4960" s="376"/>
      <c r="P4960" s="377"/>
      <c r="Q4960" s="376"/>
      <c r="R4960" s="377"/>
    </row>
    <row r="4961" spans="8:22" x14ac:dyDescent="0.3">
      <c r="H4961" s="357"/>
      <c r="I4961" s="357"/>
      <c r="J4961" s="407"/>
      <c r="K4961" s="378"/>
      <c r="L4961" s="378"/>
      <c r="M4961" s="381"/>
      <c r="N4961" s="381"/>
      <c r="O4961" s="376"/>
      <c r="P4961" s="377"/>
      <c r="Q4961" s="376"/>
      <c r="R4961" s="377"/>
    </row>
    <row r="4962" spans="8:22" x14ac:dyDescent="0.3">
      <c r="H4962" s="357"/>
      <c r="I4962" s="357"/>
      <c r="J4962" s="407"/>
      <c r="K4962" s="378"/>
      <c r="L4962" s="378"/>
      <c r="M4962" s="381"/>
      <c r="N4962" s="381"/>
      <c r="O4962" s="376"/>
      <c r="P4962" s="377"/>
      <c r="Q4962" s="376"/>
      <c r="R4962" s="377"/>
    </row>
    <row r="4963" spans="8:22" x14ac:dyDescent="0.3">
      <c r="H4963" s="357"/>
      <c r="I4963" s="357"/>
      <c r="J4963" s="407"/>
      <c r="K4963" s="378"/>
      <c r="L4963" s="378"/>
      <c r="M4963" s="381"/>
      <c r="N4963" s="381"/>
      <c r="O4963" s="376"/>
      <c r="P4963" s="377"/>
      <c r="Q4963" s="376"/>
      <c r="R4963" s="377"/>
      <c r="T4963" s="406">
        <v>41810</v>
      </c>
      <c r="U4963" s="406"/>
      <c r="V4963" s="406"/>
    </row>
    <row r="4964" spans="8:22" x14ac:dyDescent="0.3">
      <c r="H4964" s="357"/>
      <c r="I4964" s="357"/>
      <c r="J4964" s="407"/>
      <c r="K4964" s="378"/>
      <c r="L4964" s="378"/>
      <c r="M4964" s="381"/>
      <c r="N4964" s="381"/>
      <c r="O4964" s="376"/>
      <c r="P4964" s="377"/>
      <c r="Q4964" s="376"/>
      <c r="R4964" s="377"/>
      <c r="T4964" s="406">
        <v>41807</v>
      </c>
      <c r="U4964" s="406"/>
      <c r="V4964" s="406"/>
    </row>
    <row r="4965" spans="8:22" x14ac:dyDescent="0.3">
      <c r="H4965" s="357"/>
      <c r="I4965" s="357"/>
      <c r="J4965" s="407"/>
      <c r="K4965" s="378"/>
      <c r="L4965" s="378"/>
      <c r="M4965" s="381"/>
      <c r="N4965" s="381"/>
      <c r="O4965" s="376"/>
      <c r="P4965" s="377"/>
      <c r="Q4965" s="376"/>
      <c r="R4965" s="377"/>
      <c r="T4965" s="406">
        <v>41807</v>
      </c>
      <c r="U4965" s="406"/>
      <c r="V4965" s="406"/>
    </row>
    <row r="4966" spans="8:22" ht="36.75" customHeight="1" x14ac:dyDescent="0.3">
      <c r="H4966" s="357"/>
      <c r="I4966" s="357"/>
      <c r="J4966" s="407"/>
      <c r="K4966" s="378"/>
      <c r="L4966" s="378"/>
      <c r="M4966" s="381"/>
      <c r="N4966" s="381"/>
      <c r="O4966" s="376"/>
      <c r="P4966" s="377"/>
      <c r="Q4966" s="376"/>
      <c r="R4966" s="377"/>
    </row>
    <row r="4967" spans="8:22" x14ac:dyDescent="0.3">
      <c r="H4967" s="357"/>
      <c r="I4967" s="357"/>
      <c r="J4967" s="407"/>
      <c r="K4967" s="378"/>
      <c r="L4967" s="378"/>
      <c r="M4967" s="381"/>
      <c r="N4967" s="381"/>
      <c r="O4967" s="376"/>
      <c r="P4967" s="377"/>
      <c r="Q4967" s="376"/>
      <c r="R4967" s="377"/>
    </row>
    <row r="4968" spans="8:22" x14ac:dyDescent="0.3">
      <c r="H4968" s="357"/>
      <c r="I4968" s="357"/>
      <c r="J4968" s="407"/>
      <c r="K4968" s="378"/>
      <c r="L4968" s="378"/>
      <c r="M4968" s="408"/>
      <c r="N4968" s="418"/>
      <c r="O4968" s="376"/>
      <c r="P4968" s="377"/>
      <c r="Q4968" s="376"/>
      <c r="R4968" s="377"/>
    </row>
    <row r="4969" spans="8:22" ht="15" customHeight="1" x14ac:dyDescent="0.3">
      <c r="H4969" s="367"/>
      <c r="I4969" s="367"/>
      <c r="J4969" s="367"/>
      <c r="K4969" s="367"/>
      <c r="L4969" s="367"/>
      <c r="M4969" s="367"/>
      <c r="N4969" s="382"/>
      <c r="O4969" s="376"/>
      <c r="P4969" s="377"/>
      <c r="Q4969" s="376"/>
      <c r="R4969" s="377"/>
    </row>
    <row r="4970" spans="8:22" ht="19.5" customHeight="1" x14ac:dyDescent="0.3">
      <c r="H4970" s="354"/>
      <c r="I4970" s="354"/>
      <c r="J4970" s="354"/>
      <c r="K4970" s="354"/>
      <c r="L4970" s="354"/>
      <c r="M4970" s="368"/>
      <c r="N4970" s="384"/>
      <c r="O4970" s="310"/>
      <c r="P4970" s="495"/>
      <c r="Q4970" s="495"/>
      <c r="R4970" s="495"/>
    </row>
    <row r="4971" spans="8:22" ht="14.25" customHeight="1" x14ac:dyDescent="0.3">
      <c r="H4971" s="385"/>
      <c r="I4971" s="385"/>
      <c r="J4971" s="385"/>
      <c r="K4971" s="385"/>
      <c r="L4971" s="385"/>
      <c r="M4971" s="386"/>
      <c r="N4971" s="386"/>
      <c r="O4971" s="385"/>
      <c r="P4971" s="385"/>
      <c r="Q4971" s="13"/>
      <c r="R4971" s="13"/>
    </row>
    <row r="4972" spans="8:22" ht="15.75" customHeight="1" x14ac:dyDescent="0.3">
      <c r="H4972" s="354"/>
      <c r="I4972" s="355"/>
      <c r="J4972" s="355"/>
      <c r="K4972" s="355"/>
      <c r="L4972" s="355"/>
      <c r="M4972" s="355"/>
      <c r="N4972" s="355"/>
      <c r="O4972" s="355"/>
      <c r="P4972" s="355"/>
      <c r="Q4972" s="13"/>
      <c r="R4972" s="13"/>
    </row>
    <row r="4973" spans="8:22" ht="14.25" customHeight="1" x14ac:dyDescent="0.3">
      <c r="H4973" s="354"/>
      <c r="I4973" s="355"/>
      <c r="J4973" s="355"/>
      <c r="K4973" s="355"/>
      <c r="L4973" s="355"/>
      <c r="M4973" s="355"/>
      <c r="N4973" s="355"/>
      <c r="O4973" s="355"/>
      <c r="P4973" s="355"/>
      <c r="Q4973" s="13"/>
      <c r="R4973" s="70"/>
    </row>
    <row r="4974" spans="8:22" x14ac:dyDescent="0.3">
      <c r="H4974" s="354"/>
      <c r="I4974" s="355"/>
      <c r="J4974" s="355"/>
      <c r="K4974" s="355"/>
      <c r="L4974" s="355"/>
      <c r="M4974" s="355"/>
      <c r="N4974" s="355"/>
      <c r="O4974" s="355"/>
      <c r="P4974" s="355"/>
      <c r="Q4974" s="13"/>
      <c r="R4974" s="70"/>
    </row>
    <row r="4975" spans="8:22" x14ac:dyDescent="0.3">
      <c r="H4975" s="354"/>
      <c r="I4975" s="355"/>
      <c r="J4975" s="355"/>
      <c r="K4975" s="355"/>
      <c r="L4975" s="355"/>
      <c r="M4975" s="355"/>
      <c r="N4975" s="355"/>
      <c r="O4975" s="355"/>
      <c r="P4975" s="355"/>
      <c r="Q4975" s="13"/>
      <c r="R4975" s="70"/>
    </row>
    <row r="4976" spans="8:22" ht="6.75" customHeight="1" x14ac:dyDescent="0.3">
      <c r="H4976" s="13"/>
      <c r="I4976" s="13"/>
      <c r="J4976" s="13"/>
      <c r="K4976" s="13"/>
      <c r="L4976" s="13"/>
      <c r="M4976" s="358"/>
      <c r="N4976" s="358"/>
      <c r="O4976" s="13"/>
      <c r="P4976" s="13"/>
      <c r="Q4976" s="13"/>
      <c r="R4976" s="13"/>
    </row>
    <row r="4977" spans="8:22" x14ac:dyDescent="0.3">
      <c r="H4977" s="13"/>
      <c r="I4977" s="359"/>
      <c r="J4977" s="360"/>
      <c r="K4977" s="361"/>
      <c r="L4977" s="359"/>
      <c r="M4977" s="363"/>
      <c r="N4977" s="485"/>
      <c r="O4977" s="485"/>
      <c r="P4977" s="364"/>
      <c r="Q4977" s="13"/>
      <c r="R4977" s="13"/>
    </row>
    <row r="4978" spans="8:22" ht="18.600000000000001" x14ac:dyDescent="0.4">
      <c r="H4978" s="487"/>
      <c r="I4978" s="487"/>
      <c r="J4978" s="487"/>
      <c r="K4978" s="487"/>
      <c r="L4978" s="487"/>
      <c r="M4978" s="487"/>
      <c r="N4978" s="487"/>
      <c r="O4978" s="487"/>
      <c r="P4978" s="487"/>
      <c r="Q4978" s="487"/>
      <c r="R4978" s="487"/>
    </row>
    <row r="4979" spans="8:22" x14ac:dyDescent="0.3">
      <c r="H4979" s="482"/>
      <c r="I4979" s="482"/>
      <c r="J4979" s="482"/>
      <c r="K4979" s="482"/>
      <c r="L4979" s="482"/>
      <c r="M4979" s="482"/>
      <c r="N4979" s="482"/>
      <c r="O4979" s="482"/>
      <c r="P4979" s="482"/>
      <c r="Q4979" s="13"/>
      <c r="R4979" s="13"/>
    </row>
    <row r="4980" spans="8:22" ht="18.600000000000001" x14ac:dyDescent="0.4">
      <c r="H4980" s="483"/>
      <c r="I4980" s="483"/>
      <c r="J4980" s="483"/>
      <c r="K4980" s="483"/>
      <c r="L4980" s="483"/>
      <c r="M4980" s="483"/>
      <c r="N4980" s="483"/>
      <c r="O4980" s="483"/>
      <c r="P4980" s="483"/>
      <c r="Q4980" s="13"/>
      <c r="R4980" s="13"/>
    </row>
    <row r="4981" spans="8:22" ht="18" x14ac:dyDescent="0.4">
      <c r="H4981" s="484"/>
      <c r="I4981" s="484"/>
      <c r="J4981" s="484"/>
      <c r="K4981" s="484"/>
      <c r="L4981" s="484"/>
      <c r="M4981" s="484"/>
      <c r="N4981" s="484"/>
      <c r="O4981" s="484"/>
      <c r="P4981" s="484"/>
      <c r="Q4981" s="13"/>
      <c r="R4981" s="13"/>
    </row>
    <row r="4982" spans="8:22" x14ac:dyDescent="0.3">
      <c r="H4982" s="13"/>
      <c r="I4982" s="359"/>
      <c r="J4982" s="360"/>
      <c r="K4982" s="361"/>
      <c r="L4982" s="362"/>
      <c r="M4982" s="363"/>
      <c r="N4982" s="485"/>
      <c r="O4982" s="485"/>
      <c r="P4982" s="364"/>
      <c r="Q4982" s="13"/>
      <c r="R4982" s="13"/>
    </row>
    <row r="4983" spans="8:22" x14ac:dyDescent="0.3">
      <c r="H4983" s="13"/>
      <c r="I4983" s="359"/>
      <c r="J4983" s="360"/>
      <c r="K4983" s="361"/>
      <c r="L4983" s="361"/>
      <c r="M4983" s="363"/>
      <c r="N4983" s="485"/>
      <c r="O4983" s="485"/>
      <c r="P4983" s="364"/>
      <c r="Q4983" s="13"/>
      <c r="R4983" s="13"/>
    </row>
    <row r="4984" spans="8:22" x14ac:dyDescent="0.3">
      <c r="H4984" s="13"/>
      <c r="I4984" s="365"/>
      <c r="J4984" s="365"/>
      <c r="K4984" s="366"/>
      <c r="L4984" s="367"/>
      <c r="M4984" s="368"/>
      <c r="N4984" s="369"/>
      <c r="O4984" s="486"/>
      <c r="P4984" s="486"/>
      <c r="Q4984" s="486"/>
      <c r="R4984" s="486"/>
    </row>
    <row r="4985" spans="8:22" x14ac:dyDescent="0.3">
      <c r="H4985" s="370"/>
      <c r="I4985" s="371"/>
      <c r="J4985" s="371"/>
      <c r="K4985" s="367"/>
      <c r="L4985" s="367"/>
      <c r="M4985" s="367"/>
      <c r="N4985" s="372"/>
      <c r="O4985" s="478"/>
      <c r="P4985" s="478"/>
      <c r="Q4985" s="478"/>
      <c r="R4985" s="478"/>
    </row>
    <row r="4986" spans="8:22" x14ac:dyDescent="0.3">
      <c r="H4986" s="357"/>
      <c r="I4986" s="357"/>
      <c r="J4986" s="407"/>
      <c r="K4986" s="378"/>
      <c r="L4986" s="378"/>
      <c r="M4986" s="381"/>
      <c r="N4986" s="381"/>
      <c r="O4986" s="376"/>
      <c r="P4986" s="377"/>
      <c r="Q4986" s="376"/>
      <c r="R4986" s="377"/>
    </row>
    <row r="4987" spans="8:22" x14ac:dyDescent="0.3">
      <c r="H4987" s="357"/>
      <c r="I4987" s="357"/>
      <c r="J4987" s="407"/>
      <c r="K4987" s="378"/>
      <c r="L4987" s="378"/>
      <c r="M4987" s="381"/>
      <c r="N4987" s="381"/>
      <c r="O4987" s="376"/>
      <c r="P4987" s="377"/>
      <c r="Q4987" s="376"/>
      <c r="R4987" s="377"/>
      <c r="T4987" s="406">
        <v>41834</v>
      </c>
      <c r="U4987" s="406"/>
      <c r="V4987" s="406"/>
    </row>
    <row r="4988" spans="8:22" x14ac:dyDescent="0.3">
      <c r="H4988" s="357"/>
      <c r="I4988" s="357"/>
      <c r="J4988" s="407"/>
      <c r="K4988" s="378"/>
      <c r="L4988" s="378"/>
      <c r="M4988" s="381"/>
      <c r="N4988" s="381"/>
      <c r="O4988" s="376"/>
      <c r="P4988" s="377"/>
      <c r="Q4988" s="376"/>
      <c r="R4988" s="377"/>
      <c r="T4988" s="392" t="s">
        <v>2379</v>
      </c>
      <c r="U4988" s="392"/>
      <c r="V4988" s="392"/>
    </row>
    <row r="4989" spans="8:22" x14ac:dyDescent="0.3">
      <c r="H4989" s="357"/>
      <c r="I4989" s="357"/>
      <c r="J4989" s="407"/>
      <c r="K4989" s="378"/>
      <c r="L4989" s="378"/>
      <c r="M4989" s="381"/>
      <c r="N4989" s="381"/>
      <c r="O4989" s="376"/>
      <c r="P4989" s="377"/>
      <c r="Q4989" s="376"/>
      <c r="R4989" s="377"/>
    </row>
    <row r="4990" spans="8:22" x14ac:dyDescent="0.3">
      <c r="H4990" s="357"/>
      <c r="I4990" s="357"/>
      <c r="J4990" s="407"/>
      <c r="K4990" s="378"/>
      <c r="L4990" s="378"/>
      <c r="M4990" s="381"/>
      <c r="N4990" s="381"/>
      <c r="O4990" s="376"/>
      <c r="P4990" s="377"/>
      <c r="Q4990" s="376"/>
      <c r="R4990" s="377"/>
    </row>
    <row r="4991" spans="8:22" x14ac:dyDescent="0.3">
      <c r="H4991" s="357"/>
      <c r="I4991" s="357"/>
      <c r="J4991" s="407"/>
      <c r="K4991" s="378"/>
      <c r="L4991" s="378"/>
      <c r="M4991" s="381"/>
      <c r="N4991" s="381"/>
      <c r="O4991" s="376"/>
      <c r="P4991" s="377"/>
      <c r="Q4991" s="376"/>
      <c r="R4991" s="377"/>
    </row>
    <row r="4992" spans="8:22" x14ac:dyDescent="0.3">
      <c r="H4992" s="357"/>
      <c r="I4992" s="357"/>
      <c r="J4992" s="407"/>
      <c r="K4992" s="378"/>
      <c r="L4992" s="378"/>
      <c r="M4992" s="381"/>
      <c r="N4992" s="381"/>
      <c r="O4992" s="376"/>
      <c r="P4992" s="377"/>
      <c r="Q4992" s="376"/>
      <c r="R4992" s="377"/>
    </row>
    <row r="4993" spans="8:18" ht="23.25" customHeight="1" x14ac:dyDescent="0.3">
      <c r="H4993" s="357"/>
      <c r="I4993" s="357"/>
      <c r="J4993" s="407"/>
      <c r="K4993" s="378"/>
      <c r="L4993" s="378"/>
      <c r="M4993" s="381"/>
      <c r="N4993" s="381"/>
      <c r="O4993" s="376"/>
      <c r="P4993" s="377"/>
      <c r="Q4993" s="376"/>
      <c r="R4993" s="377"/>
    </row>
    <row r="4994" spans="8:18" x14ac:dyDescent="0.3">
      <c r="H4994" s="357"/>
      <c r="I4994" s="357"/>
      <c r="J4994" s="407"/>
      <c r="K4994" s="378"/>
      <c r="L4994" s="378"/>
      <c r="M4994" s="381"/>
      <c r="N4994" s="381"/>
      <c r="O4994" s="376"/>
      <c r="P4994" s="377"/>
      <c r="Q4994" s="376"/>
      <c r="R4994" s="377"/>
    </row>
    <row r="4995" spans="8:18" x14ac:dyDescent="0.3">
      <c r="H4995" s="357"/>
      <c r="I4995" s="357"/>
      <c r="J4995" s="407"/>
      <c r="K4995" s="378"/>
      <c r="L4995" s="378"/>
      <c r="M4995" s="381"/>
      <c r="N4995" s="381"/>
      <c r="O4995" s="376"/>
      <c r="P4995" s="377"/>
      <c r="Q4995" s="376"/>
      <c r="R4995" s="377"/>
    </row>
    <row r="4996" spans="8:18" x14ac:dyDescent="0.3">
      <c r="H4996" s="357"/>
      <c r="I4996" s="357"/>
      <c r="J4996" s="407"/>
      <c r="K4996" s="378"/>
      <c r="L4996" s="378"/>
      <c r="M4996" s="408"/>
      <c r="N4996" s="418"/>
      <c r="O4996" s="376"/>
      <c r="P4996" s="377"/>
      <c r="Q4996" s="376"/>
      <c r="R4996" s="377"/>
    </row>
    <row r="4997" spans="8:18" ht="18.75" customHeight="1" x14ac:dyDescent="0.3">
      <c r="H4997" s="367"/>
      <c r="I4997" s="367"/>
      <c r="J4997" s="367"/>
      <c r="K4997" s="367"/>
      <c r="L4997" s="367"/>
      <c r="M4997" s="367"/>
      <c r="N4997" s="382"/>
      <c r="O4997" s="376"/>
      <c r="P4997" s="377"/>
      <c r="Q4997" s="376"/>
      <c r="R4997" s="377"/>
    </row>
    <row r="4998" spans="8:18" ht="19.5" customHeight="1" x14ac:dyDescent="0.3">
      <c r="H4998" s="354"/>
      <c r="I4998" s="354"/>
      <c r="J4998" s="354"/>
      <c r="K4998" s="354"/>
      <c r="L4998" s="354"/>
      <c r="M4998" s="368"/>
      <c r="N4998" s="384"/>
      <c r="O4998" s="310"/>
      <c r="P4998" s="495"/>
      <c r="Q4998" s="495"/>
      <c r="R4998" s="495"/>
    </row>
    <row r="4999" spans="8:18" ht="18" customHeight="1" x14ac:dyDescent="0.3">
      <c r="H4999" s="385"/>
      <c r="I4999" s="385"/>
      <c r="J4999" s="385"/>
      <c r="K4999" s="385"/>
      <c r="L4999" s="385"/>
      <c r="M4999" s="386"/>
      <c r="N4999" s="386"/>
      <c r="O4999" s="385"/>
      <c r="P4999" s="385"/>
      <c r="Q4999" s="13"/>
      <c r="R4999" s="13"/>
    </row>
    <row r="5000" spans="8:18" ht="22.5" customHeight="1" x14ac:dyDescent="0.3">
      <c r="H5000" s="354"/>
      <c r="I5000" s="355"/>
      <c r="J5000" s="355"/>
      <c r="K5000" s="355"/>
      <c r="L5000" s="355"/>
      <c r="M5000" s="355"/>
      <c r="N5000" s="355"/>
      <c r="O5000" s="355"/>
      <c r="P5000" s="355"/>
      <c r="Q5000" s="13"/>
      <c r="R5000" s="13"/>
    </row>
    <row r="5001" spans="8:18" x14ac:dyDescent="0.3">
      <c r="H5001" s="354"/>
      <c r="I5001" s="355"/>
      <c r="J5001" s="355"/>
      <c r="K5001" s="355"/>
      <c r="L5001" s="355"/>
      <c r="M5001" s="355"/>
      <c r="N5001" s="355"/>
      <c r="O5001" s="355"/>
      <c r="P5001" s="355"/>
      <c r="Q5001" s="13"/>
      <c r="R5001" s="70"/>
    </row>
    <row r="5002" spans="8:18" x14ac:dyDescent="0.3">
      <c r="H5002" s="354"/>
      <c r="I5002" s="355"/>
      <c r="J5002" s="355"/>
      <c r="K5002" s="355"/>
      <c r="L5002" s="355"/>
      <c r="M5002" s="355"/>
      <c r="N5002" s="355"/>
      <c r="O5002" s="355"/>
      <c r="P5002" s="355"/>
      <c r="Q5002" s="13"/>
      <c r="R5002" s="70"/>
    </row>
    <row r="5003" spans="8:18" ht="21" customHeight="1" x14ac:dyDescent="0.3">
      <c r="H5003" s="354"/>
      <c r="I5003" s="355"/>
      <c r="J5003" s="355"/>
      <c r="K5003" s="355"/>
      <c r="L5003" s="355"/>
      <c r="M5003" s="355"/>
      <c r="N5003" s="355"/>
      <c r="O5003" s="355"/>
      <c r="P5003" s="355"/>
      <c r="Q5003" s="13"/>
      <c r="R5003" s="70"/>
    </row>
    <row r="5004" spans="8:18" ht="5.25" customHeight="1" x14ac:dyDescent="0.3">
      <c r="H5004" s="13"/>
      <c r="I5004" s="13"/>
      <c r="J5004" s="13"/>
      <c r="K5004" s="13"/>
      <c r="L5004" s="13"/>
      <c r="M5004" s="358"/>
      <c r="N5004" s="358"/>
      <c r="O5004" s="13"/>
      <c r="P5004" s="13"/>
      <c r="Q5004" s="13"/>
      <c r="R5004" s="13"/>
    </row>
    <row r="5005" spans="8:18" ht="18.600000000000001" x14ac:dyDescent="0.4">
      <c r="H5005" s="487"/>
      <c r="I5005" s="487"/>
      <c r="J5005" s="487"/>
      <c r="K5005" s="487"/>
      <c r="L5005" s="487"/>
      <c r="M5005" s="487"/>
      <c r="N5005" s="487"/>
      <c r="O5005" s="487"/>
      <c r="P5005" s="487"/>
      <c r="Q5005" s="487"/>
      <c r="R5005" s="487"/>
    </row>
    <row r="5006" spans="8:18" x14ac:dyDescent="0.3">
      <c r="H5006" s="482"/>
      <c r="I5006" s="482"/>
      <c r="J5006" s="482"/>
      <c r="K5006" s="482"/>
      <c r="L5006" s="482"/>
      <c r="M5006" s="482"/>
      <c r="N5006" s="482"/>
      <c r="O5006" s="482"/>
      <c r="P5006" s="482"/>
      <c r="Q5006" s="13"/>
      <c r="R5006" s="13"/>
    </row>
    <row r="5007" spans="8:18" ht="18.600000000000001" x14ac:dyDescent="0.4">
      <c r="H5007" s="483"/>
      <c r="I5007" s="483"/>
      <c r="J5007" s="483"/>
      <c r="K5007" s="483"/>
      <c r="L5007" s="483"/>
      <c r="M5007" s="483"/>
      <c r="N5007" s="483"/>
      <c r="O5007" s="483"/>
      <c r="P5007" s="483"/>
      <c r="Q5007" s="13"/>
      <c r="R5007" s="13"/>
    </row>
    <row r="5008" spans="8:18" ht="18" x14ac:dyDescent="0.4">
      <c r="H5008" s="484"/>
      <c r="I5008" s="484"/>
      <c r="J5008" s="484"/>
      <c r="K5008" s="484"/>
      <c r="L5008" s="484"/>
      <c r="M5008" s="484"/>
      <c r="N5008" s="484"/>
      <c r="O5008" s="484"/>
      <c r="P5008" s="484"/>
      <c r="Q5008" s="13"/>
      <c r="R5008" s="13"/>
    </row>
    <row r="5009" spans="8:18" x14ac:dyDescent="0.3">
      <c r="H5009" s="13"/>
      <c r="I5009" s="359"/>
      <c r="J5009" s="360"/>
      <c r="K5009" s="361"/>
      <c r="L5009" s="362"/>
      <c r="M5009" s="363"/>
      <c r="N5009" s="485"/>
      <c r="O5009" s="485"/>
      <c r="P5009" s="364"/>
      <c r="Q5009" s="13"/>
      <c r="R5009" s="13"/>
    </row>
    <row r="5010" spans="8:18" x14ac:dyDescent="0.3">
      <c r="H5010" s="13"/>
      <c r="I5010" s="359"/>
      <c r="J5010" s="360"/>
      <c r="K5010" s="361"/>
      <c r="L5010" s="361"/>
      <c r="M5010" s="363"/>
      <c r="N5010" s="485"/>
      <c r="O5010" s="485"/>
      <c r="P5010" s="364"/>
      <c r="Q5010" s="13"/>
      <c r="R5010" s="13"/>
    </row>
    <row r="5011" spans="8:18" x14ac:dyDescent="0.3">
      <c r="H5011" s="13"/>
      <c r="I5011" s="365"/>
      <c r="J5011" s="365"/>
      <c r="K5011" s="366"/>
      <c r="L5011" s="367"/>
      <c r="M5011" s="368"/>
      <c r="N5011" s="369"/>
      <c r="O5011" s="486"/>
      <c r="P5011" s="486"/>
      <c r="Q5011" s="486"/>
      <c r="R5011" s="486"/>
    </row>
    <row r="5012" spans="8:18" x14ac:dyDescent="0.3">
      <c r="H5012" s="370"/>
      <c r="I5012" s="371"/>
      <c r="J5012" s="371"/>
      <c r="K5012" s="367"/>
      <c r="L5012" s="367"/>
      <c r="M5012" s="367"/>
      <c r="N5012" s="372"/>
      <c r="O5012" s="478"/>
      <c r="P5012" s="478"/>
      <c r="Q5012" s="478"/>
      <c r="R5012" s="478"/>
    </row>
    <row r="5013" spans="8:18" x14ac:dyDescent="0.3">
      <c r="H5013" s="357"/>
      <c r="I5013" s="357"/>
      <c r="J5013" s="407"/>
      <c r="K5013" s="378"/>
      <c r="L5013" s="378"/>
      <c r="M5013" s="381"/>
      <c r="N5013" s="381"/>
      <c r="O5013" s="376"/>
      <c r="P5013" s="377"/>
      <c r="Q5013" s="376"/>
      <c r="R5013" s="377"/>
    </row>
    <row r="5014" spans="8:18" x14ac:dyDescent="0.3">
      <c r="H5014" s="357"/>
      <c r="I5014" s="357"/>
      <c r="J5014" s="407"/>
      <c r="K5014" s="378"/>
      <c r="L5014" s="378"/>
      <c r="M5014" s="381"/>
      <c r="N5014" s="381"/>
      <c r="O5014" s="376"/>
      <c r="P5014" s="377"/>
      <c r="Q5014" s="376"/>
      <c r="R5014" s="377"/>
    </row>
    <row r="5015" spans="8:18" x14ac:dyDescent="0.3">
      <c r="H5015" s="357"/>
      <c r="I5015" s="357"/>
      <c r="J5015" s="407"/>
      <c r="K5015" s="378"/>
      <c r="L5015" s="378"/>
      <c r="M5015" s="381"/>
      <c r="N5015" s="381"/>
      <c r="O5015" s="376"/>
      <c r="P5015" s="377"/>
      <c r="Q5015" s="376"/>
      <c r="R5015" s="377"/>
    </row>
    <row r="5016" spans="8:18" x14ac:dyDescent="0.3">
      <c r="H5016" s="357"/>
      <c r="I5016" s="357"/>
      <c r="J5016" s="407"/>
      <c r="K5016" s="378"/>
      <c r="L5016" s="378"/>
      <c r="M5016" s="381"/>
      <c r="N5016" s="381"/>
      <c r="O5016" s="376"/>
      <c r="P5016" s="377"/>
      <c r="Q5016" s="376"/>
      <c r="R5016" s="377"/>
    </row>
    <row r="5017" spans="8:18" x14ac:dyDescent="0.3">
      <c r="H5017" s="357"/>
      <c r="I5017" s="357"/>
      <c r="J5017" s="407"/>
      <c r="K5017" s="378"/>
      <c r="L5017" s="378"/>
      <c r="M5017" s="381"/>
      <c r="N5017" s="381"/>
      <c r="O5017" s="376"/>
      <c r="P5017" s="377"/>
      <c r="Q5017" s="376"/>
      <c r="R5017" s="377"/>
    </row>
    <row r="5018" spans="8:18" x14ac:dyDescent="0.3">
      <c r="H5018" s="357"/>
      <c r="I5018" s="357"/>
      <c r="J5018" s="407"/>
      <c r="K5018" s="378"/>
      <c r="L5018" s="378"/>
      <c r="M5018" s="381"/>
      <c r="N5018" s="381"/>
      <c r="O5018" s="376"/>
      <c r="P5018" s="377"/>
      <c r="Q5018" s="376"/>
      <c r="R5018" s="377"/>
    </row>
    <row r="5019" spans="8:18" x14ac:dyDescent="0.3">
      <c r="H5019" s="357"/>
      <c r="I5019" s="357"/>
      <c r="J5019" s="407"/>
      <c r="K5019" s="378"/>
      <c r="L5019" s="378"/>
      <c r="M5019" s="381"/>
      <c r="N5019" s="381"/>
      <c r="O5019" s="376"/>
      <c r="P5019" s="377"/>
      <c r="Q5019" s="376"/>
      <c r="R5019" s="377"/>
    </row>
    <row r="5020" spans="8:18" x14ac:dyDescent="0.3">
      <c r="H5020" s="357"/>
      <c r="I5020" s="357"/>
      <c r="J5020" s="407"/>
      <c r="K5020" s="378"/>
      <c r="L5020" s="378"/>
      <c r="M5020" s="408"/>
      <c r="N5020" s="418"/>
      <c r="O5020" s="376"/>
      <c r="P5020" s="377"/>
      <c r="Q5020" s="376"/>
      <c r="R5020" s="377"/>
    </row>
    <row r="5021" spans="8:18" x14ac:dyDescent="0.3">
      <c r="H5021" s="367"/>
      <c r="I5021" s="367"/>
      <c r="J5021" s="367"/>
      <c r="K5021" s="367"/>
      <c r="L5021" s="367"/>
      <c r="M5021" s="367"/>
      <c r="N5021" s="382"/>
      <c r="O5021" s="376"/>
      <c r="P5021" s="377"/>
      <c r="Q5021" s="376"/>
      <c r="R5021" s="377"/>
    </row>
    <row r="5022" spans="8:18" ht="20.25" customHeight="1" x14ac:dyDescent="0.3">
      <c r="H5022" s="354"/>
      <c r="I5022" s="354"/>
      <c r="J5022" s="354"/>
      <c r="K5022" s="354"/>
      <c r="L5022" s="354"/>
      <c r="M5022" s="368"/>
      <c r="N5022" s="384"/>
      <c r="O5022" s="310"/>
      <c r="P5022" s="495"/>
      <c r="Q5022" s="495"/>
      <c r="R5022" s="495"/>
    </row>
    <row r="5023" spans="8:18" x14ac:dyDescent="0.3">
      <c r="H5023" s="385"/>
      <c r="I5023" s="385"/>
      <c r="J5023" s="385"/>
      <c r="K5023" s="385"/>
      <c r="L5023" s="385"/>
      <c r="M5023" s="386"/>
      <c r="N5023" s="386"/>
      <c r="O5023" s="385"/>
      <c r="P5023" s="385"/>
      <c r="Q5023" s="13"/>
      <c r="R5023" s="13"/>
    </row>
    <row r="5024" spans="8:18" x14ac:dyDescent="0.3">
      <c r="H5024" s="354"/>
      <c r="I5024" s="355"/>
      <c r="J5024" s="355"/>
      <c r="K5024" s="355"/>
      <c r="L5024" s="355"/>
      <c r="M5024" s="355"/>
      <c r="N5024" s="355"/>
      <c r="O5024" s="355"/>
      <c r="P5024" s="355"/>
      <c r="Q5024" s="13"/>
      <c r="R5024" s="13"/>
    </row>
    <row r="5025" spans="8:18" x14ac:dyDescent="0.3">
      <c r="H5025" s="354"/>
      <c r="I5025" s="355"/>
      <c r="J5025" s="355"/>
      <c r="K5025" s="355"/>
      <c r="L5025" s="355"/>
      <c r="M5025" s="355"/>
      <c r="N5025" s="355"/>
      <c r="O5025" s="355"/>
      <c r="P5025" s="355"/>
      <c r="Q5025" s="13"/>
      <c r="R5025" s="70"/>
    </row>
    <row r="5026" spans="8:18" x14ac:dyDescent="0.3">
      <c r="H5026" s="354"/>
      <c r="I5026" s="355"/>
      <c r="J5026" s="355"/>
      <c r="K5026" s="355"/>
      <c r="L5026" s="355"/>
      <c r="M5026" s="355"/>
      <c r="N5026" s="355"/>
      <c r="O5026" s="355"/>
      <c r="P5026" s="355"/>
      <c r="Q5026" s="13"/>
      <c r="R5026" s="70"/>
    </row>
    <row r="5027" spans="8:18" x14ac:dyDescent="0.3">
      <c r="H5027" s="354"/>
      <c r="I5027" s="355"/>
      <c r="J5027" s="355"/>
      <c r="K5027" s="355"/>
      <c r="L5027" s="355"/>
      <c r="M5027" s="355"/>
      <c r="N5027" s="355"/>
      <c r="O5027" s="355"/>
      <c r="P5027" s="355"/>
      <c r="Q5027" s="13"/>
      <c r="R5027" s="70"/>
    </row>
    <row r="5028" spans="8:18" x14ac:dyDescent="0.3">
      <c r="H5028" s="13"/>
      <c r="I5028" s="13"/>
      <c r="J5028" s="13"/>
      <c r="K5028" s="13"/>
      <c r="L5028" s="13"/>
      <c r="M5028" s="358"/>
      <c r="N5028" s="358"/>
      <c r="O5028" s="13"/>
      <c r="P5028" s="13"/>
      <c r="Q5028" s="13"/>
      <c r="R5028" s="13"/>
    </row>
    <row r="5029" spans="8:18" ht="18.600000000000001" x14ac:dyDescent="0.4">
      <c r="H5029" s="487"/>
      <c r="I5029" s="487"/>
      <c r="J5029" s="487"/>
      <c r="K5029" s="487"/>
      <c r="L5029" s="487"/>
      <c r="M5029" s="487"/>
      <c r="N5029" s="487"/>
      <c r="O5029" s="487"/>
      <c r="P5029" s="487"/>
      <c r="Q5029" s="487"/>
      <c r="R5029" s="487"/>
    </row>
    <row r="5030" spans="8:18" x14ac:dyDescent="0.3">
      <c r="H5030" s="482"/>
      <c r="I5030" s="482"/>
      <c r="J5030" s="482"/>
      <c r="K5030" s="482"/>
      <c r="L5030" s="482"/>
      <c r="M5030" s="482"/>
      <c r="N5030" s="482"/>
      <c r="O5030" s="482"/>
      <c r="P5030" s="482"/>
      <c r="Q5030" s="13"/>
      <c r="R5030" s="13"/>
    </row>
    <row r="5031" spans="8:18" ht="18.600000000000001" x14ac:dyDescent="0.4">
      <c r="H5031" s="483"/>
      <c r="I5031" s="483"/>
      <c r="J5031" s="483"/>
      <c r="K5031" s="483"/>
      <c r="L5031" s="483"/>
      <c r="M5031" s="483"/>
      <c r="N5031" s="483"/>
      <c r="O5031" s="483"/>
      <c r="P5031" s="483"/>
      <c r="Q5031" s="13"/>
      <c r="R5031" s="13"/>
    </row>
    <row r="5032" spans="8:18" ht="18" x14ac:dyDescent="0.4">
      <c r="H5032" s="484"/>
      <c r="I5032" s="484"/>
      <c r="J5032" s="484"/>
      <c r="K5032" s="484"/>
      <c r="L5032" s="484"/>
      <c r="M5032" s="484"/>
      <c r="N5032" s="484"/>
      <c r="O5032" s="484"/>
      <c r="P5032" s="484"/>
      <c r="Q5032" s="13"/>
      <c r="R5032" s="13"/>
    </row>
    <row r="5033" spans="8:18" x14ac:dyDescent="0.3">
      <c r="H5033" s="13"/>
      <c r="I5033" s="359"/>
      <c r="J5033" s="360"/>
      <c r="K5033" s="361"/>
      <c r="L5033" s="362"/>
      <c r="M5033" s="363"/>
      <c r="N5033" s="485"/>
      <c r="O5033" s="485"/>
      <c r="P5033" s="364"/>
      <c r="Q5033" s="13"/>
      <c r="R5033" s="13"/>
    </row>
    <row r="5034" spans="8:18" x14ac:dyDescent="0.3">
      <c r="H5034" s="13"/>
      <c r="I5034" s="359"/>
      <c r="J5034" s="360"/>
      <c r="K5034" s="361"/>
      <c r="L5034" s="361"/>
      <c r="M5034" s="363"/>
      <c r="N5034" s="485"/>
      <c r="O5034" s="485"/>
      <c r="P5034" s="364"/>
      <c r="Q5034" s="13"/>
      <c r="R5034" s="13"/>
    </row>
    <row r="5035" spans="8:18" x14ac:dyDescent="0.3">
      <c r="H5035" s="13"/>
      <c r="I5035" s="365"/>
      <c r="J5035" s="365"/>
      <c r="K5035" s="366"/>
      <c r="L5035" s="367"/>
      <c r="M5035" s="368"/>
      <c r="N5035" s="369"/>
      <c r="O5035" s="486"/>
      <c r="P5035" s="486"/>
      <c r="Q5035" s="486"/>
      <c r="R5035" s="486"/>
    </row>
    <row r="5036" spans="8:18" x14ac:dyDescent="0.3">
      <c r="H5036" s="370"/>
      <c r="I5036" s="371"/>
      <c r="J5036" s="371"/>
      <c r="K5036" s="367"/>
      <c r="L5036" s="367"/>
      <c r="M5036" s="367"/>
      <c r="N5036" s="372"/>
      <c r="O5036" s="478"/>
      <c r="P5036" s="478"/>
      <c r="Q5036" s="478"/>
      <c r="R5036" s="478"/>
    </row>
    <row r="5037" spans="8:18" x14ac:dyDescent="0.3">
      <c r="H5037" s="357"/>
      <c r="I5037" s="357"/>
      <c r="J5037" s="407"/>
      <c r="K5037" s="378"/>
      <c r="L5037" s="378"/>
      <c r="M5037" s="381"/>
      <c r="N5037" s="381"/>
      <c r="O5037" s="376"/>
      <c r="P5037" s="377"/>
      <c r="Q5037" s="376"/>
      <c r="R5037" s="377"/>
    </row>
    <row r="5038" spans="8:18" x14ac:dyDescent="0.3">
      <c r="H5038" s="357"/>
      <c r="I5038" s="357"/>
      <c r="J5038" s="407"/>
      <c r="K5038" s="378"/>
      <c r="L5038" s="378"/>
      <c r="M5038" s="381"/>
      <c r="N5038" s="491"/>
      <c r="O5038" s="376"/>
      <c r="P5038" s="377"/>
      <c r="Q5038" s="376"/>
      <c r="R5038" s="377"/>
    </row>
    <row r="5039" spans="8:18" x14ac:dyDescent="0.3">
      <c r="H5039" s="357"/>
      <c r="I5039" s="357"/>
      <c r="J5039" s="407"/>
      <c r="K5039" s="378"/>
      <c r="L5039" s="378"/>
      <c r="M5039" s="381"/>
      <c r="N5039" s="491"/>
      <c r="O5039" s="376"/>
      <c r="P5039" s="377"/>
      <c r="Q5039" s="376"/>
      <c r="R5039" s="377"/>
    </row>
    <row r="5040" spans="8:18" x14ac:dyDescent="0.3">
      <c r="H5040" s="357"/>
      <c r="I5040" s="357"/>
      <c r="J5040" s="407"/>
      <c r="K5040" s="378"/>
      <c r="L5040" s="378"/>
      <c r="M5040" s="381"/>
      <c r="N5040" s="491"/>
      <c r="O5040" s="376"/>
      <c r="P5040" s="377"/>
      <c r="Q5040" s="376"/>
      <c r="R5040" s="377"/>
    </row>
    <row r="5041" spans="8:18" x14ac:dyDescent="0.3">
      <c r="H5041" s="357"/>
      <c r="I5041" s="357"/>
      <c r="J5041" s="407"/>
      <c r="K5041" s="378"/>
      <c r="L5041" s="378"/>
      <c r="M5041" s="381"/>
      <c r="N5041" s="491"/>
      <c r="O5041" s="376"/>
      <c r="P5041" s="377"/>
      <c r="Q5041" s="376"/>
      <c r="R5041" s="377"/>
    </row>
    <row r="5042" spans="8:18" x14ac:dyDescent="0.3">
      <c r="H5042" s="357"/>
      <c r="I5042" s="357"/>
      <c r="J5042" s="407"/>
      <c r="K5042" s="378"/>
      <c r="L5042" s="378"/>
      <c r="M5042" s="381"/>
      <c r="N5042" s="491"/>
      <c r="O5042" s="376"/>
      <c r="P5042" s="377"/>
      <c r="Q5042" s="376"/>
      <c r="R5042" s="377"/>
    </row>
    <row r="5043" spans="8:18" x14ac:dyDescent="0.3">
      <c r="H5043" s="357"/>
      <c r="I5043" s="357"/>
      <c r="J5043" s="407"/>
      <c r="K5043" s="378"/>
      <c r="L5043" s="378"/>
      <c r="M5043" s="381"/>
      <c r="N5043" s="381"/>
      <c r="O5043" s="376"/>
      <c r="P5043" s="377"/>
      <c r="Q5043" s="376"/>
      <c r="R5043" s="377"/>
    </row>
    <row r="5044" spans="8:18" x14ac:dyDescent="0.3">
      <c r="H5044" s="357"/>
      <c r="I5044" s="357"/>
      <c r="J5044" s="407"/>
      <c r="K5044" s="378"/>
      <c r="L5044" s="378"/>
      <c r="M5044" s="381"/>
      <c r="N5044" s="381"/>
      <c r="O5044" s="376"/>
      <c r="P5044" s="377"/>
      <c r="Q5044" s="376"/>
      <c r="R5044" s="377"/>
    </row>
    <row r="5045" spans="8:18" x14ac:dyDescent="0.3">
      <c r="H5045" s="357"/>
      <c r="I5045" s="357"/>
      <c r="J5045" s="407"/>
      <c r="K5045" s="378"/>
      <c r="L5045" s="378"/>
      <c r="M5045" s="381"/>
      <c r="N5045" s="381"/>
      <c r="O5045" s="376"/>
      <c r="P5045" s="377"/>
      <c r="Q5045" s="376"/>
      <c r="R5045" s="377"/>
    </row>
    <row r="5046" spans="8:18" ht="12.75" customHeight="1" x14ac:dyDescent="0.3">
      <c r="H5046" s="357"/>
      <c r="I5046" s="357"/>
      <c r="J5046" s="407"/>
      <c r="K5046" s="378"/>
      <c r="L5046" s="378"/>
      <c r="M5046" s="381"/>
      <c r="N5046" s="491"/>
      <c r="O5046" s="376"/>
      <c r="P5046" s="377"/>
      <c r="Q5046" s="376"/>
      <c r="R5046" s="377"/>
    </row>
    <row r="5047" spans="8:18" x14ac:dyDescent="0.3">
      <c r="H5047" s="357"/>
      <c r="I5047" s="357"/>
      <c r="J5047" s="407"/>
      <c r="K5047" s="378"/>
      <c r="L5047" s="378"/>
      <c r="M5047" s="381"/>
      <c r="N5047" s="491"/>
      <c r="O5047" s="376"/>
      <c r="P5047" s="377"/>
      <c r="Q5047" s="376"/>
      <c r="R5047" s="377"/>
    </row>
    <row r="5048" spans="8:18" x14ac:dyDescent="0.3">
      <c r="H5048" s="357"/>
      <c r="I5048" s="357"/>
      <c r="J5048" s="407"/>
      <c r="K5048" s="378"/>
      <c r="L5048" s="378"/>
      <c r="M5048" s="381"/>
      <c r="N5048" s="491"/>
      <c r="O5048" s="376"/>
      <c r="P5048" s="377"/>
      <c r="Q5048" s="376"/>
      <c r="R5048" s="377"/>
    </row>
    <row r="5049" spans="8:18" x14ac:dyDescent="0.3">
      <c r="H5049" s="357"/>
      <c r="I5049" s="357"/>
      <c r="J5049" s="407"/>
      <c r="K5049" s="378"/>
      <c r="L5049" s="378"/>
      <c r="M5049" s="381"/>
      <c r="N5049" s="491"/>
      <c r="O5049" s="376"/>
      <c r="P5049" s="377"/>
      <c r="Q5049" s="376"/>
      <c r="R5049" s="377"/>
    </row>
    <row r="5050" spans="8:18" x14ac:dyDescent="0.3">
      <c r="H5050" s="357"/>
      <c r="I5050" s="357"/>
      <c r="J5050" s="407"/>
      <c r="K5050" s="378"/>
      <c r="L5050" s="378"/>
      <c r="M5050" s="381"/>
      <c r="N5050" s="491"/>
      <c r="O5050" s="376"/>
      <c r="P5050" s="377"/>
      <c r="Q5050" s="376"/>
      <c r="R5050" s="377"/>
    </row>
    <row r="5051" spans="8:18" x14ac:dyDescent="0.3">
      <c r="H5051" s="357"/>
      <c r="I5051" s="357"/>
      <c r="J5051" s="407"/>
      <c r="K5051" s="378"/>
      <c r="L5051" s="378"/>
      <c r="M5051" s="381"/>
      <c r="N5051" s="381"/>
      <c r="O5051" s="376"/>
      <c r="P5051" s="377"/>
      <c r="Q5051" s="376"/>
      <c r="R5051" s="377"/>
    </row>
    <row r="5052" spans="8:18" x14ac:dyDescent="0.3">
      <c r="H5052" s="357"/>
      <c r="I5052" s="357"/>
      <c r="J5052" s="407"/>
      <c r="K5052" s="378"/>
      <c r="L5052" s="378"/>
      <c r="M5052" s="381"/>
      <c r="N5052" s="381"/>
      <c r="O5052" s="376"/>
      <c r="P5052" s="377"/>
      <c r="Q5052" s="376"/>
      <c r="R5052" s="377"/>
    </row>
    <row r="5053" spans="8:18" x14ac:dyDescent="0.3">
      <c r="H5053" s="357"/>
      <c r="I5053" s="357"/>
      <c r="J5053" s="407"/>
      <c r="K5053" s="378"/>
      <c r="L5053" s="378"/>
      <c r="M5053" s="381"/>
      <c r="N5053" s="381"/>
      <c r="O5053" s="376"/>
      <c r="P5053" s="377"/>
      <c r="Q5053" s="376"/>
      <c r="R5053" s="377"/>
    </row>
    <row r="5054" spans="8:18" x14ac:dyDescent="0.3">
      <c r="H5054" s="357"/>
      <c r="I5054" s="357"/>
      <c r="J5054" s="407"/>
      <c r="K5054" s="378"/>
      <c r="L5054" s="378"/>
      <c r="M5054" s="408"/>
      <c r="N5054" s="418"/>
      <c r="O5054" s="376"/>
      <c r="P5054" s="377"/>
      <c r="Q5054" s="376"/>
      <c r="R5054" s="377"/>
    </row>
    <row r="5055" spans="8:18" x14ac:dyDescent="0.3">
      <c r="H5055" s="367"/>
      <c r="I5055" s="367"/>
      <c r="J5055" s="367"/>
      <c r="K5055" s="367"/>
      <c r="L5055" s="367"/>
      <c r="M5055" s="367"/>
      <c r="N5055" s="382"/>
      <c r="O5055" s="376"/>
      <c r="P5055" s="377"/>
      <c r="Q5055" s="376"/>
      <c r="R5055" s="377"/>
    </row>
    <row r="5056" spans="8:18" x14ac:dyDescent="0.3">
      <c r="H5056" s="354"/>
      <c r="I5056" s="354"/>
      <c r="J5056" s="354"/>
      <c r="K5056" s="354"/>
      <c r="L5056" s="354"/>
      <c r="M5056" s="368"/>
      <c r="N5056" s="384"/>
      <c r="O5056" s="310"/>
      <c r="P5056" s="495"/>
      <c r="Q5056" s="495"/>
      <c r="R5056" s="495"/>
    </row>
    <row r="5057" spans="8:18" x14ac:dyDescent="0.3">
      <c r="H5057" s="492"/>
      <c r="I5057" s="492"/>
      <c r="J5057" s="492"/>
      <c r="K5057" s="492"/>
      <c r="L5057" s="492"/>
      <c r="M5057" s="492"/>
      <c r="N5057" s="492"/>
      <c r="O5057" s="310"/>
      <c r="P5057" s="400"/>
      <c r="Q5057" s="397"/>
      <c r="R5057" s="400"/>
    </row>
    <row r="5058" spans="8:18" x14ac:dyDescent="0.3">
      <c r="H5058" s="492"/>
      <c r="I5058" s="492"/>
      <c r="J5058" s="492"/>
      <c r="K5058" s="492"/>
      <c r="L5058" s="492"/>
      <c r="M5058" s="492"/>
      <c r="N5058" s="492"/>
      <c r="O5058" s="310"/>
      <c r="P5058" s="495"/>
      <c r="Q5058" s="495"/>
      <c r="R5058" s="495"/>
    </row>
    <row r="5059" spans="8:18" ht="17.25" customHeight="1" x14ac:dyDescent="0.3">
      <c r="H5059" s="385"/>
      <c r="I5059" s="385"/>
      <c r="J5059" s="385"/>
      <c r="K5059" s="385"/>
      <c r="L5059" s="385"/>
      <c r="M5059" s="386"/>
      <c r="N5059" s="386"/>
      <c r="O5059" s="385"/>
      <c r="P5059" s="385"/>
      <c r="Q5059" s="13"/>
      <c r="R5059" s="13"/>
    </row>
    <row r="5060" spans="8:18" ht="21.75" customHeight="1" x14ac:dyDescent="0.3">
      <c r="H5060" s="354"/>
      <c r="I5060" s="355"/>
      <c r="J5060" s="355"/>
      <c r="K5060" s="355"/>
      <c r="L5060" s="355"/>
      <c r="M5060" s="355"/>
      <c r="N5060" s="355"/>
      <c r="O5060" s="355"/>
      <c r="P5060" s="355"/>
      <c r="Q5060" s="13"/>
      <c r="R5060" s="13"/>
    </row>
    <row r="5061" spans="8:18" x14ac:dyDescent="0.3">
      <c r="H5061" s="354"/>
      <c r="I5061" s="355"/>
      <c r="J5061" s="355"/>
      <c r="K5061" s="355"/>
      <c r="L5061" s="355"/>
      <c r="M5061" s="355"/>
      <c r="N5061" s="355"/>
      <c r="O5061" s="355"/>
      <c r="P5061" s="355"/>
      <c r="Q5061" s="13"/>
      <c r="R5061" s="70"/>
    </row>
    <row r="5062" spans="8:18" x14ac:dyDescent="0.3">
      <c r="H5062" s="354"/>
      <c r="I5062" s="355"/>
      <c r="J5062" s="355"/>
      <c r="K5062" s="355"/>
      <c r="L5062" s="355"/>
      <c r="M5062" s="355"/>
      <c r="N5062" s="355"/>
      <c r="O5062" s="355"/>
      <c r="P5062" s="355"/>
      <c r="Q5062" s="13"/>
      <c r="R5062" s="70"/>
    </row>
    <row r="5063" spans="8:18" ht="20.25" customHeight="1" x14ac:dyDescent="0.3">
      <c r="H5063" s="354"/>
      <c r="I5063" s="355"/>
      <c r="J5063" s="355"/>
      <c r="K5063" s="355"/>
      <c r="L5063" s="355"/>
      <c r="M5063" s="355"/>
      <c r="N5063" s="355"/>
      <c r="O5063" s="355"/>
      <c r="P5063" s="355"/>
      <c r="Q5063" s="13"/>
      <c r="R5063" s="70"/>
    </row>
    <row r="5064" spans="8:18" ht="5.25" customHeight="1" x14ac:dyDescent="0.3">
      <c r="H5064" s="13"/>
      <c r="I5064" s="13"/>
      <c r="J5064" s="13"/>
      <c r="K5064" s="13"/>
      <c r="L5064" s="13"/>
      <c r="M5064" s="358"/>
      <c r="N5064" s="358"/>
      <c r="O5064" s="13"/>
      <c r="P5064" s="13"/>
      <c r="Q5064" s="13"/>
      <c r="R5064" s="13"/>
    </row>
    <row r="5065" spans="8:18" ht="18.600000000000001" x14ac:dyDescent="0.4">
      <c r="H5065" s="487"/>
      <c r="I5065" s="487"/>
      <c r="J5065" s="487"/>
      <c r="K5065" s="487"/>
      <c r="L5065" s="487"/>
      <c r="M5065" s="487"/>
      <c r="N5065" s="487"/>
      <c r="O5065" s="487"/>
      <c r="P5065" s="487"/>
      <c r="Q5065" s="487"/>
      <c r="R5065" s="487"/>
    </row>
    <row r="5066" spans="8:18" x14ac:dyDescent="0.3">
      <c r="H5066" s="482"/>
      <c r="I5066" s="482"/>
      <c r="J5066" s="482"/>
      <c r="K5066" s="482"/>
      <c r="L5066" s="482"/>
      <c r="M5066" s="482"/>
      <c r="N5066" s="482"/>
      <c r="O5066" s="482"/>
      <c r="P5066" s="482"/>
      <c r="Q5066" s="13"/>
      <c r="R5066" s="13"/>
    </row>
    <row r="5067" spans="8:18" ht="18.600000000000001" x14ac:dyDescent="0.4">
      <c r="H5067" s="483"/>
      <c r="I5067" s="483"/>
      <c r="J5067" s="483"/>
      <c r="K5067" s="483"/>
      <c r="L5067" s="483"/>
      <c r="M5067" s="483"/>
      <c r="N5067" s="483"/>
      <c r="O5067" s="483"/>
      <c r="P5067" s="483"/>
      <c r="Q5067" s="13"/>
      <c r="R5067" s="13"/>
    </row>
    <row r="5068" spans="8:18" ht="18" x14ac:dyDescent="0.4">
      <c r="H5068" s="484"/>
      <c r="I5068" s="484"/>
      <c r="J5068" s="484"/>
      <c r="K5068" s="484"/>
      <c r="L5068" s="484"/>
      <c r="M5068" s="484"/>
      <c r="N5068" s="484"/>
      <c r="O5068" s="484"/>
      <c r="P5068" s="484"/>
      <c r="Q5068" s="13"/>
      <c r="R5068" s="13"/>
    </row>
    <row r="5069" spans="8:18" x14ac:dyDescent="0.3">
      <c r="H5069" s="13"/>
      <c r="I5069" s="359"/>
      <c r="J5069" s="360"/>
      <c r="K5069" s="361"/>
      <c r="L5069" s="362"/>
      <c r="M5069" s="363"/>
      <c r="N5069" s="485"/>
      <c r="O5069" s="485"/>
      <c r="P5069" s="364"/>
      <c r="Q5069" s="13"/>
      <c r="R5069" s="13"/>
    </row>
    <row r="5070" spans="8:18" x14ac:dyDescent="0.3">
      <c r="H5070" s="13"/>
      <c r="I5070" s="359"/>
      <c r="J5070" s="360"/>
      <c r="K5070" s="361"/>
      <c r="L5070" s="361"/>
      <c r="M5070" s="363"/>
      <c r="N5070" s="485"/>
      <c r="O5070" s="485"/>
      <c r="P5070" s="364"/>
      <c r="Q5070" s="13"/>
      <c r="R5070" s="13"/>
    </row>
    <row r="5071" spans="8:18" x14ac:dyDescent="0.3">
      <c r="H5071" s="13"/>
      <c r="I5071" s="365"/>
      <c r="J5071" s="365"/>
      <c r="K5071" s="366"/>
      <c r="L5071" s="367"/>
      <c r="M5071" s="368"/>
      <c r="N5071" s="369"/>
      <c r="O5071" s="486"/>
      <c r="P5071" s="486"/>
      <c r="Q5071" s="486"/>
      <c r="R5071" s="486"/>
    </row>
    <row r="5072" spans="8:18" x14ac:dyDescent="0.3">
      <c r="H5072" s="370"/>
      <c r="I5072" s="371"/>
      <c r="J5072" s="371"/>
      <c r="K5072" s="367"/>
      <c r="L5072" s="367"/>
      <c r="M5072" s="367"/>
      <c r="N5072" s="372"/>
      <c r="O5072" s="478"/>
      <c r="P5072" s="478"/>
      <c r="Q5072" s="478"/>
      <c r="R5072" s="478"/>
    </row>
    <row r="5073" spans="8:18" x14ac:dyDescent="0.3">
      <c r="H5073" s="357"/>
      <c r="I5073" s="357"/>
      <c r="J5073" s="407"/>
      <c r="K5073" s="378"/>
      <c r="L5073" s="378"/>
      <c r="M5073" s="381"/>
      <c r="N5073" s="381"/>
      <c r="O5073" s="376"/>
      <c r="P5073" s="377"/>
      <c r="Q5073" s="376"/>
      <c r="R5073" s="377"/>
    </row>
    <row r="5074" spans="8:18" x14ac:dyDescent="0.3">
      <c r="H5074" s="357"/>
      <c r="I5074" s="357"/>
      <c r="J5074" s="407"/>
      <c r="K5074" s="378"/>
      <c r="L5074" s="378"/>
      <c r="M5074" s="381"/>
      <c r="N5074" s="381"/>
      <c r="O5074" s="376"/>
      <c r="P5074" s="377"/>
      <c r="Q5074" s="376"/>
      <c r="R5074" s="377"/>
    </row>
    <row r="5075" spans="8:18" x14ac:dyDescent="0.3">
      <c r="H5075" s="357"/>
      <c r="I5075" s="357"/>
      <c r="J5075" s="407"/>
      <c r="K5075" s="378"/>
      <c r="L5075" s="378"/>
      <c r="M5075" s="381"/>
      <c r="N5075" s="381"/>
      <c r="O5075" s="376"/>
      <c r="P5075" s="377"/>
      <c r="Q5075" s="376"/>
      <c r="R5075" s="377"/>
    </row>
    <row r="5076" spans="8:18" ht="15.75" customHeight="1" x14ac:dyDescent="0.3">
      <c r="H5076" s="357"/>
      <c r="I5076" s="357"/>
      <c r="J5076" s="407"/>
      <c r="K5076" s="378"/>
      <c r="L5076" s="378"/>
      <c r="M5076" s="381"/>
      <c r="N5076" s="381"/>
      <c r="O5076" s="376"/>
      <c r="P5076" s="377"/>
      <c r="Q5076" s="376"/>
      <c r="R5076" s="377"/>
    </row>
    <row r="5077" spans="8:18" x14ac:dyDescent="0.3">
      <c r="H5077" s="357"/>
      <c r="I5077" s="357"/>
      <c r="J5077" s="407"/>
      <c r="K5077" s="378"/>
      <c r="L5077" s="378"/>
      <c r="M5077" s="381"/>
      <c r="N5077" s="381"/>
      <c r="O5077" s="376"/>
      <c r="P5077" s="377"/>
      <c r="Q5077" s="376"/>
      <c r="R5077" s="377"/>
    </row>
    <row r="5078" spans="8:18" x14ac:dyDescent="0.3">
      <c r="H5078" s="357"/>
      <c r="I5078" s="357"/>
      <c r="J5078" s="407"/>
      <c r="K5078" s="378"/>
      <c r="L5078" s="378"/>
      <c r="M5078" s="381"/>
      <c r="N5078" s="381"/>
      <c r="O5078" s="376"/>
      <c r="P5078" s="377"/>
      <c r="Q5078" s="376"/>
      <c r="R5078" s="377"/>
    </row>
    <row r="5079" spans="8:18" x14ac:dyDescent="0.3">
      <c r="H5079" s="357"/>
      <c r="I5079" s="357"/>
      <c r="J5079" s="407"/>
      <c r="K5079" s="378"/>
      <c r="L5079" s="378"/>
      <c r="M5079" s="381"/>
      <c r="N5079" s="381"/>
      <c r="O5079" s="376"/>
      <c r="P5079" s="377"/>
      <c r="Q5079" s="376"/>
      <c r="R5079" s="377"/>
    </row>
    <row r="5080" spans="8:18" x14ac:dyDescent="0.3">
      <c r="H5080" s="357"/>
      <c r="I5080" s="357"/>
      <c r="J5080" s="407"/>
      <c r="K5080" s="378"/>
      <c r="L5080" s="378"/>
      <c r="M5080" s="381"/>
      <c r="N5080" s="381"/>
      <c r="O5080" s="376"/>
      <c r="P5080" s="377"/>
      <c r="Q5080" s="376"/>
      <c r="R5080" s="377"/>
    </row>
    <row r="5081" spans="8:18" x14ac:dyDescent="0.3">
      <c r="H5081" s="357"/>
      <c r="I5081" s="357"/>
      <c r="J5081" s="407"/>
      <c r="K5081" s="378"/>
      <c r="L5081" s="378"/>
      <c r="M5081" s="381"/>
      <c r="N5081" s="381"/>
      <c r="O5081" s="376"/>
      <c r="P5081" s="377"/>
      <c r="Q5081" s="376"/>
      <c r="R5081" s="377"/>
    </row>
    <row r="5082" spans="8:18" x14ac:dyDescent="0.3">
      <c r="H5082" s="357"/>
      <c r="I5082" s="357"/>
      <c r="J5082" s="407"/>
      <c r="K5082" s="378"/>
      <c r="L5082" s="378"/>
      <c r="M5082" s="408"/>
      <c r="N5082" s="418"/>
      <c r="O5082" s="376"/>
      <c r="P5082" s="377"/>
      <c r="Q5082" s="376"/>
      <c r="R5082" s="377"/>
    </row>
    <row r="5083" spans="8:18" x14ac:dyDescent="0.3">
      <c r="H5083" s="367"/>
      <c r="I5083" s="367"/>
      <c r="J5083" s="367"/>
      <c r="K5083" s="367"/>
      <c r="L5083" s="367"/>
      <c r="M5083" s="367"/>
      <c r="N5083" s="382"/>
      <c r="O5083" s="376"/>
      <c r="P5083" s="377"/>
      <c r="Q5083" s="376"/>
      <c r="R5083" s="377"/>
    </row>
    <row r="5084" spans="8:18" ht="17.25" customHeight="1" x14ac:dyDescent="0.3">
      <c r="H5084" s="354"/>
      <c r="I5084" s="354"/>
      <c r="J5084" s="354"/>
      <c r="K5084" s="354"/>
      <c r="L5084" s="354"/>
      <c r="M5084" s="368"/>
      <c r="N5084" s="384"/>
      <c r="O5084" s="310"/>
      <c r="P5084" s="495"/>
      <c r="Q5084" s="495"/>
      <c r="R5084" s="495"/>
    </row>
    <row r="5085" spans="8:18" ht="22.5" customHeight="1" x14ac:dyDescent="0.3">
      <c r="H5085" s="385"/>
      <c r="I5085" s="385"/>
      <c r="J5085" s="385"/>
      <c r="K5085" s="385"/>
      <c r="L5085" s="385"/>
      <c r="M5085" s="386"/>
      <c r="N5085" s="386"/>
      <c r="O5085" s="385"/>
      <c r="P5085" s="385"/>
      <c r="Q5085" s="13"/>
      <c r="R5085" s="13"/>
    </row>
    <row r="5086" spans="8:18" ht="20.25" customHeight="1" x14ac:dyDescent="0.3">
      <c r="H5086" s="354"/>
      <c r="I5086" s="355"/>
      <c r="J5086" s="355"/>
      <c r="K5086" s="355"/>
      <c r="L5086" s="355"/>
      <c r="M5086" s="355"/>
      <c r="N5086" s="355"/>
      <c r="O5086" s="355"/>
      <c r="P5086" s="355"/>
      <c r="Q5086" s="13"/>
      <c r="R5086" s="13"/>
    </row>
    <row r="5087" spans="8:18" x14ac:dyDescent="0.3">
      <c r="H5087" s="354"/>
      <c r="I5087" s="355"/>
      <c r="J5087" s="355"/>
      <c r="K5087" s="355"/>
      <c r="L5087" s="355"/>
      <c r="M5087" s="355"/>
      <c r="N5087" s="355"/>
      <c r="O5087" s="355"/>
      <c r="P5087" s="355"/>
      <c r="Q5087" s="13"/>
      <c r="R5087" s="70"/>
    </row>
    <row r="5088" spans="8:18" x14ac:dyDescent="0.3">
      <c r="H5088" s="354"/>
      <c r="I5088" s="355"/>
      <c r="J5088" s="355"/>
      <c r="K5088" s="355"/>
      <c r="L5088" s="355"/>
      <c r="M5088" s="355"/>
      <c r="N5088" s="355"/>
      <c r="O5088" s="355"/>
      <c r="P5088" s="355"/>
      <c r="Q5088" s="13"/>
      <c r="R5088" s="70"/>
    </row>
    <row r="5089" spans="8:18" ht="18.75" customHeight="1" x14ac:dyDescent="0.3">
      <c r="H5089" s="354"/>
      <c r="I5089" s="355"/>
      <c r="J5089" s="355"/>
      <c r="K5089" s="355"/>
      <c r="L5089" s="355"/>
      <c r="M5089" s="355"/>
      <c r="N5089" s="355"/>
      <c r="O5089" s="355"/>
      <c r="P5089" s="355"/>
      <c r="Q5089" s="13"/>
      <c r="R5089" s="70"/>
    </row>
    <row r="5090" spans="8:18" ht="3" customHeight="1" x14ac:dyDescent="0.3">
      <c r="H5090" s="13"/>
      <c r="I5090" s="13"/>
      <c r="J5090" s="13"/>
      <c r="K5090" s="13"/>
      <c r="L5090" s="13"/>
      <c r="M5090" s="358"/>
      <c r="N5090" s="358"/>
      <c r="O5090" s="13"/>
      <c r="P5090" s="13"/>
      <c r="Q5090" s="13"/>
      <c r="R5090" s="13"/>
    </row>
    <row r="5091" spans="8:18" ht="18.600000000000001" x14ac:dyDescent="0.4">
      <c r="H5091" s="487"/>
      <c r="I5091" s="487"/>
      <c r="J5091" s="487"/>
      <c r="K5091" s="487"/>
      <c r="L5091" s="487"/>
      <c r="M5091" s="487"/>
      <c r="N5091" s="487"/>
      <c r="O5091" s="487"/>
      <c r="P5091" s="487"/>
      <c r="Q5091" s="487"/>
      <c r="R5091" s="487"/>
    </row>
    <row r="5092" spans="8:18" x14ac:dyDescent="0.3">
      <c r="H5092" s="482"/>
      <c r="I5092" s="482"/>
      <c r="J5092" s="482"/>
      <c r="K5092" s="482"/>
      <c r="L5092" s="482"/>
      <c r="M5092" s="482"/>
      <c r="N5092" s="482"/>
      <c r="O5092" s="482"/>
      <c r="P5092" s="482"/>
      <c r="Q5092" s="13"/>
      <c r="R5092" s="13"/>
    </row>
    <row r="5093" spans="8:18" ht="18.600000000000001" x14ac:dyDescent="0.4">
      <c r="H5093" s="483"/>
      <c r="I5093" s="483"/>
      <c r="J5093" s="483"/>
      <c r="K5093" s="483"/>
      <c r="L5093" s="483"/>
      <c r="M5093" s="483"/>
      <c r="N5093" s="483"/>
      <c r="O5093" s="483"/>
      <c r="P5093" s="483"/>
      <c r="Q5093" s="13"/>
      <c r="R5093" s="13"/>
    </row>
    <row r="5094" spans="8:18" ht="18" x14ac:dyDescent="0.4">
      <c r="H5094" s="484"/>
      <c r="I5094" s="484"/>
      <c r="J5094" s="484"/>
      <c r="K5094" s="484"/>
      <c r="L5094" s="484"/>
      <c r="M5094" s="484"/>
      <c r="N5094" s="484"/>
      <c r="O5094" s="484"/>
      <c r="P5094" s="484"/>
      <c r="Q5094" s="13"/>
      <c r="R5094" s="13"/>
    </row>
    <row r="5095" spans="8:18" ht="21" customHeight="1" x14ac:dyDescent="0.3">
      <c r="H5095" s="13"/>
      <c r="I5095" s="359"/>
      <c r="J5095" s="360"/>
      <c r="K5095" s="361"/>
      <c r="L5095" s="362"/>
      <c r="M5095" s="363"/>
      <c r="N5095" s="485"/>
      <c r="O5095" s="485"/>
      <c r="P5095" s="364"/>
      <c r="Q5095" s="13"/>
      <c r="R5095" s="13"/>
    </row>
    <row r="5096" spans="8:18" ht="12" customHeight="1" x14ac:dyDescent="0.3">
      <c r="H5096" s="13"/>
      <c r="I5096" s="359"/>
      <c r="J5096" s="360"/>
      <c r="K5096" s="361"/>
      <c r="L5096" s="361"/>
      <c r="M5096" s="363"/>
      <c r="N5096" s="485"/>
      <c r="O5096" s="485"/>
      <c r="P5096" s="364"/>
      <c r="Q5096" s="13"/>
      <c r="R5096" s="13"/>
    </row>
    <row r="5097" spans="8:18" ht="12.75" customHeight="1" x14ac:dyDescent="0.3">
      <c r="H5097" s="13"/>
      <c r="I5097" s="365"/>
      <c r="J5097" s="365"/>
      <c r="K5097" s="366"/>
      <c r="L5097" s="367"/>
      <c r="M5097" s="368"/>
      <c r="N5097" s="369"/>
      <c r="O5097" s="486"/>
      <c r="P5097" s="486"/>
      <c r="Q5097" s="486"/>
      <c r="R5097" s="486"/>
    </row>
    <row r="5098" spans="8:18" x14ac:dyDescent="0.3">
      <c r="H5098" s="370"/>
      <c r="I5098" s="371"/>
      <c r="J5098" s="371"/>
      <c r="K5098" s="367"/>
      <c r="L5098" s="367"/>
      <c r="M5098" s="367"/>
      <c r="N5098" s="372"/>
      <c r="O5098" s="478"/>
      <c r="P5098" s="478"/>
      <c r="Q5098" s="478"/>
      <c r="R5098" s="478"/>
    </row>
    <row r="5099" spans="8:18" x14ac:dyDescent="0.3">
      <c r="H5099" s="357"/>
      <c r="I5099" s="357"/>
      <c r="J5099" s="407"/>
      <c r="K5099" s="378"/>
      <c r="L5099" s="378"/>
      <c r="M5099" s="381"/>
      <c r="N5099" s="422"/>
      <c r="O5099" s="376"/>
      <c r="P5099" s="377"/>
      <c r="Q5099" s="376"/>
      <c r="R5099" s="377"/>
    </row>
    <row r="5100" spans="8:18" x14ac:dyDescent="0.3">
      <c r="H5100" s="357"/>
      <c r="I5100" s="357"/>
      <c r="J5100" s="407"/>
      <c r="K5100" s="378"/>
      <c r="L5100" s="378"/>
      <c r="M5100" s="381"/>
      <c r="N5100" s="381"/>
      <c r="O5100" s="376"/>
      <c r="P5100" s="377"/>
      <c r="Q5100" s="376"/>
      <c r="R5100" s="377"/>
    </row>
    <row r="5101" spans="8:18" x14ac:dyDescent="0.3">
      <c r="H5101" s="357"/>
      <c r="I5101" s="357"/>
      <c r="J5101" s="407"/>
      <c r="K5101" s="378"/>
      <c r="L5101" s="378"/>
      <c r="M5101" s="381"/>
      <c r="N5101" s="381"/>
      <c r="O5101" s="376"/>
      <c r="P5101" s="377"/>
      <c r="Q5101" s="376"/>
      <c r="R5101" s="377"/>
    </row>
    <row r="5102" spans="8:18" x14ac:dyDescent="0.3">
      <c r="H5102" s="357"/>
      <c r="I5102" s="357"/>
      <c r="J5102" s="407"/>
      <c r="K5102" s="378"/>
      <c r="L5102" s="378"/>
      <c r="M5102" s="381"/>
      <c r="N5102" s="381"/>
      <c r="O5102" s="376"/>
      <c r="P5102" s="377"/>
      <c r="Q5102" s="376"/>
      <c r="R5102" s="377"/>
    </row>
    <row r="5103" spans="8:18" x14ac:dyDescent="0.3">
      <c r="H5103" s="357"/>
      <c r="I5103" s="357"/>
      <c r="J5103" s="407"/>
      <c r="K5103" s="378"/>
      <c r="L5103" s="378"/>
      <c r="M5103" s="381"/>
      <c r="N5103" s="381"/>
      <c r="O5103" s="376"/>
      <c r="P5103" s="377"/>
      <c r="Q5103" s="376"/>
      <c r="R5103" s="377"/>
    </row>
    <row r="5104" spans="8:18" x14ac:dyDescent="0.3">
      <c r="H5104" s="357"/>
      <c r="I5104" s="357"/>
      <c r="J5104" s="407"/>
      <c r="K5104" s="378"/>
      <c r="L5104" s="378"/>
      <c r="M5104" s="381"/>
      <c r="N5104" s="381"/>
      <c r="O5104" s="376"/>
      <c r="P5104" s="377"/>
      <c r="Q5104" s="376"/>
      <c r="R5104" s="377"/>
    </row>
    <row r="5105" spans="8:18" x14ac:dyDescent="0.3">
      <c r="H5105" s="357"/>
      <c r="I5105" s="357"/>
      <c r="J5105" s="407"/>
      <c r="K5105" s="378"/>
      <c r="L5105" s="378"/>
      <c r="M5105" s="381"/>
      <c r="N5105" s="381"/>
      <c r="O5105" s="376"/>
      <c r="P5105" s="377"/>
      <c r="Q5105" s="376"/>
      <c r="R5105" s="377"/>
    </row>
    <row r="5106" spans="8:18" x14ac:dyDescent="0.3">
      <c r="H5106" s="357"/>
      <c r="I5106" s="357"/>
      <c r="J5106" s="407"/>
      <c r="K5106" s="378"/>
      <c r="L5106" s="378"/>
      <c r="M5106" s="381"/>
      <c r="N5106" s="381"/>
      <c r="O5106" s="376"/>
      <c r="P5106" s="377"/>
      <c r="Q5106" s="376"/>
      <c r="R5106" s="377"/>
    </row>
    <row r="5107" spans="8:18" x14ac:dyDescent="0.3">
      <c r="H5107" s="357"/>
      <c r="I5107" s="357"/>
      <c r="J5107" s="407"/>
      <c r="K5107" s="378"/>
      <c r="L5107" s="378"/>
      <c r="M5107" s="381"/>
      <c r="N5107" s="381"/>
      <c r="O5107" s="376"/>
      <c r="P5107" s="377"/>
      <c r="Q5107" s="376"/>
      <c r="R5107" s="377"/>
    </row>
    <row r="5108" spans="8:18" x14ac:dyDescent="0.3">
      <c r="H5108" s="357"/>
      <c r="I5108" s="357"/>
      <c r="J5108" s="407"/>
      <c r="K5108" s="378"/>
      <c r="L5108" s="378"/>
      <c r="M5108" s="381"/>
      <c r="N5108" s="381"/>
      <c r="O5108" s="376"/>
      <c r="P5108" s="377"/>
      <c r="Q5108" s="376"/>
      <c r="R5108" s="377"/>
    </row>
    <row r="5109" spans="8:18" x14ac:dyDescent="0.3">
      <c r="H5109" s="357"/>
      <c r="I5109" s="357"/>
      <c r="J5109" s="407"/>
      <c r="K5109" s="378"/>
      <c r="L5109" s="378"/>
      <c r="M5109" s="381"/>
      <c r="N5109" s="381"/>
      <c r="O5109" s="376"/>
      <c r="P5109" s="377"/>
      <c r="Q5109" s="376"/>
      <c r="R5109" s="377"/>
    </row>
    <row r="5110" spans="8:18" x14ac:dyDescent="0.3">
      <c r="H5110" s="357"/>
      <c r="I5110" s="357"/>
      <c r="J5110" s="407"/>
      <c r="K5110" s="378"/>
      <c r="L5110" s="378"/>
      <c r="M5110" s="408"/>
      <c r="N5110" s="418"/>
      <c r="O5110" s="376"/>
      <c r="P5110" s="377"/>
      <c r="Q5110" s="376"/>
      <c r="R5110" s="377"/>
    </row>
    <row r="5111" spans="8:18" x14ac:dyDescent="0.3">
      <c r="H5111" s="367"/>
      <c r="I5111" s="367"/>
      <c r="J5111" s="367"/>
      <c r="K5111" s="367"/>
      <c r="L5111" s="367"/>
      <c r="M5111" s="367"/>
      <c r="N5111" s="382"/>
      <c r="O5111" s="376"/>
      <c r="P5111" s="377"/>
      <c r="Q5111" s="376"/>
      <c r="R5111" s="377"/>
    </row>
    <row r="5112" spans="8:18" ht="17.25" customHeight="1" x14ac:dyDescent="0.3">
      <c r="H5112" s="354"/>
      <c r="I5112" s="354"/>
      <c r="J5112" s="354"/>
      <c r="K5112" s="354"/>
      <c r="L5112" s="354"/>
      <c r="M5112" s="368"/>
      <c r="N5112" s="384"/>
      <c r="O5112" s="310"/>
      <c r="P5112" s="495"/>
      <c r="Q5112" s="495"/>
      <c r="R5112" s="495"/>
    </row>
    <row r="5113" spans="8:18" ht="20.25" customHeight="1" x14ac:dyDescent="0.3">
      <c r="H5113" s="385"/>
      <c r="I5113" s="385"/>
      <c r="J5113" s="385"/>
      <c r="K5113" s="385"/>
      <c r="L5113" s="385"/>
      <c r="M5113" s="386"/>
      <c r="N5113" s="386"/>
      <c r="O5113" s="385"/>
      <c r="P5113" s="385"/>
      <c r="Q5113" s="13"/>
      <c r="R5113" s="13"/>
    </row>
    <row r="5114" spans="8:18" ht="20.25" customHeight="1" x14ac:dyDescent="0.3">
      <c r="H5114" s="354"/>
      <c r="I5114" s="355"/>
      <c r="J5114" s="355"/>
      <c r="K5114" s="355"/>
      <c r="L5114" s="355"/>
      <c r="M5114" s="355"/>
      <c r="N5114" s="355"/>
      <c r="O5114" s="355"/>
      <c r="P5114" s="355"/>
      <c r="Q5114" s="13"/>
      <c r="R5114" s="13"/>
    </row>
    <row r="5115" spans="8:18" x14ac:dyDescent="0.3">
      <c r="H5115" s="354"/>
      <c r="I5115" s="355"/>
      <c r="J5115" s="355"/>
      <c r="K5115" s="355"/>
      <c r="L5115" s="355"/>
      <c r="M5115" s="355"/>
      <c r="N5115" s="355"/>
      <c r="O5115" s="355"/>
      <c r="P5115" s="355"/>
      <c r="Q5115" s="13"/>
      <c r="R5115" s="70"/>
    </row>
    <row r="5116" spans="8:18" x14ac:dyDescent="0.3">
      <c r="H5116" s="354"/>
      <c r="I5116" s="355"/>
      <c r="J5116" s="355"/>
      <c r="K5116" s="355"/>
      <c r="L5116" s="355"/>
      <c r="M5116" s="355"/>
      <c r="N5116" s="355"/>
      <c r="O5116" s="355"/>
      <c r="P5116" s="355"/>
      <c r="Q5116" s="13"/>
      <c r="R5116" s="70"/>
    </row>
    <row r="5117" spans="8:18" ht="16.5" customHeight="1" x14ac:dyDescent="0.3">
      <c r="H5117" s="354"/>
      <c r="I5117" s="355"/>
      <c r="J5117" s="355"/>
      <c r="K5117" s="355"/>
      <c r="L5117" s="355"/>
      <c r="M5117" s="355"/>
      <c r="N5117" s="355"/>
      <c r="O5117" s="355"/>
      <c r="P5117" s="355"/>
      <c r="Q5117" s="13"/>
      <c r="R5117" s="70"/>
    </row>
    <row r="5118" spans="8:18" x14ac:dyDescent="0.3">
      <c r="H5118" s="13"/>
      <c r="I5118" s="13"/>
      <c r="J5118" s="13"/>
      <c r="K5118" s="13"/>
      <c r="L5118" s="13"/>
      <c r="M5118" s="358"/>
      <c r="N5118" s="358"/>
      <c r="O5118" s="13"/>
      <c r="P5118" s="13"/>
      <c r="Q5118" s="13"/>
      <c r="R5118" s="13"/>
    </row>
    <row r="5119" spans="8:18" ht="18.600000000000001" x14ac:dyDescent="0.4">
      <c r="H5119" s="487"/>
      <c r="I5119" s="487"/>
      <c r="J5119" s="487"/>
      <c r="K5119" s="487"/>
      <c r="L5119" s="487"/>
      <c r="M5119" s="487"/>
      <c r="N5119" s="487"/>
      <c r="O5119" s="487"/>
      <c r="P5119" s="487"/>
      <c r="Q5119" s="487"/>
      <c r="R5119" s="487"/>
    </row>
    <row r="5120" spans="8:18" x14ac:dyDescent="0.3">
      <c r="H5120" s="482"/>
      <c r="I5120" s="482"/>
      <c r="J5120" s="482"/>
      <c r="K5120" s="482"/>
      <c r="L5120" s="482"/>
      <c r="M5120" s="482"/>
      <c r="N5120" s="482"/>
      <c r="O5120" s="482"/>
      <c r="P5120" s="482"/>
      <c r="Q5120" s="13"/>
      <c r="R5120" s="13"/>
    </row>
    <row r="5121" spans="8:18" ht="18.600000000000001" x14ac:dyDescent="0.4">
      <c r="H5121" s="483"/>
      <c r="I5121" s="483"/>
      <c r="J5121" s="483"/>
      <c r="K5121" s="483"/>
      <c r="L5121" s="483"/>
      <c r="M5121" s="483"/>
      <c r="N5121" s="483"/>
      <c r="O5121" s="483"/>
      <c r="P5121" s="483"/>
      <c r="Q5121" s="13"/>
      <c r="R5121" s="13"/>
    </row>
    <row r="5122" spans="8:18" ht="18" x14ac:dyDescent="0.4">
      <c r="H5122" s="484"/>
      <c r="I5122" s="484"/>
      <c r="J5122" s="484"/>
      <c r="K5122" s="484"/>
      <c r="L5122" s="484"/>
      <c r="M5122" s="484"/>
      <c r="N5122" s="484"/>
      <c r="O5122" s="484"/>
      <c r="P5122" s="484"/>
      <c r="Q5122" s="13"/>
      <c r="R5122" s="13"/>
    </row>
    <row r="5123" spans="8:18" ht="18.75" customHeight="1" x14ac:dyDescent="0.3">
      <c r="H5123" s="13"/>
      <c r="I5123" s="359"/>
      <c r="J5123" s="360"/>
      <c r="K5123" s="361"/>
      <c r="L5123" s="362"/>
      <c r="M5123" s="363"/>
      <c r="N5123" s="485"/>
      <c r="O5123" s="485"/>
      <c r="P5123" s="364"/>
      <c r="Q5123" s="13"/>
      <c r="R5123" s="13"/>
    </row>
    <row r="5124" spans="8:18" x14ac:dyDescent="0.3">
      <c r="H5124" s="13"/>
      <c r="I5124" s="359"/>
      <c r="J5124" s="360"/>
      <c r="K5124" s="361"/>
      <c r="L5124" s="361"/>
      <c r="M5124" s="363"/>
      <c r="N5124" s="485"/>
      <c r="O5124" s="485"/>
      <c r="P5124" s="364"/>
      <c r="Q5124" s="13"/>
      <c r="R5124" s="13"/>
    </row>
    <row r="5125" spans="8:18" x14ac:dyDescent="0.3">
      <c r="H5125" s="13"/>
      <c r="I5125" s="365"/>
      <c r="J5125" s="365"/>
      <c r="K5125" s="366"/>
      <c r="L5125" s="367"/>
      <c r="M5125" s="368"/>
      <c r="N5125" s="369"/>
      <c r="O5125" s="486"/>
      <c r="P5125" s="486"/>
      <c r="Q5125" s="486"/>
      <c r="R5125" s="486"/>
    </row>
    <row r="5126" spans="8:18" x14ac:dyDescent="0.3">
      <c r="H5126" s="370"/>
      <c r="I5126" s="371"/>
      <c r="J5126" s="371"/>
      <c r="K5126" s="367"/>
      <c r="L5126" s="367"/>
      <c r="M5126" s="367"/>
      <c r="N5126" s="372"/>
      <c r="O5126" s="478"/>
      <c r="P5126" s="478"/>
      <c r="Q5126" s="478"/>
      <c r="R5126" s="478"/>
    </row>
    <row r="5127" spans="8:18" x14ac:dyDescent="0.3">
      <c r="H5127" s="357"/>
      <c r="I5127" s="357"/>
      <c r="J5127" s="407"/>
      <c r="K5127" s="378"/>
      <c r="L5127" s="378"/>
      <c r="M5127" s="381"/>
      <c r="N5127" s="381"/>
      <c r="O5127" s="376"/>
      <c r="P5127" s="377"/>
      <c r="Q5127" s="376"/>
      <c r="R5127" s="377"/>
    </row>
    <row r="5128" spans="8:18" x14ac:dyDescent="0.3">
      <c r="H5128" s="357"/>
      <c r="I5128" s="357"/>
      <c r="J5128" s="407"/>
      <c r="K5128" s="378"/>
      <c r="L5128" s="378"/>
      <c r="M5128" s="381"/>
      <c r="N5128" s="381"/>
      <c r="O5128" s="376"/>
      <c r="P5128" s="377"/>
      <c r="Q5128" s="376"/>
      <c r="R5128" s="377"/>
    </row>
    <row r="5129" spans="8:18" x14ac:dyDescent="0.3">
      <c r="H5129" s="357"/>
      <c r="I5129" s="357"/>
      <c r="J5129" s="407"/>
      <c r="K5129" s="378"/>
      <c r="L5129" s="378"/>
      <c r="M5129" s="381"/>
      <c r="N5129" s="381"/>
      <c r="O5129" s="376"/>
      <c r="P5129" s="377"/>
      <c r="Q5129" s="376"/>
      <c r="R5129" s="377"/>
    </row>
    <row r="5130" spans="8:18" x14ac:dyDescent="0.3">
      <c r="H5130" s="357"/>
      <c r="I5130" s="357"/>
      <c r="J5130" s="407"/>
      <c r="K5130" s="378"/>
      <c r="L5130" s="378"/>
      <c r="M5130" s="381"/>
      <c r="N5130" s="381"/>
      <c r="O5130" s="376"/>
      <c r="P5130" s="377"/>
      <c r="Q5130" s="376"/>
      <c r="R5130" s="377"/>
    </row>
    <row r="5131" spans="8:18" x14ac:dyDescent="0.3">
      <c r="H5131" s="357"/>
      <c r="I5131" s="357"/>
      <c r="J5131" s="407"/>
      <c r="K5131" s="378"/>
      <c r="L5131" s="378"/>
      <c r="M5131" s="381"/>
      <c r="N5131" s="381"/>
      <c r="O5131" s="376"/>
      <c r="P5131" s="377"/>
      <c r="Q5131" s="376"/>
      <c r="R5131" s="377"/>
    </row>
    <row r="5132" spans="8:18" x14ac:dyDescent="0.3">
      <c r="H5132" s="357"/>
      <c r="I5132" s="357"/>
      <c r="J5132" s="407"/>
      <c r="K5132" s="378"/>
      <c r="L5132" s="378"/>
      <c r="M5132" s="381"/>
      <c r="N5132" s="381"/>
      <c r="O5132" s="376"/>
      <c r="P5132" s="377"/>
      <c r="Q5132" s="376"/>
      <c r="R5132" s="377"/>
    </row>
    <row r="5133" spans="8:18" x14ac:dyDescent="0.3">
      <c r="H5133" s="357"/>
      <c r="I5133" s="357"/>
      <c r="J5133" s="407"/>
      <c r="K5133" s="378"/>
      <c r="L5133" s="378"/>
      <c r="M5133" s="381"/>
      <c r="N5133" s="381"/>
      <c r="O5133" s="376"/>
      <c r="P5133" s="377"/>
      <c r="Q5133" s="376"/>
      <c r="R5133" s="377"/>
    </row>
    <row r="5134" spans="8:18" x14ac:dyDescent="0.3">
      <c r="H5134" s="357"/>
      <c r="I5134" s="357"/>
      <c r="J5134" s="407"/>
      <c r="K5134" s="378"/>
      <c r="L5134" s="378"/>
      <c r="M5134" s="381"/>
      <c r="N5134" s="381"/>
      <c r="O5134" s="376"/>
      <c r="P5134" s="377"/>
      <c r="Q5134" s="376"/>
      <c r="R5134" s="377"/>
    </row>
    <row r="5135" spans="8:18" x14ac:dyDescent="0.3">
      <c r="H5135" s="357"/>
      <c r="I5135" s="357"/>
      <c r="J5135" s="407"/>
      <c r="K5135" s="378"/>
      <c r="L5135" s="378"/>
      <c r="M5135" s="381"/>
      <c r="N5135" s="381"/>
      <c r="O5135" s="376"/>
      <c r="P5135" s="377"/>
      <c r="Q5135" s="376"/>
      <c r="R5135" s="377"/>
    </row>
    <row r="5136" spans="8:18" x14ac:dyDescent="0.3">
      <c r="H5136" s="357"/>
      <c r="I5136" s="357"/>
      <c r="J5136" s="407"/>
      <c r="K5136" s="378"/>
      <c r="L5136" s="378"/>
      <c r="M5136" s="381"/>
      <c r="N5136" s="381"/>
      <c r="O5136" s="376"/>
      <c r="P5136" s="377"/>
      <c r="Q5136" s="376"/>
      <c r="R5136" s="377"/>
    </row>
    <row r="5137" spans="8:18" x14ac:dyDescent="0.3">
      <c r="H5137" s="357"/>
      <c r="I5137" s="357"/>
      <c r="J5137" s="407"/>
      <c r="K5137" s="378"/>
      <c r="L5137" s="378"/>
      <c r="M5137" s="381"/>
      <c r="N5137" s="381"/>
      <c r="O5137" s="376"/>
      <c r="P5137" s="377"/>
      <c r="Q5137" s="376"/>
      <c r="R5137" s="377"/>
    </row>
    <row r="5138" spans="8:18" x14ac:dyDescent="0.3">
      <c r="H5138" s="357"/>
      <c r="I5138" s="357"/>
      <c r="J5138" s="407"/>
      <c r="K5138" s="378"/>
      <c r="L5138" s="378"/>
      <c r="M5138" s="408"/>
      <c r="N5138" s="418"/>
      <c r="O5138" s="376"/>
      <c r="P5138" s="377"/>
      <c r="Q5138" s="376"/>
      <c r="R5138" s="377"/>
    </row>
    <row r="5139" spans="8:18" x14ac:dyDescent="0.3">
      <c r="H5139" s="367"/>
      <c r="I5139" s="367"/>
      <c r="J5139" s="367"/>
      <c r="K5139" s="367"/>
      <c r="L5139" s="367"/>
      <c r="M5139" s="367"/>
      <c r="N5139" s="382"/>
      <c r="O5139" s="376"/>
      <c r="P5139" s="377"/>
      <c r="Q5139" s="376"/>
      <c r="R5139" s="377"/>
    </row>
    <row r="5140" spans="8:18" ht="19.5" customHeight="1" x14ac:dyDescent="0.3">
      <c r="H5140" s="354"/>
      <c r="I5140" s="354"/>
      <c r="J5140" s="354"/>
      <c r="K5140" s="354"/>
      <c r="L5140" s="354"/>
      <c r="M5140" s="368"/>
      <c r="N5140" s="384"/>
      <c r="O5140" s="310"/>
      <c r="P5140" s="495"/>
      <c r="Q5140" s="495"/>
      <c r="R5140" s="495"/>
    </row>
    <row r="5141" spans="8:18" ht="19.5" customHeight="1" x14ac:dyDescent="0.3">
      <c r="H5141" s="385"/>
      <c r="I5141" s="385"/>
      <c r="J5141" s="385"/>
      <c r="K5141" s="385"/>
      <c r="L5141" s="385"/>
      <c r="M5141" s="386"/>
      <c r="N5141" s="386"/>
      <c r="O5141" s="385"/>
      <c r="P5141" s="385"/>
      <c r="Q5141" s="13"/>
      <c r="R5141" s="13"/>
    </row>
    <row r="5142" spans="8:18" ht="20.25" customHeight="1" x14ac:dyDescent="0.3">
      <c r="H5142" s="354"/>
      <c r="I5142" s="355"/>
      <c r="J5142" s="355"/>
      <c r="K5142" s="355"/>
      <c r="L5142" s="355"/>
      <c r="M5142" s="355"/>
      <c r="N5142" s="355"/>
      <c r="O5142" s="355"/>
      <c r="P5142" s="355"/>
      <c r="Q5142" s="13"/>
      <c r="R5142" s="13"/>
    </row>
    <row r="5143" spans="8:18" x14ac:dyDescent="0.3">
      <c r="H5143" s="354"/>
      <c r="I5143" s="355"/>
      <c r="J5143" s="355"/>
      <c r="K5143" s="355"/>
      <c r="L5143" s="355"/>
      <c r="M5143" s="355"/>
      <c r="N5143" s="355"/>
      <c r="O5143" s="355"/>
      <c r="P5143" s="355"/>
      <c r="Q5143" s="13"/>
      <c r="R5143" s="70"/>
    </row>
    <row r="5144" spans="8:18" x14ac:dyDescent="0.3">
      <c r="H5144" s="354"/>
      <c r="I5144" s="355"/>
      <c r="J5144" s="355"/>
      <c r="K5144" s="355"/>
      <c r="L5144" s="355"/>
      <c r="M5144" s="355"/>
      <c r="N5144" s="355"/>
      <c r="O5144" s="355"/>
      <c r="P5144" s="355"/>
      <c r="Q5144" s="13"/>
      <c r="R5144" s="70"/>
    </row>
    <row r="5145" spans="8:18" ht="22.5" customHeight="1" x14ac:dyDescent="0.3">
      <c r="H5145" s="354"/>
      <c r="I5145" s="355"/>
      <c r="J5145" s="355"/>
      <c r="K5145" s="355"/>
      <c r="L5145" s="355"/>
      <c r="M5145" s="355"/>
      <c r="N5145" s="355"/>
      <c r="O5145" s="355"/>
      <c r="P5145" s="355"/>
      <c r="Q5145" s="13"/>
      <c r="R5145" s="70"/>
    </row>
    <row r="5146" spans="8:18" x14ac:dyDescent="0.3">
      <c r="H5146" s="13"/>
      <c r="I5146" s="13"/>
      <c r="J5146" s="13"/>
      <c r="K5146" s="13"/>
      <c r="L5146" s="13"/>
      <c r="M5146" s="358"/>
      <c r="N5146" s="358"/>
      <c r="O5146" s="13"/>
      <c r="P5146" s="13"/>
      <c r="Q5146" s="13"/>
      <c r="R5146" s="13"/>
    </row>
    <row r="5147" spans="8:18" ht="18.600000000000001" x14ac:dyDescent="0.4">
      <c r="H5147" s="487"/>
      <c r="I5147" s="487"/>
      <c r="J5147" s="487"/>
      <c r="K5147" s="487"/>
      <c r="L5147" s="487"/>
      <c r="M5147" s="487"/>
      <c r="N5147" s="487"/>
      <c r="O5147" s="487"/>
      <c r="P5147" s="487"/>
      <c r="Q5147" s="487"/>
      <c r="R5147" s="487"/>
    </row>
    <row r="5148" spans="8:18" x14ac:dyDescent="0.3">
      <c r="H5148" s="482"/>
      <c r="I5148" s="482"/>
      <c r="J5148" s="482"/>
      <c r="K5148" s="482"/>
      <c r="L5148" s="482"/>
      <c r="M5148" s="482"/>
      <c r="N5148" s="482"/>
      <c r="O5148" s="482"/>
      <c r="P5148" s="482"/>
      <c r="Q5148" s="13"/>
      <c r="R5148" s="13"/>
    </row>
    <row r="5149" spans="8:18" ht="18.600000000000001" x14ac:dyDescent="0.4">
      <c r="H5149" s="483"/>
      <c r="I5149" s="483"/>
      <c r="J5149" s="483"/>
      <c r="K5149" s="483"/>
      <c r="L5149" s="483"/>
      <c r="M5149" s="483"/>
      <c r="N5149" s="483"/>
      <c r="O5149" s="483"/>
      <c r="P5149" s="483"/>
      <c r="Q5149" s="13"/>
      <c r="R5149" s="13"/>
    </row>
    <row r="5150" spans="8:18" ht="18" x14ac:dyDescent="0.4">
      <c r="H5150" s="484"/>
      <c r="I5150" s="484"/>
      <c r="J5150" s="484"/>
      <c r="K5150" s="484"/>
      <c r="L5150" s="484"/>
      <c r="M5150" s="484"/>
      <c r="N5150" s="484"/>
      <c r="O5150" s="484"/>
      <c r="P5150" s="484"/>
      <c r="Q5150" s="13"/>
      <c r="R5150" s="13"/>
    </row>
    <row r="5151" spans="8:18" x14ac:dyDescent="0.3">
      <c r="H5151" s="13"/>
      <c r="I5151" s="359"/>
      <c r="J5151" s="360"/>
      <c r="K5151" s="361"/>
      <c r="L5151" s="362"/>
      <c r="M5151" s="363"/>
      <c r="N5151" s="485"/>
      <c r="O5151" s="485"/>
      <c r="P5151" s="364"/>
      <c r="Q5151" s="13"/>
      <c r="R5151" s="13"/>
    </row>
    <row r="5152" spans="8:18" x14ac:dyDescent="0.3">
      <c r="H5152" s="13"/>
      <c r="I5152" s="359"/>
      <c r="J5152" s="360"/>
      <c r="K5152" s="361"/>
      <c r="L5152" s="361"/>
      <c r="M5152" s="363"/>
      <c r="N5152" s="485"/>
      <c r="O5152" s="485"/>
      <c r="P5152" s="364"/>
      <c r="Q5152" s="13"/>
      <c r="R5152" s="13"/>
    </row>
    <row r="5153" spans="8:22" x14ac:dyDescent="0.3">
      <c r="H5153" s="13"/>
      <c r="I5153" s="365"/>
      <c r="J5153" s="365"/>
      <c r="K5153" s="366"/>
      <c r="L5153" s="367"/>
      <c r="M5153" s="368"/>
      <c r="N5153" s="369"/>
      <c r="O5153" s="486"/>
      <c r="P5153" s="486"/>
      <c r="Q5153" s="486"/>
      <c r="R5153" s="486"/>
    </row>
    <row r="5154" spans="8:22" x14ac:dyDescent="0.3">
      <c r="H5154" s="370"/>
      <c r="I5154" s="371"/>
      <c r="J5154" s="371"/>
      <c r="K5154" s="367"/>
      <c r="L5154" s="367"/>
      <c r="M5154" s="367"/>
      <c r="N5154" s="372"/>
      <c r="O5154" s="478"/>
      <c r="P5154" s="478"/>
      <c r="Q5154" s="478"/>
      <c r="R5154" s="478"/>
    </row>
    <row r="5155" spans="8:22" x14ac:dyDescent="0.3">
      <c r="H5155" s="357"/>
      <c r="I5155" s="357"/>
      <c r="J5155" s="407"/>
      <c r="K5155" s="378"/>
      <c r="L5155" s="378"/>
      <c r="M5155" s="381"/>
      <c r="N5155" s="381"/>
      <c r="O5155" s="376"/>
      <c r="P5155" s="377"/>
      <c r="Q5155" s="376"/>
      <c r="R5155" s="377"/>
    </row>
    <row r="5156" spans="8:22" x14ac:dyDescent="0.3">
      <c r="H5156" s="357"/>
      <c r="I5156" s="357"/>
      <c r="J5156" s="407"/>
      <c r="K5156" s="378"/>
      <c r="L5156" s="378"/>
      <c r="M5156" s="381"/>
      <c r="N5156" s="381"/>
      <c r="O5156" s="376"/>
      <c r="P5156" s="377"/>
      <c r="Q5156" s="376"/>
      <c r="R5156" s="377"/>
    </row>
    <row r="5157" spans="8:22" x14ac:dyDescent="0.3">
      <c r="H5157" s="357"/>
      <c r="I5157" s="357"/>
      <c r="J5157" s="407"/>
      <c r="K5157" s="378"/>
      <c r="L5157" s="378"/>
      <c r="M5157" s="381"/>
      <c r="N5157" s="381"/>
      <c r="O5157" s="376"/>
      <c r="P5157" s="377"/>
      <c r="Q5157" s="376"/>
      <c r="R5157" s="377"/>
      <c r="S5157" s="298"/>
      <c r="T5157" s="392" t="s">
        <v>2379</v>
      </c>
      <c r="U5157" s="392"/>
      <c r="V5157" s="392"/>
    </row>
    <row r="5158" spans="8:22" x14ac:dyDescent="0.3">
      <c r="H5158" s="357"/>
      <c r="I5158" s="357"/>
      <c r="J5158" s="407"/>
      <c r="K5158" s="378"/>
      <c r="L5158" s="378"/>
      <c r="M5158" s="381"/>
      <c r="N5158" s="381"/>
      <c r="O5158" s="376"/>
      <c r="P5158" s="377"/>
      <c r="Q5158" s="376"/>
      <c r="R5158" s="377"/>
      <c r="T5158" s="406">
        <v>41807</v>
      </c>
      <c r="U5158" s="406"/>
      <c r="V5158" s="406"/>
    </row>
    <row r="5159" spans="8:22" x14ac:dyDescent="0.3">
      <c r="H5159" s="357"/>
      <c r="I5159" s="357"/>
      <c r="J5159" s="407"/>
      <c r="K5159" s="378"/>
      <c r="L5159" s="378"/>
      <c r="M5159" s="381"/>
      <c r="N5159" s="381"/>
      <c r="O5159" s="376"/>
      <c r="P5159" s="377"/>
      <c r="Q5159" s="376"/>
      <c r="R5159" s="377"/>
    </row>
    <row r="5160" spans="8:22" x14ac:dyDescent="0.3">
      <c r="H5160" s="357"/>
      <c r="I5160" s="357"/>
      <c r="J5160" s="407"/>
      <c r="K5160" s="378"/>
      <c r="L5160" s="378"/>
      <c r="M5160" s="381"/>
      <c r="N5160" s="381"/>
      <c r="O5160" s="376"/>
      <c r="P5160" s="377"/>
      <c r="Q5160" s="376"/>
      <c r="R5160" s="377"/>
    </row>
    <row r="5161" spans="8:22" x14ac:dyDescent="0.3">
      <c r="H5161" s="357"/>
      <c r="I5161" s="357"/>
      <c r="J5161" s="407"/>
      <c r="K5161" s="378"/>
      <c r="L5161" s="378"/>
      <c r="M5161" s="381"/>
      <c r="N5161" s="381"/>
      <c r="O5161" s="376"/>
      <c r="P5161" s="377"/>
      <c r="Q5161" s="376"/>
      <c r="R5161" s="377"/>
    </row>
    <row r="5162" spans="8:22" x14ac:dyDescent="0.3">
      <c r="H5162" s="357"/>
      <c r="I5162" s="357"/>
      <c r="J5162" s="407"/>
      <c r="K5162" s="378"/>
      <c r="L5162" s="378"/>
      <c r="M5162" s="381"/>
      <c r="N5162" s="423"/>
      <c r="O5162" s="376"/>
      <c r="P5162" s="377"/>
      <c r="Q5162" s="376"/>
      <c r="R5162" s="377"/>
    </row>
    <row r="5163" spans="8:22" x14ac:dyDescent="0.3">
      <c r="H5163" s="357"/>
      <c r="I5163" s="357"/>
      <c r="J5163" s="407"/>
      <c r="K5163" s="378"/>
      <c r="L5163" s="378"/>
      <c r="M5163" s="408"/>
      <c r="N5163" s="418"/>
      <c r="O5163" s="376"/>
      <c r="P5163" s="377"/>
      <c r="Q5163" s="376"/>
      <c r="R5163" s="377"/>
    </row>
    <row r="5164" spans="8:22" x14ac:dyDescent="0.3">
      <c r="H5164" s="367"/>
      <c r="I5164" s="367"/>
      <c r="J5164" s="367"/>
      <c r="K5164" s="367"/>
      <c r="L5164" s="367"/>
      <c r="M5164" s="367"/>
      <c r="N5164" s="382"/>
      <c r="O5164" s="376"/>
      <c r="P5164" s="377"/>
      <c r="Q5164" s="376"/>
      <c r="R5164" s="377"/>
    </row>
    <row r="5165" spans="8:22" x14ac:dyDescent="0.3">
      <c r="H5165" s="354"/>
      <c r="I5165" s="354"/>
      <c r="J5165" s="354"/>
      <c r="K5165" s="354"/>
      <c r="L5165" s="354"/>
      <c r="M5165" s="368"/>
      <c r="N5165" s="384"/>
      <c r="O5165" s="310"/>
      <c r="P5165" s="495"/>
      <c r="Q5165" s="495"/>
      <c r="R5165" s="495"/>
    </row>
    <row r="5166" spans="8:22" ht="19.5" customHeight="1" x14ac:dyDescent="0.3">
      <c r="H5166" s="385"/>
      <c r="I5166" s="385"/>
      <c r="J5166" s="385"/>
      <c r="K5166" s="385"/>
      <c r="L5166" s="385"/>
      <c r="M5166" s="386"/>
      <c r="N5166" s="386"/>
      <c r="O5166" s="385"/>
      <c r="P5166" s="385"/>
      <c r="Q5166" s="13"/>
      <c r="R5166" s="13"/>
    </row>
    <row r="5167" spans="8:22" ht="24.75" customHeight="1" x14ac:dyDescent="0.3">
      <c r="H5167" s="354"/>
      <c r="I5167" s="355"/>
      <c r="J5167" s="355"/>
      <c r="K5167" s="355"/>
      <c r="L5167" s="355"/>
      <c r="M5167" s="355"/>
      <c r="N5167" s="355"/>
      <c r="O5167" s="355"/>
      <c r="P5167" s="355"/>
      <c r="Q5167" s="13"/>
      <c r="R5167" s="13"/>
    </row>
    <row r="5168" spans="8:22" x14ac:dyDescent="0.3">
      <c r="H5168" s="354"/>
      <c r="I5168" s="355"/>
      <c r="J5168" s="355"/>
      <c r="K5168" s="355"/>
      <c r="L5168" s="355"/>
      <c r="M5168" s="355"/>
      <c r="N5168" s="355"/>
      <c r="O5168" s="355"/>
      <c r="P5168" s="355"/>
      <c r="Q5168" s="13"/>
      <c r="R5168" s="70"/>
    </row>
    <row r="5169" spans="8:22" x14ac:dyDescent="0.3">
      <c r="H5169" s="354"/>
      <c r="I5169" s="355"/>
      <c r="J5169" s="355"/>
      <c r="K5169" s="355"/>
      <c r="L5169" s="355"/>
      <c r="M5169" s="355"/>
      <c r="N5169" s="355"/>
      <c r="O5169" s="355"/>
      <c r="P5169" s="355"/>
      <c r="Q5169" s="13"/>
      <c r="R5169" s="70"/>
    </row>
    <row r="5170" spans="8:22" ht="19.5" customHeight="1" x14ac:dyDescent="0.3">
      <c r="H5170" s="354"/>
      <c r="I5170" s="355"/>
      <c r="J5170" s="355"/>
      <c r="K5170" s="355"/>
      <c r="L5170" s="355"/>
      <c r="M5170" s="355"/>
      <c r="N5170" s="355"/>
      <c r="O5170" s="355"/>
      <c r="P5170" s="355"/>
      <c r="Q5170" s="13"/>
      <c r="R5170" s="70"/>
    </row>
    <row r="5171" spans="8:22" x14ac:dyDescent="0.3">
      <c r="H5171" s="13"/>
      <c r="I5171" s="13"/>
      <c r="J5171" s="13"/>
      <c r="K5171" s="13"/>
      <c r="L5171" s="13"/>
      <c r="M5171" s="358"/>
      <c r="N5171" s="358"/>
      <c r="O5171" s="13"/>
      <c r="P5171" s="13"/>
      <c r="Q5171" s="13"/>
      <c r="R5171" s="13"/>
    </row>
    <row r="5172" spans="8:22" ht="18.600000000000001" x14ac:dyDescent="0.4">
      <c r="H5172" s="487"/>
      <c r="I5172" s="487"/>
      <c r="J5172" s="487"/>
      <c r="K5172" s="487"/>
      <c r="L5172" s="487"/>
      <c r="M5172" s="487"/>
      <c r="N5172" s="487"/>
      <c r="O5172" s="487"/>
      <c r="P5172" s="487"/>
      <c r="Q5172" s="487"/>
      <c r="R5172" s="487"/>
    </row>
    <row r="5173" spans="8:22" x14ac:dyDescent="0.3">
      <c r="H5173" s="482"/>
      <c r="I5173" s="482"/>
      <c r="J5173" s="482"/>
      <c r="K5173" s="482"/>
      <c r="L5173" s="482"/>
      <c r="M5173" s="482"/>
      <c r="N5173" s="482"/>
      <c r="O5173" s="482"/>
      <c r="P5173" s="482"/>
      <c r="Q5173" s="13"/>
      <c r="R5173" s="13"/>
    </row>
    <row r="5174" spans="8:22" ht="18.600000000000001" x14ac:dyDescent="0.4">
      <c r="H5174" s="483"/>
      <c r="I5174" s="483"/>
      <c r="J5174" s="483"/>
      <c r="K5174" s="483"/>
      <c r="L5174" s="483"/>
      <c r="M5174" s="483"/>
      <c r="N5174" s="483"/>
      <c r="O5174" s="483"/>
      <c r="P5174" s="483"/>
      <c r="Q5174" s="13"/>
      <c r="R5174" s="13"/>
    </row>
    <row r="5175" spans="8:22" ht="18" x14ac:dyDescent="0.4">
      <c r="H5175" s="484"/>
      <c r="I5175" s="484"/>
      <c r="J5175" s="484"/>
      <c r="K5175" s="484"/>
      <c r="L5175" s="484"/>
      <c r="M5175" s="484"/>
      <c r="N5175" s="484"/>
      <c r="O5175" s="484"/>
      <c r="P5175" s="484"/>
      <c r="Q5175" s="13"/>
      <c r="R5175" s="13"/>
    </row>
    <row r="5176" spans="8:22" x14ac:dyDescent="0.3">
      <c r="H5176" s="13"/>
      <c r="I5176" s="359"/>
      <c r="J5176" s="360"/>
      <c r="K5176" s="361"/>
      <c r="L5176" s="362"/>
      <c r="M5176" s="363"/>
      <c r="N5176" s="485"/>
      <c r="O5176" s="485"/>
      <c r="P5176" s="364"/>
      <c r="Q5176" s="13"/>
      <c r="R5176" s="13"/>
    </row>
    <row r="5177" spans="8:22" x14ac:dyDescent="0.3">
      <c r="H5177" s="13"/>
      <c r="I5177" s="359"/>
      <c r="J5177" s="360"/>
      <c r="K5177" s="361"/>
      <c r="L5177" s="361"/>
      <c r="M5177" s="363"/>
      <c r="N5177" s="485"/>
      <c r="O5177" s="485"/>
      <c r="P5177" s="364"/>
      <c r="Q5177" s="13"/>
      <c r="R5177" s="13"/>
    </row>
    <row r="5178" spans="8:22" ht="21" customHeight="1" x14ac:dyDescent="0.3">
      <c r="H5178" s="13"/>
      <c r="I5178" s="365"/>
      <c r="J5178" s="365"/>
      <c r="K5178" s="366"/>
      <c r="L5178" s="367"/>
      <c r="M5178" s="368"/>
      <c r="N5178" s="369"/>
      <c r="O5178" s="486"/>
      <c r="P5178" s="486"/>
      <c r="Q5178" s="486"/>
      <c r="R5178" s="486"/>
    </row>
    <row r="5179" spans="8:22" ht="22.5" customHeight="1" x14ac:dyDescent="0.3">
      <c r="H5179" s="370"/>
      <c r="I5179" s="371"/>
      <c r="J5179" s="371"/>
      <c r="K5179" s="367"/>
      <c r="L5179" s="367"/>
      <c r="M5179" s="367"/>
      <c r="N5179" s="372"/>
      <c r="O5179" s="478"/>
      <c r="P5179" s="478"/>
      <c r="Q5179" s="478"/>
      <c r="R5179" s="478"/>
    </row>
    <row r="5180" spans="8:22" x14ac:dyDescent="0.3">
      <c r="H5180" s="357"/>
      <c r="I5180" s="357"/>
      <c r="J5180" s="407"/>
      <c r="K5180" s="378"/>
      <c r="L5180" s="378"/>
      <c r="M5180" s="381"/>
      <c r="N5180" s="381"/>
      <c r="O5180" s="376"/>
      <c r="P5180" s="377"/>
      <c r="Q5180" s="376"/>
      <c r="R5180" s="377"/>
    </row>
    <row r="5181" spans="8:22" x14ac:dyDescent="0.3">
      <c r="H5181" s="357"/>
      <c r="I5181" s="357"/>
      <c r="J5181" s="407"/>
      <c r="K5181" s="378"/>
      <c r="L5181" s="378"/>
      <c r="M5181" s="381"/>
      <c r="N5181" s="381"/>
      <c r="O5181" s="376"/>
      <c r="P5181" s="377"/>
      <c r="Q5181" s="376"/>
      <c r="R5181" s="377"/>
      <c r="T5181" s="406">
        <v>41807</v>
      </c>
      <c r="U5181" s="406"/>
      <c r="V5181" s="406"/>
    </row>
    <row r="5182" spans="8:22" x14ac:dyDescent="0.3">
      <c r="H5182" s="357"/>
      <c r="I5182" s="357"/>
      <c r="J5182" s="407"/>
      <c r="K5182" s="378"/>
      <c r="L5182" s="378"/>
      <c r="M5182" s="381"/>
      <c r="N5182" s="381"/>
      <c r="O5182" s="376"/>
      <c r="P5182" s="377"/>
      <c r="Q5182" s="376"/>
      <c r="R5182" s="377"/>
      <c r="T5182" s="406">
        <v>41807</v>
      </c>
      <c r="U5182" s="406"/>
      <c r="V5182" s="406"/>
    </row>
    <row r="5183" spans="8:22" x14ac:dyDescent="0.3">
      <c r="H5183" s="357"/>
      <c r="I5183" s="357"/>
      <c r="J5183" s="407"/>
      <c r="K5183" s="378"/>
      <c r="L5183" s="378"/>
      <c r="M5183" s="381"/>
      <c r="N5183" s="381"/>
      <c r="O5183" s="376"/>
      <c r="P5183" s="377"/>
      <c r="Q5183" s="376"/>
      <c r="R5183" s="377"/>
      <c r="T5183" s="406">
        <v>41828</v>
      </c>
      <c r="U5183" s="406"/>
      <c r="V5183" s="406"/>
    </row>
    <row r="5184" spans="8:22" x14ac:dyDescent="0.3">
      <c r="H5184" s="357"/>
      <c r="I5184" s="357"/>
      <c r="J5184" s="407"/>
      <c r="K5184" s="378"/>
      <c r="L5184" s="378"/>
      <c r="M5184" s="381"/>
      <c r="N5184" s="381"/>
      <c r="O5184" s="376"/>
      <c r="P5184" s="377"/>
      <c r="Q5184" s="376"/>
      <c r="R5184" s="377"/>
    </row>
    <row r="5185" spans="8:19" x14ac:dyDescent="0.3">
      <c r="H5185" s="357"/>
      <c r="I5185" s="357"/>
      <c r="J5185" s="407"/>
      <c r="K5185" s="378"/>
      <c r="L5185" s="378"/>
      <c r="M5185" s="381"/>
      <c r="N5185" s="381"/>
      <c r="O5185" s="376"/>
      <c r="P5185" s="377"/>
      <c r="Q5185" s="376"/>
      <c r="R5185" s="377"/>
    </row>
    <row r="5186" spans="8:19" x14ac:dyDescent="0.3">
      <c r="H5186" s="357"/>
      <c r="I5186" s="357"/>
      <c r="J5186" s="407"/>
      <c r="K5186" s="378"/>
      <c r="L5186" s="378"/>
      <c r="M5186" s="381"/>
      <c r="N5186" s="381"/>
      <c r="O5186" s="376"/>
      <c r="P5186" s="377"/>
      <c r="Q5186" s="376"/>
      <c r="R5186" s="377"/>
    </row>
    <row r="5187" spans="8:19" x14ac:dyDescent="0.3">
      <c r="H5187" s="357"/>
      <c r="I5187" s="357"/>
      <c r="J5187" s="407"/>
      <c r="K5187" s="378"/>
      <c r="L5187" s="378"/>
      <c r="M5187" s="381"/>
      <c r="N5187" s="381"/>
      <c r="O5187" s="376"/>
      <c r="P5187" s="377"/>
      <c r="Q5187" s="376"/>
      <c r="R5187" s="377"/>
    </row>
    <row r="5188" spans="8:19" x14ac:dyDescent="0.3">
      <c r="H5188" s="357"/>
      <c r="I5188" s="357"/>
      <c r="J5188" s="407"/>
      <c r="K5188" s="378"/>
      <c r="L5188" s="378"/>
      <c r="M5188" s="381"/>
      <c r="N5188" s="381"/>
      <c r="O5188" s="376"/>
      <c r="P5188" s="377"/>
      <c r="Q5188" s="376"/>
      <c r="R5188" s="377"/>
    </row>
    <row r="5189" spans="8:19" x14ac:dyDescent="0.3">
      <c r="H5189" s="357"/>
      <c r="I5189" s="357"/>
      <c r="J5189" s="407"/>
      <c r="K5189" s="378"/>
      <c r="L5189" s="378"/>
      <c r="M5189" s="381"/>
      <c r="N5189" s="381"/>
      <c r="O5189" s="376"/>
      <c r="P5189" s="377"/>
      <c r="Q5189" s="376"/>
      <c r="R5189" s="377"/>
    </row>
    <row r="5190" spans="8:19" x14ac:dyDescent="0.3">
      <c r="H5190" s="357"/>
      <c r="I5190" s="357"/>
      <c r="J5190" s="407"/>
      <c r="K5190" s="378"/>
      <c r="L5190" s="378"/>
      <c r="M5190" s="408"/>
      <c r="N5190" s="418"/>
      <c r="O5190" s="376"/>
      <c r="P5190" s="377"/>
      <c r="Q5190" s="376"/>
      <c r="R5190" s="377"/>
    </row>
    <row r="5191" spans="8:19" x14ac:dyDescent="0.3">
      <c r="H5191" s="367"/>
      <c r="I5191" s="367"/>
      <c r="J5191" s="367"/>
      <c r="K5191" s="367"/>
      <c r="L5191" s="367"/>
      <c r="M5191" s="367"/>
      <c r="N5191" s="382"/>
      <c r="O5191" s="376"/>
      <c r="P5191" s="377"/>
      <c r="Q5191" s="376"/>
      <c r="R5191" s="377"/>
    </row>
    <row r="5192" spans="8:19" x14ac:dyDescent="0.3">
      <c r="H5192" s="354"/>
      <c r="I5192" s="354"/>
      <c r="J5192" s="354"/>
      <c r="K5192" s="354"/>
      <c r="L5192" s="354"/>
      <c r="M5192" s="368"/>
      <c r="N5192" s="384"/>
      <c r="O5192" s="310"/>
      <c r="P5192" s="495"/>
      <c r="Q5192" s="495"/>
      <c r="R5192" s="495"/>
    </row>
    <row r="5193" spans="8:19" x14ac:dyDescent="0.3">
      <c r="H5193" s="492"/>
      <c r="I5193" s="492"/>
      <c r="J5193" s="492"/>
      <c r="K5193" s="492"/>
      <c r="L5193" s="492"/>
      <c r="M5193" s="492"/>
      <c r="N5193" s="492"/>
      <c r="O5193" s="310"/>
      <c r="P5193" s="424"/>
      <c r="Q5193" s="397"/>
      <c r="R5193" s="400"/>
    </row>
    <row r="5194" spans="8:19" ht="24.75" customHeight="1" x14ac:dyDescent="0.3">
      <c r="H5194" s="492"/>
      <c r="I5194" s="492"/>
      <c r="J5194" s="492"/>
      <c r="K5194" s="492"/>
      <c r="L5194" s="492"/>
      <c r="M5194" s="492"/>
      <c r="N5194" s="492"/>
      <c r="O5194" s="310"/>
      <c r="P5194" s="495"/>
      <c r="Q5194" s="495"/>
      <c r="R5194" s="495"/>
      <c r="S5194" s="71"/>
    </row>
    <row r="5195" spans="8:19" ht="22.5" customHeight="1" x14ac:dyDescent="0.3">
      <c r="H5195" s="385"/>
      <c r="I5195" s="385"/>
      <c r="J5195" s="385"/>
      <c r="K5195" s="385"/>
      <c r="L5195" s="385"/>
      <c r="M5195" s="386"/>
      <c r="N5195" s="386"/>
      <c r="O5195" s="385"/>
      <c r="P5195" s="385"/>
      <c r="Q5195" s="13"/>
      <c r="R5195" s="13"/>
    </row>
    <row r="5196" spans="8:19" ht="21" customHeight="1" x14ac:dyDescent="0.3">
      <c r="H5196" s="354"/>
      <c r="I5196" s="355"/>
      <c r="J5196" s="355"/>
      <c r="K5196" s="355"/>
      <c r="L5196" s="355"/>
      <c r="M5196" s="355"/>
      <c r="N5196" s="355"/>
      <c r="O5196" s="355"/>
      <c r="P5196" s="355"/>
      <c r="Q5196" s="13"/>
      <c r="R5196" s="13"/>
    </row>
    <row r="5197" spans="8:19" x14ac:dyDescent="0.3">
      <c r="H5197" s="354"/>
      <c r="I5197" s="355"/>
      <c r="J5197" s="355"/>
      <c r="K5197" s="355"/>
      <c r="L5197" s="355"/>
      <c r="M5197" s="355"/>
      <c r="N5197" s="355"/>
      <c r="O5197" s="355"/>
      <c r="P5197" s="355"/>
      <c r="Q5197" s="13"/>
      <c r="R5197" s="70"/>
    </row>
    <row r="5198" spans="8:19" x14ac:dyDescent="0.3">
      <c r="H5198" s="354"/>
      <c r="I5198" s="355"/>
      <c r="J5198" s="355"/>
      <c r="K5198" s="355"/>
      <c r="L5198" s="355"/>
      <c r="M5198" s="355"/>
      <c r="N5198" s="355"/>
      <c r="O5198" s="355"/>
      <c r="P5198" s="355"/>
      <c r="Q5198" s="13"/>
      <c r="R5198" s="70"/>
    </row>
    <row r="5199" spans="8:19" ht="19.5" customHeight="1" x14ac:dyDescent="0.3">
      <c r="H5199" s="354"/>
      <c r="I5199" s="355"/>
      <c r="J5199" s="355"/>
      <c r="K5199" s="355"/>
      <c r="L5199" s="355"/>
      <c r="M5199" s="355"/>
      <c r="N5199" s="355"/>
      <c r="O5199" s="355"/>
      <c r="P5199" s="355"/>
      <c r="Q5199" s="13"/>
      <c r="R5199" s="70"/>
    </row>
    <row r="5200" spans="8:19" x14ac:dyDescent="0.3">
      <c r="H5200" s="13"/>
      <c r="I5200" s="13"/>
      <c r="J5200" s="13"/>
      <c r="K5200" s="13"/>
      <c r="L5200" s="13"/>
      <c r="M5200" s="358"/>
      <c r="N5200" s="358"/>
      <c r="O5200" s="13"/>
      <c r="P5200" s="13"/>
      <c r="Q5200" s="13"/>
      <c r="R5200" s="13"/>
    </row>
    <row r="5201" spans="8:22" ht="18.600000000000001" x14ac:dyDescent="0.4">
      <c r="H5201" s="487"/>
      <c r="I5201" s="487"/>
      <c r="J5201" s="487"/>
      <c r="K5201" s="487"/>
      <c r="L5201" s="487"/>
      <c r="M5201" s="487"/>
      <c r="N5201" s="487"/>
      <c r="O5201" s="487"/>
      <c r="P5201" s="487"/>
      <c r="Q5201" s="487"/>
      <c r="R5201" s="487"/>
    </row>
    <row r="5202" spans="8:22" x14ac:dyDescent="0.3">
      <c r="H5202" s="482"/>
      <c r="I5202" s="482"/>
      <c r="J5202" s="482"/>
      <c r="K5202" s="482"/>
      <c r="L5202" s="482"/>
      <c r="M5202" s="482"/>
      <c r="N5202" s="482"/>
      <c r="O5202" s="482"/>
      <c r="P5202" s="482"/>
      <c r="Q5202" s="13"/>
      <c r="R5202" s="13"/>
    </row>
    <row r="5203" spans="8:22" ht="18.600000000000001" x14ac:dyDescent="0.4">
      <c r="H5203" s="483"/>
      <c r="I5203" s="483"/>
      <c r="J5203" s="483"/>
      <c r="K5203" s="483"/>
      <c r="L5203" s="483"/>
      <c r="M5203" s="483"/>
      <c r="N5203" s="483"/>
      <c r="O5203" s="483"/>
      <c r="P5203" s="483"/>
      <c r="Q5203" s="13"/>
      <c r="R5203" s="13"/>
    </row>
    <row r="5204" spans="8:22" ht="18" x14ac:dyDescent="0.4">
      <c r="H5204" s="484"/>
      <c r="I5204" s="484"/>
      <c r="J5204" s="484"/>
      <c r="K5204" s="484"/>
      <c r="L5204" s="484"/>
      <c r="M5204" s="484"/>
      <c r="N5204" s="484"/>
      <c r="O5204" s="484"/>
      <c r="P5204" s="484"/>
      <c r="Q5204" s="13"/>
      <c r="R5204" s="13"/>
    </row>
    <row r="5205" spans="8:22" x14ac:dyDescent="0.3">
      <c r="H5205" s="13"/>
      <c r="I5205" s="359"/>
      <c r="J5205" s="360"/>
      <c r="K5205" s="361"/>
      <c r="L5205" s="362"/>
      <c r="M5205" s="363"/>
      <c r="N5205" s="485"/>
      <c r="O5205" s="485"/>
      <c r="P5205" s="364"/>
      <c r="Q5205" s="13"/>
      <c r="R5205" s="13"/>
    </row>
    <row r="5206" spans="8:22" x14ac:dyDescent="0.3">
      <c r="H5206" s="13"/>
      <c r="I5206" s="359"/>
      <c r="J5206" s="360"/>
      <c r="K5206" s="361"/>
      <c r="L5206" s="361"/>
      <c r="M5206" s="363"/>
      <c r="N5206" s="485"/>
      <c r="O5206" s="485"/>
      <c r="P5206" s="364"/>
      <c r="Q5206" s="13"/>
      <c r="R5206" s="13"/>
    </row>
    <row r="5207" spans="8:22" x14ac:dyDescent="0.3">
      <c r="H5207" s="13"/>
      <c r="I5207" s="365"/>
      <c r="J5207" s="365"/>
      <c r="K5207" s="366"/>
      <c r="L5207" s="367"/>
      <c r="M5207" s="368"/>
      <c r="N5207" s="369"/>
      <c r="O5207" s="486"/>
      <c r="P5207" s="486"/>
      <c r="Q5207" s="486"/>
      <c r="R5207" s="486"/>
    </row>
    <row r="5208" spans="8:22" x14ac:dyDescent="0.3">
      <c r="H5208" s="370"/>
      <c r="I5208" s="371"/>
      <c r="J5208" s="371"/>
      <c r="K5208" s="367"/>
      <c r="L5208" s="367"/>
      <c r="M5208" s="367"/>
      <c r="N5208" s="372"/>
      <c r="O5208" s="478"/>
      <c r="P5208" s="478"/>
      <c r="Q5208" s="478"/>
      <c r="R5208" s="478"/>
    </row>
    <row r="5209" spans="8:22" ht="27" customHeight="1" x14ac:dyDescent="0.3">
      <c r="H5209" s="357"/>
      <c r="I5209" s="357"/>
      <c r="J5209" s="407"/>
      <c r="K5209" s="378"/>
      <c r="L5209" s="378"/>
      <c r="M5209" s="381"/>
      <c r="N5209" s="381"/>
      <c r="O5209" s="376"/>
      <c r="P5209" s="377"/>
      <c r="Q5209" s="376"/>
      <c r="R5209" s="377"/>
      <c r="T5209" s="406">
        <v>41808</v>
      </c>
      <c r="U5209" s="406"/>
      <c r="V5209" s="406"/>
    </row>
    <row r="5210" spans="8:22" ht="27.75" customHeight="1" x14ac:dyDescent="0.3">
      <c r="H5210" s="357"/>
      <c r="I5210" s="357"/>
      <c r="J5210" s="407"/>
      <c r="K5210" s="378"/>
      <c r="L5210" s="378"/>
      <c r="M5210" s="381"/>
      <c r="N5210" s="381"/>
      <c r="O5210" s="376"/>
      <c r="P5210" s="377"/>
      <c r="Q5210" s="376"/>
      <c r="R5210" s="377"/>
    </row>
    <row r="5211" spans="8:22" ht="27.75" customHeight="1" x14ac:dyDescent="0.3">
      <c r="H5211" s="357"/>
      <c r="I5211" s="357"/>
      <c r="J5211" s="407"/>
      <c r="K5211" s="378"/>
      <c r="L5211" s="378"/>
      <c r="M5211" s="381"/>
      <c r="N5211" s="381"/>
      <c r="O5211" s="376"/>
      <c r="P5211" s="377"/>
      <c r="Q5211" s="376"/>
      <c r="R5211" s="377"/>
    </row>
    <row r="5212" spans="8:22" x14ac:dyDescent="0.3">
      <c r="H5212" s="357"/>
      <c r="I5212" s="357"/>
      <c r="J5212" s="407"/>
      <c r="K5212" s="378"/>
      <c r="L5212" s="378"/>
      <c r="M5212" s="381"/>
      <c r="N5212" s="381"/>
      <c r="O5212" s="376"/>
      <c r="P5212" s="377"/>
      <c r="Q5212" s="376"/>
      <c r="R5212" s="377"/>
    </row>
    <row r="5213" spans="8:22" x14ac:dyDescent="0.3">
      <c r="H5213" s="357"/>
      <c r="I5213" s="357"/>
      <c r="J5213" s="407"/>
      <c r="K5213" s="378"/>
      <c r="L5213" s="378"/>
      <c r="M5213" s="381"/>
      <c r="N5213" s="381"/>
      <c r="O5213" s="376"/>
      <c r="P5213" s="377"/>
      <c r="Q5213" s="376"/>
      <c r="R5213" s="377"/>
    </row>
    <row r="5214" spans="8:22" x14ac:dyDescent="0.3">
      <c r="H5214" s="357"/>
      <c r="I5214" s="357"/>
      <c r="J5214" s="407"/>
      <c r="K5214" s="378"/>
      <c r="L5214" s="378"/>
      <c r="M5214" s="381"/>
      <c r="N5214" s="381"/>
      <c r="O5214" s="376"/>
      <c r="P5214" s="377"/>
      <c r="Q5214" s="376"/>
      <c r="R5214" s="377"/>
    </row>
    <row r="5215" spans="8:22" x14ac:dyDescent="0.3">
      <c r="H5215" s="357"/>
      <c r="I5215" s="357"/>
      <c r="J5215" s="407"/>
      <c r="K5215" s="378"/>
      <c r="L5215" s="378"/>
      <c r="M5215" s="381"/>
      <c r="N5215" s="423"/>
      <c r="O5215" s="376"/>
      <c r="P5215" s="377"/>
      <c r="Q5215" s="376"/>
      <c r="R5215" s="377"/>
    </row>
    <row r="5216" spans="8:22" x14ac:dyDescent="0.3">
      <c r="H5216" s="357"/>
      <c r="I5216" s="357"/>
      <c r="J5216" s="407"/>
      <c r="K5216" s="378"/>
      <c r="L5216" s="378"/>
      <c r="M5216" s="381"/>
      <c r="N5216" s="423"/>
      <c r="O5216" s="376"/>
      <c r="P5216" s="377"/>
      <c r="Q5216" s="376"/>
      <c r="R5216" s="377"/>
    </row>
    <row r="5217" spans="8:18" x14ac:dyDescent="0.3">
      <c r="H5217" s="357"/>
      <c r="I5217" s="357"/>
      <c r="J5217" s="407"/>
      <c r="K5217" s="378"/>
      <c r="L5217" s="378"/>
      <c r="M5217" s="381"/>
      <c r="N5217" s="423"/>
      <c r="O5217" s="376"/>
      <c r="P5217" s="377"/>
      <c r="Q5217" s="376"/>
      <c r="R5217" s="377"/>
    </row>
    <row r="5218" spans="8:18" x14ac:dyDescent="0.3">
      <c r="H5218" s="357"/>
      <c r="I5218" s="357"/>
      <c r="J5218" s="407"/>
      <c r="K5218" s="378"/>
      <c r="L5218" s="378"/>
      <c r="M5218" s="381"/>
      <c r="N5218" s="423"/>
      <c r="O5218" s="376"/>
      <c r="P5218" s="377"/>
      <c r="Q5218" s="376"/>
      <c r="R5218" s="377"/>
    </row>
    <row r="5219" spans="8:18" x14ac:dyDescent="0.3">
      <c r="H5219" s="357"/>
      <c r="I5219" s="357"/>
      <c r="J5219" s="407"/>
      <c r="K5219" s="378"/>
      <c r="L5219" s="378"/>
      <c r="M5219" s="381"/>
      <c r="N5219" s="423"/>
      <c r="O5219" s="376"/>
      <c r="P5219" s="377"/>
      <c r="Q5219" s="376"/>
      <c r="R5219" s="377"/>
    </row>
    <row r="5220" spans="8:18" x14ac:dyDescent="0.3">
      <c r="H5220" s="357"/>
      <c r="I5220" s="357"/>
      <c r="J5220" s="407"/>
      <c r="K5220" s="378"/>
      <c r="L5220" s="378"/>
      <c r="M5220" s="381"/>
      <c r="N5220" s="423"/>
      <c r="O5220" s="376"/>
      <c r="P5220" s="377"/>
      <c r="Q5220" s="376"/>
      <c r="R5220" s="377"/>
    </row>
    <row r="5221" spans="8:18" x14ac:dyDescent="0.3">
      <c r="H5221" s="357"/>
      <c r="I5221" s="357"/>
      <c r="J5221" s="407"/>
      <c r="K5221" s="378"/>
      <c r="L5221" s="378"/>
      <c r="M5221" s="381"/>
      <c r="N5221" s="423"/>
      <c r="O5221" s="376"/>
      <c r="P5221" s="377"/>
      <c r="Q5221" s="376"/>
      <c r="R5221" s="377"/>
    </row>
    <row r="5222" spans="8:18" x14ac:dyDescent="0.3">
      <c r="H5222" s="357"/>
      <c r="I5222" s="357"/>
      <c r="J5222" s="407"/>
      <c r="K5222" s="378"/>
      <c r="L5222" s="378"/>
      <c r="M5222" s="381"/>
      <c r="N5222" s="423"/>
      <c r="O5222" s="376"/>
      <c r="P5222" s="377"/>
      <c r="Q5222" s="376"/>
      <c r="R5222" s="377"/>
    </row>
    <row r="5223" spans="8:18" ht="7.5" customHeight="1" x14ac:dyDescent="0.3">
      <c r="H5223" s="357"/>
      <c r="I5223" s="357"/>
      <c r="J5223" s="407"/>
      <c r="K5223" s="378"/>
      <c r="L5223" s="378"/>
      <c r="M5223" s="408"/>
      <c r="N5223" s="418"/>
      <c r="O5223" s="376"/>
      <c r="P5223" s="377"/>
      <c r="Q5223" s="376"/>
      <c r="R5223" s="377"/>
    </row>
    <row r="5224" spans="8:18" ht="13.5" customHeight="1" x14ac:dyDescent="0.3">
      <c r="H5224" s="367"/>
      <c r="I5224" s="367"/>
      <c r="J5224" s="367"/>
      <c r="K5224" s="367"/>
      <c r="L5224" s="367"/>
      <c r="M5224" s="367"/>
      <c r="N5224" s="382"/>
      <c r="O5224" s="376"/>
      <c r="P5224" s="377"/>
      <c r="Q5224" s="376"/>
      <c r="R5224" s="377"/>
    </row>
    <row r="5225" spans="8:18" ht="21" customHeight="1" x14ac:dyDescent="0.3">
      <c r="H5225" s="354"/>
      <c r="I5225" s="354"/>
      <c r="J5225" s="354"/>
      <c r="K5225" s="354"/>
      <c r="L5225" s="354"/>
      <c r="M5225" s="368"/>
      <c r="N5225" s="384"/>
      <c r="O5225" s="310"/>
      <c r="P5225" s="495"/>
      <c r="Q5225" s="495"/>
      <c r="R5225" s="495"/>
    </row>
    <row r="5226" spans="8:18" ht="16.5" customHeight="1" x14ac:dyDescent="0.3">
      <c r="H5226" s="385"/>
      <c r="I5226" s="385"/>
      <c r="J5226" s="385"/>
      <c r="K5226" s="385"/>
      <c r="L5226" s="385"/>
      <c r="M5226" s="386"/>
      <c r="N5226" s="386"/>
      <c r="O5226" s="385"/>
      <c r="P5226" s="385"/>
      <c r="Q5226" s="13"/>
      <c r="R5226" s="13"/>
    </row>
    <row r="5227" spans="8:18" ht="15.75" customHeight="1" x14ac:dyDescent="0.3">
      <c r="H5227" s="354"/>
      <c r="I5227" s="355"/>
      <c r="J5227" s="355"/>
      <c r="K5227" s="355"/>
      <c r="L5227" s="355"/>
      <c r="M5227" s="355"/>
      <c r="N5227" s="355"/>
      <c r="O5227" s="355"/>
      <c r="P5227" s="355"/>
      <c r="Q5227" s="13"/>
      <c r="R5227" s="13"/>
    </row>
    <row r="5228" spans="8:18" x14ac:dyDescent="0.3">
      <c r="H5228" s="354"/>
      <c r="I5228" s="355"/>
      <c r="J5228" s="355"/>
      <c r="K5228" s="355"/>
      <c r="L5228" s="355"/>
      <c r="M5228" s="355"/>
      <c r="N5228" s="355"/>
      <c r="O5228" s="355"/>
      <c r="P5228" s="355"/>
      <c r="Q5228" s="13"/>
      <c r="R5228" s="70"/>
    </row>
    <row r="5229" spans="8:18" x14ac:dyDescent="0.3">
      <c r="H5229" s="354"/>
      <c r="I5229" s="355"/>
      <c r="J5229" s="355"/>
      <c r="K5229" s="355"/>
      <c r="L5229" s="355"/>
      <c r="M5229" s="355"/>
      <c r="N5229" s="355"/>
      <c r="O5229" s="355"/>
      <c r="P5229" s="355"/>
      <c r="Q5229" s="13"/>
      <c r="R5229" s="70"/>
    </row>
    <row r="5230" spans="8:18" ht="15.75" customHeight="1" x14ac:dyDescent="0.3">
      <c r="H5230" s="354"/>
      <c r="I5230" s="355"/>
      <c r="J5230" s="355"/>
      <c r="K5230" s="355"/>
      <c r="L5230" s="355"/>
      <c r="M5230" s="355"/>
      <c r="N5230" s="355"/>
      <c r="O5230" s="355"/>
      <c r="P5230" s="355"/>
      <c r="Q5230" s="13"/>
      <c r="R5230" s="70"/>
    </row>
    <row r="5231" spans="8:18" ht="4.5" customHeight="1" x14ac:dyDescent="0.3">
      <c r="H5231" s="13"/>
      <c r="I5231" s="13"/>
      <c r="J5231" s="13"/>
      <c r="K5231" s="13"/>
      <c r="L5231" s="13"/>
      <c r="M5231" s="358"/>
      <c r="N5231" s="358"/>
      <c r="O5231" s="13"/>
      <c r="P5231" s="13"/>
      <c r="Q5231" s="13"/>
      <c r="R5231" s="13"/>
    </row>
    <row r="5232" spans="8:18" ht="18.600000000000001" x14ac:dyDescent="0.4">
      <c r="H5232" s="487"/>
      <c r="I5232" s="487"/>
      <c r="J5232" s="487"/>
      <c r="K5232" s="487"/>
      <c r="L5232" s="487"/>
      <c r="M5232" s="487"/>
      <c r="N5232" s="487"/>
      <c r="O5232" s="487"/>
      <c r="P5232" s="487"/>
      <c r="Q5232" s="487"/>
      <c r="R5232" s="487"/>
    </row>
    <row r="5233" spans="8:18" x14ac:dyDescent="0.3">
      <c r="H5233" s="482"/>
      <c r="I5233" s="482"/>
      <c r="J5233" s="482"/>
      <c r="K5233" s="482"/>
      <c r="L5233" s="482"/>
      <c r="M5233" s="482"/>
      <c r="N5233" s="482"/>
      <c r="O5233" s="482"/>
      <c r="P5233" s="482"/>
      <c r="Q5233" s="13"/>
      <c r="R5233" s="13"/>
    </row>
    <row r="5234" spans="8:18" ht="18.600000000000001" x14ac:dyDescent="0.4">
      <c r="H5234" s="483"/>
      <c r="I5234" s="483"/>
      <c r="J5234" s="483"/>
      <c r="K5234" s="483"/>
      <c r="L5234" s="483"/>
      <c r="M5234" s="483"/>
      <c r="N5234" s="483"/>
      <c r="O5234" s="483"/>
      <c r="P5234" s="483"/>
      <c r="Q5234" s="13"/>
      <c r="R5234" s="13"/>
    </row>
    <row r="5235" spans="8:18" ht="18" x14ac:dyDescent="0.4">
      <c r="H5235" s="484"/>
      <c r="I5235" s="484"/>
      <c r="J5235" s="484"/>
      <c r="K5235" s="484"/>
      <c r="L5235" s="484"/>
      <c r="M5235" s="484"/>
      <c r="N5235" s="484"/>
      <c r="O5235" s="484"/>
      <c r="P5235" s="484"/>
      <c r="Q5235" s="13"/>
      <c r="R5235" s="13"/>
    </row>
    <row r="5236" spans="8:18" x14ac:dyDescent="0.3">
      <c r="H5236" s="13"/>
      <c r="I5236" s="359"/>
      <c r="J5236" s="360"/>
      <c r="K5236" s="361"/>
      <c r="L5236" s="362"/>
      <c r="M5236" s="363"/>
      <c r="N5236" s="485"/>
      <c r="O5236" s="485"/>
      <c r="P5236" s="364"/>
      <c r="Q5236" s="13"/>
      <c r="R5236" s="13"/>
    </row>
    <row r="5237" spans="8:18" x14ac:dyDescent="0.3">
      <c r="H5237" s="13"/>
      <c r="I5237" s="359"/>
      <c r="J5237" s="360"/>
      <c r="K5237" s="361"/>
      <c r="L5237" s="361"/>
      <c r="M5237" s="363"/>
      <c r="N5237" s="485"/>
      <c r="O5237" s="485"/>
      <c r="P5237" s="364"/>
      <c r="Q5237" s="13"/>
      <c r="R5237" s="13"/>
    </row>
    <row r="5238" spans="8:18" x14ac:dyDescent="0.3">
      <c r="H5238" s="13"/>
      <c r="I5238" s="365"/>
      <c r="J5238" s="365"/>
      <c r="K5238" s="366"/>
      <c r="L5238" s="367"/>
      <c r="M5238" s="368"/>
      <c r="N5238" s="369"/>
      <c r="O5238" s="486"/>
      <c r="P5238" s="486"/>
      <c r="Q5238" s="486"/>
      <c r="R5238" s="486"/>
    </row>
    <row r="5239" spans="8:18" x14ac:dyDescent="0.3">
      <c r="H5239" s="370"/>
      <c r="I5239" s="371"/>
      <c r="J5239" s="371"/>
      <c r="K5239" s="367"/>
      <c r="L5239" s="367"/>
      <c r="M5239" s="367"/>
      <c r="N5239" s="372"/>
      <c r="O5239" s="478"/>
      <c r="P5239" s="478"/>
      <c r="Q5239" s="478"/>
      <c r="R5239" s="478"/>
    </row>
    <row r="5240" spans="8:18" ht="28.5" customHeight="1" x14ac:dyDescent="0.3">
      <c r="H5240" s="357"/>
      <c r="I5240" s="357"/>
      <c r="J5240" s="407"/>
      <c r="K5240" s="378"/>
      <c r="L5240" s="378"/>
      <c r="M5240" s="381"/>
      <c r="N5240" s="381"/>
      <c r="O5240" s="376"/>
      <c r="P5240" s="377"/>
      <c r="Q5240" s="376"/>
      <c r="R5240" s="377"/>
    </row>
    <row r="5241" spans="8:18" x14ac:dyDescent="0.3">
      <c r="H5241" s="357"/>
      <c r="I5241" s="357"/>
      <c r="J5241" s="407"/>
      <c r="K5241" s="378"/>
      <c r="L5241" s="378"/>
      <c r="M5241" s="381"/>
      <c r="N5241" s="381"/>
      <c r="O5241" s="376"/>
      <c r="P5241" s="377"/>
      <c r="Q5241" s="376"/>
      <c r="R5241" s="377"/>
    </row>
    <row r="5242" spans="8:18" x14ac:dyDescent="0.3">
      <c r="H5242" s="357"/>
      <c r="I5242" s="357"/>
      <c r="J5242" s="407"/>
      <c r="K5242" s="378"/>
      <c r="L5242" s="378"/>
      <c r="M5242" s="381"/>
      <c r="N5242" s="491"/>
      <c r="O5242" s="376"/>
      <c r="P5242" s="377"/>
      <c r="Q5242" s="376"/>
      <c r="R5242" s="377"/>
    </row>
    <row r="5243" spans="8:18" x14ac:dyDescent="0.3">
      <c r="H5243" s="357"/>
      <c r="I5243" s="357"/>
      <c r="J5243" s="407"/>
      <c r="K5243" s="378"/>
      <c r="L5243" s="378"/>
      <c r="M5243" s="381"/>
      <c r="N5243" s="491"/>
      <c r="O5243" s="376"/>
      <c r="P5243" s="377"/>
      <c r="Q5243" s="376"/>
      <c r="R5243" s="377"/>
    </row>
    <row r="5244" spans="8:18" x14ac:dyDescent="0.3">
      <c r="H5244" s="357"/>
      <c r="I5244" s="357"/>
      <c r="J5244" s="407"/>
      <c r="K5244" s="378"/>
      <c r="L5244" s="378"/>
      <c r="M5244" s="381"/>
      <c r="N5244" s="491"/>
      <c r="O5244" s="376"/>
      <c r="P5244" s="377"/>
      <c r="Q5244" s="376"/>
      <c r="R5244" s="377"/>
    </row>
    <row r="5245" spans="8:18" ht="12.75" customHeight="1" x14ac:dyDescent="0.3">
      <c r="H5245" s="357"/>
      <c r="I5245" s="357"/>
      <c r="J5245" s="407"/>
      <c r="K5245" s="378"/>
      <c r="L5245" s="378"/>
      <c r="M5245" s="381"/>
      <c r="N5245" s="491"/>
      <c r="O5245" s="376"/>
      <c r="P5245" s="377"/>
      <c r="Q5245" s="376"/>
      <c r="R5245" s="377"/>
    </row>
    <row r="5246" spans="8:18" x14ac:dyDescent="0.3">
      <c r="H5246" s="357"/>
      <c r="I5246" s="357"/>
      <c r="J5246" s="407"/>
      <c r="K5246" s="378"/>
      <c r="L5246" s="378"/>
      <c r="M5246" s="381"/>
      <c r="N5246" s="491"/>
      <c r="O5246" s="376"/>
      <c r="P5246" s="377"/>
      <c r="Q5246" s="376"/>
      <c r="R5246" s="377"/>
    </row>
    <row r="5247" spans="8:18" ht="12.75" customHeight="1" x14ac:dyDescent="0.3">
      <c r="H5247" s="357"/>
      <c r="I5247" s="357"/>
      <c r="J5247" s="407"/>
      <c r="K5247" s="378"/>
      <c r="L5247" s="378"/>
      <c r="M5247" s="381"/>
      <c r="N5247" s="491"/>
      <c r="O5247" s="376"/>
      <c r="P5247" s="377"/>
      <c r="Q5247" s="376"/>
      <c r="R5247" s="377"/>
    </row>
    <row r="5248" spans="8:18" x14ac:dyDescent="0.3">
      <c r="H5248" s="357"/>
      <c r="I5248" s="357"/>
      <c r="J5248" s="407"/>
      <c r="K5248" s="378"/>
      <c r="L5248" s="378"/>
      <c r="M5248" s="381"/>
      <c r="N5248" s="491"/>
      <c r="O5248" s="376"/>
      <c r="P5248" s="377"/>
      <c r="Q5248" s="376"/>
      <c r="R5248" s="377"/>
    </row>
    <row r="5249" spans="8:22" x14ac:dyDescent="0.3">
      <c r="H5249" s="357"/>
      <c r="I5249" s="357"/>
      <c r="J5249" s="407"/>
      <c r="K5249" s="378"/>
      <c r="L5249" s="378"/>
      <c r="M5249" s="381"/>
      <c r="N5249" s="491"/>
      <c r="O5249" s="376"/>
      <c r="P5249" s="377"/>
      <c r="Q5249" s="376"/>
      <c r="R5249" s="377"/>
    </row>
    <row r="5250" spans="8:22" x14ac:dyDescent="0.3">
      <c r="H5250" s="357"/>
      <c r="I5250" s="357"/>
      <c r="J5250" s="407"/>
      <c r="K5250" s="378"/>
      <c r="L5250" s="378"/>
      <c r="M5250" s="381"/>
      <c r="N5250" s="381"/>
      <c r="O5250" s="376"/>
      <c r="P5250" s="377"/>
      <c r="Q5250" s="376"/>
      <c r="R5250" s="377"/>
    </row>
    <row r="5251" spans="8:22" x14ac:dyDescent="0.3">
      <c r="H5251" s="357"/>
      <c r="I5251" s="357"/>
      <c r="J5251" s="407"/>
      <c r="K5251" s="378"/>
      <c r="L5251" s="378"/>
      <c r="M5251" s="381"/>
      <c r="N5251" s="381"/>
      <c r="O5251" s="376"/>
      <c r="P5251" s="377"/>
      <c r="Q5251" s="376"/>
      <c r="R5251" s="377"/>
    </row>
    <row r="5252" spans="8:22" x14ac:dyDescent="0.3">
      <c r="H5252" s="357"/>
      <c r="I5252" s="357"/>
      <c r="J5252" s="407"/>
      <c r="K5252" s="378"/>
      <c r="L5252" s="378"/>
      <c r="M5252" s="381"/>
      <c r="N5252" s="381"/>
      <c r="O5252" s="376"/>
      <c r="P5252" s="377"/>
      <c r="Q5252" s="376"/>
      <c r="R5252" s="377"/>
    </row>
    <row r="5253" spans="8:22" x14ac:dyDescent="0.3">
      <c r="H5253" s="357"/>
      <c r="I5253" s="357"/>
      <c r="J5253" s="407"/>
      <c r="K5253" s="378"/>
      <c r="L5253" s="378"/>
      <c r="M5253" s="381"/>
      <c r="N5253" s="381"/>
      <c r="O5253" s="376"/>
      <c r="P5253" s="377"/>
      <c r="Q5253" s="376"/>
      <c r="R5253" s="377"/>
      <c r="S5253" s="425"/>
      <c r="T5253" s="406">
        <v>41826</v>
      </c>
      <c r="U5253" s="406"/>
      <c r="V5253" s="406"/>
    </row>
    <row r="5254" spans="8:22" x14ac:dyDescent="0.3">
      <c r="H5254" s="357"/>
      <c r="I5254" s="357"/>
      <c r="J5254" s="407"/>
      <c r="K5254" s="378"/>
      <c r="L5254" s="378"/>
      <c r="M5254" s="381"/>
      <c r="N5254" s="381"/>
      <c r="O5254" s="376"/>
      <c r="P5254" s="377"/>
      <c r="Q5254" s="376"/>
      <c r="R5254" s="377"/>
      <c r="S5254" s="426"/>
      <c r="T5254" s="406">
        <v>41834</v>
      </c>
      <c r="U5254" s="406"/>
      <c r="V5254" s="406"/>
    </row>
    <row r="5255" spans="8:22" x14ac:dyDescent="0.3">
      <c r="H5255" s="357"/>
      <c r="I5255" s="357"/>
      <c r="J5255" s="407"/>
      <c r="K5255" s="378"/>
      <c r="L5255" s="378"/>
      <c r="M5255" s="408"/>
      <c r="N5255" s="418"/>
      <c r="O5255" s="376"/>
      <c r="P5255" s="377"/>
      <c r="Q5255" s="376"/>
      <c r="R5255" s="377"/>
      <c r="S5255" s="426"/>
    </row>
    <row r="5256" spans="8:22" ht="15.75" customHeight="1" x14ac:dyDescent="0.3">
      <c r="H5256" s="367"/>
      <c r="I5256" s="367"/>
      <c r="J5256" s="367"/>
      <c r="K5256" s="367"/>
      <c r="L5256" s="367"/>
      <c r="M5256" s="367"/>
      <c r="N5256" s="382"/>
      <c r="O5256" s="376"/>
      <c r="P5256" s="377"/>
      <c r="Q5256" s="376"/>
      <c r="R5256" s="377"/>
      <c r="S5256" s="426"/>
    </row>
    <row r="5257" spans="8:22" ht="19.5" customHeight="1" x14ac:dyDescent="0.3">
      <c r="H5257" s="354"/>
      <c r="I5257" s="354"/>
      <c r="J5257" s="354"/>
      <c r="K5257" s="354"/>
      <c r="L5257" s="354"/>
      <c r="M5257" s="368"/>
      <c r="N5257" s="384"/>
      <c r="O5257" s="310"/>
      <c r="P5257" s="495"/>
      <c r="Q5257" s="495"/>
      <c r="R5257" s="495"/>
      <c r="S5257" s="426"/>
    </row>
    <row r="5258" spans="8:22" x14ac:dyDescent="0.3">
      <c r="H5258" s="385"/>
      <c r="I5258" s="385"/>
      <c r="J5258" s="385"/>
      <c r="K5258" s="385"/>
      <c r="L5258" s="385"/>
      <c r="M5258" s="386"/>
      <c r="N5258" s="386"/>
      <c r="O5258" s="385"/>
      <c r="P5258" s="385"/>
      <c r="Q5258" s="13"/>
      <c r="R5258" s="13"/>
      <c r="S5258" s="426"/>
    </row>
    <row r="5259" spans="8:22" x14ac:dyDescent="0.3">
      <c r="H5259" s="354"/>
      <c r="I5259" s="355"/>
      <c r="J5259" s="355"/>
      <c r="K5259" s="355"/>
      <c r="L5259" s="355"/>
      <c r="M5259" s="355"/>
      <c r="N5259" s="355"/>
      <c r="O5259" s="355"/>
      <c r="P5259" s="355"/>
      <c r="Q5259" s="13"/>
      <c r="R5259" s="13"/>
      <c r="S5259" s="426"/>
    </row>
    <row r="5260" spans="8:22" x14ac:dyDescent="0.3">
      <c r="H5260" s="354"/>
      <c r="I5260" s="355"/>
      <c r="J5260" s="355"/>
      <c r="K5260" s="355"/>
      <c r="L5260" s="355"/>
      <c r="M5260" s="355"/>
      <c r="N5260" s="355"/>
      <c r="O5260" s="355"/>
      <c r="P5260" s="355"/>
      <c r="Q5260" s="13"/>
      <c r="R5260" s="70"/>
      <c r="S5260" s="426"/>
    </row>
    <row r="5261" spans="8:22" x14ac:dyDescent="0.3">
      <c r="H5261" s="354"/>
      <c r="I5261" s="355"/>
      <c r="J5261" s="355"/>
      <c r="K5261" s="355"/>
      <c r="L5261" s="355"/>
      <c r="M5261" s="355"/>
      <c r="N5261" s="355"/>
      <c r="O5261" s="355"/>
      <c r="P5261" s="355"/>
      <c r="Q5261" s="13"/>
      <c r="R5261" s="70"/>
      <c r="S5261" s="426"/>
    </row>
    <row r="5262" spans="8:22" ht="21.75" customHeight="1" x14ac:dyDescent="0.3">
      <c r="H5262" s="354"/>
      <c r="I5262" s="355"/>
      <c r="J5262" s="355"/>
      <c r="K5262" s="355"/>
      <c r="L5262" s="355"/>
      <c r="M5262" s="355"/>
      <c r="N5262" s="355"/>
      <c r="O5262" s="355"/>
      <c r="P5262" s="355"/>
      <c r="Q5262" s="13"/>
      <c r="R5262" s="70"/>
      <c r="S5262" s="426"/>
    </row>
    <row r="5263" spans="8:22" ht="5.25" customHeight="1" x14ac:dyDescent="0.3">
      <c r="H5263" s="13"/>
      <c r="I5263" s="13"/>
      <c r="J5263" s="13"/>
      <c r="K5263" s="13"/>
      <c r="L5263" s="13"/>
      <c r="M5263" s="358"/>
      <c r="N5263" s="358"/>
      <c r="O5263" s="13"/>
      <c r="P5263" s="13"/>
      <c r="Q5263" s="13"/>
      <c r="R5263" s="13"/>
      <c r="S5263" s="426"/>
    </row>
    <row r="5264" spans="8:22" ht="18.600000000000001" x14ac:dyDescent="0.4">
      <c r="H5264" s="487"/>
      <c r="I5264" s="487"/>
      <c r="J5264" s="487"/>
      <c r="K5264" s="487"/>
      <c r="L5264" s="487"/>
      <c r="M5264" s="487"/>
      <c r="N5264" s="487"/>
      <c r="O5264" s="487"/>
      <c r="P5264" s="487"/>
      <c r="Q5264" s="487"/>
      <c r="R5264" s="487"/>
      <c r="S5264" s="426"/>
    </row>
    <row r="5265" spans="8:19" x14ac:dyDescent="0.3">
      <c r="H5265" s="482"/>
      <c r="I5265" s="482"/>
      <c r="J5265" s="482"/>
      <c r="K5265" s="482"/>
      <c r="L5265" s="482"/>
      <c r="M5265" s="482"/>
      <c r="N5265" s="482"/>
      <c r="O5265" s="482"/>
      <c r="P5265" s="482"/>
      <c r="Q5265" s="13"/>
      <c r="R5265" s="13"/>
      <c r="S5265" s="426"/>
    </row>
    <row r="5266" spans="8:19" ht="18.600000000000001" x14ac:dyDescent="0.4">
      <c r="H5266" s="483"/>
      <c r="I5266" s="483"/>
      <c r="J5266" s="483"/>
      <c r="K5266" s="483"/>
      <c r="L5266" s="483"/>
      <c r="M5266" s="483"/>
      <c r="N5266" s="483"/>
      <c r="O5266" s="483"/>
      <c r="P5266" s="483"/>
      <c r="Q5266" s="13"/>
      <c r="R5266" s="13"/>
      <c r="S5266" s="426"/>
    </row>
    <row r="5267" spans="8:19" ht="18" x14ac:dyDescent="0.4">
      <c r="H5267" s="484"/>
      <c r="I5267" s="484"/>
      <c r="J5267" s="484"/>
      <c r="K5267" s="484"/>
      <c r="L5267" s="484"/>
      <c r="M5267" s="484"/>
      <c r="N5267" s="484"/>
      <c r="O5267" s="484"/>
      <c r="P5267" s="484"/>
      <c r="Q5267" s="13"/>
      <c r="R5267" s="13"/>
      <c r="S5267" s="426"/>
    </row>
    <row r="5268" spans="8:19" x14ac:dyDescent="0.3">
      <c r="H5268" s="13"/>
      <c r="I5268" s="359"/>
      <c r="J5268" s="360"/>
      <c r="K5268" s="361"/>
      <c r="L5268" s="362"/>
      <c r="M5268" s="363"/>
      <c r="N5268" s="485"/>
      <c r="O5268" s="485"/>
      <c r="P5268" s="364"/>
      <c r="Q5268" s="13"/>
      <c r="R5268" s="13"/>
      <c r="S5268" s="426"/>
    </row>
    <row r="5269" spans="8:19" x14ac:dyDescent="0.3">
      <c r="H5269" s="13"/>
      <c r="I5269" s="359"/>
      <c r="J5269" s="360"/>
      <c r="K5269" s="361"/>
      <c r="L5269" s="361"/>
      <c r="M5269" s="363"/>
      <c r="N5269" s="485"/>
      <c r="O5269" s="485"/>
      <c r="P5269" s="364"/>
      <c r="Q5269" s="13"/>
      <c r="R5269" s="13"/>
      <c r="S5269" s="426"/>
    </row>
    <row r="5270" spans="8:19" x14ac:dyDescent="0.3">
      <c r="H5270" s="13"/>
      <c r="I5270" s="365"/>
      <c r="J5270" s="365"/>
      <c r="K5270" s="366"/>
      <c r="L5270" s="367"/>
      <c r="M5270" s="368"/>
      <c r="N5270" s="369"/>
      <c r="O5270" s="486"/>
      <c r="P5270" s="486"/>
      <c r="Q5270" s="486"/>
      <c r="R5270" s="486"/>
      <c r="S5270" s="426"/>
    </row>
    <row r="5271" spans="8:19" x14ac:dyDescent="0.3">
      <c r="H5271" s="370"/>
      <c r="I5271" s="371"/>
      <c r="J5271" s="371"/>
      <c r="K5271" s="367"/>
      <c r="L5271" s="367"/>
      <c r="M5271" s="367"/>
      <c r="N5271" s="372"/>
      <c r="O5271" s="478"/>
      <c r="P5271" s="478"/>
      <c r="Q5271" s="478"/>
      <c r="R5271" s="478"/>
      <c r="S5271" s="426"/>
    </row>
    <row r="5272" spans="8:19" x14ac:dyDescent="0.3">
      <c r="H5272" s="357"/>
      <c r="I5272" s="357"/>
      <c r="J5272" s="407"/>
      <c r="K5272" s="378"/>
      <c r="L5272" s="378"/>
      <c r="M5272" s="381"/>
      <c r="N5272" s="381"/>
      <c r="O5272" s="376"/>
      <c r="P5272" s="377"/>
      <c r="Q5272" s="376"/>
      <c r="R5272" s="377"/>
      <c r="S5272" s="426"/>
    </row>
    <row r="5273" spans="8:19" x14ac:dyDescent="0.3">
      <c r="H5273" s="357"/>
      <c r="I5273" s="357"/>
      <c r="J5273" s="407"/>
      <c r="K5273" s="378"/>
      <c r="L5273" s="378"/>
      <c r="M5273" s="381"/>
      <c r="N5273" s="381"/>
      <c r="O5273" s="376"/>
      <c r="P5273" s="377"/>
      <c r="Q5273" s="376"/>
      <c r="R5273" s="377"/>
      <c r="S5273" s="426"/>
    </row>
    <row r="5274" spans="8:19" x14ac:dyDescent="0.3">
      <c r="H5274" s="357"/>
      <c r="I5274" s="357"/>
      <c r="J5274" s="407"/>
      <c r="K5274" s="378"/>
      <c r="L5274" s="378"/>
      <c r="M5274" s="381"/>
      <c r="N5274" s="381"/>
      <c r="O5274" s="376"/>
      <c r="P5274" s="377"/>
      <c r="Q5274" s="376"/>
      <c r="R5274" s="377"/>
      <c r="S5274" s="426"/>
    </row>
    <row r="5275" spans="8:19" x14ac:dyDescent="0.3">
      <c r="H5275" s="357"/>
      <c r="I5275" s="357"/>
      <c r="J5275" s="407"/>
      <c r="K5275" s="427"/>
      <c r="L5275" s="427"/>
      <c r="M5275" s="381"/>
      <c r="N5275" s="381"/>
      <c r="O5275" s="376"/>
      <c r="P5275" s="377"/>
      <c r="Q5275" s="376"/>
      <c r="R5275" s="377"/>
      <c r="S5275" s="426"/>
    </row>
    <row r="5276" spans="8:19" x14ac:dyDescent="0.3">
      <c r="H5276" s="357"/>
      <c r="I5276" s="357"/>
      <c r="J5276" s="407"/>
      <c r="K5276" s="378"/>
      <c r="L5276" s="378"/>
      <c r="M5276" s="408"/>
      <c r="N5276" s="418"/>
      <c r="O5276" s="376"/>
      <c r="P5276" s="377"/>
      <c r="Q5276" s="376"/>
      <c r="R5276" s="377"/>
      <c r="S5276" s="426"/>
    </row>
    <row r="5277" spans="8:19" x14ac:dyDescent="0.3">
      <c r="H5277" s="367"/>
      <c r="I5277" s="367"/>
      <c r="J5277" s="367"/>
      <c r="K5277" s="367"/>
      <c r="L5277" s="367"/>
      <c r="M5277" s="367"/>
      <c r="N5277" s="382"/>
      <c r="O5277" s="376"/>
      <c r="P5277" s="377"/>
      <c r="Q5277" s="376"/>
      <c r="R5277" s="377"/>
      <c r="S5277" s="426"/>
    </row>
    <row r="5278" spans="8:19" x14ac:dyDescent="0.3">
      <c r="H5278" s="354"/>
      <c r="I5278" s="354"/>
      <c r="J5278" s="354"/>
      <c r="K5278" s="354"/>
      <c r="L5278" s="354"/>
      <c r="M5278" s="368"/>
      <c r="N5278" s="384"/>
      <c r="O5278" s="310"/>
      <c r="P5278" s="495"/>
      <c r="Q5278" s="495"/>
      <c r="R5278" s="495"/>
      <c r="S5278" s="426"/>
    </row>
    <row r="5279" spans="8:19" ht="18.75" customHeight="1" x14ac:dyDescent="0.3">
      <c r="H5279" s="492"/>
      <c r="I5279" s="492"/>
      <c r="J5279" s="492"/>
      <c r="K5279" s="492"/>
      <c r="L5279" s="492"/>
      <c r="M5279" s="492"/>
      <c r="N5279" s="492"/>
      <c r="O5279" s="310"/>
      <c r="P5279" s="424"/>
      <c r="Q5279" s="397"/>
      <c r="R5279" s="424"/>
      <c r="S5279" s="426"/>
    </row>
    <row r="5280" spans="8:19" ht="20.25" customHeight="1" x14ac:dyDescent="0.3">
      <c r="H5280" s="492"/>
      <c r="I5280" s="492"/>
      <c r="J5280" s="492"/>
      <c r="K5280" s="492"/>
      <c r="L5280" s="492"/>
      <c r="M5280" s="492"/>
      <c r="N5280" s="492"/>
      <c r="O5280" s="310"/>
      <c r="P5280" s="495"/>
      <c r="Q5280" s="495"/>
      <c r="R5280" s="495"/>
      <c r="S5280" s="426"/>
    </row>
    <row r="5281" spans="8:19" ht="18.75" customHeight="1" x14ac:dyDescent="0.3">
      <c r="H5281" s="385"/>
      <c r="I5281" s="385"/>
      <c r="J5281" s="385"/>
      <c r="K5281" s="385"/>
      <c r="L5281" s="385"/>
      <c r="M5281" s="386"/>
      <c r="N5281" s="386"/>
      <c r="O5281" s="385"/>
      <c r="P5281" s="385"/>
      <c r="Q5281" s="13"/>
      <c r="R5281" s="13"/>
      <c r="S5281" s="426"/>
    </row>
    <row r="5282" spans="8:19" ht="18.75" customHeight="1" x14ac:dyDescent="0.3">
      <c r="H5282" s="354"/>
      <c r="I5282" s="355"/>
      <c r="J5282" s="355"/>
      <c r="K5282" s="355"/>
      <c r="L5282" s="355"/>
      <c r="M5282" s="355"/>
      <c r="N5282" s="355"/>
      <c r="O5282" s="355"/>
      <c r="P5282" s="355"/>
      <c r="Q5282" s="13"/>
      <c r="R5282" s="13"/>
      <c r="S5282" s="426"/>
    </row>
    <row r="5283" spans="8:19" x14ac:dyDescent="0.3">
      <c r="H5283" s="354"/>
      <c r="I5283" s="355"/>
      <c r="J5283" s="355"/>
      <c r="K5283" s="355"/>
      <c r="L5283" s="355"/>
      <c r="M5283" s="355"/>
      <c r="N5283" s="355"/>
      <c r="O5283" s="355"/>
      <c r="P5283" s="355"/>
      <c r="Q5283" s="13"/>
      <c r="R5283" s="70"/>
      <c r="S5283" s="426"/>
    </row>
    <row r="5284" spans="8:19" x14ac:dyDescent="0.3">
      <c r="H5284" s="354"/>
      <c r="I5284" s="355"/>
      <c r="J5284" s="355"/>
      <c r="K5284" s="355"/>
      <c r="L5284" s="355"/>
      <c r="M5284" s="355"/>
      <c r="N5284" s="355"/>
      <c r="O5284" s="355"/>
      <c r="P5284" s="355"/>
      <c r="Q5284" s="13"/>
      <c r="R5284" s="70"/>
      <c r="S5284" s="426"/>
    </row>
    <row r="5285" spans="8:19" ht="19.5" customHeight="1" x14ac:dyDescent="0.3">
      <c r="H5285" s="354"/>
      <c r="I5285" s="355"/>
      <c r="J5285" s="355"/>
      <c r="K5285" s="355"/>
      <c r="L5285" s="355"/>
      <c r="M5285" s="355"/>
      <c r="N5285" s="355"/>
      <c r="O5285" s="355"/>
      <c r="P5285" s="355"/>
      <c r="Q5285" s="13"/>
      <c r="R5285" s="70"/>
      <c r="S5285" s="426"/>
    </row>
    <row r="5286" spans="8:19" x14ac:dyDescent="0.3">
      <c r="H5286" s="13"/>
      <c r="I5286" s="13"/>
      <c r="J5286" s="13"/>
      <c r="K5286" s="13"/>
      <c r="L5286" s="13"/>
      <c r="M5286" s="358"/>
      <c r="N5286" s="358"/>
      <c r="O5286" s="13"/>
      <c r="P5286" s="13"/>
      <c r="Q5286" s="13"/>
      <c r="R5286" s="13"/>
      <c r="S5286" s="426"/>
    </row>
    <row r="5287" spans="8:19" ht="18.600000000000001" x14ac:dyDescent="0.4">
      <c r="H5287" s="487"/>
      <c r="I5287" s="487"/>
      <c r="J5287" s="487"/>
      <c r="K5287" s="487"/>
      <c r="L5287" s="487"/>
      <c r="M5287" s="487"/>
      <c r="N5287" s="487"/>
      <c r="O5287" s="487"/>
      <c r="P5287" s="487"/>
      <c r="Q5287" s="487"/>
      <c r="R5287" s="487"/>
      <c r="S5287" s="426"/>
    </row>
    <row r="5288" spans="8:19" x14ac:dyDescent="0.3">
      <c r="H5288" s="482"/>
      <c r="I5288" s="482"/>
      <c r="J5288" s="482"/>
      <c r="K5288" s="482"/>
      <c r="L5288" s="482"/>
      <c r="M5288" s="482"/>
      <c r="N5288" s="482"/>
      <c r="O5288" s="482"/>
      <c r="P5288" s="482"/>
      <c r="Q5288" s="13"/>
      <c r="R5288" s="13"/>
      <c r="S5288" s="426"/>
    </row>
    <row r="5289" spans="8:19" ht="18.600000000000001" x14ac:dyDescent="0.4">
      <c r="H5289" s="483"/>
      <c r="I5289" s="483"/>
      <c r="J5289" s="483"/>
      <c r="K5289" s="483"/>
      <c r="L5289" s="483"/>
      <c r="M5289" s="483"/>
      <c r="N5289" s="483"/>
      <c r="O5289" s="483"/>
      <c r="P5289" s="483"/>
      <c r="Q5289" s="13"/>
      <c r="R5289" s="13"/>
      <c r="S5289" s="426"/>
    </row>
    <row r="5290" spans="8:19" ht="18" x14ac:dyDescent="0.4">
      <c r="H5290" s="484"/>
      <c r="I5290" s="484"/>
      <c r="J5290" s="484"/>
      <c r="K5290" s="484"/>
      <c r="L5290" s="484"/>
      <c r="M5290" s="484"/>
      <c r="N5290" s="484"/>
      <c r="O5290" s="484"/>
      <c r="P5290" s="484"/>
      <c r="Q5290" s="13"/>
      <c r="R5290" s="13"/>
      <c r="S5290" s="426"/>
    </row>
    <row r="5291" spans="8:19" x14ac:dyDescent="0.3">
      <c r="H5291" s="13"/>
      <c r="I5291" s="359"/>
      <c r="J5291" s="360"/>
      <c r="K5291" s="361"/>
      <c r="L5291" s="362"/>
      <c r="M5291" s="363"/>
      <c r="N5291" s="485"/>
      <c r="O5291" s="485"/>
      <c r="P5291" s="364"/>
      <c r="Q5291" s="13"/>
      <c r="R5291" s="13"/>
      <c r="S5291" s="426"/>
    </row>
    <row r="5292" spans="8:19" x14ac:dyDescent="0.3">
      <c r="H5292" s="13"/>
      <c r="I5292" s="359"/>
      <c r="J5292" s="360"/>
      <c r="K5292" s="361"/>
      <c r="L5292" s="361"/>
      <c r="M5292" s="363"/>
      <c r="N5292" s="485"/>
      <c r="O5292" s="485"/>
      <c r="P5292" s="364"/>
      <c r="Q5292" s="13"/>
      <c r="R5292" s="13"/>
      <c r="S5292" s="426"/>
    </row>
    <row r="5293" spans="8:19" x14ac:dyDescent="0.3">
      <c r="H5293" s="13"/>
      <c r="I5293" s="365"/>
      <c r="J5293" s="365"/>
      <c r="K5293" s="366"/>
      <c r="L5293" s="367"/>
      <c r="M5293" s="368"/>
      <c r="N5293" s="369"/>
      <c r="O5293" s="486"/>
      <c r="P5293" s="486"/>
      <c r="Q5293" s="486"/>
      <c r="R5293" s="486"/>
      <c r="S5293" s="426"/>
    </row>
    <row r="5294" spans="8:19" x14ac:dyDescent="0.3">
      <c r="H5294" s="370"/>
      <c r="I5294" s="371"/>
      <c r="J5294" s="371"/>
      <c r="K5294" s="367"/>
      <c r="L5294" s="367"/>
      <c r="M5294" s="367"/>
      <c r="N5294" s="372"/>
      <c r="O5294" s="478"/>
      <c r="P5294" s="478"/>
      <c r="Q5294" s="478"/>
      <c r="R5294" s="478"/>
    </row>
    <row r="5295" spans="8:19" ht="24" customHeight="1" x14ac:dyDescent="0.3">
      <c r="H5295" s="357"/>
      <c r="I5295" s="357"/>
      <c r="J5295" s="407"/>
      <c r="K5295" s="378"/>
      <c r="L5295" s="378"/>
      <c r="M5295" s="381"/>
      <c r="N5295" s="381"/>
      <c r="O5295" s="376"/>
      <c r="P5295" s="377"/>
      <c r="Q5295" s="376"/>
      <c r="R5295" s="377"/>
    </row>
    <row r="5296" spans="8:19" x14ac:dyDescent="0.3">
      <c r="H5296" s="357"/>
      <c r="I5296" s="357"/>
      <c r="J5296" s="407"/>
      <c r="K5296" s="378"/>
      <c r="L5296" s="378"/>
      <c r="M5296" s="381"/>
      <c r="N5296" s="381"/>
      <c r="O5296" s="376"/>
      <c r="P5296" s="377"/>
      <c r="Q5296" s="376"/>
      <c r="R5296" s="377"/>
    </row>
    <row r="5297" spans="8:18" x14ac:dyDescent="0.3">
      <c r="H5297" s="357"/>
      <c r="I5297" s="357"/>
      <c r="J5297" s="407"/>
      <c r="K5297" s="378"/>
      <c r="L5297" s="378"/>
      <c r="M5297" s="381"/>
      <c r="N5297" s="381"/>
      <c r="O5297" s="376"/>
      <c r="P5297" s="377"/>
      <c r="Q5297" s="376"/>
      <c r="R5297" s="377"/>
    </row>
    <row r="5298" spans="8:18" x14ac:dyDescent="0.3">
      <c r="H5298" s="357"/>
      <c r="I5298" s="357"/>
      <c r="J5298" s="407"/>
      <c r="K5298" s="378"/>
      <c r="L5298" s="378"/>
      <c r="M5298" s="381"/>
      <c r="N5298" s="381"/>
      <c r="O5298" s="376"/>
      <c r="P5298" s="377"/>
      <c r="Q5298" s="376"/>
      <c r="R5298" s="377"/>
    </row>
    <row r="5299" spans="8:18" x14ac:dyDescent="0.3">
      <c r="H5299" s="357"/>
      <c r="I5299" s="357"/>
      <c r="J5299" s="407"/>
      <c r="K5299" s="378"/>
      <c r="L5299" s="378"/>
      <c r="M5299" s="381"/>
      <c r="N5299" s="381"/>
      <c r="O5299" s="376"/>
      <c r="P5299" s="377"/>
      <c r="Q5299" s="376"/>
      <c r="R5299" s="377"/>
    </row>
    <row r="5300" spans="8:18" x14ac:dyDescent="0.3">
      <c r="H5300" s="357"/>
      <c r="I5300" s="357"/>
      <c r="J5300" s="407"/>
      <c r="K5300" s="378"/>
      <c r="L5300" s="378"/>
      <c r="M5300" s="381"/>
      <c r="N5300" s="381"/>
      <c r="O5300" s="376"/>
      <c r="P5300" s="377"/>
      <c r="Q5300" s="376"/>
      <c r="R5300" s="377"/>
    </row>
    <row r="5301" spans="8:18" x14ac:dyDescent="0.3">
      <c r="H5301" s="357"/>
      <c r="I5301" s="357"/>
      <c r="J5301" s="407"/>
      <c r="K5301" s="378"/>
      <c r="L5301" s="378"/>
      <c r="M5301" s="381"/>
      <c r="N5301" s="381"/>
      <c r="O5301" s="376"/>
      <c r="P5301" s="377"/>
      <c r="Q5301" s="376"/>
      <c r="R5301" s="377"/>
    </row>
    <row r="5302" spans="8:18" x14ac:dyDescent="0.3">
      <c r="H5302" s="357"/>
      <c r="I5302" s="357"/>
      <c r="J5302" s="407"/>
      <c r="K5302" s="378"/>
      <c r="L5302" s="378"/>
      <c r="M5302" s="381"/>
      <c r="N5302" s="381"/>
      <c r="O5302" s="376"/>
      <c r="P5302" s="377"/>
      <c r="Q5302" s="376"/>
      <c r="R5302" s="377"/>
    </row>
    <row r="5303" spans="8:18" x14ac:dyDescent="0.3">
      <c r="H5303" s="357"/>
      <c r="I5303" s="357"/>
      <c r="J5303" s="407"/>
      <c r="K5303" s="378"/>
      <c r="L5303" s="378"/>
      <c r="M5303" s="381"/>
      <c r="N5303" s="381"/>
      <c r="O5303" s="376"/>
      <c r="P5303" s="377"/>
      <c r="Q5303" s="376"/>
      <c r="R5303" s="377"/>
    </row>
    <row r="5304" spans="8:18" x14ac:dyDescent="0.3">
      <c r="H5304" s="357"/>
      <c r="I5304" s="357"/>
      <c r="J5304" s="407"/>
      <c r="K5304" s="378"/>
      <c r="L5304" s="378"/>
      <c r="M5304" s="381"/>
      <c r="N5304" s="381"/>
      <c r="O5304" s="376"/>
      <c r="P5304" s="377"/>
      <c r="Q5304" s="376"/>
      <c r="R5304" s="377"/>
    </row>
    <row r="5305" spans="8:18" x14ac:dyDescent="0.3">
      <c r="H5305" s="357"/>
      <c r="I5305" s="357"/>
      <c r="J5305" s="407"/>
      <c r="K5305" s="378"/>
      <c r="L5305" s="378"/>
      <c r="M5305" s="381"/>
      <c r="N5305" s="381"/>
      <c r="O5305" s="376"/>
      <c r="P5305" s="377"/>
      <c r="Q5305" s="376"/>
      <c r="R5305" s="377"/>
    </row>
    <row r="5306" spans="8:18" x14ac:dyDescent="0.3">
      <c r="H5306" s="357"/>
      <c r="I5306" s="357"/>
      <c r="J5306" s="407"/>
      <c r="K5306" s="378"/>
      <c r="L5306" s="378"/>
      <c r="M5306" s="408"/>
      <c r="N5306" s="418"/>
      <c r="O5306" s="376"/>
      <c r="P5306" s="377"/>
      <c r="Q5306" s="376"/>
      <c r="R5306" s="377"/>
    </row>
    <row r="5307" spans="8:18" x14ac:dyDescent="0.3">
      <c r="H5307" s="367"/>
      <c r="I5307" s="367"/>
      <c r="J5307" s="367"/>
      <c r="K5307" s="367"/>
      <c r="L5307" s="367"/>
      <c r="M5307" s="367"/>
      <c r="N5307" s="382"/>
      <c r="O5307" s="376"/>
      <c r="P5307" s="377"/>
      <c r="Q5307" s="376"/>
      <c r="R5307" s="377"/>
    </row>
    <row r="5308" spans="8:18" ht="22.5" customHeight="1" x14ac:dyDescent="0.3">
      <c r="H5308" s="354"/>
      <c r="I5308" s="354"/>
      <c r="J5308" s="354"/>
      <c r="K5308" s="354"/>
      <c r="L5308" s="354"/>
      <c r="M5308" s="368"/>
      <c r="N5308" s="384"/>
      <c r="O5308" s="310"/>
      <c r="P5308" s="495"/>
      <c r="Q5308" s="495"/>
      <c r="R5308" s="495"/>
    </row>
    <row r="5309" spans="8:18" ht="21.75" customHeight="1" x14ac:dyDescent="0.3">
      <c r="H5309" s="385"/>
      <c r="I5309" s="385"/>
      <c r="J5309" s="385"/>
      <c r="K5309" s="385"/>
      <c r="L5309" s="385"/>
      <c r="M5309" s="386"/>
      <c r="N5309" s="386"/>
      <c r="O5309" s="385"/>
      <c r="P5309" s="385"/>
      <c r="Q5309" s="13"/>
      <c r="R5309" s="13"/>
    </row>
    <row r="5310" spans="8:18" ht="18.75" customHeight="1" x14ac:dyDescent="0.3">
      <c r="H5310" s="354"/>
      <c r="I5310" s="355"/>
      <c r="J5310" s="355"/>
      <c r="K5310" s="355"/>
      <c r="L5310" s="355"/>
      <c r="M5310" s="355"/>
      <c r="N5310" s="355"/>
      <c r="O5310" s="355"/>
      <c r="P5310" s="355"/>
      <c r="Q5310" s="13"/>
      <c r="R5310" s="13"/>
    </row>
    <row r="5311" spans="8:18" x14ac:dyDescent="0.3">
      <c r="H5311" s="354"/>
      <c r="I5311" s="355"/>
      <c r="J5311" s="355"/>
      <c r="K5311" s="355"/>
      <c r="L5311" s="355"/>
      <c r="M5311" s="355"/>
      <c r="N5311" s="355"/>
      <c r="O5311" s="355"/>
      <c r="P5311" s="355"/>
      <c r="Q5311" s="13"/>
      <c r="R5311" s="70"/>
    </row>
    <row r="5312" spans="8:18" ht="18" customHeight="1" x14ac:dyDescent="0.3">
      <c r="H5312" s="354"/>
      <c r="I5312" s="355"/>
      <c r="J5312" s="355"/>
      <c r="K5312" s="355"/>
      <c r="L5312" s="355"/>
      <c r="M5312" s="355"/>
      <c r="N5312" s="355"/>
      <c r="O5312" s="355"/>
      <c r="P5312" s="355"/>
      <c r="Q5312" s="13"/>
      <c r="R5312" s="70"/>
    </row>
    <row r="5313" spans="8:18" x14ac:dyDescent="0.3">
      <c r="H5313" s="354"/>
      <c r="I5313" s="355"/>
      <c r="J5313" s="355"/>
      <c r="K5313" s="355"/>
      <c r="L5313" s="355"/>
      <c r="M5313" s="355"/>
      <c r="N5313" s="355"/>
      <c r="O5313" s="355"/>
      <c r="P5313" s="355"/>
      <c r="Q5313" s="13"/>
      <c r="R5313" s="70"/>
    </row>
    <row r="5314" spans="8:18" ht="3" customHeight="1" x14ac:dyDescent="0.3">
      <c r="H5314" s="13"/>
      <c r="I5314" s="13"/>
      <c r="J5314" s="13"/>
      <c r="K5314" s="13"/>
      <c r="L5314" s="13"/>
      <c r="M5314" s="358"/>
      <c r="N5314" s="358"/>
      <c r="O5314" s="13"/>
      <c r="P5314" s="13"/>
      <c r="Q5314" s="13"/>
      <c r="R5314" s="13"/>
    </row>
    <row r="5315" spans="8:18" ht="18.600000000000001" x14ac:dyDescent="0.4">
      <c r="H5315" s="487"/>
      <c r="I5315" s="487"/>
      <c r="J5315" s="487"/>
      <c r="K5315" s="487"/>
      <c r="L5315" s="487"/>
      <c r="M5315" s="487"/>
      <c r="N5315" s="487"/>
      <c r="O5315" s="487"/>
      <c r="P5315" s="487"/>
      <c r="Q5315" s="487"/>
      <c r="R5315" s="487"/>
    </row>
    <row r="5316" spans="8:18" x14ac:dyDescent="0.3">
      <c r="H5316" s="482"/>
      <c r="I5316" s="482"/>
      <c r="J5316" s="482"/>
      <c r="K5316" s="482"/>
      <c r="L5316" s="482"/>
      <c r="M5316" s="482"/>
      <c r="N5316" s="482"/>
      <c r="O5316" s="482"/>
      <c r="P5316" s="482"/>
      <c r="Q5316" s="13"/>
      <c r="R5316" s="13"/>
    </row>
    <row r="5317" spans="8:18" ht="18.600000000000001" x14ac:dyDescent="0.4">
      <c r="H5317" s="483"/>
      <c r="I5317" s="483"/>
      <c r="J5317" s="483"/>
      <c r="K5317" s="483"/>
      <c r="L5317" s="483"/>
      <c r="M5317" s="483"/>
      <c r="N5317" s="483"/>
      <c r="O5317" s="483"/>
      <c r="P5317" s="483"/>
      <c r="Q5317" s="13"/>
      <c r="R5317" s="13"/>
    </row>
    <row r="5318" spans="8:18" ht="18" x14ac:dyDescent="0.4">
      <c r="H5318" s="484"/>
      <c r="I5318" s="484"/>
      <c r="J5318" s="484"/>
      <c r="K5318" s="484"/>
      <c r="L5318" s="484"/>
      <c r="M5318" s="484"/>
      <c r="N5318" s="484"/>
      <c r="O5318" s="484"/>
      <c r="P5318" s="484"/>
      <c r="Q5318" s="13"/>
      <c r="R5318" s="13"/>
    </row>
    <row r="5319" spans="8:18" ht="21.75" customHeight="1" x14ac:dyDescent="0.3">
      <c r="H5319" s="13"/>
      <c r="I5319" s="359"/>
      <c r="J5319" s="360"/>
      <c r="K5319" s="361"/>
      <c r="L5319" s="362"/>
      <c r="M5319" s="363"/>
      <c r="N5319" s="485"/>
      <c r="O5319" s="485"/>
      <c r="P5319" s="364"/>
      <c r="Q5319" s="13"/>
      <c r="R5319" s="13"/>
    </row>
    <row r="5320" spans="8:18" x14ac:dyDescent="0.3">
      <c r="H5320" s="13"/>
      <c r="I5320" s="359"/>
      <c r="J5320" s="360"/>
      <c r="K5320" s="361"/>
      <c r="L5320" s="361"/>
      <c r="M5320" s="363"/>
      <c r="N5320" s="485"/>
      <c r="O5320" s="485"/>
      <c r="P5320" s="364"/>
      <c r="Q5320" s="13"/>
      <c r="R5320" s="13"/>
    </row>
    <row r="5321" spans="8:18" x14ac:dyDescent="0.3">
      <c r="H5321" s="13"/>
      <c r="I5321" s="365"/>
      <c r="J5321" s="365"/>
      <c r="K5321" s="366"/>
      <c r="L5321" s="367"/>
      <c r="M5321" s="368"/>
      <c r="N5321" s="369"/>
      <c r="O5321" s="486"/>
      <c r="P5321" s="486"/>
      <c r="Q5321" s="486"/>
      <c r="R5321" s="486"/>
    </row>
    <row r="5322" spans="8:18" x14ac:dyDescent="0.3">
      <c r="H5322" s="370"/>
      <c r="I5322" s="371"/>
      <c r="J5322" s="371"/>
      <c r="K5322" s="367"/>
      <c r="L5322" s="367"/>
      <c r="M5322" s="367"/>
      <c r="N5322" s="372"/>
      <c r="O5322" s="478"/>
      <c r="P5322" s="478"/>
      <c r="Q5322" s="478"/>
      <c r="R5322" s="478"/>
    </row>
    <row r="5323" spans="8:18" ht="32.25" customHeight="1" x14ac:dyDescent="0.3">
      <c r="H5323" s="357"/>
      <c r="I5323" s="357"/>
      <c r="J5323" s="407"/>
      <c r="K5323" s="378"/>
      <c r="L5323" s="378"/>
      <c r="M5323" s="381"/>
      <c r="N5323" s="381"/>
      <c r="O5323" s="376"/>
      <c r="P5323" s="377"/>
      <c r="Q5323" s="376"/>
      <c r="R5323" s="377"/>
    </row>
    <row r="5324" spans="8:18" x14ac:dyDescent="0.3">
      <c r="H5324" s="357"/>
      <c r="I5324" s="357"/>
      <c r="J5324" s="407"/>
      <c r="K5324" s="378"/>
      <c r="L5324" s="378"/>
      <c r="M5324" s="381"/>
      <c r="N5324" s="381"/>
      <c r="O5324" s="376"/>
      <c r="P5324" s="377"/>
      <c r="Q5324" s="376"/>
      <c r="R5324" s="377"/>
    </row>
    <row r="5325" spans="8:18" ht="21.75" customHeight="1" x14ac:dyDescent="0.3">
      <c r="H5325" s="357"/>
      <c r="I5325" s="357"/>
      <c r="J5325" s="407"/>
      <c r="K5325" s="378"/>
      <c r="L5325" s="378"/>
      <c r="M5325" s="381"/>
      <c r="N5325" s="381"/>
      <c r="O5325" s="376"/>
      <c r="P5325" s="377"/>
      <c r="Q5325" s="376"/>
      <c r="R5325" s="377"/>
    </row>
    <row r="5326" spans="8:18" x14ac:dyDescent="0.3">
      <c r="H5326" s="357"/>
      <c r="I5326" s="357"/>
      <c r="J5326" s="407"/>
      <c r="K5326" s="378"/>
      <c r="L5326" s="378"/>
      <c r="M5326" s="381"/>
      <c r="N5326" s="381"/>
      <c r="O5326" s="376"/>
      <c r="P5326" s="377"/>
      <c r="Q5326" s="376"/>
      <c r="R5326" s="377"/>
    </row>
    <row r="5327" spans="8:18" ht="23.25" customHeight="1" x14ac:dyDescent="0.3">
      <c r="H5327" s="357"/>
      <c r="I5327" s="357"/>
      <c r="J5327" s="407"/>
      <c r="K5327" s="378"/>
      <c r="L5327" s="378"/>
      <c r="M5327" s="408"/>
      <c r="N5327" s="418"/>
      <c r="O5327" s="376"/>
      <c r="P5327" s="377"/>
      <c r="Q5327" s="376"/>
      <c r="R5327" s="377"/>
    </row>
    <row r="5328" spans="8:18" ht="20.25" customHeight="1" x14ac:dyDescent="0.3">
      <c r="H5328" s="367"/>
      <c r="I5328" s="367"/>
      <c r="J5328" s="367"/>
      <c r="K5328" s="367"/>
      <c r="L5328" s="367"/>
      <c r="M5328" s="367"/>
      <c r="N5328" s="382"/>
      <c r="O5328" s="376"/>
      <c r="P5328" s="377"/>
      <c r="Q5328" s="376"/>
      <c r="R5328" s="377"/>
    </row>
    <row r="5329" spans="8:18" ht="24.75" customHeight="1" x14ac:dyDescent="0.3">
      <c r="H5329" s="354"/>
      <c r="I5329" s="354"/>
      <c r="J5329" s="354"/>
      <c r="K5329" s="354"/>
      <c r="L5329" s="354"/>
      <c r="M5329" s="368"/>
      <c r="N5329" s="384"/>
      <c r="O5329" s="310"/>
      <c r="P5329" s="495"/>
      <c r="Q5329" s="495"/>
      <c r="R5329" s="495"/>
    </row>
    <row r="5330" spans="8:18" ht="24" customHeight="1" x14ac:dyDescent="0.3">
      <c r="H5330" s="385"/>
      <c r="I5330" s="385"/>
      <c r="J5330" s="385"/>
      <c r="K5330" s="385"/>
      <c r="L5330" s="385"/>
      <c r="M5330" s="386"/>
      <c r="N5330" s="386"/>
      <c r="O5330" s="385"/>
      <c r="P5330" s="385"/>
      <c r="Q5330" s="13"/>
      <c r="R5330" s="13"/>
    </row>
    <row r="5331" spans="8:18" ht="18.75" customHeight="1" x14ac:dyDescent="0.3">
      <c r="H5331" s="354"/>
      <c r="I5331" s="355"/>
      <c r="J5331" s="355"/>
      <c r="K5331" s="355"/>
      <c r="L5331" s="355"/>
      <c r="M5331" s="355"/>
      <c r="N5331" s="355"/>
      <c r="O5331" s="355"/>
      <c r="P5331" s="355"/>
      <c r="Q5331" s="13"/>
      <c r="R5331" s="13"/>
    </row>
    <row r="5332" spans="8:18" x14ac:dyDescent="0.3">
      <c r="H5332" s="354"/>
      <c r="I5332" s="355"/>
      <c r="J5332" s="355"/>
      <c r="K5332" s="355"/>
      <c r="L5332" s="355"/>
      <c r="M5332" s="355"/>
      <c r="N5332" s="355"/>
      <c r="O5332" s="355"/>
      <c r="P5332" s="355"/>
      <c r="Q5332" s="13"/>
      <c r="R5332" s="70"/>
    </row>
    <row r="5333" spans="8:18" x14ac:dyDescent="0.3">
      <c r="H5333" s="354"/>
      <c r="I5333" s="355"/>
      <c r="J5333" s="355"/>
      <c r="K5333" s="355"/>
      <c r="L5333" s="355"/>
      <c r="M5333" s="355"/>
      <c r="N5333" s="355"/>
      <c r="O5333" s="355"/>
      <c r="P5333" s="355"/>
      <c r="Q5333" s="13"/>
      <c r="R5333" s="70"/>
    </row>
    <row r="5334" spans="8:18" ht="18" customHeight="1" x14ac:dyDescent="0.3">
      <c r="H5334" s="354"/>
      <c r="I5334" s="355"/>
      <c r="J5334" s="355"/>
      <c r="K5334" s="355"/>
      <c r="L5334" s="355"/>
      <c r="M5334" s="355"/>
      <c r="N5334" s="355"/>
      <c r="O5334" s="355"/>
      <c r="P5334" s="355"/>
      <c r="Q5334" s="13"/>
      <c r="R5334" s="70"/>
    </row>
    <row r="5335" spans="8:18" x14ac:dyDescent="0.3">
      <c r="H5335" s="13"/>
      <c r="I5335" s="13"/>
      <c r="J5335" s="13"/>
      <c r="K5335" s="13"/>
      <c r="L5335" s="13"/>
      <c r="M5335" s="358"/>
      <c r="N5335" s="358"/>
      <c r="O5335" s="13"/>
      <c r="P5335" s="13"/>
      <c r="Q5335" s="13"/>
      <c r="R5335" s="13"/>
    </row>
    <row r="5336" spans="8:18" ht="14.25" customHeight="1" x14ac:dyDescent="0.4">
      <c r="H5336" s="487"/>
      <c r="I5336" s="487"/>
      <c r="J5336" s="487"/>
      <c r="K5336" s="487"/>
      <c r="L5336" s="487"/>
      <c r="M5336" s="487"/>
      <c r="N5336" s="487"/>
      <c r="O5336" s="487"/>
      <c r="P5336" s="487"/>
      <c r="Q5336" s="487"/>
      <c r="R5336" s="487"/>
    </row>
    <row r="5337" spans="8:18" x14ac:dyDescent="0.3">
      <c r="H5337" s="482"/>
      <c r="I5337" s="482"/>
      <c r="J5337" s="482"/>
      <c r="K5337" s="482"/>
      <c r="L5337" s="482"/>
      <c r="M5337" s="482"/>
      <c r="N5337" s="482"/>
      <c r="O5337" s="482"/>
      <c r="P5337" s="482"/>
      <c r="Q5337" s="13"/>
      <c r="R5337" s="13"/>
    </row>
    <row r="5338" spans="8:18" ht="15.75" customHeight="1" x14ac:dyDescent="0.4">
      <c r="H5338" s="483"/>
      <c r="I5338" s="483"/>
      <c r="J5338" s="483"/>
      <c r="K5338" s="483"/>
      <c r="L5338" s="483"/>
      <c r="M5338" s="483"/>
      <c r="N5338" s="483"/>
      <c r="O5338" s="483"/>
      <c r="P5338" s="483"/>
      <c r="Q5338" s="13"/>
      <c r="R5338" s="13"/>
    </row>
    <row r="5339" spans="8:18" ht="14.25" customHeight="1" x14ac:dyDescent="0.4">
      <c r="H5339" s="484"/>
      <c r="I5339" s="484"/>
      <c r="J5339" s="484"/>
      <c r="K5339" s="484"/>
      <c r="L5339" s="484"/>
      <c r="M5339" s="484"/>
      <c r="N5339" s="484"/>
      <c r="O5339" s="484"/>
      <c r="P5339" s="484"/>
      <c r="Q5339" s="13"/>
      <c r="R5339" s="13"/>
    </row>
    <row r="5340" spans="8:18" x14ac:dyDescent="0.3">
      <c r="H5340" s="13"/>
      <c r="I5340" s="359"/>
      <c r="J5340" s="360"/>
      <c r="K5340" s="361"/>
      <c r="L5340" s="362"/>
      <c r="M5340" s="363"/>
      <c r="N5340" s="485"/>
      <c r="O5340" s="485"/>
      <c r="P5340" s="364"/>
      <c r="Q5340" s="13"/>
      <c r="R5340" s="13"/>
    </row>
    <row r="5341" spans="8:18" x14ac:dyDescent="0.3">
      <c r="H5341" s="13"/>
      <c r="I5341" s="359"/>
      <c r="J5341" s="360"/>
      <c r="K5341" s="361"/>
      <c r="L5341" s="361"/>
      <c r="M5341" s="363"/>
      <c r="N5341" s="485"/>
      <c r="O5341" s="485"/>
      <c r="P5341" s="364"/>
      <c r="Q5341" s="13"/>
      <c r="R5341" s="13"/>
    </row>
    <row r="5342" spans="8:18" ht="10.5" customHeight="1" x14ac:dyDescent="0.3">
      <c r="H5342" s="13"/>
      <c r="I5342" s="365"/>
      <c r="J5342" s="365"/>
      <c r="K5342" s="366"/>
      <c r="L5342" s="367"/>
      <c r="M5342" s="368"/>
      <c r="N5342" s="369"/>
      <c r="O5342" s="486"/>
      <c r="P5342" s="486"/>
      <c r="Q5342" s="486"/>
      <c r="R5342" s="486"/>
    </row>
    <row r="5343" spans="8:18" ht="10.5" customHeight="1" x14ac:dyDescent="0.3">
      <c r="H5343" s="370"/>
      <c r="I5343" s="371"/>
      <c r="J5343" s="371"/>
      <c r="K5343" s="367"/>
      <c r="L5343" s="367"/>
      <c r="M5343" s="367"/>
      <c r="N5343" s="372"/>
      <c r="O5343" s="478"/>
      <c r="P5343" s="478"/>
      <c r="Q5343" s="478"/>
      <c r="R5343" s="478"/>
    </row>
    <row r="5344" spans="8:18" ht="23.25" customHeight="1" x14ac:dyDescent="0.3">
      <c r="H5344" s="357"/>
      <c r="I5344" s="357"/>
      <c r="J5344" s="407"/>
      <c r="K5344" s="378"/>
      <c r="L5344" s="378"/>
      <c r="M5344" s="381"/>
      <c r="N5344" s="381"/>
      <c r="O5344" s="376"/>
      <c r="P5344" s="377"/>
      <c r="Q5344" s="376"/>
      <c r="R5344" s="377"/>
    </row>
    <row r="5345" spans="8:22" ht="35.25" customHeight="1" x14ac:dyDescent="0.3">
      <c r="H5345" s="357"/>
      <c r="I5345" s="357"/>
      <c r="J5345" s="407"/>
      <c r="K5345" s="378"/>
      <c r="L5345" s="378"/>
      <c r="M5345" s="381"/>
      <c r="N5345" s="381"/>
      <c r="O5345" s="376"/>
      <c r="P5345" s="377"/>
      <c r="Q5345" s="376"/>
      <c r="R5345" s="377"/>
    </row>
    <row r="5346" spans="8:22" x14ac:dyDescent="0.3">
      <c r="H5346" s="357"/>
      <c r="I5346" s="357"/>
      <c r="J5346" s="407"/>
      <c r="K5346" s="378"/>
      <c r="L5346" s="378"/>
      <c r="M5346" s="381"/>
      <c r="N5346" s="381"/>
      <c r="O5346" s="376"/>
      <c r="P5346" s="377"/>
      <c r="Q5346" s="376"/>
      <c r="R5346" s="377"/>
    </row>
    <row r="5347" spans="8:22" x14ac:dyDescent="0.3">
      <c r="H5347" s="357"/>
      <c r="I5347" s="357"/>
      <c r="J5347" s="407"/>
      <c r="K5347" s="378"/>
      <c r="L5347" s="378"/>
      <c r="M5347" s="381"/>
      <c r="N5347" s="381"/>
      <c r="O5347" s="376"/>
      <c r="P5347" s="377"/>
      <c r="Q5347" s="376"/>
      <c r="R5347" s="377"/>
    </row>
    <row r="5348" spans="8:22" x14ac:dyDescent="0.3">
      <c r="H5348" s="357"/>
      <c r="I5348" s="357"/>
      <c r="J5348" s="407"/>
      <c r="K5348" s="378"/>
      <c r="L5348" s="378"/>
      <c r="M5348" s="381"/>
      <c r="N5348" s="381"/>
      <c r="O5348" s="376"/>
      <c r="P5348" s="377"/>
      <c r="Q5348" s="376"/>
      <c r="R5348" s="377"/>
    </row>
    <row r="5349" spans="8:22" x14ac:dyDescent="0.3">
      <c r="H5349" s="357"/>
      <c r="I5349" s="357"/>
      <c r="J5349" s="407"/>
      <c r="K5349" s="378"/>
      <c r="L5349" s="378"/>
      <c r="M5349" s="381"/>
      <c r="N5349" s="381"/>
      <c r="O5349" s="376"/>
      <c r="P5349" s="377"/>
      <c r="Q5349" s="376"/>
      <c r="R5349" s="377"/>
    </row>
    <row r="5350" spans="8:22" x14ac:dyDescent="0.3">
      <c r="H5350" s="357"/>
      <c r="I5350" s="357"/>
      <c r="J5350" s="407"/>
      <c r="K5350" s="378"/>
      <c r="L5350" s="378"/>
      <c r="M5350" s="381"/>
      <c r="N5350" s="381"/>
      <c r="O5350" s="376"/>
      <c r="P5350" s="377"/>
      <c r="Q5350" s="376"/>
      <c r="R5350" s="377"/>
    </row>
    <row r="5351" spans="8:22" x14ac:dyDescent="0.3">
      <c r="H5351" s="357"/>
      <c r="I5351" s="357"/>
      <c r="J5351" s="407"/>
      <c r="K5351" s="378"/>
      <c r="L5351" s="378"/>
      <c r="M5351" s="381"/>
      <c r="N5351" s="381"/>
      <c r="O5351" s="376"/>
      <c r="P5351" s="377"/>
      <c r="Q5351" s="376"/>
      <c r="R5351" s="377"/>
    </row>
    <row r="5352" spans="8:22" x14ac:dyDescent="0.3">
      <c r="H5352" s="357"/>
      <c r="I5352" s="357"/>
      <c r="J5352" s="407"/>
      <c r="K5352" s="378"/>
      <c r="L5352" s="378"/>
      <c r="M5352" s="381"/>
      <c r="N5352" s="381"/>
      <c r="O5352" s="376"/>
      <c r="P5352" s="377"/>
      <c r="Q5352" s="376"/>
      <c r="R5352" s="377"/>
    </row>
    <row r="5353" spans="8:22" x14ac:dyDescent="0.3">
      <c r="H5353" s="357"/>
      <c r="I5353" s="357"/>
      <c r="J5353" s="407"/>
      <c r="K5353" s="378"/>
      <c r="L5353" s="378"/>
      <c r="M5353" s="381"/>
      <c r="N5353" s="381"/>
      <c r="O5353" s="376"/>
      <c r="P5353" s="377"/>
      <c r="Q5353" s="376"/>
      <c r="R5353" s="377"/>
    </row>
    <row r="5354" spans="8:22" x14ac:dyDescent="0.3">
      <c r="H5354" s="357"/>
      <c r="I5354" s="357"/>
      <c r="J5354" s="407"/>
      <c r="K5354" s="378"/>
      <c r="L5354" s="378"/>
      <c r="M5354" s="381"/>
      <c r="N5354" s="381"/>
      <c r="O5354" s="376"/>
      <c r="P5354" s="377"/>
      <c r="Q5354" s="376"/>
      <c r="R5354" s="377"/>
    </row>
    <row r="5355" spans="8:22" ht="33" customHeight="1" x14ac:dyDescent="0.3">
      <c r="H5355" s="357"/>
      <c r="I5355" s="357"/>
      <c r="J5355" s="407"/>
      <c r="K5355" s="378"/>
      <c r="L5355" s="378"/>
      <c r="M5355" s="381"/>
      <c r="N5355" s="381"/>
      <c r="O5355" s="376"/>
      <c r="P5355" s="377"/>
      <c r="Q5355" s="376"/>
      <c r="R5355" s="377"/>
    </row>
    <row r="5356" spans="8:22" x14ac:dyDescent="0.3">
      <c r="H5356" s="357"/>
      <c r="I5356" s="357"/>
      <c r="J5356" s="407"/>
      <c r="K5356" s="378"/>
      <c r="L5356" s="378"/>
      <c r="M5356" s="381"/>
      <c r="N5356" s="381"/>
      <c r="O5356" s="376"/>
      <c r="P5356" s="377"/>
      <c r="Q5356" s="376"/>
      <c r="R5356" s="377"/>
    </row>
    <row r="5357" spans="8:22" x14ac:dyDescent="0.3">
      <c r="H5357" s="357"/>
      <c r="I5357" s="357"/>
      <c r="J5357" s="407"/>
      <c r="K5357" s="378"/>
      <c r="L5357" s="378"/>
      <c r="M5357" s="381"/>
      <c r="N5357" s="381"/>
      <c r="O5357" s="376"/>
      <c r="P5357" s="377"/>
      <c r="Q5357" s="376"/>
      <c r="R5357" s="377"/>
    </row>
    <row r="5358" spans="8:22" ht="27" customHeight="1" x14ac:dyDescent="0.3">
      <c r="H5358" s="357"/>
      <c r="I5358" s="357"/>
      <c r="J5358" s="407"/>
      <c r="K5358" s="378"/>
      <c r="L5358" s="378"/>
      <c r="M5358" s="381"/>
      <c r="N5358" s="381"/>
      <c r="O5358" s="376"/>
      <c r="P5358" s="377"/>
      <c r="Q5358" s="376"/>
      <c r="R5358" s="377"/>
      <c r="T5358" s="406">
        <v>41828</v>
      </c>
      <c r="U5358" s="406"/>
      <c r="V5358" s="406"/>
    </row>
    <row r="5359" spans="8:22" x14ac:dyDescent="0.3">
      <c r="H5359" s="357"/>
      <c r="I5359" s="357"/>
      <c r="J5359" s="407"/>
      <c r="K5359" s="378"/>
      <c r="L5359" s="378"/>
      <c r="M5359" s="381"/>
      <c r="N5359" s="381"/>
      <c r="O5359" s="376"/>
      <c r="P5359" s="377"/>
      <c r="Q5359" s="376"/>
      <c r="R5359" s="377"/>
    </row>
    <row r="5360" spans="8:22" x14ac:dyDescent="0.3">
      <c r="H5360" s="357"/>
      <c r="I5360" s="357"/>
      <c r="J5360" s="407"/>
      <c r="K5360" s="378"/>
      <c r="L5360" s="378"/>
      <c r="M5360" s="381"/>
      <c r="N5360" s="381"/>
      <c r="O5360" s="376"/>
      <c r="P5360" s="377"/>
      <c r="Q5360" s="376"/>
      <c r="R5360" s="377"/>
    </row>
    <row r="5361" spans="8:18" ht="16.5" customHeight="1" x14ac:dyDescent="0.3">
      <c r="H5361" s="357"/>
      <c r="I5361" s="357"/>
      <c r="J5361" s="407"/>
      <c r="K5361" s="378"/>
      <c r="L5361" s="378"/>
      <c r="M5361" s="381"/>
      <c r="N5361" s="381"/>
      <c r="O5361" s="376"/>
      <c r="P5361" s="377"/>
      <c r="Q5361" s="376"/>
      <c r="R5361" s="377"/>
    </row>
    <row r="5362" spans="8:18" ht="3" customHeight="1" x14ac:dyDescent="0.3">
      <c r="H5362" s="357"/>
      <c r="I5362" s="357"/>
      <c r="J5362" s="407"/>
      <c r="K5362" s="378"/>
      <c r="L5362" s="378"/>
      <c r="M5362" s="408"/>
      <c r="N5362" s="418"/>
      <c r="O5362" s="376"/>
      <c r="P5362" s="377"/>
      <c r="Q5362" s="376"/>
      <c r="R5362" s="377"/>
    </row>
    <row r="5363" spans="8:18" x14ac:dyDescent="0.3">
      <c r="H5363" s="367"/>
      <c r="I5363" s="367"/>
      <c r="J5363" s="367"/>
      <c r="K5363" s="367"/>
      <c r="L5363" s="367"/>
      <c r="M5363" s="367"/>
      <c r="N5363" s="382"/>
      <c r="O5363" s="376"/>
      <c r="P5363" s="377"/>
      <c r="Q5363" s="376"/>
      <c r="R5363" s="377"/>
    </row>
    <row r="5364" spans="8:18" x14ac:dyDescent="0.3">
      <c r="H5364" s="354"/>
      <c r="I5364" s="354"/>
      <c r="J5364" s="354"/>
      <c r="K5364" s="354"/>
      <c r="L5364" s="354"/>
      <c r="M5364" s="368"/>
      <c r="N5364" s="384"/>
      <c r="O5364" s="310"/>
      <c r="P5364" s="495"/>
      <c r="Q5364" s="495"/>
      <c r="R5364" s="495"/>
    </row>
    <row r="5365" spans="8:18" x14ac:dyDescent="0.3">
      <c r="H5365" s="385"/>
      <c r="I5365" s="385"/>
      <c r="J5365" s="385"/>
      <c r="K5365" s="385"/>
      <c r="L5365" s="385"/>
      <c r="M5365" s="386"/>
      <c r="N5365" s="386"/>
      <c r="O5365" s="385"/>
      <c r="P5365" s="385"/>
      <c r="Q5365" s="13"/>
      <c r="R5365" s="13"/>
    </row>
    <row r="5366" spans="8:18" ht="21.75" customHeight="1" x14ac:dyDescent="0.3">
      <c r="H5366" s="354"/>
      <c r="I5366" s="355"/>
      <c r="J5366" s="355"/>
      <c r="K5366" s="355"/>
      <c r="L5366" s="355"/>
      <c r="M5366" s="355"/>
      <c r="N5366" s="355"/>
      <c r="O5366" s="355"/>
      <c r="P5366" s="355"/>
      <c r="Q5366" s="13"/>
      <c r="R5366" s="13"/>
    </row>
    <row r="5367" spans="8:18" x14ac:dyDescent="0.3">
      <c r="H5367" s="354"/>
      <c r="I5367" s="355"/>
      <c r="J5367" s="355"/>
      <c r="K5367" s="355"/>
      <c r="L5367" s="355"/>
      <c r="M5367" s="355"/>
      <c r="N5367" s="355"/>
      <c r="O5367" s="355"/>
      <c r="P5367" s="355"/>
      <c r="Q5367" s="13"/>
      <c r="R5367" s="70"/>
    </row>
    <row r="5368" spans="8:18" x14ac:dyDescent="0.3">
      <c r="H5368" s="354"/>
      <c r="I5368" s="355"/>
      <c r="J5368" s="355"/>
      <c r="K5368" s="355"/>
      <c r="L5368" s="355"/>
      <c r="M5368" s="355"/>
      <c r="N5368" s="355"/>
      <c r="O5368" s="355"/>
      <c r="P5368" s="355"/>
      <c r="Q5368" s="13"/>
      <c r="R5368" s="70"/>
    </row>
    <row r="5369" spans="8:18" ht="27" customHeight="1" x14ac:dyDescent="0.3">
      <c r="H5369" s="354"/>
      <c r="I5369" s="355"/>
      <c r="J5369" s="355"/>
      <c r="K5369" s="355"/>
      <c r="L5369" s="355"/>
      <c r="M5369" s="355"/>
      <c r="N5369" s="355"/>
      <c r="O5369" s="355"/>
      <c r="P5369" s="355"/>
      <c r="Q5369" s="13"/>
      <c r="R5369" s="70"/>
    </row>
    <row r="5370" spans="8:18" ht="4.5" customHeight="1" x14ac:dyDescent="0.3">
      <c r="H5370" s="13"/>
      <c r="I5370" s="13"/>
      <c r="J5370" s="13"/>
      <c r="K5370" s="13"/>
      <c r="L5370" s="13"/>
      <c r="M5370" s="358"/>
      <c r="N5370" s="358"/>
      <c r="O5370" s="13"/>
      <c r="P5370" s="13"/>
      <c r="Q5370" s="13"/>
      <c r="R5370" s="13"/>
    </row>
    <row r="5371" spans="8:18" ht="18.600000000000001" x14ac:dyDescent="0.4">
      <c r="H5371" s="487"/>
      <c r="I5371" s="487"/>
      <c r="J5371" s="487"/>
      <c r="K5371" s="487"/>
      <c r="L5371" s="487"/>
      <c r="M5371" s="487"/>
      <c r="N5371" s="487"/>
      <c r="O5371" s="487"/>
      <c r="P5371" s="487"/>
      <c r="Q5371" s="487"/>
      <c r="R5371" s="487"/>
    </row>
    <row r="5372" spans="8:18" x14ac:dyDescent="0.3">
      <c r="H5372" s="482"/>
      <c r="I5372" s="482"/>
      <c r="J5372" s="482"/>
      <c r="K5372" s="482"/>
      <c r="L5372" s="482"/>
      <c r="M5372" s="482"/>
      <c r="N5372" s="482"/>
      <c r="O5372" s="482"/>
      <c r="P5372" s="482"/>
      <c r="Q5372" s="13"/>
      <c r="R5372" s="13"/>
    </row>
    <row r="5373" spans="8:18" ht="18.600000000000001" x14ac:dyDescent="0.4">
      <c r="H5373" s="483"/>
      <c r="I5373" s="483"/>
      <c r="J5373" s="483"/>
      <c r="K5373" s="483"/>
      <c r="L5373" s="483"/>
      <c r="M5373" s="483"/>
      <c r="N5373" s="483"/>
      <c r="O5373" s="483"/>
      <c r="P5373" s="483"/>
      <c r="Q5373" s="13"/>
      <c r="R5373" s="13"/>
    </row>
    <row r="5374" spans="8:18" ht="18" x14ac:dyDescent="0.4">
      <c r="H5374" s="484"/>
      <c r="I5374" s="484"/>
      <c r="J5374" s="484"/>
      <c r="K5374" s="484"/>
      <c r="L5374" s="484"/>
      <c r="M5374" s="484"/>
      <c r="N5374" s="484"/>
      <c r="O5374" s="484"/>
      <c r="P5374" s="484"/>
      <c r="Q5374" s="13"/>
      <c r="R5374" s="13"/>
    </row>
    <row r="5375" spans="8:18" x14ac:dyDescent="0.3">
      <c r="H5375" s="13"/>
      <c r="I5375" s="359"/>
      <c r="J5375" s="360"/>
      <c r="K5375" s="361"/>
      <c r="L5375" s="362"/>
      <c r="M5375" s="363"/>
      <c r="N5375" s="485"/>
      <c r="O5375" s="485"/>
      <c r="P5375" s="364"/>
      <c r="Q5375" s="13"/>
      <c r="R5375" s="13"/>
    </row>
    <row r="5376" spans="8:18" x14ac:dyDescent="0.3">
      <c r="H5376" s="13"/>
      <c r="I5376" s="359"/>
      <c r="J5376" s="360"/>
      <c r="K5376" s="361"/>
      <c r="L5376" s="361"/>
      <c r="M5376" s="363"/>
      <c r="N5376" s="485"/>
      <c r="O5376" s="485"/>
      <c r="P5376" s="364"/>
      <c r="Q5376" s="13"/>
      <c r="R5376" s="13"/>
    </row>
    <row r="5377" spans="8:18" x14ac:dyDescent="0.3">
      <c r="H5377" s="13"/>
      <c r="I5377" s="365"/>
      <c r="J5377" s="365"/>
      <c r="K5377" s="366"/>
      <c r="L5377" s="367"/>
      <c r="M5377" s="368"/>
      <c r="N5377" s="369"/>
      <c r="O5377" s="486"/>
      <c r="P5377" s="486"/>
      <c r="Q5377" s="486"/>
      <c r="R5377" s="486"/>
    </row>
    <row r="5378" spans="8:18" x14ac:dyDescent="0.3">
      <c r="H5378" s="370"/>
      <c r="I5378" s="371"/>
      <c r="J5378" s="371"/>
      <c r="K5378" s="367"/>
      <c r="L5378" s="367"/>
      <c r="M5378" s="367"/>
      <c r="N5378" s="372"/>
      <c r="O5378" s="478"/>
      <c r="P5378" s="478"/>
      <c r="Q5378" s="478"/>
      <c r="R5378" s="478"/>
    </row>
    <row r="5379" spans="8:18" ht="30" customHeight="1" x14ac:dyDescent="0.3">
      <c r="H5379" s="357"/>
      <c r="I5379" s="357"/>
      <c r="J5379" s="407"/>
      <c r="K5379" s="378"/>
      <c r="L5379" s="378"/>
      <c r="M5379" s="381"/>
      <c r="N5379" s="381"/>
      <c r="O5379" s="376"/>
      <c r="P5379" s="377"/>
      <c r="Q5379" s="376"/>
      <c r="R5379" s="377"/>
    </row>
    <row r="5380" spans="8:18" x14ac:dyDescent="0.3">
      <c r="H5380" s="357"/>
      <c r="I5380" s="357"/>
      <c r="J5380" s="407"/>
      <c r="K5380" s="378"/>
      <c r="L5380" s="378"/>
      <c r="M5380" s="381"/>
      <c r="N5380" s="381"/>
      <c r="O5380" s="376"/>
      <c r="P5380" s="377"/>
      <c r="Q5380" s="376"/>
      <c r="R5380" s="377"/>
    </row>
    <row r="5381" spans="8:18" x14ac:dyDescent="0.3">
      <c r="H5381" s="357"/>
      <c r="I5381" s="357"/>
      <c r="J5381" s="407"/>
      <c r="K5381" s="378"/>
      <c r="L5381" s="378"/>
      <c r="M5381" s="381"/>
      <c r="N5381" s="381"/>
      <c r="O5381" s="376"/>
      <c r="P5381" s="377"/>
      <c r="Q5381" s="376"/>
      <c r="R5381" s="377"/>
    </row>
    <row r="5382" spans="8:18" ht="12.75" customHeight="1" x14ac:dyDescent="0.3">
      <c r="H5382" s="357"/>
      <c r="I5382" s="357"/>
      <c r="J5382" s="407"/>
      <c r="K5382" s="378"/>
      <c r="L5382" s="378"/>
      <c r="M5382" s="381"/>
      <c r="N5382" s="490"/>
      <c r="O5382" s="376"/>
      <c r="P5382" s="377"/>
      <c r="Q5382" s="376"/>
      <c r="R5382" s="377"/>
    </row>
    <row r="5383" spans="8:18" x14ac:dyDescent="0.3">
      <c r="H5383" s="357"/>
      <c r="I5383" s="357"/>
      <c r="J5383" s="407"/>
      <c r="K5383" s="378"/>
      <c r="L5383" s="378"/>
      <c r="M5383" s="381"/>
      <c r="N5383" s="490"/>
      <c r="O5383" s="376"/>
      <c r="P5383" s="377"/>
      <c r="Q5383" s="376"/>
      <c r="R5383" s="377"/>
    </row>
    <row r="5384" spans="8:18" x14ac:dyDescent="0.3">
      <c r="H5384" s="357"/>
      <c r="I5384" s="357"/>
      <c r="J5384" s="407"/>
      <c r="K5384" s="378"/>
      <c r="L5384" s="378"/>
      <c r="M5384" s="381"/>
      <c r="N5384" s="490"/>
      <c r="O5384" s="376"/>
      <c r="P5384" s="377"/>
      <c r="Q5384" s="376"/>
      <c r="R5384" s="377"/>
    </row>
    <row r="5385" spans="8:18" x14ac:dyDescent="0.3">
      <c r="H5385" s="357"/>
      <c r="I5385" s="357"/>
      <c r="J5385" s="407"/>
      <c r="K5385" s="378"/>
      <c r="L5385" s="378"/>
      <c r="M5385" s="381"/>
      <c r="N5385" s="381"/>
      <c r="O5385" s="376"/>
      <c r="P5385" s="377"/>
      <c r="Q5385" s="376"/>
      <c r="R5385" s="377"/>
    </row>
    <row r="5386" spans="8:18" x14ac:dyDescent="0.3">
      <c r="H5386" s="357"/>
      <c r="I5386" s="357"/>
      <c r="J5386" s="407"/>
      <c r="K5386" s="378"/>
      <c r="L5386" s="378"/>
      <c r="M5386" s="381"/>
      <c r="N5386" s="381"/>
      <c r="O5386" s="376"/>
      <c r="P5386" s="377"/>
      <c r="Q5386" s="376"/>
      <c r="R5386" s="377"/>
    </row>
    <row r="5387" spans="8:18" x14ac:dyDescent="0.3">
      <c r="H5387" s="357"/>
      <c r="I5387" s="357"/>
      <c r="J5387" s="407"/>
      <c r="K5387" s="378"/>
      <c r="L5387" s="378"/>
      <c r="M5387" s="381"/>
      <c r="N5387" s="381"/>
      <c r="O5387" s="376"/>
      <c r="P5387" s="377"/>
      <c r="Q5387" s="376"/>
      <c r="R5387" s="377"/>
    </row>
    <row r="5388" spans="8:18" x14ac:dyDescent="0.3">
      <c r="H5388" s="357"/>
      <c r="I5388" s="357"/>
      <c r="J5388" s="407"/>
      <c r="K5388" s="378"/>
      <c r="L5388" s="378"/>
      <c r="M5388" s="381"/>
      <c r="N5388" s="381"/>
      <c r="O5388" s="376"/>
      <c r="P5388" s="377"/>
      <c r="Q5388" s="376"/>
      <c r="R5388" s="377"/>
    </row>
    <row r="5389" spans="8:18" ht="12.75" customHeight="1" x14ac:dyDescent="0.3">
      <c r="H5389" s="357"/>
      <c r="I5389" s="357"/>
      <c r="J5389" s="407"/>
      <c r="K5389" s="378"/>
      <c r="L5389" s="378"/>
      <c r="M5389" s="381"/>
      <c r="N5389" s="491"/>
      <c r="O5389" s="376"/>
      <c r="P5389" s="377"/>
      <c r="Q5389" s="376"/>
      <c r="R5389" s="377"/>
    </row>
    <row r="5390" spans="8:18" x14ac:dyDescent="0.3">
      <c r="H5390" s="357"/>
      <c r="I5390" s="357"/>
      <c r="J5390" s="407"/>
      <c r="K5390" s="378"/>
      <c r="L5390" s="378"/>
      <c r="M5390" s="381"/>
      <c r="N5390" s="491"/>
      <c r="O5390" s="376"/>
      <c r="P5390" s="377"/>
      <c r="Q5390" s="376"/>
      <c r="R5390" s="377"/>
    </row>
    <row r="5391" spans="8:18" x14ac:dyDescent="0.3">
      <c r="H5391" s="357"/>
      <c r="I5391" s="357"/>
      <c r="J5391" s="407"/>
      <c r="K5391" s="378"/>
      <c r="L5391" s="378"/>
      <c r="M5391" s="381"/>
      <c r="N5391" s="491"/>
      <c r="O5391" s="376"/>
      <c r="P5391" s="377"/>
      <c r="Q5391" s="376"/>
      <c r="R5391" s="377"/>
    </row>
    <row r="5392" spans="8:18" x14ac:dyDescent="0.3">
      <c r="H5392" s="357"/>
      <c r="I5392" s="357"/>
      <c r="J5392" s="407"/>
      <c r="K5392" s="378"/>
      <c r="L5392" s="378"/>
      <c r="M5392" s="381"/>
      <c r="N5392" s="491"/>
      <c r="O5392" s="376"/>
      <c r="P5392" s="377"/>
      <c r="Q5392" s="376"/>
      <c r="R5392" s="377"/>
    </row>
    <row r="5393" spans="8:18" ht="15" customHeight="1" x14ac:dyDescent="0.3">
      <c r="H5393" s="357"/>
      <c r="I5393" s="357"/>
      <c r="J5393" s="407"/>
      <c r="K5393" s="378"/>
      <c r="L5393" s="378"/>
      <c r="M5393" s="381"/>
      <c r="N5393" s="491"/>
      <c r="O5393" s="376"/>
      <c r="P5393" s="377"/>
      <c r="Q5393" s="376"/>
      <c r="R5393" s="377"/>
    </row>
    <row r="5394" spans="8:18" x14ac:dyDescent="0.3">
      <c r="H5394" s="357"/>
      <c r="I5394" s="357"/>
      <c r="J5394" s="407"/>
      <c r="K5394" s="378"/>
      <c r="L5394" s="378"/>
      <c r="M5394" s="381"/>
      <c r="N5394" s="491"/>
      <c r="O5394" s="376"/>
      <c r="P5394" s="377"/>
      <c r="Q5394" s="376"/>
      <c r="R5394" s="377"/>
    </row>
    <row r="5395" spans="8:18" x14ac:dyDescent="0.3">
      <c r="H5395" s="357"/>
      <c r="I5395" s="357"/>
      <c r="J5395" s="407"/>
      <c r="K5395" s="378"/>
      <c r="L5395" s="378"/>
      <c r="M5395" s="381"/>
      <c r="N5395" s="491"/>
      <c r="O5395" s="376"/>
      <c r="P5395" s="377"/>
      <c r="Q5395" s="376"/>
      <c r="R5395" s="377"/>
    </row>
    <row r="5396" spans="8:18" x14ac:dyDescent="0.3">
      <c r="H5396" s="357"/>
      <c r="I5396" s="357"/>
      <c r="J5396" s="407"/>
      <c r="K5396" s="378"/>
      <c r="L5396" s="378"/>
      <c r="M5396" s="381"/>
      <c r="N5396" s="491"/>
      <c r="O5396" s="376"/>
      <c r="P5396" s="377"/>
      <c r="Q5396" s="376"/>
      <c r="R5396" s="377"/>
    </row>
    <row r="5397" spans="8:18" x14ac:dyDescent="0.3">
      <c r="H5397" s="357"/>
      <c r="I5397" s="357"/>
      <c r="J5397" s="407"/>
      <c r="K5397" s="378"/>
      <c r="L5397" s="378"/>
      <c r="M5397" s="381"/>
      <c r="N5397" s="491"/>
      <c r="O5397" s="376"/>
      <c r="P5397" s="377"/>
      <c r="Q5397" s="376"/>
      <c r="R5397" s="377"/>
    </row>
    <row r="5398" spans="8:18" ht="5.25" customHeight="1" x14ac:dyDescent="0.3">
      <c r="H5398" s="357"/>
      <c r="I5398" s="357"/>
      <c r="J5398" s="407"/>
      <c r="K5398" s="378"/>
      <c r="L5398" s="378"/>
      <c r="M5398" s="381"/>
      <c r="N5398" s="428"/>
      <c r="O5398" s="376"/>
      <c r="P5398" s="377"/>
      <c r="Q5398" s="376"/>
      <c r="R5398" s="377"/>
    </row>
    <row r="5399" spans="8:18" x14ac:dyDescent="0.3">
      <c r="H5399" s="367"/>
      <c r="I5399" s="367"/>
      <c r="J5399" s="367"/>
      <c r="K5399" s="367"/>
      <c r="L5399" s="367"/>
      <c r="M5399" s="367"/>
      <c r="N5399" s="382"/>
      <c r="O5399" s="376"/>
      <c r="P5399" s="377"/>
      <c r="Q5399" s="376"/>
      <c r="R5399" s="377"/>
    </row>
    <row r="5400" spans="8:18" x14ac:dyDescent="0.3">
      <c r="H5400" s="354"/>
      <c r="I5400" s="354"/>
      <c r="J5400" s="354"/>
      <c r="K5400" s="354"/>
      <c r="L5400" s="354"/>
      <c r="M5400" s="368"/>
      <c r="N5400" s="384"/>
      <c r="O5400" s="310"/>
      <c r="P5400" s="495"/>
      <c r="Q5400" s="495"/>
      <c r="R5400" s="495"/>
    </row>
    <row r="5401" spans="8:18" ht="16.5" customHeight="1" x14ac:dyDescent="0.3">
      <c r="H5401" s="385"/>
      <c r="I5401" s="385"/>
      <c r="J5401" s="385"/>
      <c r="K5401" s="385"/>
      <c r="L5401" s="385"/>
      <c r="M5401" s="386"/>
      <c r="N5401" s="386"/>
      <c r="O5401" s="385"/>
      <c r="P5401" s="385"/>
      <c r="Q5401" s="13"/>
      <c r="R5401" s="13"/>
    </row>
    <row r="5402" spans="8:18" x14ac:dyDescent="0.3">
      <c r="H5402" s="354"/>
      <c r="I5402" s="355"/>
      <c r="J5402" s="355"/>
      <c r="K5402" s="355"/>
      <c r="L5402" s="355"/>
      <c r="M5402" s="355"/>
      <c r="N5402" s="355"/>
      <c r="O5402" s="355"/>
      <c r="P5402" s="355"/>
      <c r="Q5402" s="13"/>
      <c r="R5402" s="13"/>
    </row>
    <row r="5403" spans="8:18" x14ac:dyDescent="0.3">
      <c r="H5403" s="354"/>
      <c r="I5403" s="355"/>
      <c r="J5403" s="355"/>
      <c r="K5403" s="355"/>
      <c r="L5403" s="355"/>
      <c r="M5403" s="355"/>
      <c r="N5403" s="355"/>
      <c r="O5403" s="355"/>
      <c r="P5403" s="355"/>
      <c r="Q5403" s="13"/>
      <c r="R5403" s="70"/>
    </row>
    <row r="5404" spans="8:18" x14ac:dyDescent="0.3">
      <c r="H5404" s="354"/>
      <c r="I5404" s="355"/>
      <c r="J5404" s="355"/>
      <c r="K5404" s="355"/>
      <c r="L5404" s="355"/>
      <c r="M5404" s="355"/>
      <c r="N5404" s="355"/>
      <c r="O5404" s="355"/>
      <c r="P5404" s="355"/>
      <c r="Q5404" s="13"/>
      <c r="R5404" s="70"/>
    </row>
    <row r="5405" spans="8:18" ht="19.5" customHeight="1" x14ac:dyDescent="0.3">
      <c r="H5405" s="354"/>
      <c r="I5405" s="355"/>
      <c r="J5405" s="355"/>
      <c r="K5405" s="355"/>
      <c r="L5405" s="355"/>
      <c r="M5405" s="355"/>
      <c r="N5405" s="355"/>
      <c r="O5405" s="355"/>
      <c r="P5405" s="355"/>
      <c r="Q5405" s="13"/>
      <c r="R5405" s="70"/>
    </row>
    <row r="5406" spans="8:18" x14ac:dyDescent="0.3">
      <c r="H5406" s="13"/>
      <c r="I5406" s="13"/>
      <c r="J5406" s="13"/>
      <c r="K5406" s="13"/>
      <c r="L5406" s="13"/>
      <c r="M5406" s="358"/>
      <c r="N5406" s="358"/>
      <c r="O5406" s="13"/>
      <c r="P5406" s="13"/>
      <c r="Q5406" s="13"/>
      <c r="R5406" s="13"/>
    </row>
    <row r="5407" spans="8:18" ht="5.25" customHeight="1" x14ac:dyDescent="0.4">
      <c r="H5407" s="487"/>
      <c r="I5407" s="487"/>
      <c r="J5407" s="487"/>
      <c r="K5407" s="487"/>
      <c r="L5407" s="487"/>
      <c r="M5407" s="487"/>
      <c r="N5407" s="487"/>
      <c r="O5407" s="487"/>
      <c r="P5407" s="487"/>
      <c r="Q5407" s="13"/>
      <c r="R5407" s="13"/>
    </row>
    <row r="5408" spans="8:18" x14ac:dyDescent="0.3">
      <c r="H5408" s="482"/>
      <c r="I5408" s="482"/>
      <c r="J5408" s="482"/>
      <c r="K5408" s="482"/>
      <c r="L5408" s="482"/>
      <c r="M5408" s="482"/>
      <c r="N5408" s="482"/>
      <c r="O5408" s="482"/>
      <c r="P5408" s="482"/>
      <c r="Q5408" s="13"/>
      <c r="R5408" s="13"/>
    </row>
    <row r="5409" spans="8:18" ht="18.600000000000001" x14ac:dyDescent="0.4">
      <c r="H5409" s="487"/>
      <c r="I5409" s="487"/>
      <c r="J5409" s="487"/>
      <c r="K5409" s="487"/>
      <c r="L5409" s="487"/>
      <c r="M5409" s="487"/>
      <c r="N5409" s="487"/>
      <c r="O5409" s="487"/>
      <c r="P5409" s="487"/>
      <c r="Q5409" s="487"/>
      <c r="R5409" s="487"/>
    </row>
    <row r="5410" spans="8:18" x14ac:dyDescent="0.3">
      <c r="H5410" s="482"/>
      <c r="I5410" s="482"/>
      <c r="J5410" s="482"/>
      <c r="K5410" s="482"/>
      <c r="L5410" s="482"/>
      <c r="M5410" s="482"/>
      <c r="N5410" s="482"/>
      <c r="O5410" s="482"/>
      <c r="P5410" s="482"/>
      <c r="Q5410" s="13"/>
      <c r="R5410" s="13"/>
    </row>
    <row r="5411" spans="8:18" ht="18.600000000000001" x14ac:dyDescent="0.4">
      <c r="H5411" s="483"/>
      <c r="I5411" s="483"/>
      <c r="J5411" s="483"/>
      <c r="K5411" s="483"/>
      <c r="L5411" s="483"/>
      <c r="M5411" s="483"/>
      <c r="N5411" s="483"/>
      <c r="O5411" s="483"/>
      <c r="P5411" s="483"/>
      <c r="Q5411" s="13"/>
      <c r="R5411" s="13"/>
    </row>
    <row r="5412" spans="8:18" ht="18" x14ac:dyDescent="0.4">
      <c r="H5412" s="484"/>
      <c r="I5412" s="484"/>
      <c r="J5412" s="484"/>
      <c r="K5412" s="484"/>
      <c r="L5412" s="484"/>
      <c r="M5412" s="484"/>
      <c r="N5412" s="484"/>
      <c r="O5412" s="484"/>
      <c r="P5412" s="484"/>
      <c r="Q5412" s="13"/>
      <c r="R5412" s="13"/>
    </row>
    <row r="5413" spans="8:18" x14ac:dyDescent="0.3">
      <c r="H5413" s="13"/>
      <c r="I5413" s="359"/>
      <c r="J5413" s="360"/>
      <c r="K5413" s="361"/>
      <c r="L5413" s="362"/>
      <c r="M5413" s="363"/>
      <c r="N5413" s="485"/>
      <c r="O5413" s="485"/>
      <c r="P5413" s="364"/>
      <c r="Q5413" s="13"/>
      <c r="R5413" s="13"/>
    </row>
    <row r="5414" spans="8:18" x14ac:dyDescent="0.3">
      <c r="H5414" s="13"/>
      <c r="I5414" s="359"/>
      <c r="J5414" s="360"/>
      <c r="K5414" s="361"/>
      <c r="L5414" s="361"/>
      <c r="M5414" s="363"/>
      <c r="N5414" s="485"/>
      <c r="O5414" s="485"/>
      <c r="P5414" s="364"/>
      <c r="Q5414" s="13"/>
      <c r="R5414" s="13"/>
    </row>
    <row r="5415" spans="8:18" x14ac:dyDescent="0.3">
      <c r="H5415" s="13"/>
      <c r="I5415" s="365"/>
      <c r="J5415" s="365"/>
      <c r="K5415" s="366"/>
      <c r="L5415" s="367"/>
      <c r="M5415" s="368"/>
      <c r="N5415" s="369"/>
      <c r="O5415" s="486"/>
      <c r="P5415" s="486"/>
      <c r="Q5415" s="486"/>
      <c r="R5415" s="486"/>
    </row>
    <row r="5416" spans="8:18" x14ac:dyDescent="0.3">
      <c r="H5416" s="370"/>
      <c r="I5416" s="371"/>
      <c r="J5416" s="371"/>
      <c r="K5416" s="367"/>
      <c r="L5416" s="367"/>
      <c r="M5416" s="367"/>
      <c r="N5416" s="372"/>
      <c r="O5416" s="478"/>
      <c r="P5416" s="478"/>
      <c r="Q5416" s="478"/>
      <c r="R5416" s="478"/>
    </row>
    <row r="5417" spans="8:18" x14ac:dyDescent="0.3">
      <c r="H5417" s="357"/>
      <c r="I5417" s="357"/>
      <c r="J5417" s="407"/>
      <c r="K5417" s="378"/>
      <c r="L5417" s="378"/>
      <c r="M5417" s="381"/>
      <c r="N5417" s="381"/>
      <c r="O5417" s="376"/>
      <c r="P5417" s="377"/>
      <c r="Q5417" s="376"/>
      <c r="R5417" s="377"/>
    </row>
    <row r="5418" spans="8:18" x14ac:dyDescent="0.3">
      <c r="H5418" s="357"/>
      <c r="I5418" s="357"/>
      <c r="J5418" s="407"/>
      <c r="K5418" s="378"/>
      <c r="L5418" s="378"/>
      <c r="M5418" s="381"/>
      <c r="N5418" s="381"/>
      <c r="O5418" s="376"/>
      <c r="P5418" s="377"/>
      <c r="Q5418" s="376"/>
      <c r="R5418" s="377"/>
    </row>
    <row r="5419" spans="8:18" ht="17.25" customHeight="1" x14ac:dyDescent="0.3">
      <c r="H5419" s="357"/>
      <c r="I5419" s="357"/>
      <c r="J5419" s="407"/>
      <c r="K5419" s="378"/>
      <c r="L5419" s="378"/>
      <c r="M5419" s="381"/>
      <c r="N5419" s="381"/>
      <c r="O5419" s="376"/>
      <c r="P5419" s="377"/>
      <c r="Q5419" s="376"/>
      <c r="R5419" s="377"/>
    </row>
    <row r="5420" spans="8:18" x14ac:dyDescent="0.3">
      <c r="H5420" s="357"/>
      <c r="I5420" s="357"/>
      <c r="J5420" s="407"/>
      <c r="K5420" s="378"/>
      <c r="L5420" s="378"/>
      <c r="M5420" s="381"/>
      <c r="N5420" s="381"/>
      <c r="O5420" s="376"/>
      <c r="P5420" s="377"/>
      <c r="Q5420" s="376"/>
      <c r="R5420" s="377"/>
    </row>
    <row r="5421" spans="8:18" ht="15" customHeight="1" x14ac:dyDescent="0.3">
      <c r="H5421" s="357"/>
      <c r="I5421" s="357"/>
      <c r="J5421" s="407"/>
      <c r="K5421" s="378"/>
      <c r="L5421" s="378"/>
      <c r="M5421" s="381"/>
      <c r="N5421" s="381"/>
      <c r="O5421" s="376"/>
      <c r="P5421" s="377"/>
      <c r="Q5421" s="376"/>
      <c r="R5421" s="377"/>
    </row>
    <row r="5422" spans="8:18" x14ac:dyDescent="0.3">
      <c r="H5422" s="357"/>
      <c r="I5422" s="357"/>
      <c r="J5422" s="407"/>
      <c r="K5422" s="378"/>
      <c r="L5422" s="378"/>
      <c r="M5422" s="381"/>
      <c r="N5422" s="381"/>
      <c r="O5422" s="376"/>
      <c r="P5422" s="377"/>
      <c r="Q5422" s="376"/>
      <c r="R5422" s="377"/>
    </row>
    <row r="5423" spans="8:18" x14ac:dyDescent="0.3">
      <c r="H5423" s="357"/>
      <c r="I5423" s="357"/>
      <c r="J5423" s="407"/>
      <c r="K5423" s="378"/>
      <c r="L5423" s="378"/>
      <c r="M5423" s="381"/>
      <c r="N5423" s="381"/>
      <c r="O5423" s="376"/>
      <c r="P5423" s="377"/>
      <c r="Q5423" s="376"/>
      <c r="R5423" s="377"/>
    </row>
    <row r="5424" spans="8:18" x14ac:dyDescent="0.3">
      <c r="H5424" s="357"/>
      <c r="I5424" s="357"/>
      <c r="J5424" s="407"/>
      <c r="K5424" s="378"/>
      <c r="L5424" s="378"/>
      <c r="M5424" s="381"/>
      <c r="N5424" s="381"/>
      <c r="O5424" s="376"/>
      <c r="P5424" s="377"/>
      <c r="Q5424" s="376"/>
      <c r="R5424" s="377"/>
    </row>
    <row r="5425" spans="8:18" x14ac:dyDescent="0.3">
      <c r="H5425" s="357"/>
      <c r="I5425" s="357"/>
      <c r="J5425" s="407"/>
      <c r="K5425" s="378"/>
      <c r="L5425" s="378"/>
      <c r="M5425" s="381"/>
      <c r="N5425" s="381"/>
      <c r="O5425" s="376"/>
      <c r="P5425" s="377"/>
      <c r="Q5425" s="376"/>
      <c r="R5425" s="377"/>
    </row>
    <row r="5426" spans="8:18" x14ac:dyDescent="0.3">
      <c r="H5426" s="357"/>
      <c r="I5426" s="357"/>
      <c r="J5426" s="407"/>
      <c r="K5426" s="378"/>
      <c r="L5426" s="378"/>
      <c r="M5426" s="381"/>
      <c r="N5426" s="381"/>
      <c r="O5426" s="376"/>
      <c r="P5426" s="377"/>
      <c r="Q5426" s="376"/>
      <c r="R5426" s="377"/>
    </row>
    <row r="5427" spans="8:18" x14ac:dyDescent="0.3">
      <c r="H5427" s="357"/>
      <c r="I5427" s="357"/>
      <c r="J5427" s="407"/>
      <c r="K5427" s="378"/>
      <c r="L5427" s="378"/>
      <c r="M5427" s="381"/>
      <c r="N5427" s="381"/>
      <c r="O5427" s="376"/>
      <c r="P5427" s="377"/>
      <c r="Q5427" s="376"/>
      <c r="R5427" s="377"/>
    </row>
    <row r="5428" spans="8:18" x14ac:dyDescent="0.3">
      <c r="H5428" s="357"/>
      <c r="I5428" s="357"/>
      <c r="J5428" s="407"/>
      <c r="K5428" s="378"/>
      <c r="L5428" s="378"/>
      <c r="M5428" s="381"/>
      <c r="N5428" s="381"/>
      <c r="O5428" s="376"/>
      <c r="P5428" s="377"/>
      <c r="Q5428" s="376"/>
      <c r="R5428" s="377"/>
    </row>
    <row r="5429" spans="8:18" x14ac:dyDescent="0.3">
      <c r="H5429" s="357"/>
      <c r="I5429" s="357"/>
      <c r="J5429" s="407"/>
      <c r="K5429" s="378"/>
      <c r="L5429" s="378"/>
      <c r="M5429" s="381"/>
      <c r="N5429" s="381"/>
      <c r="O5429" s="376"/>
      <c r="P5429" s="377"/>
      <c r="Q5429" s="376"/>
      <c r="R5429" s="377"/>
    </row>
    <row r="5430" spans="8:18" ht="51" customHeight="1" x14ac:dyDescent="0.3">
      <c r="H5430" s="357"/>
      <c r="I5430" s="357"/>
      <c r="J5430" s="407"/>
      <c r="K5430" s="378"/>
      <c r="L5430" s="378"/>
      <c r="M5430" s="381"/>
      <c r="N5430" s="381"/>
      <c r="O5430" s="376"/>
      <c r="P5430" s="377"/>
      <c r="Q5430" s="376"/>
      <c r="R5430" s="377"/>
    </row>
    <row r="5431" spans="8:18" x14ac:dyDescent="0.3">
      <c r="H5431" s="357"/>
      <c r="I5431" s="357"/>
      <c r="J5431" s="407"/>
      <c r="K5431" s="378"/>
      <c r="L5431" s="378"/>
      <c r="M5431" s="381"/>
      <c r="N5431" s="381"/>
      <c r="O5431" s="376"/>
      <c r="P5431" s="377"/>
      <c r="Q5431" s="376"/>
      <c r="R5431" s="377"/>
    </row>
    <row r="5432" spans="8:18" x14ac:dyDescent="0.3">
      <c r="H5432" s="357"/>
      <c r="I5432" s="357"/>
      <c r="J5432" s="407"/>
      <c r="K5432" s="378"/>
      <c r="L5432" s="378"/>
      <c r="M5432" s="381"/>
      <c r="N5432" s="381"/>
      <c r="O5432" s="376"/>
      <c r="P5432" s="377"/>
      <c r="Q5432" s="376"/>
      <c r="R5432" s="377"/>
    </row>
    <row r="5433" spans="8:18" x14ac:dyDescent="0.3">
      <c r="H5433" s="367"/>
      <c r="I5433" s="367"/>
      <c r="J5433" s="367"/>
      <c r="K5433" s="367"/>
      <c r="L5433" s="367"/>
      <c r="M5433" s="367"/>
      <c r="N5433" s="382"/>
      <c r="O5433" s="376"/>
      <c r="P5433" s="377"/>
      <c r="Q5433" s="376"/>
      <c r="R5433" s="377"/>
    </row>
    <row r="5434" spans="8:18" x14ac:dyDescent="0.3">
      <c r="H5434" s="354"/>
      <c r="I5434" s="354"/>
      <c r="J5434" s="354"/>
      <c r="K5434" s="354"/>
      <c r="L5434" s="354"/>
      <c r="M5434" s="368"/>
      <c r="N5434" s="384"/>
      <c r="O5434" s="310"/>
      <c r="P5434" s="495"/>
      <c r="Q5434" s="495"/>
      <c r="R5434" s="495"/>
    </row>
    <row r="5435" spans="8:18" x14ac:dyDescent="0.3">
      <c r="H5435" s="501"/>
      <c r="I5435" s="501"/>
      <c r="J5435" s="501"/>
      <c r="K5435" s="501"/>
      <c r="L5435" s="501"/>
      <c r="M5435" s="501"/>
      <c r="N5435" s="501"/>
      <c r="O5435" s="397"/>
      <c r="P5435" s="420"/>
      <c r="Q5435" s="397"/>
      <c r="R5435" s="420"/>
    </row>
    <row r="5436" spans="8:18" x14ac:dyDescent="0.3">
      <c r="H5436" s="501"/>
      <c r="I5436" s="501"/>
      <c r="J5436" s="501"/>
      <c r="K5436" s="501"/>
      <c r="L5436" s="501"/>
      <c r="M5436" s="501"/>
      <c r="N5436" s="501"/>
      <c r="O5436" s="397"/>
      <c r="P5436" s="495"/>
      <c r="Q5436" s="495"/>
      <c r="R5436" s="495"/>
    </row>
    <row r="5437" spans="8:18" x14ac:dyDescent="0.3">
      <c r="H5437" s="385"/>
      <c r="I5437" s="385"/>
      <c r="J5437" s="385"/>
      <c r="K5437" s="385"/>
      <c r="L5437" s="385"/>
      <c r="M5437" s="386"/>
      <c r="N5437" s="386"/>
      <c r="O5437" s="385"/>
      <c r="P5437" s="385"/>
      <c r="Q5437" s="13"/>
      <c r="R5437" s="13"/>
    </row>
    <row r="5438" spans="8:18" x14ac:dyDescent="0.3">
      <c r="H5438" s="354"/>
      <c r="I5438" s="355"/>
      <c r="J5438" s="355"/>
      <c r="K5438" s="355"/>
      <c r="L5438" s="355"/>
      <c r="M5438" s="355"/>
      <c r="N5438" s="355"/>
      <c r="O5438" s="355"/>
      <c r="P5438" s="355"/>
      <c r="Q5438" s="13"/>
      <c r="R5438" s="13"/>
    </row>
    <row r="5439" spans="8:18" x14ac:dyDescent="0.3">
      <c r="H5439" s="354"/>
      <c r="I5439" s="355"/>
      <c r="J5439" s="355"/>
      <c r="K5439" s="355"/>
      <c r="L5439" s="355"/>
      <c r="M5439" s="355"/>
      <c r="N5439" s="355"/>
      <c r="O5439" s="355"/>
      <c r="P5439" s="355"/>
      <c r="Q5439" s="13"/>
      <c r="R5439" s="70"/>
    </row>
    <row r="5440" spans="8:18" x14ac:dyDescent="0.3">
      <c r="H5440" s="354"/>
      <c r="I5440" s="355"/>
      <c r="J5440" s="355"/>
      <c r="K5440" s="355"/>
      <c r="L5440" s="355"/>
      <c r="M5440" s="355"/>
      <c r="N5440" s="355"/>
      <c r="O5440" s="355"/>
      <c r="P5440" s="355"/>
      <c r="Q5440" s="13"/>
      <c r="R5440" s="70"/>
    </row>
    <row r="5441" spans="8:18" x14ac:dyDescent="0.3">
      <c r="H5441" s="354"/>
      <c r="I5441" s="355"/>
      <c r="J5441" s="355"/>
      <c r="K5441" s="355"/>
      <c r="L5441" s="355"/>
      <c r="M5441" s="355"/>
      <c r="N5441" s="355"/>
      <c r="O5441" s="355"/>
      <c r="P5441" s="355"/>
      <c r="Q5441" s="13"/>
      <c r="R5441" s="70"/>
    </row>
    <row r="5442" spans="8:18" x14ac:dyDescent="0.3">
      <c r="H5442" s="13"/>
      <c r="I5442" s="13"/>
      <c r="J5442" s="13"/>
      <c r="K5442" s="13"/>
      <c r="L5442" s="13"/>
      <c r="M5442" s="358"/>
      <c r="N5442" s="358"/>
      <c r="O5442" s="13"/>
      <c r="P5442" s="13"/>
      <c r="Q5442" s="13"/>
      <c r="R5442" s="13"/>
    </row>
    <row r="5443" spans="8:18" ht="18.600000000000001" x14ac:dyDescent="0.4">
      <c r="H5443" s="487"/>
      <c r="I5443" s="487"/>
      <c r="J5443" s="487"/>
      <c r="K5443" s="487"/>
      <c r="L5443" s="487"/>
      <c r="M5443" s="487"/>
      <c r="N5443" s="487"/>
      <c r="O5443" s="487"/>
      <c r="P5443" s="487"/>
      <c r="Q5443" s="487"/>
      <c r="R5443" s="487"/>
    </row>
    <row r="5444" spans="8:18" x14ac:dyDescent="0.3">
      <c r="H5444" s="482"/>
      <c r="I5444" s="482"/>
      <c r="J5444" s="482"/>
      <c r="K5444" s="482"/>
      <c r="L5444" s="482"/>
      <c r="M5444" s="482"/>
      <c r="N5444" s="482"/>
      <c r="O5444" s="482"/>
      <c r="P5444" s="482"/>
      <c r="Q5444" s="13"/>
      <c r="R5444" s="13"/>
    </row>
    <row r="5445" spans="8:18" ht="18.600000000000001" x14ac:dyDescent="0.4">
      <c r="H5445" s="483"/>
      <c r="I5445" s="483"/>
      <c r="J5445" s="483"/>
      <c r="K5445" s="483"/>
      <c r="L5445" s="483"/>
      <c r="M5445" s="483"/>
      <c r="N5445" s="483"/>
      <c r="O5445" s="483"/>
      <c r="P5445" s="483"/>
      <c r="Q5445" s="13"/>
      <c r="R5445" s="13"/>
    </row>
    <row r="5446" spans="8:18" ht="18" x14ac:dyDescent="0.4">
      <c r="H5446" s="484"/>
      <c r="I5446" s="484"/>
      <c r="J5446" s="484"/>
      <c r="K5446" s="484"/>
      <c r="L5446" s="484"/>
      <c r="M5446" s="484"/>
      <c r="N5446" s="484"/>
      <c r="O5446" s="484"/>
      <c r="P5446" s="484"/>
      <c r="Q5446" s="13"/>
      <c r="R5446" s="13"/>
    </row>
    <row r="5447" spans="8:18" ht="18" customHeight="1" x14ac:dyDescent="0.3">
      <c r="H5447" s="13"/>
      <c r="I5447" s="359"/>
      <c r="J5447" s="360"/>
      <c r="K5447" s="361"/>
      <c r="L5447" s="362"/>
      <c r="M5447" s="363"/>
      <c r="N5447" s="485"/>
      <c r="O5447" s="485"/>
      <c r="P5447" s="364"/>
      <c r="Q5447" s="13"/>
      <c r="R5447" s="13"/>
    </row>
    <row r="5448" spans="8:18" ht="12.75" customHeight="1" x14ac:dyDescent="0.3">
      <c r="H5448" s="13"/>
      <c r="I5448" s="359"/>
      <c r="J5448" s="360"/>
      <c r="K5448" s="361"/>
      <c r="L5448" s="361"/>
      <c r="M5448" s="363"/>
      <c r="N5448" s="485"/>
      <c r="O5448" s="485"/>
      <c r="P5448" s="364"/>
      <c r="Q5448" s="13"/>
      <c r="R5448" s="13"/>
    </row>
    <row r="5449" spans="8:18" x14ac:dyDescent="0.3">
      <c r="H5449" s="13"/>
      <c r="I5449" s="365"/>
      <c r="J5449" s="365"/>
      <c r="K5449" s="366"/>
      <c r="L5449" s="367"/>
      <c r="M5449" s="368"/>
      <c r="N5449" s="369"/>
      <c r="O5449" s="486"/>
      <c r="P5449" s="486"/>
      <c r="Q5449" s="486"/>
      <c r="R5449" s="486"/>
    </row>
    <row r="5450" spans="8:18" x14ac:dyDescent="0.3">
      <c r="H5450" s="370"/>
      <c r="I5450" s="371"/>
      <c r="J5450" s="371"/>
      <c r="K5450" s="367"/>
      <c r="L5450" s="367"/>
      <c r="M5450" s="367"/>
      <c r="N5450" s="372"/>
      <c r="O5450" s="478"/>
      <c r="P5450" s="478"/>
      <c r="Q5450" s="478"/>
      <c r="R5450" s="478"/>
    </row>
    <row r="5451" spans="8:18" x14ac:dyDescent="0.3">
      <c r="H5451" s="370"/>
      <c r="I5451" s="371"/>
      <c r="J5451" s="371"/>
      <c r="K5451" s="367"/>
      <c r="L5451" s="367"/>
      <c r="M5451" s="367"/>
      <c r="N5451" s="372"/>
      <c r="O5451" s="390"/>
      <c r="P5451" s="390"/>
      <c r="Q5451" s="390"/>
      <c r="R5451" s="390"/>
    </row>
    <row r="5452" spans="8:18" x14ac:dyDescent="0.3">
      <c r="H5452" s="357"/>
      <c r="I5452" s="357"/>
      <c r="J5452" s="407"/>
      <c r="K5452" s="378"/>
      <c r="L5452" s="378"/>
      <c r="M5452" s="381"/>
      <c r="N5452" s="491"/>
      <c r="O5452" s="376"/>
      <c r="P5452" s="377"/>
      <c r="Q5452" s="376"/>
      <c r="R5452" s="377"/>
    </row>
    <row r="5453" spans="8:18" x14ac:dyDescent="0.3">
      <c r="H5453" s="357"/>
      <c r="I5453" s="357"/>
      <c r="J5453" s="407"/>
      <c r="K5453" s="378"/>
      <c r="L5453" s="378"/>
      <c r="M5453" s="381"/>
      <c r="N5453" s="491"/>
      <c r="O5453" s="376"/>
      <c r="P5453" s="377"/>
      <c r="Q5453" s="376"/>
      <c r="R5453" s="377"/>
    </row>
    <row r="5454" spans="8:18" x14ac:dyDescent="0.3">
      <c r="H5454" s="357"/>
      <c r="I5454" s="357"/>
      <c r="J5454" s="407"/>
      <c r="K5454" s="378"/>
      <c r="L5454" s="378"/>
      <c r="M5454" s="381"/>
      <c r="N5454" s="491"/>
      <c r="O5454" s="376"/>
      <c r="P5454" s="377"/>
      <c r="Q5454" s="376"/>
      <c r="R5454" s="377"/>
    </row>
    <row r="5455" spans="8:18" x14ac:dyDescent="0.3">
      <c r="H5455" s="357"/>
      <c r="I5455" s="357"/>
      <c r="J5455" s="407"/>
      <c r="K5455" s="378"/>
      <c r="L5455" s="378"/>
      <c r="M5455" s="381"/>
      <c r="N5455" s="491"/>
      <c r="O5455" s="376"/>
      <c r="P5455" s="377"/>
      <c r="Q5455" s="376"/>
      <c r="R5455" s="377"/>
    </row>
    <row r="5456" spans="8:18" x14ac:dyDescent="0.3">
      <c r="H5456" s="357"/>
      <c r="I5456" s="357"/>
      <c r="J5456" s="407"/>
      <c r="K5456" s="378"/>
      <c r="L5456" s="378"/>
      <c r="M5456" s="381"/>
      <c r="N5456" s="381"/>
      <c r="O5456" s="376"/>
      <c r="P5456" s="377"/>
      <c r="Q5456" s="376"/>
      <c r="R5456" s="377"/>
    </row>
    <row r="5457" spans="8:18" x14ac:dyDescent="0.3">
      <c r="H5457" s="357"/>
      <c r="I5457" s="357"/>
      <c r="J5457" s="407"/>
      <c r="K5457" s="378"/>
      <c r="L5457" s="378"/>
      <c r="M5457" s="381"/>
      <c r="N5457" s="381"/>
      <c r="O5457" s="376"/>
      <c r="P5457" s="377"/>
      <c r="Q5457" s="376"/>
      <c r="R5457" s="377"/>
    </row>
    <row r="5458" spans="8:18" x14ac:dyDescent="0.3">
      <c r="H5458" s="357"/>
      <c r="I5458" s="357"/>
      <c r="J5458" s="407"/>
      <c r="K5458" s="378"/>
      <c r="L5458" s="378"/>
      <c r="M5458" s="381"/>
      <c r="N5458" s="381"/>
      <c r="O5458" s="376"/>
      <c r="P5458" s="377"/>
      <c r="Q5458" s="376"/>
      <c r="R5458" s="377"/>
    </row>
    <row r="5459" spans="8:18" x14ac:dyDescent="0.3">
      <c r="H5459" s="357"/>
      <c r="I5459" s="357"/>
      <c r="J5459" s="407"/>
      <c r="K5459" s="378"/>
      <c r="L5459" s="378"/>
      <c r="M5459" s="381"/>
      <c r="N5459" s="381"/>
      <c r="O5459" s="376"/>
      <c r="P5459" s="377"/>
      <c r="Q5459" s="376"/>
      <c r="R5459" s="377"/>
    </row>
    <row r="5460" spans="8:18" x14ac:dyDescent="0.3">
      <c r="H5460" s="357"/>
      <c r="I5460" s="357"/>
      <c r="J5460" s="407"/>
      <c r="K5460" s="378"/>
      <c r="L5460" s="378"/>
      <c r="M5460" s="381"/>
      <c r="N5460" s="381"/>
      <c r="O5460" s="376"/>
      <c r="P5460" s="377"/>
      <c r="Q5460" s="376"/>
      <c r="R5460" s="377"/>
    </row>
    <row r="5461" spans="8:18" x14ac:dyDescent="0.3">
      <c r="H5461" s="357"/>
      <c r="I5461" s="357"/>
      <c r="J5461" s="407"/>
      <c r="K5461" s="378"/>
      <c r="L5461" s="378"/>
      <c r="M5461" s="381"/>
      <c r="N5461" s="381"/>
      <c r="O5461" s="376"/>
      <c r="P5461" s="377"/>
      <c r="Q5461" s="376"/>
      <c r="R5461" s="377"/>
    </row>
    <row r="5462" spans="8:18" x14ac:dyDescent="0.3">
      <c r="H5462" s="357"/>
      <c r="I5462" s="357"/>
      <c r="J5462" s="407"/>
      <c r="K5462" s="378"/>
      <c r="L5462" s="378"/>
      <c r="M5462" s="381"/>
      <c r="N5462" s="381"/>
      <c r="O5462" s="376"/>
      <c r="P5462" s="377"/>
      <c r="Q5462" s="376"/>
      <c r="R5462" s="377"/>
    </row>
    <row r="5463" spans="8:18" x14ac:dyDescent="0.3">
      <c r="H5463" s="357"/>
      <c r="I5463" s="357"/>
      <c r="J5463" s="407"/>
      <c r="K5463" s="378"/>
      <c r="L5463" s="378"/>
      <c r="M5463" s="381"/>
      <c r="N5463" s="381"/>
      <c r="O5463" s="376"/>
      <c r="P5463" s="377"/>
      <c r="Q5463" s="376"/>
      <c r="R5463" s="377"/>
    </row>
    <row r="5464" spans="8:18" x14ac:dyDescent="0.3">
      <c r="H5464" s="367"/>
      <c r="I5464" s="367"/>
      <c r="J5464" s="367"/>
      <c r="K5464" s="367"/>
      <c r="L5464" s="367"/>
      <c r="M5464" s="367"/>
      <c r="N5464" s="382"/>
      <c r="O5464" s="376"/>
      <c r="P5464" s="377"/>
      <c r="Q5464" s="376"/>
      <c r="R5464" s="377"/>
    </row>
    <row r="5465" spans="8:18" ht="19.5" customHeight="1" x14ac:dyDescent="0.3">
      <c r="H5465" s="354"/>
      <c r="I5465" s="354"/>
      <c r="J5465" s="354"/>
      <c r="K5465" s="354"/>
      <c r="L5465" s="354"/>
      <c r="M5465" s="368"/>
      <c r="N5465" s="384"/>
      <c r="O5465" s="310"/>
      <c r="P5465" s="495"/>
      <c r="Q5465" s="495"/>
      <c r="R5465" s="495"/>
    </row>
    <row r="5466" spans="8:18" ht="18.75" customHeight="1" x14ac:dyDescent="0.3">
      <c r="H5466" s="385"/>
      <c r="I5466" s="385"/>
      <c r="J5466" s="385"/>
      <c r="K5466" s="385"/>
      <c r="L5466" s="385"/>
      <c r="M5466" s="386"/>
      <c r="N5466" s="386"/>
      <c r="O5466" s="385"/>
      <c r="P5466" s="385"/>
      <c r="Q5466" s="13"/>
      <c r="R5466" s="13"/>
    </row>
    <row r="5467" spans="8:18" ht="19.5" customHeight="1" x14ac:dyDescent="0.3">
      <c r="H5467" s="354"/>
      <c r="I5467" s="355"/>
      <c r="J5467" s="355"/>
      <c r="K5467" s="355"/>
      <c r="L5467" s="355"/>
      <c r="M5467" s="355"/>
      <c r="N5467" s="355"/>
      <c r="O5467" s="355"/>
      <c r="P5467" s="355"/>
      <c r="Q5467" s="13"/>
      <c r="R5467" s="13"/>
    </row>
    <row r="5468" spans="8:18" ht="15" customHeight="1" x14ac:dyDescent="0.3">
      <c r="H5468" s="354"/>
      <c r="I5468" s="355"/>
      <c r="J5468" s="355"/>
      <c r="K5468" s="355"/>
      <c r="L5468" s="355"/>
      <c r="M5468" s="355"/>
      <c r="N5468" s="355"/>
      <c r="O5468" s="355"/>
      <c r="P5468" s="355"/>
      <c r="Q5468" s="13"/>
      <c r="R5468" s="70"/>
    </row>
    <row r="5469" spans="8:18" x14ac:dyDescent="0.3">
      <c r="H5469" s="354"/>
      <c r="I5469" s="355"/>
      <c r="J5469" s="355"/>
      <c r="K5469" s="355"/>
      <c r="L5469" s="355"/>
      <c r="M5469" s="355"/>
      <c r="N5469" s="355"/>
      <c r="O5469" s="355"/>
      <c r="P5469" s="355"/>
      <c r="Q5469" s="13"/>
      <c r="R5469" s="70"/>
    </row>
    <row r="5470" spans="8:18" ht="24" customHeight="1" x14ac:dyDescent="0.3">
      <c r="H5470" s="354"/>
      <c r="I5470" s="355"/>
      <c r="J5470" s="355"/>
      <c r="K5470" s="355"/>
      <c r="L5470" s="355"/>
      <c r="M5470" s="355"/>
      <c r="N5470" s="355"/>
      <c r="O5470" s="355"/>
      <c r="P5470" s="355"/>
      <c r="Q5470" s="13"/>
      <c r="R5470" s="70"/>
    </row>
    <row r="5471" spans="8:18" ht="6.75" customHeight="1" x14ac:dyDescent="0.3">
      <c r="H5471" s="13"/>
      <c r="I5471" s="13"/>
      <c r="J5471" s="13"/>
      <c r="K5471" s="13"/>
      <c r="L5471" s="13"/>
      <c r="M5471" s="358"/>
      <c r="N5471" s="358"/>
      <c r="O5471" s="13"/>
      <c r="P5471" s="13"/>
      <c r="Q5471" s="13"/>
      <c r="R5471" s="13"/>
    </row>
    <row r="5472" spans="8:18" ht="18.600000000000001" x14ac:dyDescent="0.4">
      <c r="H5472" s="487"/>
      <c r="I5472" s="487"/>
      <c r="J5472" s="487"/>
      <c r="K5472" s="487"/>
      <c r="L5472" s="487"/>
      <c r="M5472" s="487"/>
      <c r="N5472" s="487"/>
      <c r="O5472" s="487"/>
      <c r="P5472" s="487"/>
      <c r="Q5472" s="487"/>
      <c r="R5472" s="487"/>
    </row>
    <row r="5473" spans="8:18" x14ac:dyDescent="0.3">
      <c r="H5473" s="482"/>
      <c r="I5473" s="482"/>
      <c r="J5473" s="482"/>
      <c r="K5473" s="482"/>
      <c r="L5473" s="482"/>
      <c r="M5473" s="482"/>
      <c r="N5473" s="482"/>
      <c r="O5473" s="482"/>
      <c r="P5473" s="482"/>
      <c r="Q5473" s="13"/>
      <c r="R5473" s="13"/>
    </row>
    <row r="5474" spans="8:18" ht="18.600000000000001" x14ac:dyDescent="0.4">
      <c r="H5474" s="483"/>
      <c r="I5474" s="483"/>
      <c r="J5474" s="483"/>
      <c r="K5474" s="483"/>
      <c r="L5474" s="483"/>
      <c r="M5474" s="483"/>
      <c r="N5474" s="483"/>
      <c r="O5474" s="483"/>
      <c r="P5474" s="483"/>
      <c r="Q5474" s="13"/>
      <c r="R5474" s="13"/>
    </row>
    <row r="5475" spans="8:18" ht="18" x14ac:dyDescent="0.4">
      <c r="H5475" s="484"/>
      <c r="I5475" s="484"/>
      <c r="J5475" s="484"/>
      <c r="K5475" s="484"/>
      <c r="L5475" s="484"/>
      <c r="M5475" s="484"/>
      <c r="N5475" s="484"/>
      <c r="O5475" s="484"/>
      <c r="P5475" s="484"/>
      <c r="Q5475" s="13"/>
      <c r="R5475" s="13"/>
    </row>
    <row r="5476" spans="8:18" x14ac:dyDescent="0.3">
      <c r="H5476" s="13"/>
      <c r="I5476" s="359"/>
      <c r="J5476" s="360"/>
      <c r="K5476" s="361"/>
      <c r="L5476" s="362"/>
      <c r="M5476" s="363"/>
      <c r="N5476" s="485"/>
      <c r="O5476" s="485"/>
      <c r="P5476" s="364"/>
      <c r="Q5476" s="13"/>
      <c r="R5476" s="13"/>
    </row>
    <row r="5477" spans="8:18" x14ac:dyDescent="0.3">
      <c r="H5477" s="13"/>
      <c r="I5477" s="359"/>
      <c r="J5477" s="360"/>
      <c r="K5477" s="361"/>
      <c r="L5477" s="361"/>
      <c r="M5477" s="363"/>
      <c r="N5477" s="485"/>
      <c r="O5477" s="485"/>
      <c r="P5477" s="364"/>
      <c r="Q5477" s="13"/>
      <c r="R5477" s="13"/>
    </row>
    <row r="5478" spans="8:18" x14ac:dyDescent="0.3">
      <c r="H5478" s="13"/>
      <c r="I5478" s="365"/>
      <c r="J5478" s="365"/>
      <c r="K5478" s="366"/>
      <c r="L5478" s="367"/>
      <c r="M5478" s="368"/>
      <c r="N5478" s="369"/>
      <c r="O5478" s="486"/>
      <c r="P5478" s="486"/>
      <c r="Q5478" s="486"/>
      <c r="R5478" s="486"/>
    </row>
    <row r="5479" spans="8:18" x14ac:dyDescent="0.3">
      <c r="H5479" s="370"/>
      <c r="I5479" s="371"/>
      <c r="J5479" s="371"/>
      <c r="K5479" s="367"/>
      <c r="L5479" s="367"/>
      <c r="M5479" s="367"/>
      <c r="N5479" s="372"/>
      <c r="O5479" s="478"/>
      <c r="P5479" s="478"/>
      <c r="Q5479" s="478"/>
      <c r="R5479" s="478"/>
    </row>
    <row r="5480" spans="8:18" ht="5.25" customHeight="1" x14ac:dyDescent="0.3">
      <c r="H5480" s="370"/>
      <c r="I5480" s="371"/>
      <c r="J5480" s="371"/>
      <c r="K5480" s="367"/>
      <c r="L5480" s="367"/>
      <c r="M5480" s="367"/>
      <c r="N5480" s="372"/>
      <c r="O5480" s="390"/>
      <c r="P5480" s="390"/>
      <c r="Q5480" s="390"/>
      <c r="R5480" s="390"/>
    </row>
    <row r="5481" spans="8:18" x14ac:dyDescent="0.3">
      <c r="H5481" s="357"/>
      <c r="I5481" s="357"/>
      <c r="J5481" s="407"/>
      <c r="K5481" s="378"/>
      <c r="L5481" s="378"/>
      <c r="M5481" s="379"/>
      <c r="N5481" s="429"/>
      <c r="O5481" s="376"/>
      <c r="P5481" s="377"/>
      <c r="Q5481" s="376"/>
      <c r="R5481" s="377"/>
    </row>
    <row r="5482" spans="8:18" x14ac:dyDescent="0.3">
      <c r="H5482" s="357"/>
      <c r="I5482" s="357"/>
      <c r="J5482" s="407"/>
      <c r="K5482" s="378"/>
      <c r="L5482" s="378"/>
      <c r="M5482" s="381"/>
      <c r="N5482" s="423"/>
      <c r="O5482" s="376"/>
      <c r="P5482" s="377"/>
      <c r="Q5482" s="376"/>
      <c r="R5482" s="377"/>
    </row>
    <row r="5483" spans="8:18" x14ac:dyDescent="0.3">
      <c r="H5483" s="357"/>
      <c r="I5483" s="357"/>
      <c r="J5483" s="407"/>
      <c r="K5483" s="378"/>
      <c r="L5483" s="378"/>
      <c r="M5483" s="381"/>
      <c r="N5483" s="423"/>
      <c r="O5483" s="376"/>
      <c r="P5483" s="377"/>
      <c r="Q5483" s="376"/>
      <c r="R5483" s="377"/>
    </row>
    <row r="5484" spans="8:18" ht="36.75" customHeight="1" x14ac:dyDescent="0.3">
      <c r="H5484" s="357"/>
      <c r="I5484" s="357"/>
      <c r="J5484" s="407"/>
      <c r="K5484" s="378"/>
      <c r="L5484" s="378"/>
      <c r="M5484" s="381"/>
      <c r="N5484" s="381"/>
      <c r="O5484" s="376"/>
      <c r="P5484" s="377"/>
      <c r="Q5484" s="376"/>
      <c r="R5484" s="377"/>
    </row>
    <row r="5485" spans="8:18" ht="37.5" customHeight="1" x14ac:dyDescent="0.3">
      <c r="H5485" s="357"/>
      <c r="I5485" s="357"/>
      <c r="J5485" s="407"/>
      <c r="K5485" s="378"/>
      <c r="L5485" s="378"/>
      <c r="M5485" s="381"/>
      <c r="N5485" s="381"/>
      <c r="O5485" s="376"/>
      <c r="P5485" s="377"/>
      <c r="Q5485" s="376"/>
      <c r="R5485" s="377"/>
    </row>
    <row r="5486" spans="8:18" x14ac:dyDescent="0.3">
      <c r="H5486" s="357"/>
      <c r="I5486" s="357"/>
      <c r="J5486" s="407"/>
      <c r="K5486" s="378"/>
      <c r="L5486" s="378"/>
      <c r="M5486" s="381"/>
      <c r="N5486" s="381"/>
      <c r="O5486" s="376"/>
      <c r="P5486" s="377"/>
      <c r="Q5486" s="376"/>
      <c r="R5486" s="377"/>
    </row>
    <row r="5487" spans="8:18" x14ac:dyDescent="0.3">
      <c r="H5487" s="357"/>
      <c r="I5487" s="357"/>
      <c r="J5487" s="407"/>
      <c r="K5487" s="378"/>
      <c r="L5487" s="378"/>
      <c r="M5487" s="381"/>
      <c r="N5487" s="381"/>
      <c r="O5487" s="376"/>
      <c r="P5487" s="377"/>
      <c r="Q5487" s="376"/>
      <c r="R5487" s="377"/>
    </row>
    <row r="5488" spans="8:18" x14ac:dyDescent="0.3">
      <c r="H5488" s="357"/>
      <c r="I5488" s="357"/>
      <c r="J5488" s="407"/>
      <c r="K5488" s="378"/>
      <c r="L5488" s="378"/>
      <c r="M5488" s="381"/>
      <c r="N5488" s="381"/>
      <c r="O5488" s="376"/>
      <c r="P5488" s="377"/>
      <c r="Q5488" s="376"/>
      <c r="R5488" s="377"/>
    </row>
    <row r="5489" spans="8:18" x14ac:dyDescent="0.3">
      <c r="H5489" s="357"/>
      <c r="I5489" s="357"/>
      <c r="J5489" s="407"/>
      <c r="K5489" s="378"/>
      <c r="L5489" s="378"/>
      <c r="M5489" s="381"/>
      <c r="N5489" s="381"/>
      <c r="O5489" s="376"/>
      <c r="P5489" s="377"/>
      <c r="Q5489" s="376"/>
      <c r="R5489" s="377"/>
    </row>
    <row r="5490" spans="8:18" ht="14.25" customHeight="1" x14ac:dyDescent="0.3">
      <c r="H5490" s="357"/>
      <c r="I5490" s="357"/>
      <c r="J5490" s="407"/>
      <c r="K5490" s="378"/>
      <c r="L5490" s="378"/>
      <c r="M5490" s="381"/>
      <c r="N5490" s="381"/>
      <c r="O5490" s="376"/>
      <c r="P5490" s="377"/>
      <c r="Q5490" s="376"/>
      <c r="R5490" s="377"/>
    </row>
    <row r="5491" spans="8:18" x14ac:dyDescent="0.3">
      <c r="H5491" s="357"/>
      <c r="I5491" s="357"/>
      <c r="J5491" s="407"/>
      <c r="K5491" s="378"/>
      <c r="L5491" s="378"/>
      <c r="M5491" s="381"/>
      <c r="N5491" s="381"/>
      <c r="O5491" s="376"/>
      <c r="P5491" s="377"/>
      <c r="Q5491" s="376"/>
      <c r="R5491" s="377"/>
    </row>
    <row r="5492" spans="8:18" ht="27" customHeight="1" x14ac:dyDescent="0.3">
      <c r="H5492" s="357"/>
      <c r="I5492" s="357"/>
      <c r="J5492" s="407"/>
      <c r="K5492" s="378"/>
      <c r="L5492" s="378"/>
      <c r="M5492" s="381"/>
      <c r="N5492" s="381"/>
      <c r="O5492" s="376"/>
      <c r="P5492" s="377"/>
      <c r="Q5492" s="376"/>
      <c r="R5492" s="377"/>
    </row>
    <row r="5493" spans="8:18" ht="24.75" customHeight="1" x14ac:dyDescent="0.3">
      <c r="H5493" s="357"/>
      <c r="I5493" s="357"/>
      <c r="J5493" s="407"/>
      <c r="K5493" s="378"/>
      <c r="L5493" s="378"/>
      <c r="M5493" s="381"/>
      <c r="N5493" s="381"/>
      <c r="O5493" s="376"/>
      <c r="P5493" s="377"/>
      <c r="Q5493" s="376"/>
      <c r="R5493" s="377"/>
    </row>
    <row r="5494" spans="8:18" x14ac:dyDescent="0.3">
      <c r="H5494" s="357"/>
      <c r="I5494" s="357"/>
      <c r="J5494" s="407"/>
      <c r="K5494" s="378"/>
      <c r="L5494" s="378"/>
      <c r="M5494" s="381"/>
      <c r="N5494" s="381"/>
      <c r="O5494" s="376"/>
      <c r="P5494" s="377"/>
      <c r="Q5494" s="376"/>
      <c r="R5494" s="377"/>
    </row>
    <row r="5495" spans="8:18" ht="5.25" customHeight="1" x14ac:dyDescent="0.3">
      <c r="H5495" s="357"/>
      <c r="I5495" s="357"/>
      <c r="J5495" s="407"/>
      <c r="K5495" s="378"/>
      <c r="L5495" s="378"/>
      <c r="M5495" s="381"/>
      <c r="N5495" s="381"/>
      <c r="O5495" s="376"/>
      <c r="P5495" s="377"/>
      <c r="Q5495" s="376"/>
      <c r="R5495" s="377"/>
    </row>
    <row r="5496" spans="8:18" x14ac:dyDescent="0.3">
      <c r="H5496" s="367"/>
      <c r="I5496" s="367"/>
      <c r="J5496" s="367"/>
      <c r="K5496" s="367"/>
      <c r="L5496" s="367"/>
      <c r="M5496" s="367"/>
      <c r="N5496" s="382"/>
      <c r="O5496" s="376"/>
      <c r="P5496" s="377"/>
      <c r="Q5496" s="376"/>
      <c r="R5496" s="377"/>
    </row>
    <row r="5497" spans="8:18" ht="18" customHeight="1" x14ac:dyDescent="0.3">
      <c r="H5497" s="354"/>
      <c r="I5497" s="354"/>
      <c r="J5497" s="354"/>
      <c r="K5497" s="354"/>
      <c r="L5497" s="354"/>
      <c r="M5497" s="368"/>
      <c r="N5497" s="384"/>
      <c r="O5497" s="310"/>
      <c r="P5497" s="495"/>
      <c r="Q5497" s="495"/>
      <c r="R5497" s="495"/>
    </row>
    <row r="5498" spans="8:18" ht="21" customHeight="1" x14ac:dyDescent="0.3">
      <c r="H5498" s="385"/>
      <c r="I5498" s="385"/>
      <c r="J5498" s="385"/>
      <c r="K5498" s="385"/>
      <c r="L5498" s="385"/>
      <c r="M5498" s="386"/>
      <c r="N5498" s="386"/>
      <c r="O5498" s="385"/>
      <c r="P5498" s="385"/>
      <c r="Q5498" s="13"/>
      <c r="R5498" s="13"/>
    </row>
    <row r="5499" spans="8:18" x14ac:dyDescent="0.3">
      <c r="H5499" s="354"/>
      <c r="I5499" s="355"/>
      <c r="J5499" s="355"/>
      <c r="K5499" s="355"/>
      <c r="L5499" s="355"/>
      <c r="M5499" s="355"/>
      <c r="N5499" s="355"/>
      <c r="O5499" s="355"/>
      <c r="P5499" s="355"/>
      <c r="Q5499" s="13"/>
      <c r="R5499" s="13"/>
    </row>
    <row r="5500" spans="8:18" x14ac:dyDescent="0.3">
      <c r="H5500" s="354"/>
      <c r="I5500" s="355"/>
      <c r="J5500" s="355"/>
      <c r="K5500" s="355"/>
      <c r="L5500" s="355"/>
      <c r="M5500" s="355"/>
      <c r="N5500" s="355"/>
      <c r="O5500" s="355"/>
      <c r="P5500" s="355"/>
      <c r="Q5500" s="13"/>
      <c r="R5500" s="70"/>
    </row>
    <row r="5501" spans="8:18" x14ac:dyDescent="0.3">
      <c r="H5501" s="354"/>
      <c r="I5501" s="355"/>
      <c r="J5501" s="355"/>
      <c r="K5501" s="355"/>
      <c r="L5501" s="355"/>
      <c r="M5501" s="355"/>
      <c r="N5501" s="355"/>
      <c r="O5501" s="355"/>
      <c r="P5501" s="355"/>
      <c r="Q5501" s="13"/>
      <c r="R5501" s="70"/>
    </row>
    <row r="5502" spans="8:18" ht="17.25" customHeight="1" x14ac:dyDescent="0.3">
      <c r="H5502" s="354"/>
      <c r="I5502" s="355"/>
      <c r="J5502" s="355"/>
      <c r="K5502" s="355"/>
      <c r="L5502" s="355"/>
      <c r="M5502" s="355"/>
      <c r="N5502" s="355"/>
      <c r="O5502" s="355"/>
      <c r="P5502" s="355"/>
      <c r="Q5502" s="13"/>
      <c r="R5502" s="70"/>
    </row>
    <row r="5503" spans="8:18" ht="5.25" customHeight="1" x14ac:dyDescent="0.3">
      <c r="H5503" s="13"/>
      <c r="I5503" s="13"/>
      <c r="J5503" s="13"/>
      <c r="K5503" s="13"/>
      <c r="L5503" s="13"/>
      <c r="M5503" s="358"/>
      <c r="N5503" s="358"/>
      <c r="O5503" s="13"/>
      <c r="P5503" s="13"/>
      <c r="Q5503" s="13"/>
      <c r="R5503" s="13"/>
    </row>
    <row r="5504" spans="8:18" ht="18.600000000000001" x14ac:dyDescent="0.4">
      <c r="H5504" s="487"/>
      <c r="I5504" s="487"/>
      <c r="J5504" s="487"/>
      <c r="K5504" s="487"/>
      <c r="L5504" s="487"/>
      <c r="M5504" s="487"/>
      <c r="N5504" s="487"/>
      <c r="O5504" s="487"/>
      <c r="P5504" s="487"/>
      <c r="Q5504" s="487"/>
      <c r="R5504" s="487"/>
    </row>
    <row r="5505" spans="8:18" x14ac:dyDescent="0.3">
      <c r="H5505" s="482"/>
      <c r="I5505" s="482"/>
      <c r="J5505" s="482"/>
      <c r="K5505" s="482"/>
      <c r="L5505" s="482"/>
      <c r="M5505" s="482"/>
      <c r="N5505" s="482"/>
      <c r="O5505" s="482"/>
      <c r="P5505" s="482"/>
      <c r="Q5505" s="13"/>
      <c r="R5505" s="13"/>
    </row>
    <row r="5506" spans="8:18" ht="18.600000000000001" x14ac:dyDescent="0.4">
      <c r="H5506" s="483"/>
      <c r="I5506" s="483"/>
      <c r="J5506" s="483"/>
      <c r="K5506" s="483"/>
      <c r="L5506" s="483"/>
      <c r="M5506" s="483"/>
      <c r="N5506" s="483"/>
      <c r="O5506" s="483"/>
      <c r="P5506" s="483"/>
      <c r="Q5506" s="13"/>
      <c r="R5506" s="13"/>
    </row>
    <row r="5507" spans="8:18" ht="18" x14ac:dyDescent="0.4">
      <c r="H5507" s="484"/>
      <c r="I5507" s="484"/>
      <c r="J5507" s="484"/>
      <c r="K5507" s="484"/>
      <c r="L5507" s="484"/>
      <c r="M5507" s="484"/>
      <c r="N5507" s="484"/>
      <c r="O5507" s="484"/>
      <c r="P5507" s="484"/>
      <c r="Q5507" s="13"/>
      <c r="R5507" s="13"/>
    </row>
    <row r="5508" spans="8:18" x14ac:dyDescent="0.3">
      <c r="H5508" s="13"/>
      <c r="I5508" s="359"/>
      <c r="J5508" s="360"/>
      <c r="K5508" s="361"/>
      <c r="L5508" s="362"/>
      <c r="M5508" s="363"/>
      <c r="N5508" s="485"/>
      <c r="O5508" s="485"/>
      <c r="P5508" s="364"/>
      <c r="Q5508" s="13"/>
      <c r="R5508" s="13"/>
    </row>
    <row r="5509" spans="8:18" x14ac:dyDescent="0.3">
      <c r="H5509" s="13"/>
      <c r="I5509" s="359"/>
      <c r="J5509" s="360"/>
      <c r="K5509" s="361"/>
      <c r="L5509" s="361"/>
      <c r="M5509" s="363"/>
      <c r="N5509" s="485"/>
      <c r="O5509" s="485"/>
      <c r="P5509" s="364"/>
      <c r="Q5509" s="13"/>
      <c r="R5509" s="13"/>
    </row>
    <row r="5510" spans="8:18" x14ac:dyDescent="0.3">
      <c r="H5510" s="13"/>
      <c r="I5510" s="365"/>
      <c r="J5510" s="365"/>
      <c r="K5510" s="366"/>
      <c r="L5510" s="367"/>
      <c r="M5510" s="368"/>
      <c r="N5510" s="369"/>
      <c r="O5510" s="486"/>
      <c r="P5510" s="486"/>
      <c r="Q5510" s="486"/>
      <c r="R5510" s="486"/>
    </row>
    <row r="5511" spans="8:18" x14ac:dyDescent="0.3">
      <c r="H5511" s="370"/>
      <c r="I5511" s="371"/>
      <c r="J5511" s="371"/>
      <c r="K5511" s="367"/>
      <c r="L5511" s="367"/>
      <c r="M5511" s="367"/>
      <c r="N5511" s="372"/>
      <c r="O5511" s="478"/>
      <c r="P5511" s="478"/>
      <c r="Q5511" s="478"/>
      <c r="R5511" s="478"/>
    </row>
    <row r="5512" spans="8:18" x14ac:dyDescent="0.3">
      <c r="H5512" s="370"/>
      <c r="I5512" s="371"/>
      <c r="J5512" s="371"/>
      <c r="K5512" s="371"/>
      <c r="L5512" s="371"/>
      <c r="M5512" s="367"/>
      <c r="N5512" s="372"/>
      <c r="O5512" s="390"/>
      <c r="P5512" s="390"/>
      <c r="Q5512" s="390"/>
      <c r="R5512" s="390"/>
    </row>
    <row r="5513" spans="8:18" ht="40.5" customHeight="1" x14ac:dyDescent="0.3">
      <c r="H5513" s="357"/>
      <c r="I5513" s="357"/>
      <c r="J5513" s="407"/>
      <c r="K5513" s="378"/>
      <c r="L5513" s="378"/>
      <c r="M5513" s="381"/>
      <c r="N5513" s="381"/>
      <c r="O5513" s="376"/>
      <c r="P5513" s="377"/>
      <c r="Q5513" s="376"/>
      <c r="R5513" s="377"/>
    </row>
    <row r="5514" spans="8:18" ht="16.5" customHeight="1" x14ac:dyDescent="0.3">
      <c r="H5514" s="357"/>
      <c r="I5514" s="357"/>
      <c r="J5514" s="407"/>
      <c r="K5514" s="378"/>
      <c r="L5514" s="378"/>
      <c r="M5514" s="381"/>
      <c r="N5514" s="381"/>
      <c r="O5514" s="376"/>
      <c r="P5514" s="377"/>
      <c r="Q5514" s="376"/>
      <c r="R5514" s="377"/>
    </row>
    <row r="5515" spans="8:18" ht="20.25" customHeight="1" x14ac:dyDescent="0.3">
      <c r="H5515" s="367"/>
      <c r="I5515" s="367"/>
      <c r="J5515" s="367"/>
      <c r="K5515" s="367"/>
      <c r="L5515" s="367"/>
      <c r="M5515" s="367"/>
      <c r="N5515" s="382"/>
      <c r="O5515" s="376"/>
      <c r="P5515" s="377"/>
      <c r="Q5515" s="376"/>
      <c r="R5515" s="377"/>
    </row>
    <row r="5516" spans="8:18" ht="27.75" customHeight="1" x14ac:dyDescent="0.3">
      <c r="H5516" s="354"/>
      <c r="I5516" s="354"/>
      <c r="J5516" s="354"/>
      <c r="K5516" s="354"/>
      <c r="L5516" s="354"/>
      <c r="M5516" s="368"/>
      <c r="N5516" s="384"/>
      <c r="O5516" s="310"/>
      <c r="P5516" s="495"/>
      <c r="Q5516" s="495"/>
      <c r="R5516" s="495"/>
    </row>
    <row r="5517" spans="8:18" ht="19.5" customHeight="1" x14ac:dyDescent="0.3">
      <c r="H5517" s="385"/>
      <c r="I5517" s="385"/>
      <c r="J5517" s="385"/>
      <c r="K5517" s="385"/>
      <c r="L5517" s="385"/>
      <c r="M5517" s="386"/>
      <c r="N5517" s="386"/>
      <c r="O5517" s="385"/>
      <c r="P5517" s="385"/>
      <c r="Q5517" s="13"/>
      <c r="R5517" s="13"/>
    </row>
    <row r="5518" spans="8:18" ht="25.5" customHeight="1" x14ac:dyDescent="0.3">
      <c r="H5518" s="354"/>
      <c r="I5518" s="355"/>
      <c r="J5518" s="355"/>
      <c r="K5518" s="355"/>
      <c r="L5518" s="355"/>
      <c r="M5518" s="355"/>
      <c r="N5518" s="355"/>
      <c r="O5518" s="355"/>
      <c r="P5518" s="355"/>
      <c r="Q5518" s="13"/>
      <c r="R5518" s="13"/>
    </row>
    <row r="5519" spans="8:18" x14ac:dyDescent="0.3">
      <c r="H5519" s="354"/>
      <c r="I5519" s="355"/>
      <c r="J5519" s="355"/>
      <c r="K5519" s="355"/>
      <c r="L5519" s="355"/>
      <c r="M5519" s="355"/>
      <c r="N5519" s="355"/>
      <c r="O5519" s="355"/>
      <c r="P5519" s="355"/>
      <c r="Q5519" s="13"/>
      <c r="R5519" s="70"/>
    </row>
    <row r="5520" spans="8:18" x14ac:dyDescent="0.3">
      <c r="H5520" s="354"/>
      <c r="I5520" s="355"/>
      <c r="J5520" s="355"/>
      <c r="K5520" s="355"/>
      <c r="L5520" s="355"/>
      <c r="M5520" s="355"/>
      <c r="N5520" s="355"/>
      <c r="O5520" s="355"/>
      <c r="P5520" s="355"/>
      <c r="Q5520" s="13"/>
      <c r="R5520" s="70"/>
    </row>
    <row r="5521" spans="8:22" ht="22.5" customHeight="1" x14ac:dyDescent="0.3">
      <c r="H5521" s="354"/>
      <c r="I5521" s="355"/>
      <c r="J5521" s="355"/>
      <c r="K5521" s="355"/>
      <c r="L5521" s="355"/>
      <c r="M5521" s="355"/>
      <c r="N5521" s="355"/>
      <c r="O5521" s="355"/>
      <c r="P5521" s="355"/>
      <c r="Q5521" s="13"/>
      <c r="R5521" s="70"/>
    </row>
    <row r="5522" spans="8:22" x14ac:dyDescent="0.3">
      <c r="H5522" s="13"/>
      <c r="I5522" s="13"/>
      <c r="J5522" s="13"/>
      <c r="K5522" s="13"/>
      <c r="L5522" s="13"/>
      <c r="M5522" s="358"/>
      <c r="N5522" s="358"/>
      <c r="O5522" s="13"/>
      <c r="P5522" s="13"/>
      <c r="Q5522" s="13"/>
      <c r="R5522" s="13"/>
    </row>
    <row r="5523" spans="8:22" ht="18.600000000000001" x14ac:dyDescent="0.4">
      <c r="H5523" s="487"/>
      <c r="I5523" s="487"/>
      <c r="J5523" s="487"/>
      <c r="K5523" s="487"/>
      <c r="L5523" s="487"/>
      <c r="M5523" s="487"/>
      <c r="N5523" s="487"/>
      <c r="O5523" s="487"/>
      <c r="P5523" s="487"/>
      <c r="Q5523" s="487"/>
      <c r="R5523" s="487"/>
    </row>
    <row r="5524" spans="8:22" x14ac:dyDescent="0.3">
      <c r="H5524" s="482"/>
      <c r="I5524" s="482"/>
      <c r="J5524" s="482"/>
      <c r="K5524" s="482"/>
      <c r="L5524" s="482"/>
      <c r="M5524" s="482"/>
      <c r="N5524" s="482"/>
      <c r="O5524" s="482"/>
      <c r="P5524" s="482"/>
      <c r="Q5524" s="13"/>
      <c r="R5524" s="13"/>
    </row>
    <row r="5525" spans="8:22" ht="15" customHeight="1" x14ac:dyDescent="0.4">
      <c r="H5525" s="483"/>
      <c r="I5525" s="483"/>
      <c r="J5525" s="483"/>
      <c r="K5525" s="483"/>
      <c r="L5525" s="483"/>
      <c r="M5525" s="483"/>
      <c r="N5525" s="483"/>
      <c r="O5525" s="483"/>
      <c r="P5525" s="483"/>
      <c r="Q5525" s="13"/>
      <c r="R5525" s="13"/>
    </row>
    <row r="5526" spans="8:22" ht="18.75" customHeight="1" x14ac:dyDescent="0.4">
      <c r="H5526" s="484"/>
      <c r="I5526" s="484"/>
      <c r="J5526" s="484"/>
      <c r="K5526" s="484"/>
      <c r="L5526" s="484"/>
      <c r="M5526" s="484"/>
      <c r="N5526" s="484"/>
      <c r="O5526" s="484"/>
      <c r="P5526" s="484"/>
      <c r="Q5526" s="13"/>
      <c r="R5526" s="13"/>
    </row>
    <row r="5527" spans="8:22" x14ac:dyDescent="0.3">
      <c r="H5527" s="13"/>
      <c r="I5527" s="359"/>
      <c r="J5527" s="360"/>
      <c r="K5527" s="361"/>
      <c r="L5527" s="362"/>
      <c r="M5527" s="363"/>
      <c r="N5527" s="485"/>
      <c r="O5527" s="485"/>
      <c r="P5527" s="364"/>
      <c r="Q5527" s="13"/>
      <c r="R5527" s="13"/>
    </row>
    <row r="5528" spans="8:22" x14ac:dyDescent="0.3">
      <c r="H5528" s="13"/>
      <c r="I5528" s="359"/>
      <c r="J5528" s="360"/>
      <c r="K5528" s="361"/>
      <c r="L5528" s="361"/>
      <c r="M5528" s="363"/>
      <c r="N5528" s="485"/>
      <c r="O5528" s="485"/>
      <c r="P5528" s="364"/>
      <c r="Q5528" s="13"/>
      <c r="R5528" s="13"/>
    </row>
    <row r="5529" spans="8:22" x14ac:dyDescent="0.3">
      <c r="H5529" s="13"/>
      <c r="I5529" s="365"/>
      <c r="J5529" s="365"/>
      <c r="K5529" s="366"/>
      <c r="L5529" s="367"/>
      <c r="M5529" s="368"/>
      <c r="N5529" s="369"/>
      <c r="O5529" s="486"/>
      <c r="P5529" s="486"/>
      <c r="Q5529" s="486"/>
      <c r="R5529" s="486"/>
    </row>
    <row r="5530" spans="8:22" x14ac:dyDescent="0.3">
      <c r="H5530" s="370"/>
      <c r="I5530" s="371"/>
      <c r="J5530" s="371"/>
      <c r="K5530" s="367"/>
      <c r="L5530" s="367"/>
      <c r="M5530" s="367"/>
      <c r="N5530" s="372"/>
      <c r="O5530" s="478"/>
      <c r="P5530" s="478"/>
      <c r="Q5530" s="478"/>
      <c r="R5530" s="478"/>
    </row>
    <row r="5531" spans="8:22" ht="9.75" customHeight="1" x14ac:dyDescent="0.3">
      <c r="H5531" s="370"/>
      <c r="I5531" s="371"/>
      <c r="J5531" s="371"/>
      <c r="K5531" s="371"/>
      <c r="L5531" s="371"/>
      <c r="M5531" s="367"/>
      <c r="N5531" s="372"/>
      <c r="O5531" s="390"/>
      <c r="P5531" s="390"/>
      <c r="Q5531" s="390"/>
      <c r="R5531" s="390"/>
    </row>
    <row r="5532" spans="8:22" ht="27" customHeight="1" x14ac:dyDescent="0.3">
      <c r="H5532" s="357"/>
      <c r="I5532" s="357"/>
      <c r="J5532" s="407"/>
      <c r="K5532" s="378"/>
      <c r="L5532" s="378"/>
      <c r="M5532" s="381"/>
      <c r="N5532" s="381"/>
      <c r="O5532" s="376"/>
      <c r="P5532" s="377"/>
      <c r="Q5532" s="376"/>
      <c r="R5532" s="377"/>
      <c r="T5532" s="298" t="s">
        <v>2380</v>
      </c>
      <c r="U5532" s="298"/>
      <c r="V5532" s="298"/>
    </row>
    <row r="5533" spans="8:22" ht="44.25" customHeight="1" x14ac:dyDescent="0.3">
      <c r="H5533" s="357"/>
      <c r="I5533" s="357"/>
      <c r="J5533" s="407"/>
      <c r="K5533" s="378"/>
      <c r="L5533" s="378"/>
      <c r="M5533" s="381"/>
      <c r="N5533" s="381"/>
      <c r="O5533" s="376"/>
      <c r="P5533" s="377"/>
      <c r="Q5533" s="376"/>
      <c r="R5533" s="377"/>
    </row>
    <row r="5534" spans="8:22" ht="27" customHeight="1" x14ac:dyDescent="0.3">
      <c r="H5534" s="357"/>
      <c r="I5534" s="357"/>
      <c r="J5534" s="407"/>
      <c r="K5534" s="378"/>
      <c r="L5534" s="378"/>
      <c r="M5534" s="381"/>
      <c r="N5534" s="381"/>
      <c r="O5534" s="376"/>
      <c r="P5534" s="377"/>
      <c r="Q5534" s="376"/>
      <c r="R5534" s="377"/>
    </row>
    <row r="5535" spans="8:22" ht="17.25" customHeight="1" x14ac:dyDescent="0.3">
      <c r="H5535" s="357"/>
      <c r="I5535" s="357"/>
      <c r="J5535" s="407"/>
      <c r="K5535" s="378"/>
      <c r="L5535" s="378"/>
      <c r="M5535" s="381"/>
      <c r="N5535" s="381"/>
      <c r="O5535" s="376"/>
      <c r="P5535" s="377"/>
      <c r="Q5535" s="376"/>
      <c r="R5535" s="377"/>
    </row>
    <row r="5536" spans="8:22" ht="16.5" customHeight="1" x14ac:dyDescent="0.3">
      <c r="H5536" s="367"/>
      <c r="I5536" s="367"/>
      <c r="J5536" s="367"/>
      <c r="K5536" s="367"/>
      <c r="L5536" s="367"/>
      <c r="M5536" s="367"/>
      <c r="N5536" s="382"/>
      <c r="O5536" s="376"/>
      <c r="P5536" s="377"/>
      <c r="Q5536" s="376"/>
      <c r="R5536" s="377"/>
    </row>
    <row r="5537" spans="8:18" ht="18.75" customHeight="1" x14ac:dyDescent="0.3">
      <c r="H5537" s="354"/>
      <c r="I5537" s="354"/>
      <c r="J5537" s="354"/>
      <c r="K5537" s="354"/>
      <c r="L5537" s="354"/>
      <c r="M5537" s="368"/>
      <c r="N5537" s="384"/>
      <c r="O5537" s="310"/>
      <c r="P5537" s="495"/>
      <c r="Q5537" s="495"/>
      <c r="R5537" s="495"/>
    </row>
    <row r="5538" spans="8:18" ht="20.25" customHeight="1" x14ac:dyDescent="0.3">
      <c r="H5538" s="385"/>
      <c r="I5538" s="385"/>
      <c r="J5538" s="385"/>
      <c r="K5538" s="385"/>
      <c r="L5538" s="385"/>
      <c r="M5538" s="386"/>
      <c r="N5538" s="386"/>
      <c r="O5538" s="385"/>
      <c r="P5538" s="385"/>
      <c r="Q5538" s="13"/>
      <c r="R5538" s="13"/>
    </row>
    <row r="5539" spans="8:18" ht="24" customHeight="1" x14ac:dyDescent="0.3">
      <c r="H5539" s="354"/>
      <c r="I5539" s="355"/>
      <c r="J5539" s="355"/>
      <c r="K5539" s="355"/>
      <c r="L5539" s="355"/>
      <c r="M5539" s="355"/>
      <c r="N5539" s="355"/>
      <c r="O5539" s="355"/>
      <c r="P5539" s="355"/>
      <c r="Q5539" s="13"/>
      <c r="R5539" s="13"/>
    </row>
    <row r="5540" spans="8:18" x14ac:dyDescent="0.3">
      <c r="H5540" s="354"/>
      <c r="I5540" s="355"/>
      <c r="J5540" s="355"/>
      <c r="K5540" s="355"/>
      <c r="L5540" s="355"/>
      <c r="M5540" s="355"/>
      <c r="N5540" s="355"/>
      <c r="O5540" s="355"/>
      <c r="P5540" s="355"/>
      <c r="Q5540" s="13"/>
      <c r="R5540" s="70"/>
    </row>
    <row r="5541" spans="8:18" x14ac:dyDescent="0.3">
      <c r="H5541" s="354"/>
      <c r="I5541" s="355"/>
      <c r="J5541" s="355"/>
      <c r="K5541" s="355"/>
      <c r="L5541" s="355"/>
      <c r="M5541" s="355"/>
      <c r="N5541" s="355"/>
      <c r="O5541" s="355"/>
      <c r="P5541" s="355"/>
      <c r="Q5541" s="13"/>
      <c r="R5541" s="70"/>
    </row>
    <row r="5542" spans="8:18" ht="32.25" customHeight="1" x14ac:dyDescent="0.3">
      <c r="H5542" s="354"/>
      <c r="I5542" s="355"/>
      <c r="J5542" s="355"/>
      <c r="K5542" s="355"/>
      <c r="L5542" s="355"/>
      <c r="M5542" s="355"/>
      <c r="N5542" s="355"/>
      <c r="O5542" s="355"/>
      <c r="P5542" s="355"/>
      <c r="Q5542" s="13"/>
      <c r="R5542" s="70"/>
    </row>
    <row r="5543" spans="8:18" ht="5.25" customHeight="1" x14ac:dyDescent="0.3">
      <c r="H5543" s="13"/>
      <c r="I5543" s="13"/>
      <c r="J5543" s="13"/>
      <c r="K5543" s="13"/>
      <c r="L5543" s="13"/>
      <c r="M5543" s="358"/>
      <c r="N5543" s="358"/>
      <c r="O5543" s="13"/>
      <c r="P5543" s="13"/>
      <c r="Q5543" s="13"/>
      <c r="R5543" s="13"/>
    </row>
    <row r="5544" spans="8:18" ht="18.600000000000001" x14ac:dyDescent="0.4">
      <c r="H5544" s="487"/>
      <c r="I5544" s="487"/>
      <c r="J5544" s="487"/>
      <c r="K5544" s="487"/>
      <c r="L5544" s="487"/>
      <c r="M5544" s="487"/>
      <c r="N5544" s="487"/>
      <c r="O5544" s="487"/>
      <c r="P5544" s="487"/>
      <c r="Q5544" s="487"/>
      <c r="R5544" s="487"/>
    </row>
    <row r="5545" spans="8:18" x14ac:dyDescent="0.3">
      <c r="H5545" s="482"/>
      <c r="I5545" s="482"/>
      <c r="J5545" s="482"/>
      <c r="K5545" s="482"/>
      <c r="L5545" s="482"/>
      <c r="M5545" s="482"/>
      <c r="N5545" s="482"/>
      <c r="O5545" s="482"/>
      <c r="P5545" s="482"/>
      <c r="Q5545" s="13"/>
      <c r="R5545" s="13"/>
    </row>
    <row r="5546" spans="8:18" ht="18.600000000000001" x14ac:dyDescent="0.4">
      <c r="H5546" s="483"/>
      <c r="I5546" s="483"/>
      <c r="J5546" s="483"/>
      <c r="K5546" s="483"/>
      <c r="L5546" s="483"/>
      <c r="M5546" s="483"/>
      <c r="N5546" s="483"/>
      <c r="O5546" s="483"/>
      <c r="P5546" s="483"/>
      <c r="Q5546" s="13"/>
      <c r="R5546" s="13"/>
    </row>
    <row r="5547" spans="8:18" ht="18" x14ac:dyDescent="0.4">
      <c r="H5547" s="484"/>
      <c r="I5547" s="484"/>
      <c r="J5547" s="484"/>
      <c r="K5547" s="484"/>
      <c r="L5547" s="484"/>
      <c r="M5547" s="484"/>
      <c r="N5547" s="484"/>
      <c r="O5547" s="484"/>
      <c r="P5547" s="484"/>
      <c r="Q5547" s="13"/>
      <c r="R5547" s="13"/>
    </row>
    <row r="5548" spans="8:18" x14ac:dyDescent="0.3">
      <c r="H5548" s="13"/>
      <c r="I5548" s="359"/>
      <c r="J5548" s="360"/>
      <c r="K5548" s="361"/>
      <c r="L5548" s="362"/>
      <c r="M5548" s="363"/>
      <c r="N5548" s="485"/>
      <c r="O5548" s="485"/>
      <c r="P5548" s="364"/>
      <c r="Q5548" s="13"/>
      <c r="R5548" s="13"/>
    </row>
    <row r="5549" spans="8:18" x14ac:dyDescent="0.3">
      <c r="H5549" s="13"/>
      <c r="I5549" s="359"/>
      <c r="J5549" s="360"/>
      <c r="K5549" s="361"/>
      <c r="L5549" s="361"/>
      <c r="M5549" s="363"/>
      <c r="N5549" s="485"/>
      <c r="O5549" s="485"/>
      <c r="P5549" s="364"/>
      <c r="Q5549" s="13"/>
      <c r="R5549" s="13"/>
    </row>
    <row r="5550" spans="8:18" x14ac:dyDescent="0.3">
      <c r="H5550" s="13"/>
      <c r="I5550" s="365"/>
      <c r="J5550" s="365"/>
      <c r="K5550" s="366"/>
      <c r="L5550" s="367"/>
      <c r="M5550" s="368"/>
      <c r="N5550" s="369"/>
      <c r="O5550" s="486"/>
      <c r="P5550" s="486"/>
      <c r="Q5550" s="486"/>
      <c r="R5550" s="486"/>
    </row>
    <row r="5551" spans="8:18" x14ac:dyDescent="0.3">
      <c r="H5551" s="370"/>
      <c r="I5551" s="371"/>
      <c r="J5551" s="371"/>
      <c r="K5551" s="367"/>
      <c r="L5551" s="367"/>
      <c r="M5551" s="367"/>
      <c r="N5551" s="372"/>
      <c r="O5551" s="478"/>
      <c r="P5551" s="478"/>
      <c r="Q5551" s="478"/>
      <c r="R5551" s="478"/>
    </row>
    <row r="5552" spans="8:18" x14ac:dyDescent="0.3">
      <c r="H5552" s="370"/>
      <c r="I5552" s="371"/>
      <c r="J5552" s="371"/>
      <c r="K5552" s="371"/>
      <c r="L5552" s="371"/>
      <c r="M5552" s="367"/>
      <c r="N5552" s="372"/>
      <c r="O5552" s="390"/>
      <c r="P5552" s="390"/>
      <c r="Q5552" s="390"/>
      <c r="R5552" s="390"/>
    </row>
    <row r="5553" spans="8:22" x14ac:dyDescent="0.3">
      <c r="H5553" s="357"/>
      <c r="I5553" s="357"/>
      <c r="J5553" s="407"/>
      <c r="K5553" s="378"/>
      <c r="L5553" s="378"/>
      <c r="M5553" s="381"/>
      <c r="N5553" s="491"/>
      <c r="O5553" s="376"/>
      <c r="P5553" s="377"/>
      <c r="Q5553" s="376"/>
      <c r="R5553" s="377"/>
    </row>
    <row r="5554" spans="8:22" x14ac:dyDescent="0.3">
      <c r="H5554" s="357"/>
      <c r="I5554" s="357"/>
      <c r="J5554" s="407"/>
      <c r="K5554" s="378"/>
      <c r="L5554" s="378"/>
      <c r="M5554" s="381"/>
      <c r="N5554" s="491"/>
      <c r="O5554" s="376"/>
      <c r="P5554" s="377"/>
      <c r="Q5554" s="376"/>
      <c r="R5554" s="377"/>
    </row>
    <row r="5555" spans="8:22" x14ac:dyDescent="0.3">
      <c r="H5555" s="357"/>
      <c r="I5555" s="357"/>
      <c r="J5555" s="407"/>
      <c r="K5555" s="378"/>
      <c r="L5555" s="378"/>
      <c r="M5555" s="381"/>
      <c r="N5555" s="491"/>
      <c r="O5555" s="376"/>
      <c r="P5555" s="377"/>
      <c r="Q5555" s="376"/>
      <c r="R5555" s="377"/>
    </row>
    <row r="5556" spans="8:22" x14ac:dyDescent="0.3">
      <c r="H5556" s="357"/>
      <c r="I5556" s="357"/>
      <c r="J5556" s="407"/>
      <c r="K5556" s="378"/>
      <c r="L5556" s="378"/>
      <c r="M5556" s="381"/>
      <c r="N5556" s="491"/>
      <c r="O5556" s="376"/>
      <c r="P5556" s="377"/>
      <c r="Q5556" s="376"/>
      <c r="R5556" s="377"/>
    </row>
    <row r="5557" spans="8:22" ht="27.75" customHeight="1" x14ac:dyDescent="0.3">
      <c r="H5557" s="357"/>
      <c r="I5557" s="357"/>
      <c r="J5557" s="407"/>
      <c r="K5557" s="378"/>
      <c r="L5557" s="378"/>
      <c r="M5557" s="381"/>
      <c r="N5557" s="381"/>
      <c r="O5557" s="376"/>
      <c r="P5557" s="377"/>
      <c r="Q5557" s="376"/>
      <c r="R5557" s="377"/>
      <c r="T5557" s="406">
        <v>41821</v>
      </c>
      <c r="U5557" s="406"/>
      <c r="V5557" s="406"/>
    </row>
    <row r="5558" spans="8:22" x14ac:dyDescent="0.3">
      <c r="H5558" s="357"/>
      <c r="I5558" s="357"/>
      <c r="J5558" s="407"/>
      <c r="K5558" s="378"/>
      <c r="L5558" s="378"/>
      <c r="M5558" s="381"/>
      <c r="N5558" s="381"/>
      <c r="O5558" s="376"/>
      <c r="P5558" s="377"/>
      <c r="Q5558" s="376"/>
      <c r="R5558" s="377"/>
    </row>
    <row r="5559" spans="8:22" ht="27.75" customHeight="1" x14ac:dyDescent="0.3">
      <c r="H5559" s="357"/>
      <c r="I5559" s="357"/>
      <c r="J5559" s="407"/>
      <c r="K5559" s="378"/>
      <c r="L5559" s="378"/>
      <c r="M5559" s="381"/>
      <c r="N5559" s="381"/>
      <c r="O5559" s="376"/>
      <c r="P5559" s="377"/>
      <c r="Q5559" s="376"/>
      <c r="R5559" s="377"/>
      <c r="T5559" s="406">
        <v>41827</v>
      </c>
      <c r="U5559" s="406"/>
      <c r="V5559" s="406"/>
    </row>
    <row r="5560" spans="8:22" x14ac:dyDescent="0.3">
      <c r="H5560" s="357"/>
      <c r="I5560" s="357"/>
      <c r="J5560" s="407"/>
      <c r="K5560" s="378"/>
      <c r="L5560" s="378"/>
      <c r="M5560" s="381"/>
      <c r="N5560" s="381"/>
      <c r="O5560" s="376"/>
      <c r="P5560" s="377"/>
      <c r="Q5560" s="376"/>
      <c r="R5560" s="377"/>
    </row>
    <row r="5561" spans="8:22" x14ac:dyDescent="0.3">
      <c r="H5561" s="357"/>
      <c r="I5561" s="357"/>
      <c r="J5561" s="407"/>
      <c r="K5561" s="378"/>
      <c r="L5561" s="378"/>
      <c r="M5561" s="381"/>
      <c r="N5561" s="381"/>
      <c r="O5561" s="376"/>
      <c r="P5561" s="377"/>
      <c r="Q5561" s="376"/>
      <c r="R5561" s="377"/>
    </row>
    <row r="5562" spans="8:22" ht="15.75" customHeight="1" x14ac:dyDescent="0.3">
      <c r="H5562" s="367"/>
      <c r="I5562" s="367"/>
      <c r="J5562" s="367"/>
      <c r="K5562" s="367"/>
      <c r="L5562" s="367"/>
      <c r="M5562" s="367"/>
      <c r="N5562" s="382"/>
      <c r="O5562" s="376"/>
      <c r="P5562" s="377"/>
      <c r="Q5562" s="376"/>
      <c r="R5562" s="377"/>
    </row>
    <row r="5563" spans="8:22" ht="18" customHeight="1" x14ac:dyDescent="0.3">
      <c r="H5563" s="354"/>
      <c r="I5563" s="354"/>
      <c r="J5563" s="354"/>
      <c r="K5563" s="354"/>
      <c r="L5563" s="354"/>
      <c r="M5563" s="368"/>
      <c r="N5563" s="384"/>
      <c r="O5563" s="310"/>
      <c r="P5563" s="495"/>
      <c r="Q5563" s="495"/>
      <c r="R5563" s="495"/>
    </row>
    <row r="5564" spans="8:22" ht="18.75" customHeight="1" x14ac:dyDescent="0.3">
      <c r="H5564" s="385"/>
      <c r="I5564" s="385"/>
      <c r="J5564" s="385"/>
      <c r="K5564" s="385"/>
      <c r="L5564" s="385"/>
      <c r="M5564" s="386"/>
      <c r="N5564" s="386"/>
      <c r="O5564" s="385"/>
      <c r="P5564" s="385"/>
      <c r="Q5564" s="13"/>
      <c r="R5564" s="13"/>
    </row>
    <row r="5565" spans="8:22" ht="20.25" customHeight="1" x14ac:dyDescent="0.3">
      <c r="H5565" s="354"/>
      <c r="I5565" s="355"/>
      <c r="J5565" s="355"/>
      <c r="K5565" s="355"/>
      <c r="L5565" s="355"/>
      <c r="M5565" s="355"/>
      <c r="N5565" s="355"/>
      <c r="O5565" s="355"/>
      <c r="P5565" s="355"/>
      <c r="Q5565" s="13"/>
      <c r="R5565" s="13"/>
    </row>
    <row r="5566" spans="8:22" x14ac:dyDescent="0.3">
      <c r="H5566" s="354"/>
      <c r="I5566" s="355"/>
      <c r="J5566" s="355"/>
      <c r="K5566" s="355"/>
      <c r="L5566" s="355"/>
      <c r="M5566" s="355"/>
      <c r="N5566" s="355"/>
      <c r="O5566" s="355"/>
      <c r="P5566" s="355"/>
      <c r="Q5566" s="13"/>
      <c r="R5566" s="70"/>
    </row>
    <row r="5567" spans="8:22" x14ac:dyDescent="0.3">
      <c r="H5567" s="354"/>
      <c r="I5567" s="355"/>
      <c r="J5567" s="355"/>
      <c r="K5567" s="355"/>
      <c r="L5567" s="355"/>
      <c r="M5567" s="355"/>
      <c r="N5567" s="355"/>
      <c r="O5567" s="355"/>
      <c r="P5567" s="355"/>
      <c r="Q5567" s="13"/>
      <c r="R5567" s="70"/>
    </row>
    <row r="5568" spans="8:22" x14ac:dyDescent="0.3">
      <c r="H5568" s="354"/>
      <c r="I5568" s="355"/>
      <c r="J5568" s="355"/>
      <c r="K5568" s="355"/>
      <c r="L5568" s="355"/>
      <c r="M5568" s="355"/>
      <c r="N5568" s="355"/>
      <c r="O5568" s="355"/>
      <c r="P5568" s="355"/>
      <c r="Q5568" s="13"/>
      <c r="R5568" s="70"/>
    </row>
    <row r="5569" spans="8:18" x14ac:dyDescent="0.3">
      <c r="H5569" s="13"/>
      <c r="I5569" s="13"/>
      <c r="J5569" s="13"/>
      <c r="K5569" s="13"/>
      <c r="L5569" s="13"/>
      <c r="M5569" s="358"/>
      <c r="N5569" s="358"/>
      <c r="O5569" s="13"/>
      <c r="P5569" s="13"/>
      <c r="Q5569" s="13"/>
      <c r="R5569" s="13"/>
    </row>
    <row r="5570" spans="8:18" ht="18.600000000000001" x14ac:dyDescent="0.4">
      <c r="H5570" s="487"/>
      <c r="I5570" s="487"/>
      <c r="J5570" s="487"/>
      <c r="K5570" s="487"/>
      <c r="L5570" s="487"/>
      <c r="M5570" s="487"/>
      <c r="N5570" s="487"/>
      <c r="O5570" s="487"/>
      <c r="P5570" s="487"/>
      <c r="Q5570" s="487"/>
      <c r="R5570" s="487"/>
    </row>
    <row r="5571" spans="8:18" x14ac:dyDescent="0.3">
      <c r="H5571" s="482"/>
      <c r="I5571" s="482"/>
      <c r="J5571" s="482"/>
      <c r="K5571" s="482"/>
      <c r="L5571" s="482"/>
      <c r="M5571" s="482"/>
      <c r="N5571" s="482"/>
      <c r="O5571" s="482"/>
      <c r="P5571" s="482"/>
      <c r="Q5571" s="13"/>
      <c r="R5571" s="13"/>
    </row>
    <row r="5572" spans="8:18" ht="18.600000000000001" x14ac:dyDescent="0.4">
      <c r="H5572" s="483"/>
      <c r="I5572" s="483"/>
      <c r="J5572" s="483"/>
      <c r="K5572" s="483"/>
      <c r="L5572" s="483"/>
      <c r="M5572" s="483"/>
      <c r="N5572" s="483"/>
      <c r="O5572" s="483"/>
      <c r="P5572" s="483"/>
      <c r="Q5572" s="13"/>
      <c r="R5572" s="13"/>
    </row>
    <row r="5573" spans="8:18" ht="18" x14ac:dyDescent="0.4">
      <c r="H5573" s="484"/>
      <c r="I5573" s="484"/>
      <c r="J5573" s="484"/>
      <c r="K5573" s="484"/>
      <c r="L5573" s="484"/>
      <c r="M5573" s="484"/>
      <c r="N5573" s="484"/>
      <c r="O5573" s="484"/>
      <c r="P5573" s="484"/>
      <c r="Q5573" s="13"/>
      <c r="R5573" s="13"/>
    </row>
    <row r="5574" spans="8:18" x14ac:dyDescent="0.3">
      <c r="H5574" s="13"/>
      <c r="I5574" s="359"/>
      <c r="J5574" s="360"/>
      <c r="K5574" s="361"/>
      <c r="L5574" s="362"/>
      <c r="M5574" s="363"/>
      <c r="N5574" s="485"/>
      <c r="O5574" s="485"/>
      <c r="P5574" s="364"/>
      <c r="Q5574" s="13"/>
      <c r="R5574" s="13"/>
    </row>
    <row r="5575" spans="8:18" x14ac:dyDescent="0.3">
      <c r="H5575" s="13"/>
      <c r="I5575" s="359"/>
      <c r="J5575" s="360"/>
      <c r="K5575" s="361"/>
      <c r="L5575" s="361"/>
      <c r="M5575" s="363"/>
      <c r="N5575" s="485"/>
      <c r="O5575" s="485"/>
      <c r="P5575" s="364"/>
      <c r="Q5575" s="13"/>
      <c r="R5575" s="13"/>
    </row>
    <row r="5576" spans="8:18" x14ac:dyDescent="0.3">
      <c r="H5576" s="13"/>
      <c r="I5576" s="365"/>
      <c r="J5576" s="365"/>
      <c r="K5576" s="366"/>
      <c r="L5576" s="367"/>
      <c r="M5576" s="368"/>
      <c r="N5576" s="369"/>
      <c r="O5576" s="486"/>
      <c r="P5576" s="486"/>
      <c r="Q5576" s="486"/>
      <c r="R5576" s="486"/>
    </row>
    <row r="5577" spans="8:18" x14ac:dyDescent="0.3">
      <c r="H5577" s="370"/>
      <c r="I5577" s="371"/>
      <c r="J5577" s="371"/>
      <c r="K5577" s="367"/>
      <c r="L5577" s="367"/>
      <c r="M5577" s="367"/>
      <c r="N5577" s="372"/>
      <c r="O5577" s="478"/>
      <c r="P5577" s="478"/>
      <c r="Q5577" s="478"/>
      <c r="R5577" s="478"/>
    </row>
    <row r="5578" spans="8:18" x14ac:dyDescent="0.3">
      <c r="H5578" s="370"/>
      <c r="I5578" s="371"/>
      <c r="J5578" s="371"/>
      <c r="K5578" s="371"/>
      <c r="L5578" s="371"/>
      <c r="M5578" s="367"/>
      <c r="N5578" s="372"/>
      <c r="O5578" s="390"/>
      <c r="P5578" s="390"/>
      <c r="Q5578" s="390"/>
      <c r="R5578" s="390"/>
    </row>
    <row r="5579" spans="8:18" ht="41.25" customHeight="1" x14ac:dyDescent="0.3">
      <c r="H5579" s="357"/>
      <c r="I5579" s="357"/>
      <c r="J5579" s="407"/>
      <c r="K5579" s="378"/>
      <c r="L5579" s="378"/>
      <c r="M5579" s="381"/>
      <c r="N5579" s="381"/>
      <c r="O5579" s="376"/>
      <c r="P5579" s="377"/>
      <c r="Q5579" s="376"/>
      <c r="R5579" s="377"/>
    </row>
    <row r="5580" spans="8:18" ht="42" customHeight="1" x14ac:dyDescent="0.3">
      <c r="H5580" s="357"/>
      <c r="I5580" s="357"/>
      <c r="J5580" s="407"/>
      <c r="K5580" s="378"/>
      <c r="L5580" s="378"/>
      <c r="M5580" s="381"/>
      <c r="N5580" s="381"/>
      <c r="O5580" s="376"/>
      <c r="P5580" s="377"/>
      <c r="Q5580" s="376"/>
      <c r="R5580" s="377"/>
    </row>
    <row r="5581" spans="8:18" ht="38.25" customHeight="1" x14ac:dyDescent="0.3">
      <c r="H5581" s="357"/>
      <c r="I5581" s="357"/>
      <c r="J5581" s="407"/>
      <c r="K5581" s="378"/>
      <c r="L5581" s="378"/>
      <c r="M5581" s="381"/>
      <c r="N5581" s="381"/>
      <c r="O5581" s="376"/>
      <c r="P5581" s="377"/>
      <c r="Q5581" s="376"/>
      <c r="R5581" s="377"/>
    </row>
    <row r="5582" spans="8:18" ht="18" customHeight="1" x14ac:dyDescent="0.3">
      <c r="H5582" s="357"/>
      <c r="I5582" s="357"/>
      <c r="J5582" s="407"/>
      <c r="K5582" s="378"/>
      <c r="L5582" s="378"/>
      <c r="M5582" s="381"/>
      <c r="N5582" s="381"/>
      <c r="O5582" s="376"/>
      <c r="P5582" s="377"/>
      <c r="Q5582" s="376"/>
      <c r="R5582" s="377"/>
    </row>
    <row r="5583" spans="8:18" x14ac:dyDescent="0.3">
      <c r="H5583" s="357"/>
      <c r="I5583" s="357"/>
      <c r="J5583" s="407"/>
      <c r="K5583" s="378"/>
      <c r="L5583" s="378"/>
      <c r="M5583" s="381"/>
      <c r="N5583" s="381"/>
      <c r="O5583" s="376"/>
      <c r="P5583" s="377"/>
      <c r="Q5583" s="376"/>
      <c r="R5583" s="377"/>
    </row>
    <row r="5584" spans="8:18" ht="15.75" customHeight="1" x14ac:dyDescent="0.3">
      <c r="H5584" s="367"/>
      <c r="I5584" s="367"/>
      <c r="J5584" s="367"/>
      <c r="K5584" s="367"/>
      <c r="L5584" s="367"/>
      <c r="M5584" s="367"/>
      <c r="N5584" s="382"/>
      <c r="O5584" s="376"/>
      <c r="P5584" s="377"/>
      <c r="Q5584" s="376"/>
      <c r="R5584" s="377"/>
    </row>
    <row r="5585" spans="8:18" ht="18" customHeight="1" x14ac:dyDescent="0.3">
      <c r="H5585" s="354"/>
      <c r="I5585" s="354"/>
      <c r="J5585" s="354"/>
      <c r="K5585" s="354"/>
      <c r="L5585" s="354"/>
      <c r="M5585" s="368"/>
      <c r="N5585" s="384"/>
      <c r="O5585" s="310"/>
      <c r="P5585" s="495"/>
      <c r="Q5585" s="495"/>
      <c r="R5585" s="495"/>
    </row>
    <row r="5586" spans="8:18" x14ac:dyDescent="0.3">
      <c r="H5586" s="385"/>
      <c r="I5586" s="385"/>
      <c r="J5586" s="385"/>
      <c r="K5586" s="385"/>
      <c r="L5586" s="385"/>
      <c r="M5586" s="386"/>
      <c r="N5586" s="386"/>
      <c r="O5586" s="385"/>
      <c r="P5586" s="385"/>
      <c r="Q5586" s="13"/>
      <c r="R5586" s="13"/>
    </row>
    <row r="5587" spans="8:18" x14ac:dyDescent="0.3">
      <c r="H5587" s="354"/>
      <c r="I5587" s="355"/>
      <c r="J5587" s="355"/>
      <c r="K5587" s="355"/>
      <c r="L5587" s="355"/>
      <c r="M5587" s="355"/>
      <c r="N5587" s="355"/>
      <c r="O5587" s="355"/>
      <c r="P5587" s="355"/>
      <c r="Q5587" s="13"/>
      <c r="R5587" s="13"/>
    </row>
    <row r="5588" spans="8:18" ht="21.75" customHeight="1" x14ac:dyDescent="0.3">
      <c r="H5588" s="354"/>
      <c r="I5588" s="355"/>
      <c r="J5588" s="355"/>
      <c r="K5588" s="355"/>
      <c r="L5588" s="355"/>
      <c r="M5588" s="355"/>
      <c r="N5588" s="355"/>
      <c r="O5588" s="355"/>
      <c r="P5588" s="355"/>
      <c r="Q5588" s="13"/>
      <c r="R5588" s="70"/>
    </row>
    <row r="5589" spans="8:18" x14ac:dyDescent="0.3">
      <c r="H5589" s="354"/>
      <c r="I5589" s="355"/>
      <c r="J5589" s="355"/>
      <c r="K5589" s="355"/>
      <c r="L5589" s="355"/>
      <c r="M5589" s="355"/>
      <c r="N5589" s="355"/>
      <c r="O5589" s="355"/>
      <c r="P5589" s="355"/>
      <c r="Q5589" s="13"/>
      <c r="R5589" s="70"/>
    </row>
    <row r="5590" spans="8:18" x14ac:dyDescent="0.3">
      <c r="H5590" s="354"/>
      <c r="I5590" s="355"/>
      <c r="J5590" s="355"/>
      <c r="K5590" s="355"/>
      <c r="L5590" s="355"/>
      <c r="M5590" s="355"/>
      <c r="N5590" s="355"/>
      <c r="O5590" s="355"/>
      <c r="P5590" s="355"/>
      <c r="Q5590" s="13"/>
      <c r="R5590" s="70"/>
    </row>
    <row r="5591" spans="8:18" x14ac:dyDescent="0.3">
      <c r="H5591" s="13"/>
      <c r="I5591" s="13"/>
      <c r="J5591" s="13"/>
      <c r="K5591" s="13"/>
      <c r="L5591" s="13"/>
      <c r="M5591" s="358"/>
      <c r="N5591" s="358"/>
      <c r="O5591" s="13"/>
      <c r="P5591" s="13"/>
      <c r="Q5591" s="13"/>
      <c r="R5591" s="13"/>
    </row>
    <row r="5592" spans="8:18" ht="18.600000000000001" x14ac:dyDescent="0.4">
      <c r="H5592" s="487"/>
      <c r="I5592" s="487"/>
      <c r="J5592" s="487"/>
      <c r="K5592" s="487"/>
      <c r="L5592" s="487"/>
      <c r="M5592" s="487"/>
      <c r="N5592" s="487"/>
      <c r="O5592" s="487"/>
      <c r="P5592" s="487"/>
      <c r="Q5592" s="487"/>
      <c r="R5592" s="487"/>
    </row>
    <row r="5593" spans="8:18" x14ac:dyDescent="0.3">
      <c r="H5593" s="482"/>
      <c r="I5593" s="482"/>
      <c r="J5593" s="482"/>
      <c r="K5593" s="482"/>
      <c r="L5593" s="482"/>
      <c r="M5593" s="482"/>
      <c r="N5593" s="482"/>
      <c r="O5593" s="482"/>
      <c r="P5593" s="482"/>
      <c r="Q5593" s="13"/>
      <c r="R5593" s="13"/>
    </row>
    <row r="5594" spans="8:18" ht="18.600000000000001" x14ac:dyDescent="0.4">
      <c r="H5594" s="483"/>
      <c r="I5594" s="483"/>
      <c r="J5594" s="483"/>
      <c r="K5594" s="483"/>
      <c r="L5594" s="483"/>
      <c r="M5594" s="483"/>
      <c r="N5594" s="483"/>
      <c r="O5594" s="483"/>
      <c r="P5594" s="483"/>
      <c r="Q5594" s="13"/>
      <c r="R5594" s="13"/>
    </row>
    <row r="5595" spans="8:18" ht="18" x14ac:dyDescent="0.4">
      <c r="H5595" s="484"/>
      <c r="I5595" s="484"/>
      <c r="J5595" s="484"/>
      <c r="K5595" s="484"/>
      <c r="L5595" s="484"/>
      <c r="M5595" s="484"/>
      <c r="N5595" s="484"/>
      <c r="O5595" s="484"/>
      <c r="P5595" s="484"/>
      <c r="Q5595" s="13"/>
      <c r="R5595" s="13"/>
    </row>
    <row r="5596" spans="8:18" x14ac:dyDescent="0.3">
      <c r="H5596" s="13"/>
      <c r="I5596" s="359"/>
      <c r="J5596" s="360"/>
      <c r="K5596" s="361"/>
      <c r="L5596" s="362"/>
      <c r="M5596" s="363"/>
      <c r="N5596" s="485"/>
      <c r="O5596" s="485"/>
      <c r="P5596" s="364"/>
      <c r="Q5596" s="13"/>
      <c r="R5596" s="13"/>
    </row>
    <row r="5597" spans="8:18" x14ac:dyDescent="0.3">
      <c r="H5597" s="13"/>
      <c r="I5597" s="359"/>
      <c r="J5597" s="360"/>
      <c r="K5597" s="361"/>
      <c r="L5597" s="361"/>
      <c r="M5597" s="363"/>
      <c r="N5597" s="485"/>
      <c r="O5597" s="485"/>
      <c r="P5597" s="364"/>
      <c r="Q5597" s="13"/>
      <c r="R5597" s="13"/>
    </row>
    <row r="5598" spans="8:18" x14ac:dyDescent="0.3">
      <c r="H5598" s="13"/>
      <c r="I5598" s="365"/>
      <c r="J5598" s="365"/>
      <c r="K5598" s="366"/>
      <c r="L5598" s="367"/>
      <c r="M5598" s="368"/>
      <c r="N5598" s="369"/>
      <c r="O5598" s="486"/>
      <c r="P5598" s="486"/>
      <c r="Q5598" s="486"/>
      <c r="R5598" s="486"/>
    </row>
    <row r="5599" spans="8:18" x14ac:dyDescent="0.3">
      <c r="H5599" s="370"/>
      <c r="I5599" s="371"/>
      <c r="J5599" s="371"/>
      <c r="K5599" s="367"/>
      <c r="L5599" s="367"/>
      <c r="M5599" s="367"/>
      <c r="N5599" s="372"/>
      <c r="O5599" s="478"/>
      <c r="P5599" s="478"/>
      <c r="Q5599" s="478"/>
      <c r="R5599" s="478"/>
    </row>
    <row r="5600" spans="8:18" x14ac:dyDescent="0.3">
      <c r="H5600" s="357"/>
      <c r="I5600" s="357"/>
      <c r="J5600" s="407"/>
      <c r="K5600" s="378"/>
      <c r="L5600" s="378"/>
      <c r="M5600" s="381"/>
      <c r="N5600" s="381"/>
      <c r="O5600" s="376"/>
      <c r="P5600" s="377"/>
      <c r="Q5600" s="376"/>
      <c r="R5600" s="377"/>
    </row>
    <row r="5601" spans="8:22" ht="27" customHeight="1" x14ac:dyDescent="0.3">
      <c r="H5601" s="357"/>
      <c r="I5601" s="357"/>
      <c r="J5601" s="407"/>
      <c r="K5601" s="378"/>
      <c r="L5601" s="378"/>
      <c r="M5601" s="381"/>
      <c r="N5601" s="381"/>
      <c r="O5601" s="376"/>
      <c r="P5601" s="377"/>
      <c r="Q5601" s="376"/>
      <c r="R5601" s="377"/>
    </row>
    <row r="5602" spans="8:22" x14ac:dyDescent="0.3">
      <c r="H5602" s="357"/>
      <c r="I5602" s="357"/>
      <c r="J5602" s="407"/>
      <c r="K5602" s="378"/>
      <c r="L5602" s="378"/>
      <c r="M5602" s="381"/>
      <c r="N5602" s="381"/>
      <c r="O5602" s="376"/>
      <c r="P5602" s="377"/>
      <c r="Q5602" s="376"/>
      <c r="R5602" s="377"/>
    </row>
    <row r="5603" spans="8:22" x14ac:dyDescent="0.3">
      <c r="H5603" s="357"/>
      <c r="I5603" s="357"/>
      <c r="J5603" s="407"/>
      <c r="K5603" s="378"/>
      <c r="L5603" s="378"/>
      <c r="M5603" s="381"/>
      <c r="N5603" s="381"/>
      <c r="O5603" s="376"/>
      <c r="P5603" s="377"/>
      <c r="Q5603" s="376"/>
      <c r="R5603" s="377"/>
    </row>
    <row r="5604" spans="8:22" ht="27" customHeight="1" x14ac:dyDescent="0.3">
      <c r="H5604" s="357"/>
      <c r="I5604" s="357"/>
      <c r="J5604" s="407"/>
      <c r="K5604" s="378"/>
      <c r="L5604" s="378"/>
      <c r="M5604" s="381"/>
      <c r="N5604" s="381"/>
      <c r="O5604" s="376"/>
      <c r="P5604" s="377"/>
      <c r="Q5604" s="376"/>
      <c r="R5604" s="377"/>
    </row>
    <row r="5605" spans="8:22" x14ac:dyDescent="0.3">
      <c r="H5605" s="357"/>
      <c r="I5605" s="357"/>
      <c r="J5605" s="407"/>
      <c r="K5605" s="378"/>
      <c r="L5605" s="378"/>
      <c r="M5605" s="381"/>
      <c r="N5605" s="381"/>
      <c r="O5605" s="376"/>
      <c r="P5605" s="377"/>
      <c r="Q5605" s="376"/>
      <c r="R5605" s="377"/>
      <c r="T5605" s="298" t="s">
        <v>2381</v>
      </c>
      <c r="U5605" s="298"/>
      <c r="V5605" s="298"/>
    </row>
    <row r="5606" spans="8:22" x14ac:dyDescent="0.3">
      <c r="H5606" s="357"/>
      <c r="I5606" s="357"/>
      <c r="J5606" s="407"/>
      <c r="K5606" s="378"/>
      <c r="L5606" s="378"/>
      <c r="M5606" s="381"/>
      <c r="N5606" s="381"/>
      <c r="O5606" s="376"/>
      <c r="P5606" s="377"/>
      <c r="Q5606" s="376"/>
      <c r="R5606" s="377"/>
    </row>
    <row r="5607" spans="8:22" x14ac:dyDescent="0.3">
      <c r="H5607" s="357"/>
      <c r="I5607" s="357"/>
      <c r="J5607" s="407"/>
      <c r="K5607" s="378"/>
      <c r="L5607" s="378"/>
      <c r="M5607" s="381"/>
      <c r="N5607" s="381"/>
      <c r="O5607" s="376"/>
      <c r="P5607" s="377"/>
      <c r="Q5607" s="376"/>
      <c r="R5607" s="377"/>
    </row>
    <row r="5608" spans="8:22" x14ac:dyDescent="0.3">
      <c r="H5608" s="357"/>
      <c r="I5608" s="357"/>
      <c r="J5608" s="407"/>
      <c r="K5608" s="378"/>
      <c r="L5608" s="378"/>
      <c r="M5608" s="381"/>
      <c r="N5608" s="381"/>
      <c r="O5608" s="376"/>
      <c r="P5608" s="377"/>
      <c r="Q5608" s="376"/>
      <c r="R5608" s="377"/>
    </row>
    <row r="5609" spans="8:22" ht="18" customHeight="1" x14ac:dyDescent="0.3">
      <c r="H5609" s="367"/>
      <c r="I5609" s="367"/>
      <c r="J5609" s="367"/>
      <c r="K5609" s="367"/>
      <c r="L5609" s="367"/>
      <c r="M5609" s="367"/>
      <c r="N5609" s="382"/>
      <c r="O5609" s="376"/>
      <c r="P5609" s="377"/>
      <c r="Q5609" s="376"/>
      <c r="R5609" s="377"/>
    </row>
    <row r="5610" spans="8:22" ht="17.25" customHeight="1" x14ac:dyDescent="0.3">
      <c r="H5610" s="354"/>
      <c r="I5610" s="354"/>
      <c r="J5610" s="354"/>
      <c r="K5610" s="354"/>
      <c r="L5610" s="354"/>
      <c r="M5610" s="368"/>
      <c r="N5610" s="384"/>
      <c r="O5610" s="310"/>
      <c r="P5610" s="495"/>
      <c r="Q5610" s="495"/>
      <c r="R5610" s="495"/>
    </row>
    <row r="5611" spans="8:22" ht="18.75" customHeight="1" x14ac:dyDescent="0.3">
      <c r="H5611" s="501"/>
      <c r="I5611" s="501"/>
      <c r="J5611" s="501"/>
      <c r="K5611" s="501"/>
      <c r="L5611" s="501"/>
      <c r="M5611" s="501"/>
      <c r="N5611" s="501"/>
      <c r="O5611" s="397"/>
      <c r="P5611" s="420"/>
      <c r="Q5611" s="397"/>
      <c r="R5611" s="420"/>
    </row>
    <row r="5612" spans="8:22" ht="20.25" customHeight="1" x14ac:dyDescent="0.3">
      <c r="H5612" s="501"/>
      <c r="I5612" s="501"/>
      <c r="J5612" s="501"/>
      <c r="K5612" s="501"/>
      <c r="L5612" s="501"/>
      <c r="M5612" s="501"/>
      <c r="N5612" s="501"/>
      <c r="O5612" s="397"/>
      <c r="P5612" s="495"/>
      <c r="Q5612" s="495"/>
      <c r="R5612" s="495"/>
    </row>
    <row r="5613" spans="8:22" ht="24.75" customHeight="1" x14ac:dyDescent="0.3">
      <c r="H5613" s="385"/>
      <c r="I5613" s="385"/>
      <c r="J5613" s="385"/>
      <c r="K5613" s="385"/>
      <c r="L5613" s="385"/>
      <c r="M5613" s="386"/>
      <c r="N5613" s="386"/>
      <c r="O5613" s="385"/>
      <c r="P5613" s="385"/>
      <c r="Q5613" s="13"/>
      <c r="R5613" s="13"/>
    </row>
    <row r="5614" spans="8:22" ht="16.5" customHeight="1" x14ac:dyDescent="0.3">
      <c r="H5614" s="354"/>
      <c r="I5614" s="355"/>
      <c r="J5614" s="355"/>
      <c r="K5614" s="355"/>
      <c r="L5614" s="355"/>
      <c r="M5614" s="355"/>
      <c r="N5614" s="355"/>
      <c r="O5614" s="355"/>
      <c r="P5614" s="355"/>
      <c r="Q5614" s="13"/>
      <c r="R5614" s="13"/>
    </row>
    <row r="5615" spans="8:22" x14ac:dyDescent="0.3">
      <c r="H5615" s="354"/>
      <c r="I5615" s="355"/>
      <c r="J5615" s="355"/>
      <c r="K5615" s="355"/>
      <c r="L5615" s="355"/>
      <c r="M5615" s="355"/>
      <c r="N5615" s="355"/>
      <c r="O5615" s="355"/>
      <c r="P5615" s="355"/>
      <c r="Q5615" s="13"/>
      <c r="R5615" s="70"/>
    </row>
    <row r="5616" spans="8:22" ht="18" customHeight="1" x14ac:dyDescent="0.3">
      <c r="H5616" s="354"/>
      <c r="I5616" s="355"/>
      <c r="J5616" s="355"/>
      <c r="K5616" s="355"/>
      <c r="L5616" s="355"/>
      <c r="M5616" s="355"/>
      <c r="N5616" s="355"/>
      <c r="O5616" s="355"/>
      <c r="P5616" s="355"/>
      <c r="Q5616" s="13"/>
      <c r="R5616" s="70"/>
    </row>
    <row r="5617" spans="8:18" x14ac:dyDescent="0.3">
      <c r="H5617" s="354"/>
      <c r="I5617" s="355"/>
      <c r="J5617" s="355"/>
      <c r="K5617" s="355"/>
      <c r="L5617" s="355"/>
      <c r="M5617" s="355"/>
      <c r="N5617" s="355"/>
      <c r="O5617" s="355"/>
      <c r="P5617" s="355"/>
      <c r="Q5617" s="13"/>
      <c r="R5617" s="70"/>
    </row>
    <row r="5618" spans="8:18" x14ac:dyDescent="0.3">
      <c r="H5618" s="13"/>
      <c r="I5618" s="13"/>
      <c r="J5618" s="13"/>
      <c r="K5618" s="13"/>
      <c r="L5618" s="13"/>
      <c r="M5618" s="358"/>
      <c r="N5618" s="358"/>
      <c r="O5618" s="13"/>
      <c r="P5618" s="13"/>
      <c r="Q5618" s="13"/>
      <c r="R5618" s="13"/>
    </row>
    <row r="5619" spans="8:18" ht="18.600000000000001" x14ac:dyDescent="0.4">
      <c r="H5619" s="487"/>
      <c r="I5619" s="487"/>
      <c r="J5619" s="487"/>
      <c r="K5619" s="487"/>
      <c r="L5619" s="487"/>
      <c r="M5619" s="487"/>
      <c r="N5619" s="487"/>
      <c r="O5619" s="487"/>
      <c r="P5619" s="487"/>
      <c r="Q5619" s="487"/>
      <c r="R5619" s="487"/>
    </row>
    <row r="5620" spans="8:18" x14ac:dyDescent="0.3">
      <c r="H5620" s="482"/>
      <c r="I5620" s="482"/>
      <c r="J5620" s="482"/>
      <c r="K5620" s="482"/>
      <c r="L5620" s="482"/>
      <c r="M5620" s="482"/>
      <c r="N5620" s="482"/>
      <c r="O5620" s="482"/>
      <c r="P5620" s="482"/>
      <c r="Q5620" s="13"/>
      <c r="R5620" s="13"/>
    </row>
    <row r="5621" spans="8:18" ht="18.600000000000001" x14ac:dyDescent="0.4">
      <c r="H5621" s="483"/>
      <c r="I5621" s="483"/>
      <c r="J5621" s="483"/>
      <c r="K5621" s="483"/>
      <c r="L5621" s="483"/>
      <c r="M5621" s="483"/>
      <c r="N5621" s="483"/>
      <c r="O5621" s="483"/>
      <c r="P5621" s="483"/>
      <c r="Q5621" s="13"/>
      <c r="R5621" s="13"/>
    </row>
    <row r="5622" spans="8:18" ht="18" x14ac:dyDescent="0.4">
      <c r="H5622" s="484"/>
      <c r="I5622" s="484"/>
      <c r="J5622" s="484"/>
      <c r="K5622" s="484"/>
      <c r="L5622" s="484"/>
      <c r="M5622" s="484"/>
      <c r="N5622" s="484"/>
      <c r="O5622" s="484"/>
      <c r="P5622" s="484"/>
      <c r="Q5622" s="13"/>
      <c r="R5622" s="13"/>
    </row>
    <row r="5623" spans="8:18" x14ac:dyDescent="0.3">
      <c r="H5623" s="13"/>
      <c r="I5623" s="359"/>
      <c r="J5623" s="360"/>
      <c r="K5623" s="361"/>
      <c r="L5623" s="362"/>
      <c r="M5623" s="363"/>
      <c r="N5623" s="485"/>
      <c r="O5623" s="485"/>
      <c r="P5623" s="364"/>
      <c r="Q5623" s="13"/>
      <c r="R5623" s="13"/>
    </row>
    <row r="5624" spans="8:18" x14ac:dyDescent="0.3">
      <c r="H5624" s="13"/>
      <c r="I5624" s="359"/>
      <c r="J5624" s="360"/>
      <c r="K5624" s="361"/>
      <c r="L5624" s="361"/>
      <c r="M5624" s="363"/>
      <c r="N5624" s="485"/>
      <c r="O5624" s="485"/>
      <c r="P5624" s="364"/>
      <c r="Q5624" s="13"/>
      <c r="R5624" s="13"/>
    </row>
    <row r="5625" spans="8:18" x14ac:dyDescent="0.3">
      <c r="H5625" s="13"/>
      <c r="I5625" s="365"/>
      <c r="J5625" s="365"/>
      <c r="K5625" s="366"/>
      <c r="L5625" s="367"/>
      <c r="M5625" s="368"/>
      <c r="N5625" s="369"/>
      <c r="O5625" s="486"/>
      <c r="P5625" s="486"/>
      <c r="Q5625" s="486"/>
      <c r="R5625" s="486"/>
    </row>
    <row r="5626" spans="8:18" x14ac:dyDescent="0.3">
      <c r="H5626" s="370"/>
      <c r="I5626" s="371"/>
      <c r="J5626" s="371"/>
      <c r="K5626" s="367"/>
      <c r="L5626" s="367"/>
      <c r="M5626" s="367"/>
      <c r="N5626" s="372"/>
      <c r="O5626" s="478"/>
      <c r="P5626" s="478"/>
      <c r="Q5626" s="478"/>
      <c r="R5626" s="478"/>
    </row>
    <row r="5627" spans="8:18" x14ac:dyDescent="0.3">
      <c r="H5627" s="370"/>
      <c r="I5627" s="371"/>
      <c r="J5627" s="371"/>
      <c r="K5627" s="371"/>
      <c r="L5627" s="371"/>
      <c r="M5627" s="367"/>
      <c r="N5627" s="372"/>
      <c r="O5627" s="390"/>
      <c r="P5627" s="390"/>
      <c r="Q5627" s="390"/>
      <c r="R5627" s="390"/>
    </row>
    <row r="5628" spans="8:18" x14ac:dyDescent="0.3">
      <c r="H5628" s="357"/>
      <c r="I5628" s="357"/>
      <c r="J5628" s="407"/>
      <c r="K5628" s="378"/>
      <c r="L5628" s="378"/>
      <c r="M5628" s="381"/>
      <c r="N5628" s="381"/>
      <c r="O5628" s="376"/>
      <c r="P5628" s="377"/>
      <c r="Q5628" s="376"/>
      <c r="R5628" s="377"/>
    </row>
    <row r="5629" spans="8:18" x14ac:dyDescent="0.3">
      <c r="H5629" s="357"/>
      <c r="I5629" s="357"/>
      <c r="J5629" s="407"/>
      <c r="K5629" s="378"/>
      <c r="L5629" s="378"/>
      <c r="M5629" s="381"/>
      <c r="N5629" s="381"/>
      <c r="O5629" s="376"/>
      <c r="P5629" s="377"/>
      <c r="Q5629" s="376"/>
      <c r="R5629" s="377"/>
    </row>
    <row r="5630" spans="8:18" x14ac:dyDescent="0.3">
      <c r="H5630" s="357"/>
      <c r="I5630" s="357"/>
      <c r="J5630" s="407"/>
      <c r="K5630" s="378"/>
      <c r="L5630" s="378"/>
      <c r="M5630" s="381"/>
      <c r="N5630" s="381"/>
      <c r="O5630" s="376"/>
      <c r="P5630" s="377"/>
      <c r="Q5630" s="376"/>
      <c r="R5630" s="377"/>
    </row>
    <row r="5631" spans="8:18" ht="30.75" customHeight="1" x14ac:dyDescent="0.3">
      <c r="H5631" s="357"/>
      <c r="I5631" s="357"/>
      <c r="J5631" s="407"/>
      <c r="K5631" s="378"/>
      <c r="L5631" s="378"/>
      <c r="M5631" s="381"/>
      <c r="N5631" s="381"/>
      <c r="O5631" s="376"/>
      <c r="P5631" s="377"/>
      <c r="Q5631" s="376"/>
      <c r="R5631" s="377"/>
    </row>
    <row r="5632" spans="8:18" ht="37.5" customHeight="1" x14ac:dyDescent="0.3">
      <c r="H5632" s="357"/>
      <c r="I5632" s="357"/>
      <c r="J5632" s="407"/>
      <c r="K5632" s="378"/>
      <c r="L5632" s="378"/>
      <c r="M5632" s="381"/>
      <c r="N5632" s="381"/>
      <c r="O5632" s="376"/>
      <c r="P5632" s="377"/>
      <c r="Q5632" s="376"/>
      <c r="R5632" s="377"/>
    </row>
    <row r="5633" spans="8:19" x14ac:dyDescent="0.3">
      <c r="H5633" s="357"/>
      <c r="I5633" s="357"/>
      <c r="J5633" s="407"/>
      <c r="K5633" s="378"/>
      <c r="L5633" s="378"/>
      <c r="M5633" s="381"/>
      <c r="N5633" s="381"/>
      <c r="O5633" s="376"/>
      <c r="P5633" s="377"/>
      <c r="Q5633" s="376"/>
      <c r="R5633" s="377"/>
    </row>
    <row r="5634" spans="8:19" x14ac:dyDescent="0.3">
      <c r="H5634" s="357"/>
      <c r="I5634" s="357"/>
      <c r="J5634" s="407"/>
      <c r="K5634" s="378"/>
      <c r="L5634" s="378"/>
      <c r="M5634" s="381"/>
      <c r="N5634" s="381"/>
      <c r="O5634" s="376"/>
      <c r="P5634" s="377"/>
      <c r="Q5634" s="376"/>
      <c r="R5634" s="377"/>
    </row>
    <row r="5635" spans="8:19" x14ac:dyDescent="0.3">
      <c r="H5635" s="357"/>
      <c r="I5635" s="357"/>
      <c r="J5635" s="407"/>
      <c r="K5635" s="378"/>
      <c r="L5635" s="378"/>
      <c r="M5635" s="381"/>
      <c r="N5635" s="381"/>
      <c r="O5635" s="376"/>
      <c r="P5635" s="377"/>
      <c r="Q5635" s="376"/>
      <c r="R5635" s="377"/>
    </row>
    <row r="5636" spans="8:19" ht="12.75" customHeight="1" x14ac:dyDescent="0.3">
      <c r="H5636" s="357"/>
      <c r="I5636" s="357"/>
      <c r="J5636" s="407"/>
      <c r="K5636" s="378"/>
      <c r="L5636" s="378"/>
      <c r="M5636" s="381"/>
      <c r="N5636" s="491"/>
      <c r="O5636" s="376"/>
      <c r="P5636" s="377"/>
      <c r="Q5636" s="376"/>
      <c r="R5636" s="377"/>
    </row>
    <row r="5637" spans="8:19" x14ac:dyDescent="0.3">
      <c r="H5637" s="357"/>
      <c r="I5637" s="357"/>
      <c r="J5637" s="407"/>
      <c r="K5637" s="378"/>
      <c r="L5637" s="378"/>
      <c r="M5637" s="381"/>
      <c r="N5637" s="491"/>
      <c r="O5637" s="376"/>
      <c r="P5637" s="377"/>
      <c r="Q5637" s="376"/>
      <c r="R5637" s="377"/>
    </row>
    <row r="5638" spans="8:19" x14ac:dyDescent="0.3">
      <c r="H5638" s="357"/>
      <c r="I5638" s="357"/>
      <c r="J5638" s="407"/>
      <c r="K5638" s="378"/>
      <c r="L5638" s="378"/>
      <c r="M5638" s="381"/>
      <c r="N5638" s="491"/>
      <c r="O5638" s="376"/>
      <c r="P5638" s="377"/>
      <c r="Q5638" s="376"/>
      <c r="R5638" s="377"/>
    </row>
    <row r="5639" spans="8:19" x14ac:dyDescent="0.3">
      <c r="H5639" s="357"/>
      <c r="I5639" s="357"/>
      <c r="J5639" s="407"/>
      <c r="K5639" s="378"/>
      <c r="L5639" s="378"/>
      <c r="M5639" s="381"/>
      <c r="N5639" s="491"/>
      <c r="O5639" s="376"/>
      <c r="P5639" s="377"/>
      <c r="Q5639" s="376"/>
      <c r="R5639" s="377"/>
    </row>
    <row r="5640" spans="8:19" x14ac:dyDescent="0.3">
      <c r="H5640" s="357"/>
      <c r="I5640" s="357"/>
      <c r="J5640" s="407"/>
      <c r="K5640" s="378"/>
      <c r="L5640" s="378"/>
      <c r="M5640" s="381"/>
      <c r="N5640" s="381"/>
      <c r="O5640" s="376"/>
      <c r="P5640" s="377"/>
      <c r="Q5640" s="376"/>
      <c r="R5640" s="377"/>
    </row>
    <row r="5641" spans="8:19" x14ac:dyDescent="0.3">
      <c r="H5641" s="357"/>
      <c r="I5641" s="357"/>
      <c r="J5641" s="407"/>
      <c r="K5641" s="378"/>
      <c r="L5641" s="378"/>
      <c r="M5641" s="381"/>
      <c r="N5641" s="381"/>
      <c r="O5641" s="376"/>
      <c r="P5641" s="377"/>
      <c r="Q5641" s="376"/>
      <c r="R5641" s="377"/>
    </row>
    <row r="5642" spans="8:19" x14ac:dyDescent="0.3">
      <c r="H5642" s="367"/>
      <c r="I5642" s="367"/>
      <c r="J5642" s="367"/>
      <c r="K5642" s="367"/>
      <c r="L5642" s="367"/>
      <c r="M5642" s="367"/>
      <c r="N5642" s="382"/>
      <c r="O5642" s="376"/>
      <c r="P5642" s="377"/>
      <c r="Q5642" s="376"/>
      <c r="R5642" s="377"/>
    </row>
    <row r="5643" spans="8:19" ht="17.25" customHeight="1" x14ac:dyDescent="0.3">
      <c r="H5643" s="354"/>
      <c r="I5643" s="354"/>
      <c r="J5643" s="354"/>
      <c r="K5643" s="354"/>
      <c r="L5643" s="354"/>
      <c r="M5643" s="368"/>
      <c r="N5643" s="384"/>
      <c r="O5643" s="310"/>
      <c r="P5643" s="495"/>
      <c r="Q5643" s="495"/>
      <c r="R5643" s="495"/>
      <c r="S5643" s="71"/>
    </row>
    <row r="5644" spans="8:19" ht="21" customHeight="1" x14ac:dyDescent="0.3">
      <c r="H5644" s="385"/>
      <c r="I5644" s="385"/>
      <c r="J5644" s="385"/>
      <c r="K5644" s="385"/>
      <c r="L5644" s="385"/>
      <c r="M5644" s="386"/>
      <c r="N5644" s="386"/>
      <c r="O5644" s="385"/>
      <c r="P5644" s="385"/>
      <c r="Q5644" s="13"/>
      <c r="R5644" s="13"/>
    </row>
    <row r="5645" spans="8:19" ht="18.75" customHeight="1" x14ac:dyDescent="0.3">
      <c r="H5645" s="354"/>
      <c r="I5645" s="355"/>
      <c r="J5645" s="355"/>
      <c r="K5645" s="355"/>
      <c r="L5645" s="355"/>
      <c r="M5645" s="355"/>
      <c r="N5645" s="355"/>
      <c r="O5645" s="355"/>
      <c r="P5645" s="355"/>
      <c r="Q5645" s="13"/>
      <c r="R5645" s="13"/>
    </row>
    <row r="5646" spans="8:19" x14ac:dyDescent="0.3">
      <c r="H5646" s="354"/>
      <c r="I5646" s="355"/>
      <c r="J5646" s="355"/>
      <c r="K5646" s="355"/>
      <c r="L5646" s="355"/>
      <c r="M5646" s="355"/>
      <c r="N5646" s="355"/>
      <c r="O5646" s="355"/>
      <c r="P5646" s="355"/>
      <c r="Q5646" s="13"/>
      <c r="R5646" s="70"/>
    </row>
    <row r="5647" spans="8:19" x14ac:dyDescent="0.3">
      <c r="H5647" s="354"/>
      <c r="I5647" s="355"/>
      <c r="J5647" s="355"/>
      <c r="K5647" s="355"/>
      <c r="L5647" s="355"/>
      <c r="M5647" s="355"/>
      <c r="N5647" s="355"/>
      <c r="O5647" s="355"/>
      <c r="P5647" s="355"/>
      <c r="Q5647" s="13"/>
      <c r="R5647" s="70"/>
    </row>
    <row r="5648" spans="8:19" ht="16.5" customHeight="1" x14ac:dyDescent="0.3">
      <c r="H5648" s="354"/>
      <c r="I5648" s="355"/>
      <c r="J5648" s="355"/>
      <c r="K5648" s="355"/>
      <c r="L5648" s="355"/>
      <c r="M5648" s="355"/>
      <c r="N5648" s="355"/>
      <c r="O5648" s="355"/>
      <c r="P5648" s="355"/>
      <c r="Q5648" s="13"/>
      <c r="R5648" s="70"/>
    </row>
    <row r="5649" spans="8:18" ht="4.5" customHeight="1" x14ac:dyDescent="0.3">
      <c r="H5649" s="13"/>
      <c r="I5649" s="13"/>
      <c r="J5649" s="13"/>
      <c r="K5649" s="13"/>
      <c r="L5649" s="13"/>
      <c r="M5649" s="358"/>
      <c r="N5649" s="358"/>
      <c r="O5649" s="13"/>
      <c r="P5649" s="13"/>
      <c r="Q5649" s="13"/>
      <c r="R5649" s="13"/>
    </row>
    <row r="5650" spans="8:18" ht="18.600000000000001" x14ac:dyDescent="0.4">
      <c r="H5650" s="487"/>
      <c r="I5650" s="487"/>
      <c r="J5650" s="487"/>
      <c r="K5650" s="487"/>
      <c r="L5650" s="487"/>
      <c r="M5650" s="487"/>
      <c r="N5650" s="487"/>
      <c r="O5650" s="487"/>
      <c r="P5650" s="487"/>
      <c r="Q5650" s="487"/>
      <c r="R5650" s="487"/>
    </row>
    <row r="5651" spans="8:18" x14ac:dyDescent="0.3">
      <c r="H5651" s="482"/>
      <c r="I5651" s="482"/>
      <c r="J5651" s="482"/>
      <c r="K5651" s="482"/>
      <c r="L5651" s="482"/>
      <c r="M5651" s="482"/>
      <c r="N5651" s="482"/>
      <c r="O5651" s="482"/>
      <c r="P5651" s="482"/>
      <c r="Q5651" s="13"/>
      <c r="R5651" s="13"/>
    </row>
    <row r="5652" spans="8:18" ht="18.600000000000001" x14ac:dyDescent="0.4">
      <c r="H5652" s="483"/>
      <c r="I5652" s="483"/>
      <c r="J5652" s="483"/>
      <c r="K5652" s="483"/>
      <c r="L5652" s="483"/>
      <c r="M5652" s="483"/>
      <c r="N5652" s="483"/>
      <c r="O5652" s="483"/>
      <c r="P5652" s="483"/>
      <c r="Q5652" s="13"/>
      <c r="R5652" s="13"/>
    </row>
    <row r="5653" spans="8:18" ht="18" x14ac:dyDescent="0.4">
      <c r="H5653" s="484"/>
      <c r="I5653" s="484"/>
      <c r="J5653" s="484"/>
      <c r="K5653" s="484"/>
      <c r="L5653" s="484"/>
      <c r="M5653" s="484"/>
      <c r="N5653" s="484"/>
      <c r="O5653" s="484"/>
      <c r="P5653" s="484"/>
      <c r="Q5653" s="13"/>
      <c r="R5653" s="13"/>
    </row>
    <row r="5654" spans="8:18" x14ac:dyDescent="0.3">
      <c r="H5654" s="13"/>
      <c r="I5654" s="359"/>
      <c r="J5654" s="360"/>
      <c r="K5654" s="430"/>
      <c r="L5654" s="362"/>
      <c r="M5654" s="363"/>
      <c r="N5654" s="485"/>
      <c r="O5654" s="485"/>
      <c r="P5654" s="364"/>
      <c r="Q5654" s="13"/>
      <c r="R5654" s="13"/>
    </row>
    <row r="5655" spans="8:18" x14ac:dyDescent="0.3">
      <c r="H5655" s="13"/>
      <c r="I5655" s="359"/>
      <c r="J5655" s="360"/>
      <c r="K5655" s="361"/>
      <c r="L5655" s="361"/>
      <c r="M5655" s="363"/>
      <c r="N5655" s="485"/>
      <c r="O5655" s="485"/>
      <c r="P5655" s="364"/>
      <c r="Q5655" s="13"/>
      <c r="R5655" s="13"/>
    </row>
    <row r="5656" spans="8:18" x14ac:dyDescent="0.3">
      <c r="H5656" s="13"/>
      <c r="I5656" s="365"/>
      <c r="J5656" s="365"/>
      <c r="K5656" s="366"/>
      <c r="L5656" s="367"/>
      <c r="M5656" s="368"/>
      <c r="N5656" s="369"/>
      <c r="O5656" s="486"/>
      <c r="P5656" s="486"/>
      <c r="Q5656" s="486"/>
      <c r="R5656" s="486"/>
    </row>
    <row r="5657" spans="8:18" ht="22.5" customHeight="1" x14ac:dyDescent="0.3">
      <c r="H5657" s="370"/>
      <c r="I5657" s="371"/>
      <c r="J5657" s="371"/>
      <c r="K5657" s="367"/>
      <c r="L5657" s="367"/>
      <c r="M5657" s="367"/>
      <c r="N5657" s="372"/>
      <c r="O5657" s="478"/>
      <c r="P5657" s="478"/>
      <c r="Q5657" s="478"/>
      <c r="R5657" s="478"/>
    </row>
    <row r="5658" spans="8:18" x14ac:dyDescent="0.3">
      <c r="H5658" s="370"/>
      <c r="I5658" s="371"/>
      <c r="J5658" s="371"/>
      <c r="K5658" s="371"/>
      <c r="L5658" s="371"/>
      <c r="M5658" s="367"/>
      <c r="N5658" s="372"/>
      <c r="O5658" s="390"/>
      <c r="P5658" s="390"/>
      <c r="Q5658" s="390"/>
      <c r="R5658" s="390"/>
    </row>
    <row r="5659" spans="8:18" x14ac:dyDescent="0.3">
      <c r="H5659" s="357"/>
      <c r="I5659" s="357"/>
      <c r="J5659" s="407"/>
      <c r="K5659" s="378"/>
      <c r="L5659" s="378"/>
      <c r="M5659" s="381"/>
      <c r="N5659" s="381"/>
      <c r="O5659" s="376"/>
      <c r="P5659" s="377"/>
      <c r="Q5659" s="376"/>
      <c r="R5659" s="377"/>
    </row>
    <row r="5660" spans="8:18" x14ac:dyDescent="0.3">
      <c r="H5660" s="357"/>
      <c r="I5660" s="357"/>
      <c r="J5660" s="407"/>
      <c r="K5660" s="378"/>
      <c r="L5660" s="378"/>
      <c r="M5660" s="381"/>
      <c r="N5660" s="381"/>
      <c r="O5660" s="376"/>
      <c r="P5660" s="377"/>
      <c r="Q5660" s="376"/>
      <c r="R5660" s="377"/>
    </row>
    <row r="5661" spans="8:18" x14ac:dyDescent="0.3">
      <c r="H5661" s="357"/>
      <c r="I5661" s="357"/>
      <c r="J5661" s="407"/>
      <c r="K5661" s="378"/>
      <c r="L5661" s="378"/>
      <c r="M5661" s="381"/>
      <c r="N5661" s="381"/>
      <c r="O5661" s="376"/>
      <c r="P5661" s="377"/>
      <c r="Q5661" s="376"/>
      <c r="R5661" s="377"/>
    </row>
    <row r="5662" spans="8:18" ht="20.25" customHeight="1" x14ac:dyDescent="0.3">
      <c r="H5662" s="357"/>
      <c r="I5662" s="357"/>
      <c r="J5662" s="407"/>
      <c r="K5662" s="378"/>
      <c r="L5662" s="378"/>
      <c r="M5662" s="381"/>
      <c r="N5662" s="431"/>
      <c r="O5662" s="376"/>
      <c r="P5662" s="377"/>
      <c r="Q5662" s="376"/>
      <c r="R5662" s="377"/>
    </row>
    <row r="5663" spans="8:18" x14ac:dyDescent="0.3">
      <c r="H5663" s="357"/>
      <c r="I5663" s="357"/>
      <c r="J5663" s="407"/>
      <c r="K5663" s="378"/>
      <c r="L5663" s="378"/>
      <c r="M5663" s="381"/>
      <c r="N5663" s="381"/>
      <c r="O5663" s="376"/>
      <c r="P5663" s="377"/>
      <c r="Q5663" s="376"/>
      <c r="R5663" s="377"/>
    </row>
    <row r="5664" spans="8:18" ht="12" customHeight="1" x14ac:dyDescent="0.3">
      <c r="H5664" s="357"/>
      <c r="I5664" s="357"/>
      <c r="J5664" s="407"/>
      <c r="K5664" s="378"/>
      <c r="L5664" s="378"/>
      <c r="M5664" s="381"/>
      <c r="N5664" s="381"/>
      <c r="O5664" s="376"/>
      <c r="P5664" s="377"/>
      <c r="Q5664" s="376"/>
      <c r="R5664" s="377"/>
    </row>
    <row r="5665" spans="8:19" x14ac:dyDescent="0.3">
      <c r="H5665" s="357"/>
      <c r="I5665" s="357"/>
      <c r="J5665" s="407"/>
      <c r="K5665" s="378"/>
      <c r="L5665" s="378"/>
      <c r="M5665" s="381"/>
      <c r="N5665" s="381"/>
      <c r="O5665" s="376"/>
      <c r="P5665" s="377"/>
      <c r="Q5665" s="376"/>
      <c r="R5665" s="377"/>
      <c r="S5665" s="381"/>
    </row>
    <row r="5666" spans="8:19" x14ac:dyDescent="0.3">
      <c r="H5666" s="357"/>
      <c r="I5666" s="357"/>
      <c r="J5666" s="407"/>
      <c r="K5666" s="378"/>
      <c r="L5666" s="378"/>
      <c r="M5666" s="381"/>
      <c r="N5666" s="375"/>
      <c r="O5666" s="376"/>
      <c r="P5666" s="377"/>
      <c r="Q5666" s="376"/>
      <c r="R5666" s="377"/>
    </row>
    <row r="5667" spans="8:19" ht="16.5" customHeight="1" x14ac:dyDescent="0.3">
      <c r="H5667" s="357"/>
      <c r="I5667" s="357"/>
      <c r="J5667" s="407"/>
      <c r="K5667" s="378"/>
      <c r="L5667" s="378"/>
      <c r="M5667" s="381"/>
      <c r="N5667" s="432"/>
      <c r="O5667" s="376"/>
      <c r="P5667" s="377"/>
      <c r="Q5667" s="376"/>
      <c r="R5667" s="377"/>
    </row>
    <row r="5668" spans="8:19" x14ac:dyDescent="0.3">
      <c r="H5668" s="357"/>
      <c r="I5668" s="357"/>
      <c r="J5668" s="407"/>
      <c r="K5668" s="378"/>
      <c r="L5668" s="378"/>
      <c r="M5668" s="381"/>
      <c r="N5668" s="381"/>
      <c r="O5668" s="376"/>
      <c r="P5668" s="377"/>
      <c r="Q5668" s="376"/>
      <c r="R5668" s="377"/>
    </row>
    <row r="5669" spans="8:19" x14ac:dyDescent="0.3">
      <c r="H5669" s="357"/>
      <c r="I5669" s="357"/>
      <c r="J5669" s="407"/>
      <c r="K5669" s="378"/>
      <c r="L5669" s="378"/>
      <c r="M5669" s="381"/>
      <c r="N5669" s="381"/>
      <c r="O5669" s="376"/>
      <c r="P5669" s="377"/>
      <c r="Q5669" s="376"/>
      <c r="R5669" s="377"/>
      <c r="S5669" s="13"/>
    </row>
    <row r="5670" spans="8:19" x14ac:dyDescent="0.3">
      <c r="H5670" s="357"/>
      <c r="I5670" s="357"/>
      <c r="J5670" s="407"/>
      <c r="K5670" s="378"/>
      <c r="L5670" s="378"/>
      <c r="M5670" s="381"/>
      <c r="N5670" s="381"/>
      <c r="O5670" s="376"/>
      <c r="P5670" s="377"/>
      <c r="Q5670" s="376"/>
      <c r="R5670" s="377"/>
    </row>
    <row r="5671" spans="8:19" x14ac:dyDescent="0.3">
      <c r="H5671" s="357"/>
      <c r="I5671" s="357"/>
      <c r="J5671" s="407"/>
      <c r="K5671" s="378"/>
      <c r="L5671" s="378"/>
      <c r="M5671" s="381"/>
      <c r="N5671" s="381"/>
      <c r="O5671" s="376"/>
      <c r="P5671" s="377"/>
      <c r="Q5671" s="376"/>
      <c r="R5671" s="377"/>
    </row>
    <row r="5672" spans="8:19" ht="19.5" customHeight="1" x14ac:dyDescent="0.3">
      <c r="H5672" s="367"/>
      <c r="I5672" s="367"/>
      <c r="J5672" s="367"/>
      <c r="K5672" s="367"/>
      <c r="L5672" s="367"/>
      <c r="M5672" s="367"/>
      <c r="N5672" s="382"/>
      <c r="O5672" s="376"/>
      <c r="P5672" s="377"/>
      <c r="Q5672" s="376"/>
      <c r="R5672" s="377"/>
    </row>
    <row r="5673" spans="8:19" ht="23.25" customHeight="1" x14ac:dyDescent="0.3">
      <c r="H5673" s="354"/>
      <c r="I5673" s="354"/>
      <c r="J5673" s="354"/>
      <c r="K5673" s="354"/>
      <c r="L5673" s="354"/>
      <c r="M5673" s="368"/>
      <c r="N5673" s="384"/>
      <c r="O5673" s="310"/>
      <c r="P5673" s="495"/>
      <c r="Q5673" s="495"/>
      <c r="R5673" s="495"/>
    </row>
    <row r="5674" spans="8:19" ht="21" customHeight="1" x14ac:dyDescent="0.3">
      <c r="H5674" s="385"/>
      <c r="I5674" s="385"/>
      <c r="J5674" s="385"/>
      <c r="K5674" s="385"/>
      <c r="L5674" s="385"/>
      <c r="M5674" s="386"/>
      <c r="N5674" s="386"/>
      <c r="O5674" s="385"/>
      <c r="P5674" s="385"/>
      <c r="Q5674" s="13"/>
      <c r="R5674" s="13"/>
    </row>
    <row r="5675" spans="8:19" ht="18.75" customHeight="1" x14ac:dyDescent="0.3">
      <c r="H5675" s="354"/>
      <c r="I5675" s="355"/>
      <c r="J5675" s="355"/>
      <c r="K5675" s="355"/>
      <c r="L5675" s="355"/>
      <c r="M5675" s="355"/>
      <c r="N5675" s="355"/>
      <c r="O5675" s="355"/>
      <c r="P5675" s="355"/>
      <c r="Q5675" s="13"/>
      <c r="R5675" s="13"/>
    </row>
    <row r="5676" spans="8:19" x14ac:dyDescent="0.3">
      <c r="H5676" s="354"/>
      <c r="I5676" s="355"/>
      <c r="J5676" s="355"/>
      <c r="K5676" s="355"/>
      <c r="L5676" s="355"/>
      <c r="M5676" s="355"/>
      <c r="N5676" s="355"/>
      <c r="O5676" s="355"/>
      <c r="P5676" s="355"/>
      <c r="Q5676" s="13"/>
      <c r="R5676" s="70"/>
    </row>
    <row r="5677" spans="8:19" x14ac:dyDescent="0.3">
      <c r="H5677" s="354"/>
      <c r="I5677" s="355"/>
      <c r="J5677" s="355"/>
      <c r="K5677" s="355"/>
      <c r="L5677" s="355"/>
      <c r="M5677" s="355"/>
      <c r="N5677" s="355"/>
      <c r="O5677" s="355"/>
      <c r="P5677" s="355"/>
      <c r="Q5677" s="13"/>
      <c r="R5677" s="70"/>
    </row>
    <row r="5678" spans="8:19" ht="20.25" customHeight="1" x14ac:dyDescent="0.3">
      <c r="H5678" s="354"/>
      <c r="I5678" s="355"/>
      <c r="J5678" s="355"/>
      <c r="K5678" s="355"/>
      <c r="L5678" s="355"/>
      <c r="M5678" s="355"/>
      <c r="N5678" s="355"/>
      <c r="O5678" s="355"/>
      <c r="P5678" s="355"/>
      <c r="Q5678" s="13"/>
      <c r="R5678" s="70"/>
    </row>
    <row r="5679" spans="8:19" x14ac:dyDescent="0.3">
      <c r="H5679" s="13"/>
      <c r="I5679" s="13"/>
      <c r="J5679" s="13"/>
      <c r="K5679" s="13"/>
      <c r="L5679" s="13"/>
      <c r="M5679" s="358"/>
      <c r="N5679" s="358"/>
      <c r="O5679" s="13"/>
      <c r="P5679" s="13"/>
      <c r="Q5679" s="13"/>
      <c r="R5679" s="13"/>
    </row>
    <row r="5680" spans="8:19" ht="18.600000000000001" x14ac:dyDescent="0.4">
      <c r="H5680" s="487"/>
      <c r="I5680" s="487"/>
      <c r="J5680" s="487"/>
      <c r="K5680" s="487"/>
      <c r="L5680" s="487"/>
      <c r="M5680" s="487"/>
      <c r="N5680" s="487"/>
      <c r="O5680" s="487"/>
      <c r="P5680" s="487"/>
      <c r="Q5680" s="487"/>
      <c r="R5680" s="487"/>
    </row>
    <row r="5681" spans="8:18" x14ac:dyDescent="0.3">
      <c r="H5681" s="482"/>
      <c r="I5681" s="482"/>
      <c r="J5681" s="482"/>
      <c r="K5681" s="482"/>
      <c r="L5681" s="482"/>
      <c r="M5681" s="482"/>
      <c r="N5681" s="482"/>
      <c r="O5681" s="482"/>
      <c r="P5681" s="482"/>
      <c r="Q5681" s="13"/>
      <c r="R5681" s="13"/>
    </row>
    <row r="5682" spans="8:18" ht="18.600000000000001" x14ac:dyDescent="0.4">
      <c r="H5682" s="483"/>
      <c r="I5682" s="483"/>
      <c r="J5682" s="483"/>
      <c r="K5682" s="483"/>
      <c r="L5682" s="483"/>
      <c r="M5682" s="483"/>
      <c r="N5682" s="483"/>
      <c r="O5682" s="483"/>
      <c r="P5682" s="483"/>
      <c r="Q5682" s="13"/>
      <c r="R5682" s="13"/>
    </row>
    <row r="5683" spans="8:18" ht="18" x14ac:dyDescent="0.4">
      <c r="H5683" s="484"/>
      <c r="I5683" s="484"/>
      <c r="J5683" s="484"/>
      <c r="K5683" s="484"/>
      <c r="L5683" s="484"/>
      <c r="M5683" s="484"/>
      <c r="N5683" s="484"/>
      <c r="O5683" s="484"/>
      <c r="P5683" s="484"/>
      <c r="Q5683" s="13"/>
      <c r="R5683" s="13"/>
    </row>
    <row r="5684" spans="8:18" x14ac:dyDescent="0.3">
      <c r="H5684" s="13"/>
      <c r="I5684" s="359"/>
      <c r="J5684" s="360"/>
      <c r="K5684" s="430"/>
      <c r="L5684" s="362"/>
      <c r="M5684" s="363"/>
      <c r="N5684" s="485"/>
      <c r="O5684" s="485"/>
      <c r="P5684" s="364"/>
      <c r="Q5684" s="13"/>
      <c r="R5684" s="13"/>
    </row>
    <row r="5685" spans="8:18" x14ac:dyDescent="0.3">
      <c r="H5685" s="13"/>
      <c r="I5685" s="359"/>
      <c r="J5685" s="360"/>
      <c r="K5685" s="361"/>
      <c r="L5685" s="361"/>
      <c r="M5685" s="363"/>
      <c r="N5685" s="485"/>
      <c r="O5685" s="485"/>
      <c r="P5685" s="364"/>
      <c r="Q5685" s="13"/>
      <c r="R5685" s="13"/>
    </row>
    <row r="5686" spans="8:18" x14ac:dyDescent="0.3">
      <c r="H5686" s="13"/>
      <c r="I5686" s="365"/>
      <c r="J5686" s="365"/>
      <c r="K5686" s="366"/>
      <c r="L5686" s="367"/>
      <c r="M5686" s="368"/>
      <c r="N5686" s="369"/>
      <c r="O5686" s="486"/>
      <c r="P5686" s="486"/>
      <c r="Q5686" s="486"/>
      <c r="R5686" s="486"/>
    </row>
    <row r="5687" spans="8:18" x14ac:dyDescent="0.3">
      <c r="H5687" s="370"/>
      <c r="I5687" s="371"/>
      <c r="J5687" s="371"/>
      <c r="K5687" s="367"/>
      <c r="L5687" s="367"/>
      <c r="M5687" s="367"/>
      <c r="N5687" s="372"/>
      <c r="O5687" s="478"/>
      <c r="P5687" s="478"/>
      <c r="Q5687" s="478"/>
      <c r="R5687" s="478"/>
    </row>
    <row r="5688" spans="8:18" x14ac:dyDescent="0.3">
      <c r="H5688" s="370"/>
      <c r="I5688" s="371"/>
      <c r="J5688" s="371"/>
      <c r="K5688" s="371"/>
      <c r="L5688" s="371"/>
      <c r="M5688" s="367"/>
      <c r="N5688" s="372"/>
      <c r="O5688" s="390"/>
      <c r="P5688" s="390"/>
      <c r="Q5688" s="390"/>
      <c r="R5688" s="390"/>
    </row>
    <row r="5689" spans="8:18" x14ac:dyDescent="0.3">
      <c r="H5689" s="357"/>
      <c r="I5689" s="357"/>
      <c r="J5689" s="407"/>
      <c r="K5689" s="378"/>
      <c r="L5689" s="378"/>
      <c r="M5689" s="381"/>
      <c r="N5689" s="381"/>
      <c r="O5689" s="376"/>
      <c r="P5689" s="377"/>
      <c r="Q5689" s="376"/>
      <c r="R5689" s="377"/>
    </row>
    <row r="5690" spans="8:18" x14ac:dyDescent="0.3">
      <c r="H5690" s="357"/>
      <c r="I5690" s="357"/>
      <c r="J5690" s="407"/>
      <c r="K5690" s="378"/>
      <c r="L5690" s="378"/>
      <c r="M5690" s="381"/>
      <c r="N5690" s="381"/>
      <c r="O5690" s="376"/>
      <c r="P5690" s="377"/>
      <c r="Q5690" s="376"/>
      <c r="R5690" s="377"/>
    </row>
    <row r="5691" spans="8:18" x14ac:dyDescent="0.3">
      <c r="H5691" s="357"/>
      <c r="I5691" s="357"/>
      <c r="J5691" s="407"/>
      <c r="K5691" s="378"/>
      <c r="L5691" s="378"/>
      <c r="M5691" s="381"/>
      <c r="N5691" s="381"/>
      <c r="O5691" s="376"/>
      <c r="P5691" s="377"/>
      <c r="Q5691" s="376"/>
      <c r="R5691" s="377"/>
    </row>
    <row r="5692" spans="8:18" x14ac:dyDescent="0.3">
      <c r="H5692" s="357"/>
      <c r="I5692" s="357"/>
      <c r="J5692" s="407"/>
      <c r="K5692" s="378"/>
      <c r="L5692" s="378"/>
      <c r="M5692" s="381"/>
      <c r="N5692" s="381"/>
      <c r="O5692" s="376"/>
      <c r="P5692" s="377"/>
      <c r="Q5692" s="376"/>
      <c r="R5692" s="377"/>
    </row>
    <row r="5693" spans="8:18" ht="27" customHeight="1" x14ac:dyDescent="0.3">
      <c r="H5693" s="357"/>
      <c r="I5693" s="357"/>
      <c r="J5693" s="407"/>
      <c r="K5693" s="378"/>
      <c r="L5693" s="378"/>
      <c r="M5693" s="381"/>
      <c r="N5693" s="381"/>
      <c r="O5693" s="376"/>
      <c r="P5693" s="377"/>
      <c r="Q5693" s="376"/>
      <c r="R5693" s="377"/>
    </row>
    <row r="5694" spans="8:18" ht="28.5" customHeight="1" x14ac:dyDescent="0.3">
      <c r="H5694" s="357"/>
      <c r="I5694" s="357"/>
      <c r="J5694" s="407"/>
      <c r="K5694" s="378"/>
      <c r="L5694" s="378"/>
      <c r="M5694" s="381"/>
      <c r="N5694" s="423"/>
      <c r="O5694" s="376"/>
      <c r="P5694" s="377"/>
      <c r="Q5694" s="376"/>
      <c r="R5694" s="377"/>
    </row>
    <row r="5695" spans="8:18" x14ac:dyDescent="0.3">
      <c r="H5695" s="357"/>
      <c r="I5695" s="357"/>
      <c r="J5695" s="407"/>
      <c r="K5695" s="378"/>
      <c r="L5695" s="378"/>
      <c r="M5695" s="381"/>
      <c r="N5695" s="423"/>
      <c r="O5695" s="376"/>
      <c r="P5695" s="377"/>
      <c r="Q5695" s="376"/>
      <c r="R5695" s="377"/>
    </row>
    <row r="5696" spans="8:18" x14ac:dyDescent="0.3">
      <c r="H5696" s="357"/>
      <c r="I5696" s="357"/>
      <c r="J5696" s="407"/>
      <c r="K5696" s="378"/>
      <c r="L5696" s="378"/>
      <c r="M5696" s="381"/>
      <c r="N5696" s="381"/>
      <c r="O5696" s="376"/>
      <c r="P5696" s="377"/>
      <c r="Q5696" s="376"/>
      <c r="R5696" s="377"/>
    </row>
    <row r="5697" spans="8:19" x14ac:dyDescent="0.3">
      <c r="H5697" s="357"/>
      <c r="I5697" s="357"/>
      <c r="J5697" s="407"/>
      <c r="K5697" s="378"/>
      <c r="L5697" s="378"/>
      <c r="M5697" s="381"/>
      <c r="N5697" s="423"/>
      <c r="O5697" s="376"/>
      <c r="P5697" s="377"/>
      <c r="Q5697" s="376"/>
      <c r="R5697" s="377"/>
    </row>
    <row r="5698" spans="8:19" x14ac:dyDescent="0.3">
      <c r="H5698" s="357"/>
      <c r="I5698" s="357"/>
      <c r="J5698" s="407"/>
      <c r="K5698" s="378"/>
      <c r="L5698" s="378"/>
      <c r="M5698" s="381"/>
      <c r="N5698" s="381"/>
      <c r="O5698" s="376"/>
      <c r="P5698" s="377"/>
      <c r="Q5698" s="376"/>
      <c r="R5698" s="377"/>
    </row>
    <row r="5699" spans="8:19" x14ac:dyDescent="0.3">
      <c r="H5699" s="357"/>
      <c r="I5699" s="357"/>
      <c r="J5699" s="407"/>
      <c r="K5699" s="378"/>
      <c r="L5699" s="378"/>
      <c r="M5699" s="381"/>
      <c r="N5699" s="433"/>
      <c r="O5699" s="376"/>
      <c r="P5699" s="377"/>
      <c r="Q5699" s="376"/>
      <c r="R5699" s="377"/>
    </row>
    <row r="5700" spans="8:19" x14ac:dyDescent="0.3">
      <c r="H5700" s="357"/>
      <c r="I5700" s="357"/>
      <c r="J5700" s="407"/>
      <c r="K5700" s="378"/>
      <c r="L5700" s="378"/>
      <c r="M5700" s="381"/>
      <c r="N5700" s="381"/>
      <c r="O5700" s="376"/>
      <c r="P5700" s="377"/>
      <c r="Q5700" s="376"/>
      <c r="R5700" s="377"/>
      <c r="S5700" s="434"/>
    </row>
    <row r="5701" spans="8:19" ht="20.25" customHeight="1" x14ac:dyDescent="0.3">
      <c r="H5701" s="367"/>
      <c r="I5701" s="367"/>
      <c r="J5701" s="367"/>
      <c r="K5701" s="367"/>
      <c r="L5701" s="367"/>
      <c r="M5701" s="367"/>
      <c r="N5701" s="382"/>
      <c r="O5701" s="376"/>
      <c r="P5701" s="377"/>
      <c r="Q5701" s="376"/>
      <c r="R5701" s="377"/>
    </row>
    <row r="5702" spans="8:19" ht="23.25" customHeight="1" x14ac:dyDescent="0.3">
      <c r="H5702" s="354"/>
      <c r="I5702" s="354"/>
      <c r="J5702" s="354"/>
      <c r="K5702" s="354"/>
      <c r="L5702" s="354"/>
      <c r="M5702" s="368"/>
      <c r="N5702" s="384"/>
      <c r="O5702" s="310"/>
      <c r="P5702" s="495"/>
      <c r="Q5702" s="495"/>
      <c r="R5702" s="495"/>
    </row>
    <row r="5703" spans="8:19" ht="21" customHeight="1" x14ac:dyDescent="0.3">
      <c r="H5703" s="385"/>
      <c r="I5703" s="385"/>
      <c r="J5703" s="385"/>
      <c r="K5703" s="385"/>
      <c r="L5703" s="385"/>
      <c r="M5703" s="386"/>
      <c r="N5703" s="386"/>
      <c r="O5703" s="385"/>
      <c r="P5703" s="385"/>
      <c r="Q5703" s="13"/>
      <c r="R5703" s="13"/>
    </row>
    <row r="5704" spans="8:19" ht="24" customHeight="1" x14ac:dyDescent="0.3">
      <c r="H5704" s="354"/>
      <c r="I5704" s="355"/>
      <c r="J5704" s="355"/>
      <c r="K5704" s="355"/>
      <c r="L5704" s="355"/>
      <c r="M5704" s="355"/>
      <c r="N5704" s="355"/>
      <c r="O5704" s="355"/>
      <c r="P5704" s="355"/>
      <c r="Q5704" s="13"/>
      <c r="R5704" s="13"/>
    </row>
    <row r="5705" spans="8:19" x14ac:dyDescent="0.3">
      <c r="H5705" s="354"/>
      <c r="I5705" s="355"/>
      <c r="J5705" s="355"/>
      <c r="K5705" s="355"/>
      <c r="L5705" s="355"/>
      <c r="M5705" s="355"/>
      <c r="N5705" s="355"/>
      <c r="O5705" s="355"/>
      <c r="P5705" s="355"/>
      <c r="Q5705" s="13"/>
      <c r="R5705" s="70"/>
    </row>
    <row r="5706" spans="8:19" x14ac:dyDescent="0.3">
      <c r="H5706" s="354"/>
      <c r="I5706" s="355"/>
      <c r="J5706" s="355"/>
      <c r="K5706" s="355"/>
      <c r="L5706" s="355"/>
      <c r="M5706" s="355"/>
      <c r="N5706" s="355"/>
      <c r="O5706" s="355"/>
      <c r="P5706" s="355"/>
      <c r="Q5706" s="13"/>
      <c r="R5706" s="70"/>
    </row>
    <row r="5707" spans="8:19" ht="19.5" customHeight="1" x14ac:dyDescent="0.3">
      <c r="H5707" s="354"/>
      <c r="I5707" s="355"/>
      <c r="J5707" s="355"/>
      <c r="K5707" s="355"/>
      <c r="L5707" s="355"/>
      <c r="M5707" s="355"/>
      <c r="N5707" s="355"/>
      <c r="O5707" s="355"/>
      <c r="P5707" s="355"/>
      <c r="Q5707" s="13"/>
      <c r="R5707" s="70"/>
    </row>
    <row r="5708" spans="8:19" x14ac:dyDescent="0.3">
      <c r="H5708" s="13"/>
      <c r="I5708" s="13"/>
      <c r="J5708" s="13"/>
      <c r="K5708" s="13"/>
      <c r="L5708" s="13"/>
      <c r="M5708" s="358"/>
      <c r="N5708" s="358"/>
      <c r="O5708" s="13"/>
      <c r="P5708" s="13"/>
      <c r="Q5708" s="13"/>
      <c r="R5708" s="13"/>
    </row>
    <row r="5709" spans="8:19" ht="18.600000000000001" x14ac:dyDescent="0.4">
      <c r="H5709" s="487"/>
      <c r="I5709" s="487"/>
      <c r="J5709" s="487"/>
      <c r="K5709" s="487"/>
      <c r="L5709" s="487"/>
      <c r="M5709" s="487"/>
      <c r="N5709" s="487"/>
      <c r="O5709" s="487"/>
      <c r="P5709" s="487"/>
      <c r="Q5709" s="487"/>
      <c r="R5709" s="487"/>
    </row>
    <row r="5710" spans="8:19" x14ac:dyDescent="0.3">
      <c r="H5710" s="482"/>
      <c r="I5710" s="482"/>
      <c r="J5710" s="482"/>
      <c r="K5710" s="482"/>
      <c r="L5710" s="482"/>
      <c r="M5710" s="482"/>
      <c r="N5710" s="482"/>
      <c r="O5710" s="482"/>
      <c r="P5710" s="482"/>
      <c r="Q5710" s="13"/>
      <c r="R5710" s="13"/>
    </row>
    <row r="5711" spans="8:19" ht="18.600000000000001" x14ac:dyDescent="0.4">
      <c r="H5711" s="483"/>
      <c r="I5711" s="483"/>
      <c r="J5711" s="483"/>
      <c r="K5711" s="483"/>
      <c r="L5711" s="483"/>
      <c r="M5711" s="483"/>
      <c r="N5711" s="483"/>
      <c r="O5711" s="483"/>
      <c r="P5711" s="483"/>
      <c r="Q5711" s="13"/>
      <c r="R5711" s="13"/>
    </row>
    <row r="5712" spans="8:19" ht="18" x14ac:dyDescent="0.4">
      <c r="H5712" s="484"/>
      <c r="I5712" s="484"/>
      <c r="J5712" s="484"/>
      <c r="K5712" s="484"/>
      <c r="L5712" s="484"/>
      <c r="M5712" s="484"/>
      <c r="N5712" s="484"/>
      <c r="O5712" s="484"/>
      <c r="P5712" s="484"/>
      <c r="Q5712" s="13"/>
      <c r="R5712" s="13"/>
    </row>
    <row r="5713" spans="8:18" x14ac:dyDescent="0.3">
      <c r="H5713" s="13"/>
      <c r="I5713" s="359"/>
      <c r="J5713" s="360"/>
      <c r="K5713" s="430"/>
      <c r="L5713" s="362"/>
      <c r="M5713" s="363"/>
      <c r="N5713" s="485"/>
      <c r="O5713" s="485"/>
      <c r="P5713" s="364"/>
      <c r="Q5713" s="13"/>
      <c r="R5713" s="13"/>
    </row>
    <row r="5714" spans="8:18" x14ac:dyDescent="0.3">
      <c r="H5714" s="13"/>
      <c r="I5714" s="359"/>
      <c r="J5714" s="360"/>
      <c r="K5714" s="361"/>
      <c r="L5714" s="361"/>
      <c r="M5714" s="363"/>
      <c r="N5714" s="485"/>
      <c r="O5714" s="485"/>
      <c r="P5714" s="364"/>
      <c r="Q5714" s="13"/>
      <c r="R5714" s="13"/>
    </row>
    <row r="5715" spans="8:18" x14ac:dyDescent="0.3">
      <c r="H5715" s="13"/>
      <c r="I5715" s="365"/>
      <c r="J5715" s="365"/>
      <c r="K5715" s="366"/>
      <c r="L5715" s="367"/>
      <c r="M5715" s="368"/>
      <c r="N5715" s="369"/>
      <c r="O5715" s="486"/>
      <c r="P5715" s="486"/>
      <c r="Q5715" s="486"/>
      <c r="R5715" s="486"/>
    </row>
    <row r="5716" spans="8:18" x14ac:dyDescent="0.3">
      <c r="H5716" s="370"/>
      <c r="I5716" s="371"/>
      <c r="J5716" s="371"/>
      <c r="K5716" s="367"/>
      <c r="L5716" s="367"/>
      <c r="M5716" s="367"/>
      <c r="N5716" s="372"/>
      <c r="O5716" s="478"/>
      <c r="P5716" s="478"/>
      <c r="Q5716" s="478"/>
      <c r="R5716" s="478"/>
    </row>
    <row r="5717" spans="8:18" x14ac:dyDescent="0.3">
      <c r="H5717" s="357"/>
      <c r="I5717" s="357"/>
      <c r="J5717" s="407"/>
      <c r="K5717" s="378"/>
      <c r="L5717" s="378"/>
      <c r="M5717" s="381"/>
      <c r="N5717" s="381"/>
      <c r="O5717" s="376"/>
      <c r="P5717" s="377"/>
      <c r="Q5717" s="376"/>
      <c r="R5717" s="377"/>
    </row>
    <row r="5718" spans="8:18" x14ac:dyDescent="0.3">
      <c r="H5718" s="357"/>
      <c r="I5718" s="357"/>
      <c r="J5718" s="407"/>
      <c r="K5718" s="378"/>
      <c r="L5718" s="378"/>
      <c r="M5718" s="381"/>
      <c r="N5718" s="381"/>
      <c r="O5718" s="376"/>
      <c r="P5718" s="377"/>
      <c r="Q5718" s="376"/>
      <c r="R5718" s="377"/>
    </row>
    <row r="5719" spans="8:18" x14ac:dyDescent="0.3">
      <c r="H5719" s="357"/>
      <c r="I5719" s="357"/>
      <c r="J5719" s="407"/>
      <c r="K5719" s="378"/>
      <c r="L5719" s="378"/>
      <c r="M5719" s="381"/>
      <c r="N5719" s="381"/>
      <c r="O5719" s="376"/>
      <c r="P5719" s="377"/>
      <c r="Q5719" s="376"/>
      <c r="R5719" s="377"/>
    </row>
    <row r="5720" spans="8:18" x14ac:dyDescent="0.3">
      <c r="H5720" s="357"/>
      <c r="I5720" s="357"/>
      <c r="J5720" s="407"/>
      <c r="K5720" s="378"/>
      <c r="L5720" s="378"/>
      <c r="M5720" s="381"/>
      <c r="N5720" s="381"/>
      <c r="O5720" s="376"/>
      <c r="P5720" s="377"/>
      <c r="Q5720" s="376"/>
      <c r="R5720" s="377"/>
    </row>
    <row r="5721" spans="8:18" x14ac:dyDescent="0.3">
      <c r="H5721" s="357"/>
      <c r="I5721" s="357"/>
      <c r="J5721" s="407"/>
      <c r="K5721" s="378"/>
      <c r="L5721" s="378"/>
      <c r="M5721" s="381"/>
      <c r="N5721" s="381"/>
      <c r="O5721" s="376"/>
      <c r="P5721" s="377"/>
      <c r="Q5721" s="376"/>
      <c r="R5721" s="377"/>
    </row>
    <row r="5722" spans="8:18" x14ac:dyDescent="0.3">
      <c r="H5722" s="357"/>
      <c r="I5722" s="357"/>
      <c r="J5722" s="407"/>
      <c r="K5722" s="378"/>
      <c r="L5722" s="378"/>
      <c r="M5722" s="381"/>
      <c r="N5722" s="381"/>
      <c r="O5722" s="376"/>
      <c r="P5722" s="377"/>
      <c r="Q5722" s="376"/>
      <c r="R5722" s="377"/>
    </row>
    <row r="5723" spans="8:18" x14ac:dyDescent="0.3">
      <c r="H5723" s="357"/>
      <c r="I5723" s="357"/>
      <c r="J5723" s="407"/>
      <c r="K5723" s="378"/>
      <c r="L5723" s="378"/>
      <c r="M5723" s="381"/>
      <c r="N5723" s="381"/>
      <c r="O5723" s="376"/>
      <c r="P5723" s="377"/>
      <c r="Q5723" s="376"/>
      <c r="R5723" s="377"/>
    </row>
    <row r="5724" spans="8:18" ht="28.5" customHeight="1" x14ac:dyDescent="0.3">
      <c r="H5724" s="357"/>
      <c r="I5724" s="357"/>
      <c r="J5724" s="407"/>
      <c r="K5724" s="378"/>
      <c r="L5724" s="378"/>
      <c r="M5724" s="381"/>
      <c r="N5724" s="381"/>
      <c r="O5724" s="376"/>
      <c r="P5724" s="377"/>
      <c r="Q5724" s="376"/>
      <c r="R5724" s="377"/>
    </row>
    <row r="5725" spans="8:18" x14ac:dyDescent="0.3">
      <c r="H5725" s="357"/>
      <c r="I5725" s="357"/>
      <c r="J5725" s="407"/>
      <c r="K5725" s="378"/>
      <c r="L5725" s="378"/>
      <c r="M5725" s="381"/>
      <c r="N5725" s="381"/>
      <c r="O5725" s="376"/>
      <c r="P5725" s="377"/>
      <c r="Q5725" s="376"/>
      <c r="R5725" s="377"/>
    </row>
    <row r="5726" spans="8:18" x14ac:dyDescent="0.3">
      <c r="H5726" s="357"/>
      <c r="I5726" s="357"/>
      <c r="J5726" s="407"/>
      <c r="K5726" s="378"/>
      <c r="L5726" s="378"/>
      <c r="M5726" s="381"/>
      <c r="N5726" s="381"/>
      <c r="O5726" s="376"/>
      <c r="P5726" s="377"/>
      <c r="Q5726" s="376"/>
      <c r="R5726" s="377"/>
    </row>
    <row r="5727" spans="8:18" x14ac:dyDescent="0.3">
      <c r="H5727" s="357"/>
      <c r="I5727" s="357"/>
      <c r="J5727" s="407"/>
      <c r="K5727" s="378"/>
      <c r="L5727" s="378"/>
      <c r="M5727" s="381"/>
      <c r="N5727" s="381"/>
      <c r="O5727" s="376"/>
      <c r="P5727" s="377"/>
      <c r="Q5727" s="376"/>
      <c r="R5727" s="377"/>
    </row>
    <row r="5728" spans="8:18" x14ac:dyDescent="0.3">
      <c r="H5728" s="357"/>
      <c r="I5728" s="357"/>
      <c r="J5728" s="407"/>
      <c r="K5728" s="378"/>
      <c r="L5728" s="378"/>
      <c r="M5728" s="381"/>
      <c r="N5728" s="381"/>
      <c r="O5728" s="376"/>
      <c r="P5728" s="377"/>
      <c r="Q5728" s="376"/>
      <c r="R5728" s="377"/>
    </row>
    <row r="5729" spans="8:20" x14ac:dyDescent="0.3">
      <c r="H5729" s="357"/>
      <c r="I5729" s="357"/>
      <c r="J5729" s="407"/>
      <c r="K5729" s="378"/>
      <c r="L5729" s="378"/>
      <c r="M5729" s="381"/>
      <c r="N5729" s="381"/>
      <c r="O5729" s="376"/>
      <c r="P5729" s="377"/>
      <c r="Q5729" s="376"/>
      <c r="R5729" s="377"/>
    </row>
    <row r="5730" spans="8:20" ht="20.25" customHeight="1" x14ac:dyDescent="0.3">
      <c r="H5730" s="367"/>
      <c r="I5730" s="367"/>
      <c r="J5730" s="367"/>
      <c r="K5730" s="367"/>
      <c r="L5730" s="367"/>
      <c r="M5730" s="367"/>
      <c r="N5730" s="382"/>
      <c r="O5730" s="376"/>
      <c r="P5730" s="377"/>
      <c r="Q5730" s="376"/>
      <c r="R5730" s="377"/>
    </row>
    <row r="5731" spans="8:20" ht="21" customHeight="1" x14ac:dyDescent="0.3">
      <c r="H5731" s="354"/>
      <c r="I5731" s="354"/>
      <c r="J5731" s="354"/>
      <c r="K5731" s="354"/>
      <c r="L5731" s="354"/>
      <c r="M5731" s="368"/>
      <c r="N5731" s="384"/>
      <c r="O5731" s="310"/>
      <c r="P5731" s="495"/>
      <c r="Q5731" s="495"/>
      <c r="R5731" s="495"/>
    </row>
    <row r="5732" spans="8:20" ht="20.25" customHeight="1" x14ac:dyDescent="0.3">
      <c r="H5732" s="501"/>
      <c r="I5732" s="501"/>
      <c r="J5732" s="501"/>
      <c r="K5732" s="501"/>
      <c r="L5732" s="501"/>
      <c r="M5732" s="501"/>
      <c r="N5732" s="501"/>
      <c r="O5732" s="397"/>
      <c r="P5732" s="420"/>
      <c r="Q5732" s="397"/>
      <c r="R5732" s="420"/>
      <c r="T5732">
        <v>87700.75</v>
      </c>
    </row>
    <row r="5733" spans="8:20" ht="21" customHeight="1" x14ac:dyDescent="0.3">
      <c r="H5733" s="501"/>
      <c r="I5733" s="501"/>
      <c r="J5733" s="501"/>
      <c r="K5733" s="501"/>
      <c r="L5733" s="501"/>
      <c r="M5733" s="501"/>
      <c r="N5733" s="501"/>
      <c r="O5733" s="397"/>
      <c r="P5733" s="495"/>
      <c r="Q5733" s="495"/>
      <c r="R5733" s="495"/>
      <c r="T5733">
        <v>1009452.04</v>
      </c>
    </row>
    <row r="5734" spans="8:20" ht="19.5" customHeight="1" x14ac:dyDescent="0.3">
      <c r="H5734" s="385"/>
      <c r="I5734" s="385"/>
      <c r="J5734" s="385"/>
      <c r="K5734" s="385"/>
      <c r="L5734" s="385"/>
      <c r="M5734" s="386"/>
      <c r="N5734" s="386"/>
      <c r="O5734" s="385"/>
      <c r="P5734" s="385"/>
      <c r="Q5734" s="13"/>
      <c r="R5734" s="13"/>
    </row>
    <row r="5735" spans="8:20" ht="18" customHeight="1" x14ac:dyDescent="0.3">
      <c r="H5735" s="354"/>
      <c r="I5735" s="355"/>
      <c r="J5735" s="355"/>
      <c r="K5735" s="355"/>
      <c r="L5735" s="355"/>
      <c r="M5735" s="355"/>
      <c r="N5735" s="355"/>
      <c r="O5735" s="355"/>
      <c r="P5735" s="355"/>
      <c r="Q5735" s="13"/>
      <c r="R5735" s="13"/>
    </row>
    <row r="5736" spans="8:20" x14ac:dyDescent="0.3">
      <c r="H5736" s="354"/>
      <c r="I5736" s="355"/>
      <c r="J5736" s="355"/>
      <c r="K5736" s="355"/>
      <c r="L5736" s="355"/>
      <c r="M5736" s="355"/>
      <c r="N5736" s="355"/>
      <c r="O5736" s="355"/>
      <c r="P5736" s="355"/>
      <c r="Q5736" s="13"/>
      <c r="R5736" s="70"/>
    </row>
    <row r="5737" spans="8:20" ht="18.75" customHeight="1" x14ac:dyDescent="0.3">
      <c r="H5737" s="354"/>
      <c r="I5737" s="355"/>
      <c r="J5737" s="355"/>
      <c r="K5737" s="355"/>
      <c r="L5737" s="355"/>
      <c r="M5737" s="355"/>
      <c r="N5737" s="355"/>
      <c r="O5737" s="355"/>
      <c r="P5737" s="355"/>
      <c r="Q5737" s="13"/>
      <c r="R5737" s="70"/>
    </row>
    <row r="5738" spans="8:20" x14ac:dyDescent="0.3">
      <c r="H5738" s="354"/>
      <c r="I5738" s="355"/>
      <c r="J5738" s="355"/>
      <c r="K5738" s="355"/>
      <c r="L5738" s="355"/>
      <c r="M5738" s="355"/>
      <c r="N5738" s="355"/>
      <c r="O5738" s="355"/>
      <c r="P5738" s="355"/>
      <c r="Q5738" s="13"/>
      <c r="R5738" s="70"/>
    </row>
    <row r="5739" spans="8:20" ht="5.25" customHeight="1" x14ac:dyDescent="0.3">
      <c r="H5739" s="13"/>
      <c r="I5739" s="13"/>
      <c r="J5739" s="13"/>
      <c r="K5739" s="13"/>
      <c r="L5739" s="13"/>
      <c r="M5739" s="358"/>
      <c r="N5739" s="358"/>
      <c r="O5739" s="13"/>
      <c r="P5739" s="13"/>
      <c r="Q5739" s="13"/>
      <c r="R5739" s="13"/>
    </row>
    <row r="5740" spans="8:20" x14ac:dyDescent="0.3">
      <c r="H5740" s="354"/>
      <c r="I5740" s="354"/>
      <c r="J5740" s="354"/>
      <c r="K5740" s="354"/>
      <c r="L5740" s="354"/>
      <c r="M5740" s="368"/>
      <c r="N5740" s="435"/>
      <c r="O5740" s="357"/>
      <c r="P5740" s="357"/>
      <c r="Q5740" s="13"/>
      <c r="R5740" s="13"/>
    </row>
    <row r="5741" spans="8:20" x14ac:dyDescent="0.3">
      <c r="H5741" s="13"/>
      <c r="I5741" s="13"/>
      <c r="J5741" s="13"/>
      <c r="K5741" s="13"/>
      <c r="L5741" s="13"/>
      <c r="M5741" s="358"/>
      <c r="N5741" s="358"/>
      <c r="O5741" s="13"/>
      <c r="P5741" s="13"/>
      <c r="Q5741" s="13"/>
      <c r="R5741" s="13"/>
    </row>
    <row r="5742" spans="8:20" ht="18.600000000000001" x14ac:dyDescent="0.4">
      <c r="H5742" s="487"/>
      <c r="I5742" s="487"/>
      <c r="J5742" s="487"/>
      <c r="K5742" s="487"/>
      <c r="L5742" s="487"/>
      <c r="M5742" s="487"/>
      <c r="N5742" s="487"/>
      <c r="O5742" s="487"/>
      <c r="P5742" s="487"/>
      <c r="Q5742" s="487"/>
      <c r="R5742" s="487"/>
    </row>
    <row r="5743" spans="8:20" x14ac:dyDescent="0.3">
      <c r="H5743" s="482"/>
      <c r="I5743" s="482"/>
      <c r="J5743" s="482"/>
      <c r="K5743" s="482"/>
      <c r="L5743" s="482"/>
      <c r="M5743" s="482"/>
      <c r="N5743" s="482"/>
      <c r="O5743" s="482"/>
      <c r="P5743" s="482"/>
      <c r="Q5743" s="13"/>
      <c r="R5743" s="13"/>
    </row>
    <row r="5744" spans="8:20" ht="18.600000000000001" x14ac:dyDescent="0.4">
      <c r="H5744" s="483"/>
      <c r="I5744" s="483"/>
      <c r="J5744" s="483"/>
      <c r="K5744" s="483"/>
      <c r="L5744" s="483"/>
      <c r="M5744" s="483"/>
      <c r="N5744" s="483"/>
      <c r="O5744" s="483"/>
      <c r="P5744" s="483"/>
      <c r="Q5744" s="13"/>
      <c r="R5744" s="13"/>
    </row>
    <row r="5745" spans="8:18" ht="18" x14ac:dyDescent="0.4">
      <c r="H5745" s="484"/>
      <c r="I5745" s="484"/>
      <c r="J5745" s="484"/>
      <c r="K5745" s="484"/>
      <c r="L5745" s="484"/>
      <c r="M5745" s="484"/>
      <c r="N5745" s="484"/>
      <c r="O5745" s="484"/>
      <c r="P5745" s="484"/>
      <c r="Q5745" s="13"/>
      <c r="R5745" s="13"/>
    </row>
    <row r="5746" spans="8:18" x14ac:dyDescent="0.3">
      <c r="H5746" s="13"/>
      <c r="I5746" s="359"/>
      <c r="J5746" s="360"/>
      <c r="K5746" s="430"/>
      <c r="L5746" s="362"/>
      <c r="M5746" s="363"/>
      <c r="N5746" s="485"/>
      <c r="O5746" s="485"/>
      <c r="P5746" s="364"/>
      <c r="Q5746" s="13"/>
      <c r="R5746" s="13"/>
    </row>
    <row r="5747" spans="8:18" x14ac:dyDescent="0.3">
      <c r="H5747" s="13"/>
      <c r="I5747" s="359"/>
      <c r="J5747" s="360"/>
      <c r="K5747" s="361"/>
      <c r="L5747" s="361"/>
      <c r="M5747" s="363"/>
      <c r="N5747" s="485"/>
      <c r="O5747" s="485"/>
      <c r="P5747" s="364"/>
      <c r="Q5747" s="13"/>
      <c r="R5747" s="13"/>
    </row>
    <row r="5748" spans="8:18" x14ac:dyDescent="0.3">
      <c r="H5748" s="13"/>
      <c r="I5748" s="365"/>
      <c r="J5748" s="365"/>
      <c r="K5748" s="366"/>
      <c r="L5748" s="367"/>
      <c r="M5748" s="368"/>
      <c r="N5748" s="369"/>
      <c r="O5748" s="486"/>
      <c r="P5748" s="486"/>
      <c r="Q5748" s="486"/>
      <c r="R5748" s="486"/>
    </row>
    <row r="5749" spans="8:18" x14ac:dyDescent="0.3">
      <c r="H5749" s="370"/>
      <c r="I5749" s="371"/>
      <c r="J5749" s="371"/>
      <c r="K5749" s="367"/>
      <c r="L5749" s="367"/>
      <c r="M5749" s="367"/>
      <c r="N5749" s="372"/>
      <c r="O5749" s="478"/>
      <c r="P5749" s="478"/>
      <c r="Q5749" s="478"/>
      <c r="R5749" s="478"/>
    </row>
    <row r="5750" spans="8:18" ht="45" customHeight="1" x14ac:dyDescent="0.3">
      <c r="H5750" s="357"/>
      <c r="I5750" s="357"/>
      <c r="J5750" s="407"/>
      <c r="K5750" s="378"/>
      <c r="L5750" s="378"/>
      <c r="M5750" s="381"/>
      <c r="N5750" s="381"/>
      <c r="O5750" s="376"/>
      <c r="P5750" s="377"/>
      <c r="Q5750" s="376"/>
      <c r="R5750" s="377"/>
    </row>
    <row r="5751" spans="8:18" ht="27" customHeight="1" x14ac:dyDescent="0.3">
      <c r="H5751" s="357"/>
      <c r="I5751" s="357"/>
      <c r="J5751" s="407"/>
      <c r="K5751" s="378"/>
      <c r="L5751" s="378"/>
      <c r="M5751" s="381"/>
      <c r="N5751" s="381"/>
      <c r="O5751" s="376"/>
      <c r="P5751" s="377"/>
      <c r="Q5751" s="376"/>
      <c r="R5751" s="377"/>
    </row>
    <row r="5752" spans="8:18" x14ac:dyDescent="0.3">
      <c r="H5752" s="357"/>
      <c r="I5752" s="357"/>
      <c r="J5752" s="407"/>
      <c r="K5752" s="378"/>
      <c r="L5752" s="378"/>
      <c r="M5752" s="381"/>
      <c r="N5752" s="423"/>
      <c r="O5752" s="376"/>
      <c r="P5752" s="377"/>
      <c r="Q5752" s="376"/>
      <c r="R5752" s="377"/>
    </row>
    <row r="5753" spans="8:18" ht="27" customHeight="1" x14ac:dyDescent="0.3">
      <c r="H5753" s="357"/>
      <c r="I5753" s="357"/>
      <c r="J5753" s="407"/>
      <c r="K5753" s="378"/>
      <c r="L5753" s="378"/>
      <c r="M5753" s="381"/>
      <c r="N5753" s="381"/>
      <c r="O5753" s="376"/>
      <c r="P5753" s="377"/>
      <c r="Q5753" s="376"/>
      <c r="R5753" s="377"/>
    </row>
    <row r="5754" spans="8:18" ht="30" customHeight="1" x14ac:dyDescent="0.3">
      <c r="H5754" s="357"/>
      <c r="I5754" s="357"/>
      <c r="J5754" s="407"/>
      <c r="K5754" s="378"/>
      <c r="L5754" s="378"/>
      <c r="M5754" s="381"/>
      <c r="N5754" s="381"/>
      <c r="O5754" s="376"/>
      <c r="P5754" s="377"/>
      <c r="Q5754" s="376"/>
      <c r="R5754" s="377"/>
    </row>
    <row r="5755" spans="8:18" ht="18" customHeight="1" x14ac:dyDescent="0.3">
      <c r="H5755" s="357"/>
      <c r="I5755" s="357"/>
      <c r="J5755" s="407"/>
      <c r="K5755" s="378"/>
      <c r="L5755" s="378"/>
      <c r="M5755" s="381"/>
      <c r="N5755" s="423"/>
      <c r="O5755" s="376"/>
      <c r="P5755" s="377"/>
      <c r="Q5755" s="376"/>
      <c r="R5755" s="377"/>
    </row>
    <row r="5756" spans="8:18" ht="18" customHeight="1" x14ac:dyDescent="0.3">
      <c r="H5756" s="357"/>
      <c r="I5756" s="357"/>
      <c r="J5756" s="407"/>
      <c r="K5756" s="378"/>
      <c r="L5756" s="378"/>
      <c r="M5756" s="381"/>
      <c r="N5756" s="381"/>
      <c r="O5756" s="376"/>
      <c r="P5756" s="377"/>
      <c r="Q5756" s="376"/>
      <c r="R5756" s="377"/>
    </row>
    <row r="5757" spans="8:18" ht="27" customHeight="1" x14ac:dyDescent="0.3">
      <c r="H5757" s="357"/>
      <c r="I5757" s="357"/>
      <c r="J5757" s="407"/>
      <c r="K5757" s="378"/>
      <c r="L5757" s="378"/>
      <c r="M5757" s="381"/>
      <c r="N5757" s="381"/>
      <c r="O5757" s="376"/>
      <c r="P5757" s="377"/>
      <c r="Q5757" s="376"/>
      <c r="R5757" s="377"/>
    </row>
    <row r="5758" spans="8:18" ht="26.25" customHeight="1" x14ac:dyDescent="0.3">
      <c r="H5758" s="357"/>
      <c r="I5758" s="357"/>
      <c r="J5758" s="407"/>
      <c r="K5758" s="378"/>
      <c r="L5758" s="378"/>
      <c r="M5758" s="381"/>
      <c r="N5758" s="381"/>
      <c r="O5758" s="376"/>
      <c r="P5758" s="377"/>
      <c r="Q5758" s="376"/>
      <c r="R5758" s="377"/>
    </row>
    <row r="5759" spans="8:18" ht="25.5" customHeight="1" x14ac:dyDescent="0.3">
      <c r="H5759" s="357"/>
      <c r="I5759" s="357"/>
      <c r="J5759" s="407"/>
      <c r="K5759" s="378"/>
      <c r="L5759" s="378"/>
      <c r="M5759" s="381"/>
      <c r="N5759" s="381"/>
      <c r="O5759" s="376"/>
      <c r="P5759" s="377"/>
      <c r="Q5759" s="376"/>
      <c r="R5759" s="377"/>
    </row>
    <row r="5760" spans="8:18" ht="24.75" customHeight="1" x14ac:dyDescent="0.3">
      <c r="H5760" s="357"/>
      <c r="I5760" s="357"/>
      <c r="J5760" s="407"/>
      <c r="K5760" s="378"/>
      <c r="L5760" s="378"/>
      <c r="M5760" s="381"/>
      <c r="N5760" s="381"/>
      <c r="O5760" s="376"/>
      <c r="P5760" s="377"/>
      <c r="Q5760" s="376"/>
      <c r="R5760" s="377"/>
    </row>
    <row r="5761" spans="8:18" ht="18.75" customHeight="1" x14ac:dyDescent="0.3">
      <c r="H5761" s="357"/>
      <c r="I5761" s="357"/>
      <c r="J5761" s="407"/>
      <c r="K5761" s="378"/>
      <c r="L5761" s="378"/>
      <c r="M5761" s="381"/>
      <c r="N5761" s="381"/>
      <c r="O5761" s="376"/>
      <c r="P5761" s="377"/>
      <c r="Q5761" s="376"/>
      <c r="R5761" s="377"/>
    </row>
    <row r="5762" spans="8:18" ht="6" customHeight="1" x14ac:dyDescent="0.3">
      <c r="H5762" s="357"/>
      <c r="I5762" s="357"/>
      <c r="J5762" s="407"/>
      <c r="K5762" s="378"/>
      <c r="L5762" s="378"/>
      <c r="M5762" s="381"/>
      <c r="N5762" s="381"/>
      <c r="O5762" s="376"/>
      <c r="P5762" s="377"/>
      <c r="Q5762" s="376"/>
      <c r="R5762" s="377"/>
    </row>
    <row r="5763" spans="8:18" ht="17.25" customHeight="1" x14ac:dyDescent="0.3">
      <c r="H5763" s="367"/>
      <c r="I5763" s="367"/>
      <c r="J5763" s="367"/>
      <c r="K5763" s="367"/>
      <c r="L5763" s="367"/>
      <c r="M5763" s="367"/>
      <c r="N5763" s="382"/>
      <c r="O5763" s="376"/>
      <c r="P5763" s="377"/>
      <c r="Q5763" s="376"/>
      <c r="R5763" s="377"/>
    </row>
    <row r="5764" spans="8:18" ht="20.25" customHeight="1" x14ac:dyDescent="0.3">
      <c r="H5764" s="354"/>
      <c r="I5764" s="354"/>
      <c r="J5764" s="354"/>
      <c r="K5764" s="354"/>
      <c r="L5764" s="354"/>
      <c r="M5764" s="368"/>
      <c r="N5764" s="384"/>
      <c r="O5764" s="310"/>
      <c r="P5764" s="495"/>
      <c r="Q5764" s="495"/>
      <c r="R5764" s="495"/>
    </row>
    <row r="5765" spans="8:18" ht="21" customHeight="1" x14ac:dyDescent="0.3">
      <c r="H5765" s="385"/>
      <c r="I5765" s="385"/>
      <c r="J5765" s="385"/>
      <c r="K5765" s="385"/>
      <c r="L5765" s="385"/>
      <c r="M5765" s="386"/>
      <c r="N5765" s="386"/>
      <c r="O5765" s="385"/>
      <c r="P5765" s="385"/>
      <c r="Q5765" s="13"/>
      <c r="R5765" s="13"/>
    </row>
    <row r="5766" spans="8:18" ht="21.75" customHeight="1" x14ac:dyDescent="0.3">
      <c r="H5766" s="354"/>
      <c r="I5766" s="355"/>
      <c r="J5766" s="355"/>
      <c r="K5766" s="355"/>
      <c r="L5766" s="355"/>
      <c r="M5766" s="355"/>
      <c r="N5766" s="355"/>
      <c r="O5766" s="355"/>
      <c r="P5766" s="355"/>
      <c r="Q5766" s="13"/>
      <c r="R5766" s="13"/>
    </row>
    <row r="5767" spans="8:18" x14ac:dyDescent="0.3">
      <c r="H5767" s="354"/>
      <c r="I5767" s="355"/>
      <c r="J5767" s="355"/>
      <c r="K5767" s="355"/>
      <c r="L5767" s="355"/>
      <c r="M5767" s="355"/>
      <c r="N5767" s="355"/>
      <c r="O5767" s="355"/>
      <c r="P5767" s="355"/>
      <c r="Q5767" s="13"/>
      <c r="R5767" s="70"/>
    </row>
    <row r="5768" spans="8:18" x14ac:dyDescent="0.3">
      <c r="H5768" s="354"/>
      <c r="I5768" s="355"/>
      <c r="J5768" s="355"/>
      <c r="K5768" s="355"/>
      <c r="L5768" s="355"/>
      <c r="M5768" s="355"/>
      <c r="N5768" s="355"/>
      <c r="O5768" s="355"/>
      <c r="P5768" s="355"/>
      <c r="Q5768" s="13"/>
      <c r="R5768" s="70"/>
    </row>
    <row r="5769" spans="8:18" ht="21" customHeight="1" x14ac:dyDescent="0.3">
      <c r="H5769" s="354"/>
      <c r="I5769" s="355"/>
      <c r="J5769" s="355"/>
      <c r="K5769" s="355"/>
      <c r="L5769" s="355"/>
      <c r="M5769" s="355"/>
      <c r="N5769" s="355"/>
      <c r="O5769" s="355"/>
      <c r="P5769" s="355"/>
      <c r="Q5769" s="13"/>
      <c r="R5769" s="70"/>
    </row>
    <row r="5770" spans="8:18" ht="5.25" customHeight="1" x14ac:dyDescent="0.3">
      <c r="H5770" s="13"/>
      <c r="I5770" s="13"/>
      <c r="J5770" s="13"/>
      <c r="K5770" s="13"/>
      <c r="L5770" s="13"/>
      <c r="M5770" s="358"/>
      <c r="N5770" s="358"/>
      <c r="O5770" s="13"/>
      <c r="P5770" s="13"/>
      <c r="Q5770" s="13"/>
      <c r="R5770" s="13"/>
    </row>
    <row r="5771" spans="8:18" ht="18.600000000000001" x14ac:dyDescent="0.4">
      <c r="H5771" s="487"/>
      <c r="I5771" s="487"/>
      <c r="J5771" s="487"/>
      <c r="K5771" s="487"/>
      <c r="L5771" s="487"/>
      <c r="M5771" s="487"/>
      <c r="N5771" s="487"/>
      <c r="O5771" s="487"/>
      <c r="P5771" s="487"/>
      <c r="Q5771" s="13"/>
      <c r="R5771" s="13"/>
    </row>
    <row r="5772" spans="8:18" ht="18.600000000000001" x14ac:dyDescent="0.4">
      <c r="H5772" s="487"/>
      <c r="I5772" s="487"/>
      <c r="J5772" s="487"/>
      <c r="K5772" s="487"/>
      <c r="L5772" s="487"/>
      <c r="M5772" s="487"/>
      <c r="N5772" s="487"/>
      <c r="O5772" s="487"/>
      <c r="P5772" s="487"/>
      <c r="Q5772" s="487"/>
      <c r="R5772" s="487"/>
    </row>
    <row r="5773" spans="8:18" x14ac:dyDescent="0.3">
      <c r="H5773" s="482"/>
      <c r="I5773" s="482"/>
      <c r="J5773" s="482"/>
      <c r="K5773" s="482"/>
      <c r="L5773" s="482"/>
      <c r="M5773" s="482"/>
      <c r="N5773" s="482"/>
      <c r="O5773" s="482"/>
      <c r="P5773" s="482"/>
      <c r="Q5773" s="13"/>
      <c r="R5773" s="13"/>
    </row>
    <row r="5774" spans="8:18" ht="18.600000000000001" x14ac:dyDescent="0.4">
      <c r="H5774" s="483"/>
      <c r="I5774" s="483"/>
      <c r="J5774" s="483"/>
      <c r="K5774" s="483"/>
      <c r="L5774" s="483"/>
      <c r="M5774" s="483"/>
      <c r="N5774" s="483"/>
      <c r="O5774" s="483"/>
      <c r="P5774" s="483"/>
      <c r="Q5774" s="13"/>
      <c r="R5774" s="13"/>
    </row>
    <row r="5775" spans="8:18" ht="18" x14ac:dyDescent="0.4">
      <c r="H5775" s="484"/>
      <c r="I5775" s="484"/>
      <c r="J5775" s="484"/>
      <c r="K5775" s="484"/>
      <c r="L5775" s="484"/>
      <c r="M5775" s="484"/>
      <c r="N5775" s="484"/>
      <c r="O5775" s="484"/>
      <c r="P5775" s="484"/>
      <c r="Q5775" s="13"/>
      <c r="R5775" s="13"/>
    </row>
    <row r="5776" spans="8:18" x14ac:dyDescent="0.3">
      <c r="H5776" s="13"/>
      <c r="I5776" s="359"/>
      <c r="J5776" s="360"/>
      <c r="K5776" s="430"/>
      <c r="L5776" s="362"/>
      <c r="M5776" s="363"/>
      <c r="N5776" s="485"/>
      <c r="O5776" s="485"/>
      <c r="P5776" s="364"/>
      <c r="Q5776" s="13"/>
      <c r="R5776" s="13"/>
    </row>
    <row r="5777" spans="8:18" x14ac:dyDescent="0.3">
      <c r="H5777" s="13"/>
      <c r="I5777" s="359"/>
      <c r="J5777" s="360"/>
      <c r="K5777" s="361"/>
      <c r="L5777" s="361"/>
      <c r="M5777" s="363"/>
      <c r="N5777" s="485"/>
      <c r="O5777" s="485"/>
      <c r="P5777" s="364"/>
      <c r="Q5777" s="13"/>
      <c r="R5777" s="13"/>
    </row>
    <row r="5778" spans="8:18" x14ac:dyDescent="0.3">
      <c r="H5778" s="13"/>
      <c r="I5778" s="365"/>
      <c r="J5778" s="365"/>
      <c r="K5778" s="366"/>
      <c r="L5778" s="367"/>
      <c r="M5778" s="368"/>
      <c r="N5778" s="369"/>
      <c r="O5778" s="486"/>
      <c r="P5778" s="486"/>
      <c r="Q5778" s="486"/>
      <c r="R5778" s="486"/>
    </row>
    <row r="5779" spans="8:18" x14ac:dyDescent="0.3">
      <c r="H5779" s="370"/>
      <c r="I5779" s="371"/>
      <c r="J5779" s="371"/>
      <c r="K5779" s="367"/>
      <c r="L5779" s="367"/>
      <c r="M5779" s="367"/>
      <c r="N5779" s="372"/>
      <c r="O5779" s="478"/>
      <c r="P5779" s="478"/>
      <c r="Q5779" s="478"/>
      <c r="R5779" s="478"/>
    </row>
    <row r="5780" spans="8:18" x14ac:dyDescent="0.3">
      <c r="H5780" s="357"/>
      <c r="I5780" s="357"/>
      <c r="J5780" s="407"/>
      <c r="K5780" s="378"/>
      <c r="L5780" s="378"/>
      <c r="M5780" s="381"/>
      <c r="N5780" s="381"/>
      <c r="O5780" s="376"/>
      <c r="P5780" s="377"/>
      <c r="Q5780" s="376"/>
      <c r="R5780" s="377"/>
    </row>
    <row r="5781" spans="8:18" ht="27" customHeight="1" x14ac:dyDescent="0.3">
      <c r="H5781" s="357"/>
      <c r="I5781" s="357"/>
      <c r="J5781" s="407"/>
      <c r="K5781" s="378"/>
      <c r="L5781" s="378"/>
      <c r="M5781" s="381"/>
      <c r="N5781" s="381"/>
      <c r="O5781" s="376"/>
      <c r="P5781" s="377"/>
      <c r="Q5781" s="376"/>
      <c r="R5781" s="377"/>
    </row>
    <row r="5782" spans="8:18" ht="25.5" customHeight="1" x14ac:dyDescent="0.3">
      <c r="H5782" s="357"/>
      <c r="I5782" s="357"/>
      <c r="J5782" s="407"/>
      <c r="K5782" s="378"/>
      <c r="L5782" s="378"/>
      <c r="M5782" s="381"/>
      <c r="N5782" s="381"/>
      <c r="O5782" s="376"/>
      <c r="P5782" s="377"/>
      <c r="Q5782" s="376"/>
      <c r="R5782" s="377"/>
    </row>
    <row r="5783" spans="8:18" ht="50.25" customHeight="1" x14ac:dyDescent="0.3">
      <c r="H5783" s="357"/>
      <c r="I5783" s="357"/>
      <c r="J5783" s="407"/>
      <c r="K5783" s="378"/>
      <c r="L5783" s="378"/>
      <c r="M5783" s="381"/>
      <c r="N5783" s="381"/>
      <c r="O5783" s="376"/>
      <c r="P5783" s="377"/>
      <c r="Q5783" s="376"/>
      <c r="R5783" s="377"/>
    </row>
    <row r="5784" spans="8:18" ht="50.25" customHeight="1" x14ac:dyDescent="0.3">
      <c r="H5784" s="357"/>
      <c r="I5784" s="357"/>
      <c r="J5784" s="407"/>
      <c r="K5784" s="378"/>
      <c r="L5784" s="378"/>
      <c r="M5784" s="381"/>
      <c r="N5784" s="381"/>
      <c r="O5784" s="376"/>
      <c r="P5784" s="377"/>
      <c r="Q5784" s="376"/>
      <c r="R5784" s="377"/>
    </row>
    <row r="5785" spans="8:18" x14ac:dyDescent="0.3">
      <c r="H5785" s="357"/>
      <c r="I5785" s="357"/>
      <c r="J5785" s="407"/>
      <c r="K5785" s="378"/>
      <c r="L5785" s="378"/>
      <c r="M5785" s="381"/>
      <c r="N5785" s="381"/>
      <c r="O5785" s="376"/>
      <c r="P5785" s="377"/>
      <c r="Q5785" s="376"/>
      <c r="R5785" s="377"/>
    </row>
    <row r="5786" spans="8:18" ht="18.75" customHeight="1" x14ac:dyDescent="0.3">
      <c r="H5786" s="367"/>
      <c r="I5786" s="367"/>
      <c r="J5786" s="367"/>
      <c r="K5786" s="367"/>
      <c r="L5786" s="367"/>
      <c r="M5786" s="367"/>
      <c r="N5786" s="382"/>
      <c r="O5786" s="376"/>
      <c r="P5786" s="377"/>
      <c r="Q5786" s="376"/>
      <c r="R5786" s="377"/>
    </row>
    <row r="5787" spans="8:18" ht="20.25" customHeight="1" x14ac:dyDescent="0.3">
      <c r="H5787" s="354"/>
      <c r="I5787" s="354"/>
      <c r="J5787" s="354"/>
      <c r="K5787" s="354"/>
      <c r="L5787" s="354"/>
      <c r="M5787" s="368"/>
      <c r="N5787" s="384"/>
      <c r="O5787" s="310"/>
      <c r="P5787" s="495"/>
      <c r="Q5787" s="495"/>
      <c r="R5787" s="495"/>
    </row>
    <row r="5788" spans="8:18" ht="24" customHeight="1" x14ac:dyDescent="0.3">
      <c r="H5788" s="385"/>
      <c r="I5788" s="385"/>
      <c r="J5788" s="385"/>
      <c r="K5788" s="385"/>
      <c r="L5788" s="385"/>
      <c r="M5788" s="386"/>
      <c r="N5788" s="386"/>
      <c r="O5788" s="385"/>
      <c r="P5788" s="385"/>
      <c r="Q5788" s="13"/>
      <c r="R5788" s="13"/>
    </row>
    <row r="5789" spans="8:18" ht="20.25" customHeight="1" x14ac:dyDescent="0.3">
      <c r="H5789" s="354"/>
      <c r="I5789" s="355"/>
      <c r="J5789" s="355"/>
      <c r="K5789" s="355"/>
      <c r="L5789" s="355"/>
      <c r="M5789" s="355"/>
      <c r="N5789" s="355"/>
      <c r="O5789" s="355"/>
      <c r="P5789" s="355"/>
      <c r="Q5789" s="13"/>
      <c r="R5789" s="13"/>
    </row>
    <row r="5790" spans="8:18" x14ac:dyDescent="0.3">
      <c r="H5790" s="354"/>
      <c r="I5790" s="355"/>
      <c r="J5790" s="355"/>
      <c r="K5790" s="355"/>
      <c r="L5790" s="355"/>
      <c r="M5790" s="355"/>
      <c r="N5790" s="355"/>
      <c r="O5790" s="355"/>
      <c r="P5790" s="355"/>
      <c r="Q5790" s="13"/>
      <c r="R5790" s="70"/>
    </row>
    <row r="5791" spans="8:18" x14ac:dyDescent="0.3">
      <c r="H5791" s="354"/>
      <c r="I5791" s="355"/>
      <c r="J5791" s="355"/>
      <c r="K5791" s="355"/>
      <c r="L5791" s="355"/>
      <c r="M5791" s="355"/>
      <c r="N5791" s="355"/>
      <c r="O5791" s="355"/>
      <c r="P5791" s="355"/>
      <c r="Q5791" s="13"/>
      <c r="R5791" s="70"/>
    </row>
    <row r="5792" spans="8:18" x14ac:dyDescent="0.3">
      <c r="H5792" s="354"/>
      <c r="I5792" s="355"/>
      <c r="J5792" s="355"/>
      <c r="K5792" s="355"/>
      <c r="L5792" s="355"/>
      <c r="M5792" s="355"/>
      <c r="N5792" s="355"/>
      <c r="O5792" s="355"/>
      <c r="P5792" s="355"/>
      <c r="Q5792" s="13"/>
      <c r="R5792" s="70"/>
    </row>
    <row r="5793" spans="8:18" x14ac:dyDescent="0.3">
      <c r="H5793" s="13"/>
      <c r="I5793" s="13"/>
      <c r="J5793" s="13"/>
      <c r="K5793" s="13"/>
      <c r="L5793" s="13"/>
      <c r="M5793" s="358"/>
      <c r="N5793" s="358"/>
      <c r="O5793" s="13"/>
      <c r="P5793" s="13"/>
      <c r="Q5793" s="13"/>
      <c r="R5793" s="13"/>
    </row>
    <row r="5794" spans="8:18" ht="18.600000000000001" x14ac:dyDescent="0.4">
      <c r="H5794" s="487"/>
      <c r="I5794" s="487"/>
      <c r="J5794" s="487"/>
      <c r="K5794" s="487"/>
      <c r="L5794" s="487"/>
      <c r="M5794" s="487"/>
      <c r="N5794" s="487"/>
      <c r="O5794" s="487"/>
      <c r="P5794" s="487"/>
      <c r="Q5794" s="487"/>
      <c r="R5794" s="487"/>
    </row>
    <row r="5795" spans="8:18" x14ac:dyDescent="0.3">
      <c r="H5795" s="482"/>
      <c r="I5795" s="482"/>
      <c r="J5795" s="482"/>
      <c r="K5795" s="482"/>
      <c r="L5795" s="482"/>
      <c r="M5795" s="482"/>
      <c r="N5795" s="482"/>
      <c r="O5795" s="482"/>
      <c r="P5795" s="482"/>
      <c r="Q5795" s="13"/>
      <c r="R5795" s="13"/>
    </row>
    <row r="5796" spans="8:18" ht="18.600000000000001" x14ac:dyDescent="0.4">
      <c r="H5796" s="483"/>
      <c r="I5796" s="483"/>
      <c r="J5796" s="483"/>
      <c r="K5796" s="483"/>
      <c r="L5796" s="483"/>
      <c r="M5796" s="483"/>
      <c r="N5796" s="483"/>
      <c r="O5796" s="483"/>
      <c r="P5796" s="483"/>
      <c r="Q5796" s="13"/>
      <c r="R5796" s="13"/>
    </row>
    <row r="5797" spans="8:18" ht="18" x14ac:dyDescent="0.4">
      <c r="H5797" s="484"/>
      <c r="I5797" s="484"/>
      <c r="J5797" s="484"/>
      <c r="K5797" s="484"/>
      <c r="L5797" s="484"/>
      <c r="M5797" s="484"/>
      <c r="N5797" s="484"/>
      <c r="O5797" s="484"/>
      <c r="P5797" s="484"/>
      <c r="Q5797" s="13"/>
      <c r="R5797" s="13"/>
    </row>
    <row r="5798" spans="8:18" x14ac:dyDescent="0.3">
      <c r="H5798" s="13"/>
      <c r="I5798" s="359"/>
      <c r="J5798" s="360"/>
      <c r="K5798" s="430"/>
      <c r="L5798" s="362"/>
      <c r="M5798" s="363"/>
      <c r="N5798" s="485"/>
      <c r="O5798" s="485"/>
      <c r="P5798" s="364"/>
      <c r="Q5798" s="13"/>
      <c r="R5798" s="13"/>
    </row>
    <row r="5799" spans="8:18" x14ac:dyDescent="0.3">
      <c r="H5799" s="13"/>
      <c r="I5799" s="359"/>
      <c r="J5799" s="360"/>
      <c r="K5799" s="361"/>
      <c r="L5799" s="361"/>
      <c r="M5799" s="363"/>
      <c r="N5799" s="485"/>
      <c r="O5799" s="485"/>
      <c r="P5799" s="364"/>
      <c r="Q5799" s="13"/>
      <c r="R5799" s="13"/>
    </row>
    <row r="5800" spans="8:18" x14ac:dyDescent="0.3">
      <c r="H5800" s="13"/>
      <c r="I5800" s="365"/>
      <c r="J5800" s="365"/>
      <c r="K5800" s="366"/>
      <c r="L5800" s="367"/>
      <c r="M5800" s="368"/>
      <c r="N5800" s="369"/>
      <c r="O5800" s="486"/>
      <c r="P5800" s="486"/>
      <c r="Q5800" s="486"/>
      <c r="R5800" s="486"/>
    </row>
    <row r="5801" spans="8:18" x14ac:dyDescent="0.3">
      <c r="H5801" s="370"/>
      <c r="I5801" s="371"/>
      <c r="J5801" s="371"/>
      <c r="K5801" s="367"/>
      <c r="L5801" s="367"/>
      <c r="M5801" s="367"/>
      <c r="N5801" s="372"/>
      <c r="O5801" s="478"/>
      <c r="P5801" s="478"/>
      <c r="Q5801" s="478"/>
      <c r="R5801" s="478"/>
    </row>
    <row r="5802" spans="8:18" ht="29.25" customHeight="1" x14ac:dyDescent="0.3">
      <c r="H5802" s="357"/>
      <c r="I5802" s="357"/>
      <c r="J5802" s="407"/>
      <c r="K5802" s="378"/>
      <c r="L5802" s="378"/>
      <c r="M5802" s="381"/>
      <c r="N5802" s="381"/>
      <c r="O5802" s="376"/>
      <c r="P5802" s="377"/>
      <c r="Q5802" s="376"/>
      <c r="R5802" s="377"/>
    </row>
    <row r="5803" spans="8:18" ht="17.25" customHeight="1" x14ac:dyDescent="0.3">
      <c r="H5803" s="357"/>
      <c r="I5803" s="357"/>
      <c r="J5803" s="407"/>
      <c r="K5803" s="378"/>
      <c r="L5803" s="378"/>
      <c r="M5803" s="381"/>
      <c r="N5803" s="381"/>
      <c r="O5803" s="376"/>
      <c r="P5803" s="377"/>
      <c r="Q5803" s="376"/>
      <c r="R5803" s="377"/>
    </row>
    <row r="5804" spans="8:18" ht="18" customHeight="1" x14ac:dyDescent="0.3">
      <c r="H5804" s="357"/>
      <c r="I5804" s="357"/>
      <c r="J5804" s="407"/>
      <c r="K5804" s="378"/>
      <c r="L5804" s="378"/>
      <c r="M5804" s="381"/>
      <c r="N5804" s="381"/>
      <c r="O5804" s="376"/>
      <c r="P5804" s="377"/>
      <c r="Q5804" s="376"/>
      <c r="R5804" s="377"/>
    </row>
    <row r="5805" spans="8:18" ht="35.25" customHeight="1" x14ac:dyDescent="0.3">
      <c r="H5805" s="357"/>
      <c r="I5805" s="357"/>
      <c r="J5805" s="407"/>
      <c r="K5805" s="378"/>
      <c r="L5805" s="378"/>
      <c r="M5805" s="381"/>
      <c r="N5805" s="381"/>
      <c r="O5805" s="376"/>
      <c r="P5805" s="377"/>
      <c r="Q5805" s="376"/>
      <c r="R5805" s="377"/>
    </row>
    <row r="5806" spans="8:18" ht="39" customHeight="1" x14ac:dyDescent="0.3">
      <c r="H5806" s="357"/>
      <c r="I5806" s="357"/>
      <c r="J5806" s="407"/>
      <c r="K5806" s="378"/>
      <c r="L5806" s="378"/>
      <c r="M5806" s="381"/>
      <c r="N5806" s="381"/>
      <c r="O5806" s="376"/>
      <c r="P5806" s="377"/>
      <c r="Q5806" s="376"/>
      <c r="R5806" s="377"/>
    </row>
    <row r="5807" spans="8:18" ht="16.5" customHeight="1" x14ac:dyDescent="0.3">
      <c r="H5807" s="357"/>
      <c r="I5807" s="357"/>
      <c r="J5807" s="407"/>
      <c r="K5807" s="378"/>
      <c r="L5807" s="378"/>
      <c r="M5807" s="381"/>
      <c r="N5807" s="381"/>
      <c r="O5807" s="376"/>
      <c r="P5807" s="377"/>
      <c r="Q5807" s="376"/>
      <c r="R5807" s="377"/>
    </row>
    <row r="5808" spans="8:18" ht="17.25" customHeight="1" x14ac:dyDescent="0.3">
      <c r="H5808" s="357"/>
      <c r="I5808" s="357"/>
      <c r="J5808" s="407"/>
      <c r="K5808" s="378"/>
      <c r="L5808" s="378"/>
      <c r="M5808" s="381"/>
      <c r="N5808" s="381"/>
      <c r="O5808" s="376"/>
      <c r="P5808" s="377"/>
      <c r="Q5808" s="376"/>
      <c r="R5808" s="377"/>
    </row>
    <row r="5809" spans="8:18" ht="17.25" customHeight="1" x14ac:dyDescent="0.3">
      <c r="H5809" s="357"/>
      <c r="I5809" s="357"/>
      <c r="J5809" s="407"/>
      <c r="K5809" s="378"/>
      <c r="L5809" s="378"/>
      <c r="M5809" s="381"/>
      <c r="N5809" s="381"/>
      <c r="O5809" s="376"/>
      <c r="P5809" s="377"/>
      <c r="Q5809" s="376"/>
      <c r="R5809" s="377"/>
    </row>
    <row r="5810" spans="8:18" ht="26.25" customHeight="1" x14ac:dyDescent="0.3">
      <c r="H5810" s="357"/>
      <c r="I5810" s="357"/>
      <c r="J5810" s="407"/>
      <c r="K5810" s="378"/>
      <c r="L5810" s="378"/>
      <c r="M5810" s="381"/>
      <c r="N5810" s="381"/>
      <c r="O5810" s="376"/>
      <c r="P5810" s="377"/>
      <c r="Q5810" s="376"/>
      <c r="R5810" s="377"/>
    </row>
    <row r="5811" spans="8:18" ht="38.25" customHeight="1" x14ac:dyDescent="0.3">
      <c r="H5811" s="357"/>
      <c r="I5811" s="357"/>
      <c r="J5811" s="407"/>
      <c r="K5811" s="378"/>
      <c r="L5811" s="378"/>
      <c r="M5811" s="381"/>
      <c r="N5811" s="381"/>
      <c r="O5811" s="376"/>
      <c r="P5811" s="377"/>
      <c r="Q5811" s="376"/>
      <c r="R5811" s="377"/>
    </row>
    <row r="5812" spans="8:18" ht="24.75" customHeight="1" x14ac:dyDescent="0.3">
      <c r="H5812" s="357"/>
      <c r="I5812" s="357"/>
      <c r="J5812" s="407"/>
      <c r="K5812" s="378"/>
      <c r="L5812" s="378"/>
      <c r="M5812" s="381"/>
      <c r="N5812" s="381"/>
      <c r="O5812" s="376"/>
      <c r="P5812" s="377"/>
      <c r="Q5812" s="376"/>
      <c r="R5812" s="377"/>
    </row>
    <row r="5813" spans="8:18" ht="24.75" customHeight="1" x14ac:dyDescent="0.3">
      <c r="H5813" s="357"/>
      <c r="I5813" s="357"/>
      <c r="J5813" s="407"/>
      <c r="K5813" s="378"/>
      <c r="L5813" s="378"/>
      <c r="M5813" s="381"/>
      <c r="N5813" s="423"/>
      <c r="O5813" s="376"/>
      <c r="P5813" s="377"/>
      <c r="Q5813" s="376"/>
      <c r="R5813" s="377"/>
    </row>
    <row r="5814" spans="8:18" x14ac:dyDescent="0.3">
      <c r="H5814" s="357"/>
      <c r="I5814" s="357"/>
      <c r="J5814" s="407"/>
      <c r="K5814" s="378"/>
      <c r="L5814" s="378"/>
      <c r="M5814" s="381"/>
      <c r="N5814" s="381"/>
      <c r="O5814" s="376"/>
      <c r="P5814" s="377"/>
      <c r="Q5814" s="376"/>
      <c r="R5814" s="377"/>
    </row>
    <row r="5815" spans="8:18" ht="4.5" customHeight="1" x14ac:dyDescent="0.3">
      <c r="H5815" s="357"/>
      <c r="I5815" s="357"/>
      <c r="J5815" s="407"/>
      <c r="K5815" s="378"/>
      <c r="L5815" s="378"/>
      <c r="M5815" s="381"/>
      <c r="N5815" s="381"/>
      <c r="O5815" s="376"/>
      <c r="P5815" s="377"/>
      <c r="Q5815" s="376"/>
      <c r="R5815" s="377"/>
    </row>
    <row r="5816" spans="8:18" x14ac:dyDescent="0.3">
      <c r="H5816" s="367"/>
      <c r="I5816" s="367"/>
      <c r="J5816" s="367"/>
      <c r="K5816" s="367"/>
      <c r="L5816" s="367"/>
      <c r="M5816" s="367"/>
      <c r="N5816" s="382"/>
      <c r="O5816" s="376"/>
      <c r="P5816" s="377"/>
      <c r="Q5816" s="376"/>
      <c r="R5816" s="377"/>
    </row>
    <row r="5817" spans="8:18" x14ac:dyDescent="0.3">
      <c r="H5817" s="354"/>
      <c r="I5817" s="354"/>
      <c r="J5817" s="354"/>
      <c r="K5817" s="354"/>
      <c r="L5817" s="354"/>
      <c r="M5817" s="368"/>
      <c r="N5817" s="384"/>
      <c r="O5817" s="310"/>
      <c r="P5817" s="495"/>
      <c r="Q5817" s="495"/>
      <c r="R5817" s="495"/>
    </row>
    <row r="5818" spans="8:18" x14ac:dyDescent="0.3">
      <c r="H5818" s="501"/>
      <c r="I5818" s="501"/>
      <c r="J5818" s="501"/>
      <c r="K5818" s="501"/>
      <c r="L5818" s="501"/>
      <c r="M5818" s="501"/>
      <c r="N5818" s="501"/>
      <c r="O5818" s="397"/>
      <c r="P5818" s="420"/>
      <c r="Q5818" s="397"/>
      <c r="R5818" s="420"/>
    </row>
    <row r="5819" spans="8:18" x14ac:dyDescent="0.3">
      <c r="H5819" s="501"/>
      <c r="I5819" s="501"/>
      <c r="J5819" s="501"/>
      <c r="K5819" s="501"/>
      <c r="L5819" s="501"/>
      <c r="M5819" s="501"/>
      <c r="N5819" s="501"/>
      <c r="O5819" s="397"/>
      <c r="P5819" s="495"/>
      <c r="Q5819" s="495"/>
      <c r="R5819" s="495"/>
    </row>
    <row r="5820" spans="8:18" ht="15" customHeight="1" x14ac:dyDescent="0.3">
      <c r="H5820" s="385"/>
      <c r="I5820" s="385"/>
      <c r="J5820" s="385"/>
      <c r="K5820" s="385"/>
      <c r="L5820" s="385"/>
      <c r="M5820" s="386"/>
      <c r="N5820" s="386"/>
      <c r="O5820" s="385"/>
      <c r="P5820" s="385"/>
      <c r="Q5820" s="13"/>
      <c r="R5820" s="13"/>
    </row>
    <row r="5821" spans="8:18" x14ac:dyDescent="0.3">
      <c r="H5821" s="354"/>
      <c r="I5821" s="355"/>
      <c r="J5821" s="355"/>
      <c r="K5821" s="355"/>
      <c r="L5821" s="355"/>
      <c r="M5821" s="355"/>
      <c r="N5821" s="355"/>
      <c r="O5821" s="355"/>
      <c r="P5821" s="355"/>
      <c r="Q5821" s="13"/>
      <c r="R5821" s="13"/>
    </row>
    <row r="5822" spans="8:18" x14ac:dyDescent="0.3">
      <c r="H5822" s="354"/>
      <c r="I5822" s="355"/>
      <c r="J5822" s="355"/>
      <c r="K5822" s="355"/>
      <c r="L5822" s="355"/>
      <c r="M5822" s="355"/>
      <c r="N5822" s="355"/>
      <c r="O5822" s="355"/>
      <c r="P5822" s="355"/>
      <c r="Q5822" s="13"/>
      <c r="R5822" s="70"/>
    </row>
    <row r="5823" spans="8:18" ht="23.25" customHeight="1" x14ac:dyDescent="0.3">
      <c r="H5823" s="354"/>
      <c r="I5823" s="355"/>
      <c r="J5823" s="355"/>
      <c r="K5823" s="355"/>
      <c r="L5823" s="355"/>
      <c r="M5823" s="355"/>
      <c r="N5823" s="355"/>
      <c r="O5823" s="355"/>
      <c r="P5823" s="355"/>
      <c r="Q5823" s="13"/>
      <c r="R5823" s="70"/>
    </row>
    <row r="5824" spans="8:18" ht="6" customHeight="1" x14ac:dyDescent="0.3">
      <c r="H5824" s="13"/>
      <c r="I5824" s="13"/>
      <c r="J5824" s="13"/>
      <c r="K5824" s="13"/>
      <c r="L5824" s="13"/>
      <c r="M5824" s="358"/>
      <c r="N5824" s="358"/>
      <c r="O5824" s="13"/>
      <c r="P5824" s="13"/>
      <c r="Q5824" s="13"/>
      <c r="R5824" s="13"/>
    </row>
    <row r="5825" spans="8:18" ht="27" customHeight="1" x14ac:dyDescent="0.4">
      <c r="H5825" s="487"/>
      <c r="I5825" s="487"/>
      <c r="J5825" s="487"/>
      <c r="K5825" s="487"/>
      <c r="L5825" s="487"/>
      <c r="M5825" s="487"/>
      <c r="N5825" s="487"/>
      <c r="O5825" s="487"/>
      <c r="P5825" s="487"/>
      <c r="Q5825" s="487"/>
      <c r="R5825" s="487"/>
    </row>
    <row r="5826" spans="8:18" ht="21.75" customHeight="1" x14ac:dyDescent="0.3">
      <c r="H5826" s="482"/>
      <c r="I5826" s="482"/>
      <c r="J5826" s="482"/>
      <c r="K5826" s="482"/>
      <c r="L5826" s="482"/>
      <c r="M5826" s="482"/>
      <c r="N5826" s="482"/>
      <c r="O5826" s="482"/>
      <c r="P5826" s="482"/>
      <c r="Q5826" s="13"/>
      <c r="R5826" s="13"/>
    </row>
    <row r="5827" spans="8:18" ht="18.600000000000001" x14ac:dyDescent="0.4">
      <c r="H5827" s="483"/>
      <c r="I5827" s="483"/>
      <c r="J5827" s="483"/>
      <c r="K5827" s="483"/>
      <c r="L5827" s="483"/>
      <c r="M5827" s="483"/>
      <c r="N5827" s="483"/>
      <c r="O5827" s="483"/>
      <c r="P5827" s="483"/>
      <c r="Q5827" s="13"/>
      <c r="R5827" s="13"/>
    </row>
    <row r="5828" spans="8:18" ht="18" x14ac:dyDescent="0.4">
      <c r="H5828" s="484"/>
      <c r="I5828" s="484"/>
      <c r="J5828" s="484"/>
      <c r="K5828" s="484"/>
      <c r="L5828" s="484"/>
      <c r="M5828" s="484"/>
      <c r="N5828" s="484"/>
      <c r="O5828" s="484"/>
      <c r="P5828" s="484"/>
      <c r="Q5828" s="13"/>
      <c r="R5828" s="13"/>
    </row>
    <row r="5829" spans="8:18" x14ac:dyDescent="0.3">
      <c r="H5829" s="13"/>
      <c r="I5829" s="359"/>
      <c r="J5829" s="360"/>
      <c r="K5829" s="430"/>
      <c r="L5829" s="362"/>
      <c r="M5829" s="363"/>
      <c r="N5829" s="485"/>
      <c r="O5829" s="485"/>
      <c r="P5829" s="364"/>
      <c r="Q5829" s="13"/>
      <c r="R5829" s="13"/>
    </row>
    <row r="5830" spans="8:18" x14ac:dyDescent="0.3">
      <c r="H5830" s="13"/>
      <c r="I5830" s="359"/>
      <c r="J5830" s="360"/>
      <c r="K5830" s="361"/>
      <c r="L5830" s="361"/>
      <c r="M5830" s="363"/>
      <c r="N5830" s="485"/>
      <c r="O5830" s="485"/>
      <c r="P5830" s="364"/>
      <c r="Q5830" s="13"/>
      <c r="R5830" s="13"/>
    </row>
    <row r="5831" spans="8:18" x14ac:dyDescent="0.3">
      <c r="H5831" s="13"/>
      <c r="I5831" s="365"/>
      <c r="J5831" s="365"/>
      <c r="K5831" s="366"/>
      <c r="L5831" s="367"/>
      <c r="M5831" s="368"/>
      <c r="N5831" s="369"/>
      <c r="O5831" s="486"/>
      <c r="P5831" s="486"/>
      <c r="Q5831" s="486"/>
      <c r="R5831" s="486"/>
    </row>
    <row r="5832" spans="8:18" x14ac:dyDescent="0.3">
      <c r="H5832" s="370"/>
      <c r="I5832" s="371"/>
      <c r="J5832" s="371"/>
      <c r="K5832" s="367"/>
      <c r="L5832" s="367"/>
      <c r="M5832" s="367"/>
      <c r="N5832" s="372"/>
      <c r="O5832" s="478"/>
      <c r="P5832" s="478"/>
      <c r="Q5832" s="478"/>
      <c r="R5832" s="478"/>
    </row>
    <row r="5833" spans="8:18" ht="54" customHeight="1" x14ac:dyDescent="0.3">
      <c r="H5833" s="357"/>
      <c r="I5833" s="357"/>
      <c r="J5833" s="407"/>
      <c r="K5833" s="378"/>
      <c r="L5833" s="378"/>
      <c r="M5833" s="381"/>
      <c r="N5833" s="381"/>
      <c r="O5833" s="376"/>
      <c r="P5833" s="377"/>
      <c r="Q5833" s="376"/>
      <c r="R5833" s="377"/>
    </row>
    <row r="5834" spans="8:18" x14ac:dyDescent="0.3">
      <c r="H5834" s="357"/>
      <c r="I5834" s="357"/>
      <c r="J5834" s="407"/>
      <c r="K5834" s="378"/>
      <c r="L5834" s="378"/>
      <c r="M5834" s="381"/>
      <c r="N5834" s="381"/>
      <c r="O5834" s="376"/>
      <c r="P5834" s="377"/>
      <c r="Q5834" s="376"/>
      <c r="R5834" s="377"/>
    </row>
    <row r="5835" spans="8:18" x14ac:dyDescent="0.3">
      <c r="H5835" s="357"/>
      <c r="I5835" s="357"/>
      <c r="J5835" s="407"/>
      <c r="K5835" s="378"/>
      <c r="L5835" s="378"/>
      <c r="M5835" s="381"/>
      <c r="N5835" s="381"/>
      <c r="O5835" s="376"/>
      <c r="P5835" s="377"/>
      <c r="Q5835" s="376"/>
      <c r="R5835" s="377"/>
    </row>
    <row r="5836" spans="8:18" x14ac:dyDescent="0.3">
      <c r="H5836" s="357"/>
      <c r="I5836" s="357"/>
      <c r="J5836" s="407"/>
      <c r="K5836" s="378"/>
      <c r="L5836" s="378"/>
      <c r="M5836" s="381"/>
      <c r="N5836" s="381"/>
      <c r="O5836" s="376"/>
      <c r="P5836" s="377"/>
      <c r="Q5836" s="376"/>
      <c r="R5836" s="377"/>
    </row>
    <row r="5837" spans="8:18" x14ac:dyDescent="0.3">
      <c r="H5837" s="357"/>
      <c r="I5837" s="357"/>
      <c r="J5837" s="407"/>
      <c r="K5837" s="378"/>
      <c r="L5837" s="378"/>
      <c r="M5837" s="381"/>
      <c r="N5837" s="381"/>
      <c r="O5837" s="376"/>
      <c r="P5837" s="377"/>
      <c r="Q5837" s="376"/>
      <c r="R5837" s="377"/>
    </row>
    <row r="5838" spans="8:18" x14ac:dyDescent="0.3">
      <c r="H5838" s="357"/>
      <c r="I5838" s="357"/>
      <c r="J5838" s="407"/>
      <c r="K5838" s="378"/>
      <c r="L5838" s="378"/>
      <c r="M5838" s="381"/>
      <c r="N5838" s="381"/>
      <c r="O5838" s="376"/>
      <c r="P5838" s="377"/>
      <c r="Q5838" s="376"/>
      <c r="R5838" s="377"/>
    </row>
    <row r="5839" spans="8:18" x14ac:dyDescent="0.3">
      <c r="H5839" s="357"/>
      <c r="I5839" s="357"/>
      <c r="J5839" s="407"/>
      <c r="K5839" s="378"/>
      <c r="L5839" s="378"/>
      <c r="M5839" s="381"/>
      <c r="N5839" s="423"/>
      <c r="O5839" s="376"/>
      <c r="P5839" s="377"/>
      <c r="Q5839" s="376"/>
      <c r="R5839" s="377"/>
    </row>
    <row r="5840" spans="8:18" x14ac:dyDescent="0.3">
      <c r="H5840" s="357"/>
      <c r="I5840" s="357"/>
      <c r="J5840" s="407"/>
      <c r="K5840" s="378"/>
      <c r="L5840" s="378"/>
      <c r="M5840" s="381"/>
      <c r="N5840" s="381"/>
      <c r="O5840" s="376"/>
      <c r="P5840" s="377"/>
      <c r="Q5840" s="376"/>
      <c r="R5840" s="377"/>
    </row>
    <row r="5841" spans="8:19" ht="40.5" customHeight="1" x14ac:dyDescent="0.3">
      <c r="H5841" s="357"/>
      <c r="I5841" s="357"/>
      <c r="J5841" s="407"/>
      <c r="K5841" s="378"/>
      <c r="L5841" s="378"/>
      <c r="M5841" s="381"/>
      <c r="N5841" s="381"/>
      <c r="O5841" s="376"/>
      <c r="P5841" s="377"/>
      <c r="Q5841" s="376"/>
      <c r="R5841" s="377"/>
    </row>
    <row r="5842" spans="8:19" x14ac:dyDescent="0.3">
      <c r="H5842" s="357"/>
      <c r="I5842" s="357"/>
      <c r="J5842" s="407"/>
      <c r="K5842" s="378"/>
      <c r="L5842" s="378"/>
      <c r="M5842" s="381"/>
      <c r="N5842" s="381"/>
      <c r="O5842" s="376"/>
      <c r="P5842" s="377"/>
      <c r="Q5842" s="376"/>
      <c r="R5842" s="377"/>
    </row>
    <row r="5843" spans="8:19" x14ac:dyDescent="0.3">
      <c r="H5843" s="357"/>
      <c r="I5843" s="357"/>
      <c r="J5843" s="407"/>
      <c r="K5843" s="378"/>
      <c r="L5843" s="378"/>
      <c r="M5843" s="381"/>
      <c r="N5843" s="381"/>
      <c r="O5843" s="376"/>
      <c r="P5843" s="377"/>
      <c r="Q5843" s="376"/>
      <c r="R5843" s="377"/>
    </row>
    <row r="5844" spans="8:19" x14ac:dyDescent="0.3">
      <c r="H5844" s="357"/>
      <c r="I5844" s="357"/>
      <c r="J5844" s="407"/>
      <c r="K5844" s="378"/>
      <c r="L5844" s="378"/>
      <c r="M5844" s="381"/>
      <c r="N5844" s="381"/>
      <c r="O5844" s="376"/>
      <c r="P5844" s="377"/>
      <c r="Q5844" s="376"/>
      <c r="R5844" s="377"/>
    </row>
    <row r="5845" spans="8:19" ht="5.25" customHeight="1" x14ac:dyDescent="0.3">
      <c r="H5845" s="357"/>
      <c r="I5845" s="357"/>
      <c r="J5845" s="407"/>
      <c r="K5845" s="378"/>
      <c r="L5845" s="378"/>
      <c r="M5845" s="381"/>
      <c r="N5845" s="381"/>
      <c r="O5845" s="376"/>
      <c r="P5845" s="377"/>
      <c r="Q5845" s="376"/>
      <c r="R5845" s="377"/>
    </row>
    <row r="5846" spans="8:19" x14ac:dyDescent="0.3">
      <c r="H5846" s="367"/>
      <c r="I5846" s="367"/>
      <c r="J5846" s="367"/>
      <c r="K5846" s="367"/>
      <c r="L5846" s="367"/>
      <c r="M5846" s="367"/>
      <c r="N5846" s="382"/>
      <c r="O5846" s="376"/>
      <c r="P5846" s="377"/>
      <c r="Q5846" s="376"/>
      <c r="R5846" s="377"/>
    </row>
    <row r="5847" spans="8:19" x14ac:dyDescent="0.3">
      <c r="H5847" s="354"/>
      <c r="I5847" s="354"/>
      <c r="J5847" s="354"/>
      <c r="K5847" s="354"/>
      <c r="L5847" s="354"/>
      <c r="M5847" s="368"/>
      <c r="N5847" s="384"/>
      <c r="O5847" s="310"/>
      <c r="P5847" s="495"/>
      <c r="Q5847" s="495"/>
      <c r="R5847" s="495"/>
      <c r="S5847" s="436"/>
    </row>
    <row r="5848" spans="8:19" ht="21" customHeight="1" x14ac:dyDescent="0.3">
      <c r="H5848" s="385"/>
      <c r="I5848" s="385"/>
      <c r="J5848" s="385"/>
      <c r="K5848" s="385"/>
      <c r="L5848" s="385"/>
      <c r="M5848" s="386"/>
      <c r="N5848" s="386"/>
      <c r="O5848" s="385"/>
      <c r="P5848" s="385"/>
      <c r="Q5848" s="13"/>
      <c r="R5848" s="13"/>
    </row>
    <row r="5849" spans="8:19" ht="20.25" customHeight="1" x14ac:dyDescent="0.3">
      <c r="H5849" s="354"/>
      <c r="I5849" s="355"/>
      <c r="J5849" s="355"/>
      <c r="K5849" s="355"/>
      <c r="L5849" s="355"/>
      <c r="M5849" s="355"/>
      <c r="N5849" s="355"/>
      <c r="O5849" s="355"/>
      <c r="P5849" s="355"/>
      <c r="Q5849" s="13"/>
      <c r="R5849" s="13"/>
      <c r="S5849" s="436"/>
    </row>
    <row r="5850" spans="8:19" x14ac:dyDescent="0.3">
      <c r="H5850" s="354"/>
      <c r="I5850" s="355"/>
      <c r="J5850" s="355"/>
      <c r="K5850" s="355"/>
      <c r="L5850" s="355"/>
      <c r="M5850" s="355"/>
      <c r="N5850" s="355"/>
      <c r="O5850" s="355"/>
      <c r="P5850" s="355"/>
      <c r="Q5850" s="13"/>
      <c r="R5850" s="70"/>
    </row>
    <row r="5851" spans="8:19" x14ac:dyDescent="0.3">
      <c r="H5851" s="354"/>
      <c r="I5851" s="355"/>
      <c r="J5851" s="355"/>
      <c r="K5851" s="355"/>
      <c r="L5851" s="355"/>
      <c r="M5851" s="355"/>
      <c r="N5851" s="355"/>
      <c r="O5851" s="355"/>
      <c r="P5851" s="355"/>
      <c r="Q5851" s="13"/>
      <c r="R5851" s="70"/>
    </row>
    <row r="5852" spans="8:19" ht="15.75" customHeight="1" x14ac:dyDescent="0.3">
      <c r="H5852" s="354"/>
      <c r="I5852" s="355"/>
      <c r="J5852" s="355"/>
      <c r="K5852" s="355"/>
      <c r="L5852" s="355"/>
      <c r="M5852" s="355"/>
      <c r="N5852" s="355"/>
      <c r="O5852" s="355"/>
      <c r="P5852" s="355"/>
      <c r="Q5852" s="13"/>
      <c r="R5852" s="70"/>
    </row>
    <row r="5853" spans="8:19" ht="6.75" customHeight="1" x14ac:dyDescent="0.3">
      <c r="H5853" s="13"/>
      <c r="I5853" s="13"/>
      <c r="J5853" s="13"/>
      <c r="K5853" s="13"/>
      <c r="L5853" s="13"/>
      <c r="M5853" s="358"/>
      <c r="N5853" s="358"/>
      <c r="O5853" s="13"/>
      <c r="P5853" s="13"/>
      <c r="Q5853" s="13"/>
      <c r="R5853" s="13"/>
    </row>
    <row r="5854" spans="8:19" ht="18.600000000000001" x14ac:dyDescent="0.4">
      <c r="H5854" s="487"/>
      <c r="I5854" s="487"/>
      <c r="J5854" s="487"/>
      <c r="K5854" s="487"/>
      <c r="L5854" s="487"/>
      <c r="M5854" s="487"/>
      <c r="N5854" s="487"/>
      <c r="O5854" s="487"/>
      <c r="P5854" s="487"/>
      <c r="Q5854" s="487"/>
      <c r="R5854" s="487"/>
    </row>
    <row r="5855" spans="8:19" x14ac:dyDescent="0.3">
      <c r="H5855" s="482"/>
      <c r="I5855" s="482"/>
      <c r="J5855" s="482"/>
      <c r="K5855" s="482"/>
      <c r="L5855" s="482"/>
      <c r="M5855" s="482"/>
      <c r="N5855" s="482"/>
      <c r="O5855" s="482"/>
      <c r="P5855" s="482"/>
      <c r="Q5855" s="13"/>
      <c r="R5855" s="13"/>
    </row>
    <row r="5856" spans="8:19" ht="18.600000000000001" x14ac:dyDescent="0.4">
      <c r="H5856" s="483"/>
      <c r="I5856" s="483"/>
      <c r="J5856" s="483"/>
      <c r="K5856" s="483"/>
      <c r="L5856" s="483"/>
      <c r="M5856" s="483"/>
      <c r="N5856" s="483"/>
      <c r="O5856" s="483"/>
      <c r="P5856" s="483"/>
      <c r="Q5856" s="13"/>
      <c r="R5856" s="13"/>
    </row>
    <row r="5857" spans="8:19" ht="18" x14ac:dyDescent="0.4">
      <c r="H5857" s="484"/>
      <c r="I5857" s="484"/>
      <c r="J5857" s="484"/>
      <c r="K5857" s="484"/>
      <c r="L5857" s="484"/>
      <c r="M5857" s="484"/>
      <c r="N5857" s="484"/>
      <c r="O5857" s="484"/>
      <c r="P5857" s="484"/>
      <c r="Q5857" s="13"/>
      <c r="R5857" s="13"/>
    </row>
    <row r="5858" spans="8:19" x14ac:dyDescent="0.3">
      <c r="H5858" s="13"/>
      <c r="I5858" s="359"/>
      <c r="J5858" s="360"/>
      <c r="K5858" s="430"/>
      <c r="L5858" s="362"/>
      <c r="M5858" s="363"/>
      <c r="N5858" s="485"/>
      <c r="O5858" s="485"/>
      <c r="P5858" s="364"/>
      <c r="Q5858" s="13"/>
      <c r="R5858" s="13"/>
    </row>
    <row r="5859" spans="8:19" x14ac:dyDescent="0.3">
      <c r="H5859" s="13"/>
      <c r="I5859" s="359"/>
      <c r="J5859" s="360"/>
      <c r="K5859" s="361"/>
      <c r="L5859" s="361"/>
      <c r="M5859" s="363"/>
      <c r="N5859" s="485"/>
      <c r="O5859" s="485"/>
      <c r="P5859" s="364"/>
      <c r="Q5859" s="13"/>
      <c r="R5859" s="13"/>
    </row>
    <row r="5860" spans="8:19" x14ac:dyDescent="0.3">
      <c r="H5860" s="13"/>
      <c r="I5860" s="365"/>
      <c r="J5860" s="365"/>
      <c r="K5860" s="366"/>
      <c r="L5860" s="367"/>
      <c r="M5860" s="368"/>
      <c r="N5860" s="369"/>
      <c r="O5860" s="486"/>
      <c r="P5860" s="486"/>
      <c r="Q5860" s="486"/>
      <c r="R5860" s="486"/>
    </row>
    <row r="5861" spans="8:19" x14ac:dyDescent="0.3">
      <c r="H5861" s="370"/>
      <c r="I5861" s="371"/>
      <c r="J5861" s="371"/>
      <c r="K5861" s="367"/>
      <c r="L5861" s="367"/>
      <c r="M5861" s="367"/>
      <c r="N5861" s="372"/>
      <c r="O5861" s="478"/>
      <c r="P5861" s="478"/>
      <c r="Q5861" s="478"/>
      <c r="R5861" s="478"/>
    </row>
    <row r="5862" spans="8:19" x14ac:dyDescent="0.3">
      <c r="H5862" s="357"/>
      <c r="I5862" s="357"/>
      <c r="J5862" s="407"/>
      <c r="K5862" s="378"/>
      <c r="L5862" s="378"/>
      <c r="M5862" s="381"/>
      <c r="N5862" s="381"/>
      <c r="O5862" s="376"/>
      <c r="P5862" s="377"/>
      <c r="Q5862" s="376"/>
      <c r="R5862" s="377"/>
    </row>
    <row r="5863" spans="8:19" x14ac:dyDescent="0.3">
      <c r="H5863" s="357"/>
      <c r="I5863" s="357"/>
      <c r="J5863" s="407"/>
      <c r="K5863" s="378"/>
      <c r="L5863" s="378"/>
      <c r="M5863" s="381"/>
      <c r="N5863" s="381"/>
      <c r="O5863" s="376"/>
      <c r="P5863" s="377"/>
      <c r="Q5863" s="376"/>
      <c r="R5863" s="377"/>
    </row>
    <row r="5864" spans="8:19" x14ac:dyDescent="0.3">
      <c r="H5864" s="357"/>
      <c r="I5864" s="357"/>
      <c r="J5864" s="407"/>
      <c r="K5864" s="378"/>
      <c r="L5864" s="378"/>
      <c r="M5864" s="381"/>
      <c r="N5864" s="381"/>
      <c r="O5864" s="376"/>
      <c r="P5864" s="377"/>
      <c r="Q5864" s="376"/>
      <c r="R5864" s="377"/>
    </row>
    <row r="5865" spans="8:19" x14ac:dyDescent="0.3">
      <c r="H5865" s="357"/>
      <c r="I5865" s="357"/>
      <c r="J5865" s="407"/>
      <c r="K5865" s="378"/>
      <c r="L5865" s="378"/>
      <c r="M5865" s="381"/>
      <c r="N5865" s="381"/>
      <c r="O5865" s="376"/>
      <c r="P5865" s="377"/>
      <c r="Q5865" s="376"/>
      <c r="R5865" s="377"/>
    </row>
    <row r="5866" spans="8:19" ht="35.25" customHeight="1" x14ac:dyDescent="0.3">
      <c r="H5866" s="357"/>
      <c r="I5866" s="357"/>
      <c r="J5866" s="407"/>
      <c r="K5866" s="378"/>
      <c r="L5866" s="378"/>
      <c r="M5866" s="381"/>
      <c r="N5866" s="381"/>
      <c r="O5866" s="376"/>
      <c r="P5866" s="377"/>
      <c r="Q5866" s="376"/>
      <c r="R5866" s="377"/>
    </row>
    <row r="5867" spans="8:19" x14ac:dyDescent="0.3">
      <c r="H5867" s="357"/>
      <c r="I5867" s="357"/>
      <c r="J5867" s="407"/>
      <c r="K5867" s="378"/>
      <c r="L5867" s="378"/>
      <c r="M5867" s="381"/>
      <c r="N5867" s="381"/>
      <c r="O5867" s="376"/>
      <c r="P5867" s="377"/>
      <c r="Q5867" s="376"/>
      <c r="R5867" s="377"/>
    </row>
    <row r="5868" spans="8:19" x14ac:dyDescent="0.3">
      <c r="H5868" s="357"/>
      <c r="I5868" s="357"/>
      <c r="J5868" s="407"/>
      <c r="K5868" s="378"/>
      <c r="L5868" s="378"/>
      <c r="M5868" s="381"/>
      <c r="N5868" s="381"/>
      <c r="O5868" s="376"/>
      <c r="P5868" s="377"/>
      <c r="Q5868" s="376"/>
      <c r="R5868" s="377"/>
    </row>
    <row r="5869" spans="8:19" x14ac:dyDescent="0.3">
      <c r="H5869" s="357"/>
      <c r="I5869" s="357"/>
      <c r="J5869" s="407"/>
      <c r="K5869" s="378"/>
      <c r="L5869" s="378"/>
      <c r="M5869" s="381"/>
      <c r="N5869" s="423"/>
      <c r="O5869" s="376"/>
      <c r="P5869" s="377"/>
      <c r="Q5869" s="376"/>
      <c r="R5869" s="377"/>
    </row>
    <row r="5870" spans="8:19" ht="15" customHeight="1" x14ac:dyDescent="0.3">
      <c r="H5870" s="357"/>
      <c r="I5870" s="357"/>
      <c r="J5870" s="407"/>
      <c r="K5870" s="378"/>
      <c r="L5870" s="378"/>
      <c r="M5870" s="381"/>
      <c r="N5870" s="381"/>
      <c r="O5870" s="376"/>
      <c r="P5870" s="377"/>
      <c r="Q5870" s="376"/>
      <c r="R5870" s="377"/>
    </row>
    <row r="5871" spans="8:19" ht="15" customHeight="1" x14ac:dyDescent="0.3">
      <c r="H5871" s="367"/>
      <c r="I5871" s="367"/>
      <c r="J5871" s="367"/>
      <c r="K5871" s="367"/>
      <c r="L5871" s="367"/>
      <c r="M5871" s="367"/>
      <c r="N5871" s="382"/>
      <c r="O5871" s="376"/>
      <c r="P5871" s="377"/>
      <c r="Q5871" s="376"/>
      <c r="R5871" s="377"/>
    </row>
    <row r="5872" spans="8:19" ht="17.25" customHeight="1" x14ac:dyDescent="0.3">
      <c r="H5872" s="354"/>
      <c r="I5872" s="354"/>
      <c r="J5872" s="354"/>
      <c r="K5872" s="354"/>
      <c r="L5872" s="354"/>
      <c r="M5872" s="368"/>
      <c r="N5872" s="384"/>
      <c r="O5872" s="310"/>
      <c r="P5872" s="495"/>
      <c r="Q5872" s="495"/>
      <c r="R5872" s="495"/>
      <c r="S5872" s="436"/>
    </row>
    <row r="5873" spans="8:18" ht="21" customHeight="1" x14ac:dyDescent="0.3">
      <c r="H5873" s="501"/>
      <c r="I5873" s="501"/>
      <c r="J5873" s="501"/>
      <c r="K5873" s="501"/>
      <c r="L5873" s="501"/>
      <c r="M5873" s="501"/>
      <c r="N5873" s="501"/>
      <c r="O5873" s="397"/>
      <c r="P5873" s="420"/>
      <c r="Q5873" s="397"/>
      <c r="R5873" s="420"/>
    </row>
    <row r="5874" spans="8:18" ht="24" customHeight="1" x14ac:dyDescent="0.3">
      <c r="H5874" s="501"/>
      <c r="I5874" s="501"/>
      <c r="J5874" s="501"/>
      <c r="K5874" s="501"/>
      <c r="L5874" s="501"/>
      <c r="M5874" s="501"/>
      <c r="N5874" s="501"/>
      <c r="O5874" s="397"/>
      <c r="P5874" s="495"/>
      <c r="Q5874" s="495"/>
      <c r="R5874" s="495"/>
    </row>
    <row r="5875" spans="8:18" ht="21.75" customHeight="1" x14ac:dyDescent="0.3">
      <c r="H5875" s="385"/>
      <c r="I5875" s="385"/>
      <c r="J5875" s="385"/>
      <c r="K5875" s="385"/>
      <c r="L5875" s="385"/>
      <c r="M5875" s="386"/>
      <c r="N5875" s="386"/>
      <c r="O5875" s="385"/>
      <c r="P5875" s="385"/>
      <c r="Q5875" s="13"/>
      <c r="R5875" s="13"/>
    </row>
    <row r="5876" spans="8:18" ht="17.25" customHeight="1" x14ac:dyDescent="0.3">
      <c r="H5876" s="354"/>
      <c r="I5876" s="355"/>
      <c r="J5876" s="355"/>
      <c r="K5876" s="355"/>
      <c r="L5876" s="355"/>
      <c r="M5876" s="355"/>
      <c r="N5876" s="355"/>
      <c r="O5876" s="355"/>
      <c r="P5876" s="355"/>
      <c r="Q5876" s="13"/>
      <c r="R5876" s="13"/>
    </row>
    <row r="5877" spans="8:18" x14ac:dyDescent="0.3">
      <c r="H5877" s="354"/>
      <c r="I5877" s="355"/>
      <c r="J5877" s="355"/>
      <c r="K5877" s="355"/>
      <c r="L5877" s="355"/>
      <c r="M5877" s="355"/>
      <c r="N5877" s="355"/>
      <c r="O5877" s="355"/>
      <c r="P5877" s="355"/>
      <c r="Q5877" s="13"/>
      <c r="R5877" s="70"/>
    </row>
    <row r="5878" spans="8:18" x14ac:dyDescent="0.3">
      <c r="H5878" s="354"/>
      <c r="I5878" s="355"/>
      <c r="J5878" s="355"/>
      <c r="K5878" s="355"/>
      <c r="L5878" s="355"/>
      <c r="M5878" s="355"/>
      <c r="N5878" s="355"/>
      <c r="O5878" s="355"/>
      <c r="P5878" s="355"/>
      <c r="Q5878" s="13"/>
      <c r="R5878" s="70"/>
    </row>
    <row r="5879" spans="8:18" ht="21" customHeight="1" x14ac:dyDescent="0.3">
      <c r="H5879" s="354"/>
      <c r="I5879" s="355"/>
      <c r="J5879" s="355"/>
      <c r="K5879" s="355"/>
      <c r="L5879" s="355"/>
      <c r="M5879" s="355"/>
      <c r="N5879" s="355"/>
      <c r="O5879" s="355"/>
      <c r="P5879" s="355"/>
      <c r="Q5879" s="13"/>
      <c r="R5879" s="70"/>
    </row>
    <row r="5880" spans="8:18" ht="5.25" customHeight="1" x14ac:dyDescent="0.3">
      <c r="H5880" s="13"/>
      <c r="I5880" s="13"/>
      <c r="J5880" s="13"/>
      <c r="K5880" s="13"/>
      <c r="L5880" s="13"/>
      <c r="M5880" s="358"/>
      <c r="N5880" s="358"/>
      <c r="O5880" s="13"/>
      <c r="P5880" s="13"/>
      <c r="Q5880" s="13"/>
      <c r="R5880" s="13"/>
    </row>
    <row r="5881" spans="8:18" ht="18.600000000000001" x14ac:dyDescent="0.4">
      <c r="H5881" s="487"/>
      <c r="I5881" s="487"/>
      <c r="J5881" s="487"/>
      <c r="K5881" s="487"/>
      <c r="L5881" s="487"/>
      <c r="M5881" s="487"/>
      <c r="N5881" s="487"/>
      <c r="O5881" s="487"/>
      <c r="P5881" s="487"/>
      <c r="Q5881" s="487"/>
      <c r="R5881" s="487"/>
    </row>
    <row r="5882" spans="8:18" x14ac:dyDescent="0.3">
      <c r="H5882" s="482"/>
      <c r="I5882" s="482"/>
      <c r="J5882" s="482"/>
      <c r="K5882" s="482"/>
      <c r="L5882" s="482"/>
      <c r="M5882" s="482"/>
      <c r="N5882" s="482"/>
      <c r="O5882" s="482"/>
      <c r="P5882" s="482"/>
      <c r="Q5882" s="13"/>
      <c r="R5882" s="13"/>
    </row>
    <row r="5883" spans="8:18" ht="18.600000000000001" x14ac:dyDescent="0.4">
      <c r="H5883" s="483"/>
      <c r="I5883" s="483"/>
      <c r="J5883" s="483"/>
      <c r="K5883" s="483"/>
      <c r="L5883" s="483"/>
      <c r="M5883" s="483"/>
      <c r="N5883" s="483"/>
      <c r="O5883" s="483"/>
      <c r="P5883" s="483"/>
      <c r="Q5883" s="13"/>
      <c r="R5883" s="13"/>
    </row>
    <row r="5884" spans="8:18" ht="18" x14ac:dyDescent="0.4">
      <c r="H5884" s="484"/>
      <c r="I5884" s="484"/>
      <c r="J5884" s="484"/>
      <c r="K5884" s="484"/>
      <c r="L5884" s="484"/>
      <c r="M5884" s="484"/>
      <c r="N5884" s="484"/>
      <c r="O5884" s="484"/>
      <c r="P5884" s="484"/>
      <c r="Q5884" s="13"/>
      <c r="R5884" s="13"/>
    </row>
    <row r="5885" spans="8:18" x14ac:dyDescent="0.3">
      <c r="H5885" s="13"/>
      <c r="I5885" s="359"/>
      <c r="J5885" s="360"/>
      <c r="K5885" s="430"/>
      <c r="L5885" s="362"/>
      <c r="M5885" s="363"/>
      <c r="N5885" s="485"/>
      <c r="O5885" s="485"/>
      <c r="P5885" s="364"/>
      <c r="Q5885" s="13"/>
      <c r="R5885" s="13"/>
    </row>
    <row r="5886" spans="8:18" x14ac:dyDescent="0.3">
      <c r="H5886" s="13"/>
      <c r="I5886" s="359"/>
      <c r="J5886" s="360"/>
      <c r="K5886" s="361"/>
      <c r="L5886" s="361"/>
      <c r="M5886" s="363"/>
      <c r="N5886" s="485"/>
      <c r="O5886" s="485"/>
      <c r="P5886" s="364"/>
      <c r="Q5886" s="13"/>
      <c r="R5886" s="13"/>
    </row>
    <row r="5887" spans="8:18" x14ac:dyDescent="0.3">
      <c r="H5887" s="13"/>
      <c r="I5887" s="365"/>
      <c r="J5887" s="365"/>
      <c r="K5887" s="366"/>
      <c r="L5887" s="367"/>
      <c r="M5887" s="368"/>
      <c r="N5887" s="369"/>
      <c r="O5887" s="486"/>
      <c r="P5887" s="486"/>
      <c r="Q5887" s="486"/>
      <c r="R5887" s="486"/>
    </row>
    <row r="5888" spans="8:18" x14ac:dyDescent="0.3">
      <c r="H5888" s="370"/>
      <c r="I5888" s="371"/>
      <c r="J5888" s="371"/>
      <c r="K5888" s="367"/>
      <c r="L5888" s="367"/>
      <c r="M5888" s="367"/>
      <c r="N5888" s="372"/>
      <c r="O5888" s="478"/>
      <c r="P5888" s="478"/>
      <c r="Q5888" s="478"/>
      <c r="R5888" s="478"/>
    </row>
    <row r="5889" spans="8:18" ht="23.25" customHeight="1" x14ac:dyDescent="0.3">
      <c r="H5889" s="357"/>
      <c r="I5889" s="357"/>
      <c r="J5889" s="407"/>
      <c r="K5889" s="378"/>
      <c r="L5889" s="378"/>
      <c r="M5889" s="381"/>
      <c r="N5889" s="491"/>
      <c r="O5889" s="376"/>
      <c r="P5889" s="377"/>
      <c r="Q5889" s="376"/>
      <c r="R5889" s="377"/>
    </row>
    <row r="5890" spans="8:18" ht="12" customHeight="1" x14ac:dyDescent="0.3">
      <c r="H5890" s="357"/>
      <c r="I5890" s="357"/>
      <c r="J5890" s="407"/>
      <c r="K5890" s="378"/>
      <c r="L5890" s="378"/>
      <c r="M5890" s="381"/>
      <c r="N5890" s="491"/>
      <c r="O5890" s="376"/>
      <c r="P5890" s="377"/>
      <c r="Q5890" s="376"/>
      <c r="R5890" s="377"/>
    </row>
    <row r="5891" spans="8:18" ht="15" customHeight="1" x14ac:dyDescent="0.3">
      <c r="H5891" s="357"/>
      <c r="I5891" s="357"/>
      <c r="J5891" s="407"/>
      <c r="K5891" s="378"/>
      <c r="L5891" s="378"/>
      <c r="M5891" s="381"/>
      <c r="N5891" s="491"/>
      <c r="O5891" s="376"/>
      <c r="P5891" s="377"/>
      <c r="Q5891" s="376"/>
      <c r="R5891" s="377"/>
    </row>
    <row r="5892" spans="8:18" ht="15" customHeight="1" x14ac:dyDescent="0.3">
      <c r="H5892" s="357"/>
      <c r="I5892" s="357"/>
      <c r="J5892" s="407"/>
      <c r="K5892" s="378"/>
      <c r="L5892" s="378"/>
      <c r="M5892" s="381"/>
      <c r="N5892" s="491"/>
      <c r="O5892" s="376"/>
      <c r="P5892" s="377"/>
      <c r="Q5892" s="376"/>
      <c r="R5892" s="377"/>
    </row>
    <row r="5893" spans="8:18" ht="27.75" customHeight="1" x14ac:dyDescent="0.3">
      <c r="H5893" s="357"/>
      <c r="I5893" s="357"/>
      <c r="J5893" s="407"/>
      <c r="K5893" s="378"/>
      <c r="L5893" s="378"/>
      <c r="M5893" s="381"/>
      <c r="N5893" s="381"/>
      <c r="O5893" s="376"/>
      <c r="P5893" s="377"/>
      <c r="Q5893" s="376"/>
      <c r="R5893" s="377"/>
    </row>
    <row r="5894" spans="8:18" ht="27" customHeight="1" x14ac:dyDescent="0.3">
      <c r="H5894" s="357"/>
      <c r="I5894" s="357"/>
      <c r="J5894" s="407"/>
      <c r="K5894" s="378"/>
      <c r="L5894" s="378"/>
      <c r="M5894" s="381"/>
      <c r="N5894" s="381"/>
      <c r="O5894" s="376"/>
      <c r="P5894" s="377"/>
      <c r="Q5894" s="376"/>
      <c r="R5894" s="377"/>
    </row>
    <row r="5895" spans="8:18" ht="31.5" customHeight="1" x14ac:dyDescent="0.3">
      <c r="H5895" s="357"/>
      <c r="I5895" s="357"/>
      <c r="J5895" s="407"/>
      <c r="K5895" s="378"/>
      <c r="L5895" s="378"/>
      <c r="M5895" s="381"/>
      <c r="N5895" s="381"/>
      <c r="O5895" s="376"/>
      <c r="P5895" s="377"/>
      <c r="Q5895" s="376"/>
      <c r="R5895" s="377"/>
    </row>
    <row r="5896" spans="8:18" ht="25.5" customHeight="1" x14ac:dyDescent="0.3">
      <c r="H5896" s="357"/>
      <c r="I5896" s="357"/>
      <c r="J5896" s="407"/>
      <c r="K5896" s="378"/>
      <c r="L5896" s="378"/>
      <c r="M5896" s="381"/>
      <c r="N5896" s="381"/>
      <c r="O5896" s="376"/>
      <c r="P5896" s="377"/>
      <c r="Q5896" s="376"/>
      <c r="R5896" s="377"/>
    </row>
    <row r="5897" spans="8:18" ht="18" customHeight="1" x14ac:dyDescent="0.3">
      <c r="H5897" s="357"/>
      <c r="I5897" s="357"/>
      <c r="J5897" s="407"/>
      <c r="K5897" s="378"/>
      <c r="L5897" s="378"/>
      <c r="M5897" s="381"/>
      <c r="N5897" s="381"/>
      <c r="O5897" s="376"/>
      <c r="P5897" s="377"/>
      <c r="Q5897" s="376"/>
      <c r="R5897" s="377"/>
    </row>
    <row r="5898" spans="8:18" x14ac:dyDescent="0.3">
      <c r="H5898" s="357"/>
      <c r="I5898" s="357"/>
      <c r="J5898" s="407"/>
      <c r="K5898" s="378"/>
      <c r="L5898" s="378"/>
      <c r="M5898" s="381"/>
      <c r="N5898" s="381"/>
      <c r="O5898" s="376"/>
      <c r="P5898" s="377"/>
      <c r="Q5898" s="376"/>
      <c r="R5898" s="377"/>
    </row>
    <row r="5899" spans="8:18" ht="17.25" customHeight="1" x14ac:dyDescent="0.3">
      <c r="H5899" s="437"/>
      <c r="I5899" s="437"/>
      <c r="J5899" s="438"/>
      <c r="K5899" s="378"/>
      <c r="L5899" s="378"/>
      <c r="M5899" s="381"/>
      <c r="N5899" s="381"/>
      <c r="O5899" s="376"/>
      <c r="P5899" s="377"/>
      <c r="Q5899" s="376"/>
      <c r="R5899" s="377"/>
    </row>
    <row r="5900" spans="8:18" ht="18" customHeight="1" x14ac:dyDescent="0.3">
      <c r="H5900" s="437"/>
      <c r="I5900" s="437"/>
      <c r="J5900" s="438"/>
      <c r="K5900" s="439"/>
      <c r="L5900" s="439"/>
      <c r="M5900" s="381"/>
      <c r="N5900" s="381"/>
      <c r="O5900" s="376"/>
      <c r="P5900" s="377"/>
      <c r="Q5900" s="376"/>
      <c r="R5900" s="377"/>
    </row>
    <row r="5901" spans="8:18" x14ac:dyDescent="0.3">
      <c r="H5901" s="437"/>
      <c r="I5901" s="437"/>
      <c r="J5901" s="438"/>
      <c r="K5901" s="439"/>
      <c r="L5901" s="439"/>
      <c r="M5901" s="381"/>
      <c r="N5901" s="381"/>
      <c r="O5901" s="376"/>
      <c r="P5901" s="377"/>
      <c r="Q5901" s="376"/>
      <c r="R5901" s="377"/>
    </row>
    <row r="5902" spans="8:18" x14ac:dyDescent="0.3">
      <c r="H5902" s="437"/>
      <c r="I5902" s="437"/>
      <c r="J5902" s="438"/>
      <c r="K5902" s="378"/>
      <c r="L5902" s="439"/>
      <c r="M5902" s="381"/>
      <c r="N5902" s="381"/>
      <c r="O5902" s="376"/>
      <c r="P5902" s="377"/>
      <c r="Q5902" s="376"/>
      <c r="R5902" s="377"/>
    </row>
    <row r="5903" spans="8:18" ht="15" customHeight="1" x14ac:dyDescent="0.3">
      <c r="H5903" s="437"/>
      <c r="I5903" s="437"/>
      <c r="J5903" s="438"/>
      <c r="K5903" s="439"/>
      <c r="L5903" s="439"/>
      <c r="M5903" s="381"/>
      <c r="N5903" s="381"/>
      <c r="O5903" s="376"/>
      <c r="P5903" s="377"/>
      <c r="Q5903" s="376"/>
      <c r="R5903" s="377"/>
    </row>
    <row r="5904" spans="8:18" x14ac:dyDescent="0.3">
      <c r="H5904" s="437"/>
      <c r="I5904" s="437"/>
      <c r="J5904" s="438"/>
      <c r="K5904" s="439"/>
      <c r="L5904" s="439"/>
      <c r="M5904" s="381"/>
      <c r="N5904" s="381"/>
      <c r="O5904" s="376"/>
      <c r="P5904" s="377"/>
      <c r="Q5904" s="376"/>
      <c r="R5904" s="377"/>
    </row>
    <row r="5905" spans="8:19" ht="24" customHeight="1" x14ac:dyDescent="0.3">
      <c r="H5905" s="437"/>
      <c r="I5905" s="437"/>
      <c r="J5905" s="438"/>
      <c r="K5905" s="439"/>
      <c r="L5905" s="439"/>
      <c r="M5905" s="381"/>
      <c r="N5905" s="423"/>
      <c r="O5905" s="376"/>
      <c r="P5905" s="377"/>
      <c r="Q5905" s="376"/>
      <c r="R5905" s="377"/>
    </row>
    <row r="5906" spans="8:19" x14ac:dyDescent="0.3">
      <c r="H5906" s="437"/>
      <c r="I5906" s="437"/>
      <c r="J5906" s="438"/>
      <c r="K5906" s="439"/>
      <c r="L5906" s="439"/>
      <c r="M5906" s="381"/>
      <c r="N5906" s="423"/>
      <c r="O5906" s="376"/>
      <c r="P5906" s="377"/>
      <c r="Q5906" s="376"/>
      <c r="R5906" s="377"/>
    </row>
    <row r="5907" spans="8:19" ht="5.25" customHeight="1" x14ac:dyDescent="0.3">
      <c r="H5907" s="437"/>
      <c r="I5907" s="437"/>
      <c r="J5907" s="438"/>
      <c r="K5907" s="439"/>
      <c r="L5907" s="439"/>
      <c r="M5907" s="440"/>
      <c r="N5907" s="440"/>
      <c r="O5907" s="376"/>
      <c r="P5907" s="377"/>
      <c r="Q5907" s="376"/>
      <c r="R5907" s="377"/>
    </row>
    <row r="5908" spans="8:19" ht="18.75" customHeight="1" x14ac:dyDescent="0.3">
      <c r="H5908" s="368"/>
      <c r="I5908" s="368"/>
      <c r="J5908" s="368"/>
      <c r="K5908" s="368"/>
      <c r="L5908" s="368"/>
      <c r="M5908" s="368"/>
      <c r="N5908" s="441"/>
      <c r="O5908" s="376"/>
      <c r="P5908" s="377"/>
      <c r="Q5908" s="376"/>
      <c r="R5908" s="377"/>
    </row>
    <row r="5909" spans="8:19" ht="24.75" customHeight="1" x14ac:dyDescent="0.3">
      <c r="H5909" s="368"/>
      <c r="I5909" s="368"/>
      <c r="J5909" s="368"/>
      <c r="K5909" s="368"/>
      <c r="L5909" s="368"/>
      <c r="M5909" s="368"/>
      <c r="N5909" s="437"/>
      <c r="O5909" s="310"/>
      <c r="P5909" s="495"/>
      <c r="Q5909" s="495"/>
      <c r="R5909" s="495"/>
      <c r="S5909" s="436"/>
    </row>
    <row r="5910" spans="8:19" x14ac:dyDescent="0.3">
      <c r="H5910" s="385"/>
      <c r="I5910" s="385"/>
      <c r="J5910" s="385"/>
      <c r="K5910" s="385"/>
      <c r="L5910" s="385"/>
      <c r="M5910" s="386"/>
      <c r="N5910" s="386"/>
      <c r="O5910" s="385"/>
      <c r="P5910" s="385"/>
      <c r="Q5910" s="13"/>
      <c r="R5910" s="13"/>
    </row>
    <row r="5911" spans="8:19" x14ac:dyDescent="0.3">
      <c r="H5911" s="354"/>
      <c r="I5911" s="355"/>
      <c r="J5911" s="355"/>
      <c r="K5911" s="355"/>
      <c r="L5911" s="355"/>
      <c r="M5911" s="355"/>
      <c r="N5911" s="355"/>
      <c r="O5911" s="355"/>
      <c r="P5911" s="355"/>
      <c r="Q5911" s="13"/>
      <c r="R5911" s="13"/>
    </row>
    <row r="5912" spans="8:19" x14ac:dyDescent="0.3">
      <c r="H5912" s="354"/>
      <c r="I5912" s="355"/>
      <c r="J5912" s="355"/>
      <c r="K5912" s="355"/>
      <c r="L5912" s="355"/>
      <c r="M5912" s="355"/>
      <c r="N5912" s="355"/>
      <c r="O5912" s="355"/>
      <c r="P5912" s="355"/>
      <c r="Q5912" s="13"/>
      <c r="R5912" s="70"/>
    </row>
    <row r="5913" spans="8:19" x14ac:dyDescent="0.3">
      <c r="H5913" s="354"/>
      <c r="I5913" s="355"/>
      <c r="J5913" s="355"/>
      <c r="K5913" s="355"/>
      <c r="L5913" s="355"/>
      <c r="M5913" s="355"/>
      <c r="N5913" s="355"/>
      <c r="O5913" s="355"/>
      <c r="P5913" s="355"/>
      <c r="Q5913" s="13"/>
      <c r="R5913" s="70"/>
    </row>
    <row r="5914" spans="8:19" x14ac:dyDescent="0.3">
      <c r="H5914" s="354"/>
      <c r="I5914" s="355"/>
      <c r="J5914" s="355"/>
      <c r="K5914" s="355"/>
      <c r="L5914" s="355"/>
      <c r="M5914" s="355"/>
      <c r="N5914" s="355"/>
      <c r="O5914" s="355"/>
      <c r="P5914" s="355"/>
      <c r="Q5914" s="13"/>
      <c r="R5914" s="70"/>
    </row>
    <row r="5915" spans="8:19" ht="3" customHeight="1" x14ac:dyDescent="0.3">
      <c r="H5915" s="13"/>
      <c r="I5915" s="13"/>
      <c r="J5915" s="13"/>
      <c r="K5915" s="13"/>
      <c r="L5915" s="13"/>
      <c r="M5915" s="358"/>
      <c r="N5915" s="358"/>
      <c r="O5915" s="13"/>
      <c r="P5915" s="13"/>
      <c r="Q5915" s="13"/>
      <c r="R5915" s="13"/>
    </row>
    <row r="5916" spans="8:19" x14ac:dyDescent="0.3">
      <c r="H5916" s="385"/>
      <c r="I5916" s="385"/>
      <c r="J5916" s="385"/>
      <c r="K5916" s="385"/>
      <c r="L5916" s="385"/>
      <c r="M5916" s="385"/>
      <c r="N5916" s="385"/>
      <c r="O5916" s="385"/>
      <c r="P5916" s="385"/>
      <c r="Q5916" s="13"/>
      <c r="R5916" s="13"/>
    </row>
    <row r="5917" spans="8:19" ht="18.600000000000001" x14ac:dyDescent="0.4">
      <c r="H5917" s="487"/>
      <c r="I5917" s="487"/>
      <c r="J5917" s="487"/>
      <c r="K5917" s="487"/>
      <c r="L5917" s="487"/>
      <c r="M5917" s="487"/>
      <c r="N5917" s="487"/>
      <c r="O5917" s="487"/>
      <c r="P5917" s="487"/>
      <c r="Q5917" s="487"/>
      <c r="R5917" s="487"/>
    </row>
    <row r="5918" spans="8:19" x14ac:dyDescent="0.3">
      <c r="H5918" s="482"/>
      <c r="I5918" s="482"/>
      <c r="J5918" s="482"/>
      <c r="K5918" s="482"/>
      <c r="L5918" s="482"/>
      <c r="M5918" s="482"/>
      <c r="N5918" s="482"/>
      <c r="O5918" s="482"/>
      <c r="P5918" s="482"/>
      <c r="Q5918" s="13"/>
      <c r="R5918" s="13"/>
    </row>
    <row r="5919" spans="8:19" ht="18.600000000000001" x14ac:dyDescent="0.4">
      <c r="H5919" s="483"/>
      <c r="I5919" s="483"/>
      <c r="J5919" s="483"/>
      <c r="K5919" s="483"/>
      <c r="L5919" s="483"/>
      <c r="M5919" s="483"/>
      <c r="N5919" s="483"/>
      <c r="O5919" s="483"/>
      <c r="P5919" s="483"/>
      <c r="Q5919" s="13"/>
      <c r="R5919" s="13"/>
    </row>
    <row r="5920" spans="8:19" ht="24" customHeight="1" x14ac:dyDescent="0.4">
      <c r="H5920" s="484"/>
      <c r="I5920" s="484"/>
      <c r="J5920" s="484"/>
      <c r="K5920" s="484"/>
      <c r="L5920" s="484"/>
      <c r="M5920" s="484"/>
      <c r="N5920" s="484"/>
      <c r="O5920" s="484"/>
      <c r="P5920" s="484"/>
      <c r="Q5920" s="13"/>
      <c r="R5920" s="13"/>
    </row>
    <row r="5921" spans="8:18" x14ac:dyDescent="0.3">
      <c r="H5921" s="13"/>
      <c r="I5921" s="359"/>
      <c r="J5921" s="360"/>
      <c r="K5921" s="430"/>
      <c r="L5921" s="362"/>
      <c r="M5921" s="363"/>
      <c r="N5921" s="485"/>
      <c r="O5921" s="485"/>
      <c r="P5921" s="364"/>
      <c r="Q5921" s="13"/>
      <c r="R5921" s="13"/>
    </row>
    <row r="5922" spans="8:18" x14ac:dyDescent="0.3">
      <c r="H5922" s="13"/>
      <c r="I5922" s="359"/>
      <c r="J5922" s="360"/>
      <c r="K5922" s="361"/>
      <c r="L5922" s="361"/>
      <c r="M5922" s="363"/>
      <c r="N5922" s="485"/>
      <c r="O5922" s="485"/>
      <c r="P5922" s="364"/>
      <c r="Q5922" s="13"/>
      <c r="R5922" s="13"/>
    </row>
    <row r="5923" spans="8:18" x14ac:dyDescent="0.3">
      <c r="H5923" s="13"/>
      <c r="I5923" s="365"/>
      <c r="J5923" s="365"/>
      <c r="K5923" s="366"/>
      <c r="L5923" s="367"/>
      <c r="M5923" s="368"/>
      <c r="N5923" s="369"/>
      <c r="O5923" s="486"/>
      <c r="P5923" s="486"/>
      <c r="Q5923" s="486"/>
      <c r="R5923" s="486"/>
    </row>
    <row r="5924" spans="8:18" x14ac:dyDescent="0.3">
      <c r="H5924" s="370"/>
      <c r="I5924" s="371"/>
      <c r="J5924" s="371"/>
      <c r="K5924" s="367"/>
      <c r="L5924" s="367"/>
      <c r="M5924" s="367"/>
      <c r="N5924" s="372"/>
      <c r="O5924" s="478"/>
      <c r="P5924" s="478"/>
      <c r="Q5924" s="478"/>
      <c r="R5924" s="478"/>
    </row>
    <row r="5925" spans="8:18" x14ac:dyDescent="0.3">
      <c r="H5925" s="357"/>
      <c r="I5925" s="357"/>
      <c r="J5925" s="407"/>
      <c r="K5925" s="378"/>
      <c r="L5925" s="378"/>
      <c r="M5925" s="381"/>
      <c r="N5925" s="381"/>
      <c r="O5925" s="376"/>
      <c r="P5925" s="377"/>
      <c r="Q5925" s="376"/>
      <c r="R5925" s="377"/>
    </row>
    <row r="5926" spans="8:18" ht="25.5" customHeight="1" x14ac:dyDescent="0.3">
      <c r="H5926" s="357"/>
      <c r="I5926" s="357"/>
      <c r="J5926" s="407"/>
      <c r="K5926" s="378"/>
      <c r="L5926" s="378"/>
      <c r="M5926" s="381"/>
      <c r="N5926" s="381"/>
      <c r="O5926" s="376"/>
      <c r="P5926" s="377"/>
      <c r="Q5926" s="376"/>
      <c r="R5926" s="377"/>
    </row>
    <row r="5927" spans="8:18" ht="50.25" customHeight="1" x14ac:dyDescent="0.3">
      <c r="H5927" s="357"/>
      <c r="I5927" s="357"/>
      <c r="J5927" s="407"/>
      <c r="K5927" s="378"/>
      <c r="L5927" s="378"/>
      <c r="M5927" s="381"/>
      <c r="N5927" s="381"/>
      <c r="O5927" s="376"/>
      <c r="P5927" s="377"/>
      <c r="Q5927" s="376"/>
      <c r="R5927" s="377"/>
    </row>
    <row r="5928" spans="8:18" ht="38.25" customHeight="1" x14ac:dyDescent="0.3">
      <c r="H5928" s="357"/>
      <c r="I5928" s="357"/>
      <c r="J5928" s="407"/>
      <c r="K5928" s="378"/>
      <c r="L5928" s="378"/>
      <c r="M5928" s="381"/>
      <c r="N5928" s="381"/>
      <c r="O5928" s="376"/>
      <c r="P5928" s="377"/>
      <c r="Q5928" s="376"/>
      <c r="R5928" s="377"/>
    </row>
    <row r="5929" spans="8:18" ht="25.5" customHeight="1" x14ac:dyDescent="0.3">
      <c r="H5929" s="357"/>
      <c r="I5929" s="357"/>
      <c r="J5929" s="407"/>
      <c r="K5929" s="378"/>
      <c r="L5929" s="378"/>
      <c r="M5929" s="381"/>
      <c r="N5929" s="381"/>
      <c r="O5929" s="376"/>
      <c r="P5929" s="377"/>
      <c r="Q5929" s="376"/>
      <c r="R5929" s="377"/>
    </row>
    <row r="5930" spans="8:18" x14ac:dyDescent="0.3">
      <c r="H5930" s="357"/>
      <c r="I5930" s="357"/>
      <c r="J5930" s="407"/>
      <c r="K5930" s="378"/>
      <c r="L5930" s="378"/>
      <c r="M5930" s="381"/>
      <c r="N5930" s="381"/>
      <c r="O5930" s="376"/>
      <c r="P5930" s="377"/>
      <c r="Q5930" s="376"/>
      <c r="R5930" s="377"/>
    </row>
    <row r="5931" spans="8:18" ht="19.5" customHeight="1" x14ac:dyDescent="0.3">
      <c r="H5931" s="367"/>
      <c r="I5931" s="367"/>
      <c r="J5931" s="367"/>
      <c r="K5931" s="367"/>
      <c r="L5931" s="367"/>
      <c r="M5931" s="367"/>
      <c r="N5931" s="382"/>
      <c r="O5931" s="376"/>
      <c r="P5931" s="377"/>
      <c r="Q5931" s="376"/>
      <c r="R5931" s="377"/>
    </row>
    <row r="5932" spans="8:18" ht="26.25" customHeight="1" x14ac:dyDescent="0.3">
      <c r="H5932" s="354"/>
      <c r="I5932" s="354"/>
      <c r="J5932" s="354"/>
      <c r="K5932" s="354"/>
      <c r="L5932" s="354"/>
      <c r="M5932" s="368"/>
      <c r="N5932" s="384"/>
      <c r="O5932" s="310"/>
      <c r="P5932" s="495"/>
      <c r="Q5932" s="495"/>
      <c r="R5932" s="495"/>
    </row>
    <row r="5933" spans="8:18" ht="21" customHeight="1" x14ac:dyDescent="0.3">
      <c r="H5933" s="385"/>
      <c r="I5933" s="385"/>
      <c r="J5933" s="385"/>
      <c r="K5933" s="385"/>
      <c r="L5933" s="385"/>
      <c r="M5933" s="386"/>
      <c r="N5933" s="386"/>
      <c r="O5933" s="385"/>
      <c r="P5933" s="385"/>
      <c r="Q5933" s="13"/>
      <c r="R5933" s="13"/>
    </row>
    <row r="5934" spans="8:18" ht="15.75" customHeight="1" x14ac:dyDescent="0.3">
      <c r="H5934" s="354"/>
      <c r="I5934" s="355"/>
      <c r="J5934" s="355"/>
      <c r="K5934" s="355"/>
      <c r="L5934" s="355"/>
      <c r="M5934" s="355"/>
      <c r="N5934" s="355"/>
      <c r="O5934" s="355"/>
      <c r="P5934" s="355"/>
      <c r="Q5934" s="13"/>
      <c r="R5934" s="13"/>
    </row>
    <row r="5935" spans="8:18" ht="13.5" customHeight="1" x14ac:dyDescent="0.3">
      <c r="H5935" s="354"/>
      <c r="I5935" s="355"/>
      <c r="J5935" s="355"/>
      <c r="K5935" s="355"/>
      <c r="L5935" s="355"/>
      <c r="M5935" s="355"/>
      <c r="N5935" s="355"/>
      <c r="O5935" s="355"/>
      <c r="P5935" s="355"/>
      <c r="Q5935" s="13"/>
      <c r="R5935" s="70"/>
    </row>
    <row r="5936" spans="8:18" x14ac:dyDescent="0.3">
      <c r="H5936" s="354"/>
      <c r="I5936" s="355"/>
      <c r="J5936" s="355"/>
      <c r="K5936" s="355"/>
      <c r="L5936" s="355"/>
      <c r="M5936" s="355"/>
      <c r="N5936" s="355"/>
      <c r="O5936" s="355"/>
      <c r="P5936" s="355"/>
      <c r="Q5936" s="13"/>
      <c r="R5936" s="70"/>
    </row>
    <row r="5937" spans="8:22" ht="17.25" customHeight="1" x14ac:dyDescent="0.3">
      <c r="H5937" s="354"/>
      <c r="I5937" s="355"/>
      <c r="J5937" s="355"/>
      <c r="K5937" s="355"/>
      <c r="L5937" s="355"/>
      <c r="M5937" s="355"/>
      <c r="N5937" s="355"/>
      <c r="O5937" s="355"/>
      <c r="P5937" s="355"/>
      <c r="Q5937" s="13"/>
      <c r="R5937" s="70"/>
    </row>
    <row r="5938" spans="8:22" x14ac:dyDescent="0.3">
      <c r="H5938" s="13"/>
      <c r="I5938" s="13"/>
      <c r="J5938" s="13"/>
      <c r="K5938" s="13"/>
      <c r="L5938" s="13"/>
      <c r="M5938" s="358"/>
      <c r="N5938" s="358"/>
      <c r="O5938" s="13"/>
      <c r="P5938" s="13"/>
      <c r="Q5938" s="13"/>
      <c r="R5938" s="13"/>
    </row>
    <row r="5939" spans="8:22" ht="18.600000000000001" x14ac:dyDescent="0.4">
      <c r="H5939" s="487"/>
      <c r="I5939" s="487"/>
      <c r="J5939" s="487"/>
      <c r="K5939" s="487"/>
      <c r="L5939" s="487"/>
      <c r="M5939" s="487"/>
      <c r="N5939" s="487"/>
      <c r="O5939" s="487"/>
      <c r="P5939" s="487"/>
      <c r="Q5939" s="487"/>
      <c r="R5939" s="487"/>
    </row>
    <row r="5940" spans="8:22" x14ac:dyDescent="0.3">
      <c r="H5940" s="482"/>
      <c r="I5940" s="482"/>
      <c r="J5940" s="482"/>
      <c r="K5940" s="482"/>
      <c r="L5940" s="482"/>
      <c r="M5940" s="482"/>
      <c r="N5940" s="482"/>
      <c r="O5940" s="482"/>
      <c r="P5940" s="482"/>
      <c r="Q5940" s="13"/>
      <c r="R5940" s="13"/>
    </row>
    <row r="5941" spans="8:22" ht="18.600000000000001" x14ac:dyDescent="0.4">
      <c r="H5941" s="483"/>
      <c r="I5941" s="483"/>
      <c r="J5941" s="483"/>
      <c r="K5941" s="483"/>
      <c r="L5941" s="483"/>
      <c r="M5941" s="483"/>
      <c r="N5941" s="483"/>
      <c r="O5941" s="483"/>
      <c r="P5941" s="483"/>
      <c r="Q5941" s="13"/>
      <c r="R5941" s="13"/>
    </row>
    <row r="5942" spans="8:22" ht="18" x14ac:dyDescent="0.4">
      <c r="H5942" s="484"/>
      <c r="I5942" s="484"/>
      <c r="J5942" s="484"/>
      <c r="K5942" s="484"/>
      <c r="L5942" s="484"/>
      <c r="M5942" s="484"/>
      <c r="N5942" s="484"/>
      <c r="O5942" s="484"/>
      <c r="P5942" s="484"/>
      <c r="Q5942" s="13"/>
      <c r="R5942" s="13"/>
    </row>
    <row r="5943" spans="8:22" x14ac:dyDescent="0.3">
      <c r="H5943" s="13"/>
      <c r="I5943" s="359"/>
      <c r="J5943" s="360"/>
      <c r="K5943" s="430"/>
      <c r="L5943" s="362"/>
      <c r="M5943" s="363"/>
      <c r="N5943" s="485"/>
      <c r="O5943" s="485"/>
      <c r="P5943" s="364"/>
      <c r="Q5943" s="13"/>
      <c r="R5943" s="13"/>
    </row>
    <row r="5944" spans="8:22" x14ac:dyDescent="0.3">
      <c r="H5944" s="13"/>
      <c r="I5944" s="359"/>
      <c r="J5944" s="360"/>
      <c r="K5944" s="361"/>
      <c r="L5944" s="361"/>
      <c r="M5944" s="363"/>
      <c r="N5944" s="485"/>
      <c r="O5944" s="485"/>
      <c r="P5944" s="364"/>
      <c r="Q5944" s="13"/>
      <c r="R5944" s="13"/>
    </row>
    <row r="5945" spans="8:22" x14ac:dyDescent="0.3">
      <c r="H5945" s="13"/>
      <c r="I5945" s="365"/>
      <c r="J5945" s="365"/>
      <c r="K5945" s="366"/>
      <c r="L5945" s="367"/>
      <c r="M5945" s="368"/>
      <c r="N5945" s="369"/>
      <c r="O5945" s="486"/>
      <c r="P5945" s="486"/>
      <c r="Q5945" s="486"/>
      <c r="R5945" s="486"/>
    </row>
    <row r="5946" spans="8:22" x14ac:dyDescent="0.3">
      <c r="H5946" s="370"/>
      <c r="I5946" s="371"/>
      <c r="J5946" s="371"/>
      <c r="K5946" s="367"/>
      <c r="L5946" s="367"/>
      <c r="M5946" s="367"/>
      <c r="N5946" s="372"/>
      <c r="O5946" s="478"/>
      <c r="P5946" s="478"/>
      <c r="Q5946" s="478"/>
      <c r="R5946" s="478"/>
    </row>
    <row r="5947" spans="8:22" x14ac:dyDescent="0.3">
      <c r="H5947" s="357"/>
      <c r="I5947" s="357"/>
      <c r="J5947" s="407"/>
      <c r="K5947" s="378"/>
      <c r="L5947" s="378"/>
      <c r="M5947" s="381"/>
      <c r="N5947" s="381"/>
      <c r="O5947" s="376"/>
      <c r="P5947" s="377"/>
      <c r="Q5947" s="376"/>
      <c r="R5947" s="377"/>
    </row>
    <row r="5948" spans="8:22" ht="43.5" customHeight="1" x14ac:dyDescent="0.3">
      <c r="H5948" s="357"/>
      <c r="I5948" s="357"/>
      <c r="J5948" s="407"/>
      <c r="K5948" s="378"/>
      <c r="L5948" s="378"/>
      <c r="M5948" s="381"/>
      <c r="N5948" s="381"/>
      <c r="O5948" s="376"/>
      <c r="P5948" s="377"/>
      <c r="Q5948" s="376"/>
      <c r="R5948" s="377"/>
      <c r="T5948" s="298" t="s">
        <v>2381</v>
      </c>
      <c r="U5948" s="298"/>
      <c r="V5948" s="298"/>
    </row>
    <row r="5949" spans="8:22" ht="27.75" customHeight="1" x14ac:dyDescent="0.3">
      <c r="H5949" s="357"/>
      <c r="I5949" s="357"/>
      <c r="J5949" s="407"/>
      <c r="K5949" s="378"/>
      <c r="L5949" s="378"/>
      <c r="M5949" s="381"/>
      <c r="N5949" s="381"/>
      <c r="O5949" s="376"/>
      <c r="P5949" s="377"/>
      <c r="Q5949" s="376"/>
      <c r="R5949" s="377"/>
      <c r="T5949" s="406">
        <v>41850</v>
      </c>
      <c r="U5949" s="406"/>
      <c r="V5949" s="406"/>
    </row>
    <row r="5950" spans="8:22" x14ac:dyDescent="0.3">
      <c r="H5950" s="357"/>
      <c r="I5950" s="357"/>
      <c r="J5950" s="407"/>
      <c r="K5950" s="378"/>
      <c r="L5950" s="378"/>
      <c r="M5950" s="381"/>
      <c r="N5950" s="381"/>
      <c r="O5950" s="376"/>
      <c r="P5950" s="377"/>
      <c r="Q5950" s="376"/>
      <c r="R5950" s="377"/>
    </row>
    <row r="5951" spans="8:22" ht="18.75" customHeight="1" x14ac:dyDescent="0.3">
      <c r="H5951" s="367"/>
      <c r="I5951" s="367"/>
      <c r="J5951" s="367"/>
      <c r="K5951" s="367"/>
      <c r="L5951" s="367"/>
      <c r="M5951" s="367"/>
      <c r="N5951" s="382"/>
      <c r="O5951" s="376"/>
      <c r="P5951" s="377"/>
      <c r="Q5951" s="376"/>
      <c r="R5951" s="377"/>
    </row>
    <row r="5952" spans="8:22" ht="24.75" customHeight="1" x14ac:dyDescent="0.3">
      <c r="H5952" s="354"/>
      <c r="I5952" s="354"/>
      <c r="J5952" s="354"/>
      <c r="K5952" s="354"/>
      <c r="L5952" s="354"/>
      <c r="M5952" s="368"/>
      <c r="N5952" s="384"/>
      <c r="O5952" s="310"/>
      <c r="P5952" s="495"/>
      <c r="Q5952" s="495"/>
      <c r="R5952" s="495"/>
    </row>
    <row r="5953" spans="8:18" ht="29.25" customHeight="1" x14ac:dyDescent="0.3">
      <c r="H5953" s="385"/>
      <c r="I5953" s="385"/>
      <c r="J5953" s="385"/>
      <c r="K5953" s="385"/>
      <c r="L5953" s="385"/>
      <c r="M5953" s="386"/>
      <c r="N5953" s="386"/>
      <c r="O5953" s="385"/>
      <c r="P5953" s="385"/>
      <c r="Q5953" s="13"/>
      <c r="R5953" s="13"/>
    </row>
    <row r="5954" spans="8:18" ht="27.75" customHeight="1" x14ac:dyDescent="0.3">
      <c r="H5954" s="354"/>
      <c r="I5954" s="355"/>
      <c r="J5954" s="355"/>
      <c r="K5954" s="355"/>
      <c r="L5954" s="355"/>
      <c r="M5954" s="355"/>
      <c r="N5954" s="355"/>
      <c r="O5954" s="355"/>
      <c r="P5954" s="355"/>
      <c r="Q5954" s="13"/>
      <c r="R5954" s="13"/>
    </row>
    <row r="5955" spans="8:18" x14ac:dyDescent="0.3">
      <c r="H5955" s="354"/>
      <c r="I5955" s="355"/>
      <c r="J5955" s="355"/>
      <c r="K5955" s="355"/>
      <c r="L5955" s="355"/>
      <c r="M5955" s="355"/>
      <c r="N5955" s="355"/>
      <c r="O5955" s="355"/>
      <c r="P5955" s="355"/>
      <c r="Q5955" s="13"/>
      <c r="R5955" s="70"/>
    </row>
    <row r="5956" spans="8:18" x14ac:dyDescent="0.3">
      <c r="H5956" s="354"/>
      <c r="I5956" s="355"/>
      <c r="J5956" s="355"/>
      <c r="K5956" s="355"/>
      <c r="L5956" s="355"/>
      <c r="M5956" s="355"/>
      <c r="N5956" s="355"/>
      <c r="O5956" s="355"/>
      <c r="P5956" s="355"/>
      <c r="Q5956" s="13"/>
      <c r="R5956" s="70"/>
    </row>
    <row r="5957" spans="8:18" ht="20.25" customHeight="1" x14ac:dyDescent="0.3">
      <c r="H5957" s="354"/>
      <c r="I5957" s="355"/>
      <c r="J5957" s="355"/>
      <c r="K5957" s="355"/>
      <c r="L5957" s="355"/>
      <c r="M5957" s="355"/>
      <c r="N5957" s="355"/>
      <c r="O5957" s="355"/>
      <c r="P5957" s="355"/>
      <c r="Q5957" s="13"/>
      <c r="R5957" s="70"/>
    </row>
    <row r="5958" spans="8:18" x14ac:dyDescent="0.3">
      <c r="H5958" s="13"/>
      <c r="I5958" s="13"/>
      <c r="J5958" s="13"/>
      <c r="K5958" s="13"/>
      <c r="L5958" s="13"/>
      <c r="M5958" s="358"/>
      <c r="N5958" s="358"/>
      <c r="O5958" s="13"/>
      <c r="P5958" s="13"/>
      <c r="Q5958" s="13"/>
      <c r="R5958" s="13"/>
    </row>
    <row r="5959" spans="8:18" ht="21.75" customHeight="1" x14ac:dyDescent="0.4">
      <c r="H5959" s="487"/>
      <c r="I5959" s="487"/>
      <c r="J5959" s="487"/>
      <c r="K5959" s="487"/>
      <c r="L5959" s="487"/>
      <c r="M5959" s="487"/>
      <c r="N5959" s="487"/>
      <c r="O5959" s="487"/>
      <c r="P5959" s="487"/>
      <c r="Q5959" s="487"/>
      <c r="R5959" s="487"/>
    </row>
    <row r="5960" spans="8:18" x14ac:dyDescent="0.3">
      <c r="H5960" s="482"/>
      <c r="I5960" s="482"/>
      <c r="J5960" s="482"/>
      <c r="K5960" s="482"/>
      <c r="L5960" s="482"/>
      <c r="M5960" s="482"/>
      <c r="N5960" s="482"/>
      <c r="O5960" s="482"/>
      <c r="P5960" s="482"/>
      <c r="Q5960" s="13"/>
      <c r="R5960" s="13"/>
    </row>
    <row r="5961" spans="8:18" ht="18.600000000000001" x14ac:dyDescent="0.4">
      <c r="H5961" s="483"/>
      <c r="I5961" s="483"/>
      <c r="J5961" s="483"/>
      <c r="K5961" s="483"/>
      <c r="L5961" s="483"/>
      <c r="M5961" s="483"/>
      <c r="N5961" s="483"/>
      <c r="O5961" s="483"/>
      <c r="P5961" s="483"/>
      <c r="Q5961" s="13"/>
      <c r="R5961" s="13"/>
    </row>
    <row r="5962" spans="8:18" ht="18" x14ac:dyDescent="0.4">
      <c r="H5962" s="484"/>
      <c r="I5962" s="484"/>
      <c r="J5962" s="484"/>
      <c r="K5962" s="484"/>
      <c r="L5962" s="484"/>
      <c r="M5962" s="484"/>
      <c r="N5962" s="484"/>
      <c r="O5962" s="484"/>
      <c r="P5962" s="484"/>
      <c r="Q5962" s="13"/>
      <c r="R5962" s="13"/>
    </row>
    <row r="5963" spans="8:18" x14ac:dyDescent="0.3">
      <c r="H5963" s="13"/>
      <c r="I5963" s="359"/>
      <c r="J5963" s="360"/>
      <c r="K5963" s="430"/>
      <c r="L5963" s="362"/>
      <c r="M5963" s="363"/>
      <c r="N5963" s="485"/>
      <c r="O5963" s="485"/>
      <c r="P5963" s="364"/>
      <c r="Q5963" s="13"/>
      <c r="R5963" s="13"/>
    </row>
    <row r="5964" spans="8:18" x14ac:dyDescent="0.3">
      <c r="H5964" s="13"/>
      <c r="I5964" s="359"/>
      <c r="J5964" s="360"/>
      <c r="K5964" s="361"/>
      <c r="L5964" s="361"/>
      <c r="M5964" s="363"/>
      <c r="N5964" s="485"/>
      <c r="O5964" s="485"/>
      <c r="P5964" s="364"/>
      <c r="Q5964" s="13"/>
      <c r="R5964" s="13"/>
    </row>
    <row r="5965" spans="8:18" x14ac:dyDescent="0.3">
      <c r="H5965" s="13"/>
      <c r="I5965" s="365"/>
      <c r="J5965" s="365"/>
      <c r="K5965" s="366"/>
      <c r="L5965" s="367"/>
      <c r="M5965" s="368"/>
      <c r="N5965" s="369"/>
      <c r="O5965" s="486"/>
      <c r="P5965" s="486"/>
      <c r="Q5965" s="486"/>
      <c r="R5965" s="486"/>
    </row>
    <row r="5966" spans="8:18" x14ac:dyDescent="0.3">
      <c r="H5966" s="370"/>
      <c r="I5966" s="371"/>
      <c r="J5966" s="371"/>
      <c r="K5966" s="367"/>
      <c r="L5966" s="367"/>
      <c r="M5966" s="367"/>
      <c r="N5966" s="372"/>
      <c r="O5966" s="478"/>
      <c r="P5966" s="478"/>
      <c r="Q5966" s="478"/>
      <c r="R5966" s="478"/>
    </row>
    <row r="5967" spans="8:18" x14ac:dyDescent="0.3">
      <c r="H5967" s="357"/>
      <c r="I5967" s="357"/>
      <c r="J5967" s="407"/>
      <c r="K5967" s="378"/>
      <c r="L5967" s="378"/>
      <c r="M5967" s="381"/>
      <c r="N5967" s="381"/>
      <c r="O5967" s="376"/>
      <c r="P5967" s="377"/>
      <c r="Q5967" s="376"/>
      <c r="R5967" s="377"/>
    </row>
    <row r="5968" spans="8:18" x14ac:dyDescent="0.3">
      <c r="H5968" s="357"/>
      <c r="I5968" s="357"/>
      <c r="J5968" s="407"/>
      <c r="K5968" s="378"/>
      <c r="L5968" s="378"/>
      <c r="M5968" s="381"/>
      <c r="N5968" s="381"/>
      <c r="O5968" s="376"/>
      <c r="P5968" s="377"/>
      <c r="Q5968" s="376"/>
      <c r="R5968" s="377"/>
    </row>
    <row r="5969" spans="8:18" x14ac:dyDescent="0.3">
      <c r="H5969" s="357"/>
      <c r="I5969" s="357"/>
      <c r="J5969" s="407"/>
      <c r="K5969" s="378"/>
      <c r="L5969" s="378"/>
      <c r="M5969" s="381"/>
      <c r="N5969" s="381"/>
      <c r="O5969" s="376"/>
      <c r="P5969" s="377"/>
      <c r="Q5969" s="376"/>
      <c r="R5969" s="377"/>
    </row>
    <row r="5970" spans="8:18" x14ac:dyDescent="0.3">
      <c r="H5970" s="357"/>
      <c r="I5970" s="357"/>
      <c r="J5970" s="407"/>
      <c r="K5970" s="378"/>
      <c r="L5970" s="378"/>
      <c r="M5970" s="381"/>
      <c r="N5970" s="381"/>
      <c r="O5970" s="376"/>
      <c r="P5970" s="377"/>
      <c r="Q5970" s="376"/>
      <c r="R5970" s="377"/>
    </row>
    <row r="5971" spans="8:18" ht="18" customHeight="1" x14ac:dyDescent="0.3">
      <c r="H5971" s="367"/>
      <c r="I5971" s="367"/>
      <c r="J5971" s="367"/>
      <c r="K5971" s="367"/>
      <c r="L5971" s="367"/>
      <c r="M5971" s="367"/>
      <c r="N5971" s="382"/>
      <c r="O5971" s="376"/>
      <c r="P5971" s="377"/>
      <c r="Q5971" s="376"/>
      <c r="R5971" s="377"/>
    </row>
    <row r="5972" spans="8:18" ht="21.75" customHeight="1" x14ac:dyDescent="0.3">
      <c r="H5972" s="354"/>
      <c r="I5972" s="354"/>
      <c r="J5972" s="354"/>
      <c r="K5972" s="354"/>
      <c r="L5972" s="354"/>
      <c r="M5972" s="368"/>
      <c r="N5972" s="384"/>
      <c r="O5972" s="310"/>
      <c r="P5972" s="495"/>
      <c r="Q5972" s="495"/>
      <c r="R5972" s="495"/>
    </row>
    <row r="5973" spans="8:18" ht="24" customHeight="1" x14ac:dyDescent="0.3">
      <c r="H5973" s="385"/>
      <c r="I5973" s="385"/>
      <c r="J5973" s="385"/>
      <c r="K5973" s="385"/>
      <c r="L5973" s="385"/>
      <c r="M5973" s="386"/>
      <c r="N5973" s="386"/>
      <c r="O5973" s="385"/>
      <c r="P5973" s="385"/>
      <c r="Q5973" s="13"/>
      <c r="R5973" s="13"/>
    </row>
    <row r="5974" spans="8:18" ht="24" customHeight="1" x14ac:dyDescent="0.3">
      <c r="H5974" s="354"/>
      <c r="I5974" s="355"/>
      <c r="J5974" s="355"/>
      <c r="K5974" s="355"/>
      <c r="L5974" s="355"/>
      <c r="M5974" s="355"/>
      <c r="N5974" s="355"/>
      <c r="O5974" s="355"/>
      <c r="P5974" s="355"/>
      <c r="Q5974" s="13"/>
      <c r="R5974" s="13"/>
    </row>
    <row r="5975" spans="8:18" x14ac:dyDescent="0.3">
      <c r="H5975" s="354"/>
      <c r="I5975" s="355"/>
      <c r="J5975" s="355"/>
      <c r="K5975" s="355"/>
      <c r="L5975" s="355"/>
      <c r="M5975" s="355"/>
      <c r="N5975" s="355"/>
      <c r="O5975" s="355"/>
      <c r="P5975" s="355"/>
      <c r="Q5975" s="13"/>
      <c r="R5975" s="70"/>
    </row>
    <row r="5976" spans="8:18" x14ac:dyDescent="0.3">
      <c r="H5976" s="354"/>
      <c r="I5976" s="355"/>
      <c r="J5976" s="355"/>
      <c r="K5976" s="355"/>
      <c r="L5976" s="355"/>
      <c r="M5976" s="355"/>
      <c r="N5976" s="355"/>
      <c r="O5976" s="355"/>
      <c r="P5976" s="355"/>
      <c r="Q5976" s="13"/>
      <c r="R5976" s="70"/>
    </row>
    <row r="5977" spans="8:18" ht="21.75" customHeight="1" x14ac:dyDescent="0.3">
      <c r="H5977" s="354"/>
      <c r="I5977" s="355"/>
      <c r="J5977" s="355"/>
      <c r="K5977" s="355"/>
      <c r="L5977" s="355"/>
      <c r="M5977" s="355"/>
      <c r="N5977" s="355"/>
      <c r="O5977" s="355"/>
      <c r="P5977" s="355"/>
      <c r="Q5977" s="13"/>
      <c r="R5977" s="70"/>
    </row>
    <row r="5978" spans="8:18" x14ac:dyDescent="0.3">
      <c r="H5978" s="13"/>
      <c r="I5978" s="13"/>
      <c r="J5978" s="13"/>
      <c r="K5978" s="13"/>
      <c r="L5978" s="13"/>
      <c r="M5978" s="358"/>
      <c r="N5978" s="358"/>
      <c r="O5978" s="13"/>
      <c r="P5978" s="13"/>
      <c r="Q5978" s="13"/>
      <c r="R5978" s="13"/>
    </row>
    <row r="5979" spans="8:18" ht="18.600000000000001" x14ac:dyDescent="0.4">
      <c r="H5979" s="487"/>
      <c r="I5979" s="487"/>
      <c r="J5979" s="487"/>
      <c r="K5979" s="487"/>
      <c r="L5979" s="487"/>
      <c r="M5979" s="487"/>
      <c r="N5979" s="487"/>
      <c r="O5979" s="487"/>
      <c r="P5979" s="487"/>
      <c r="Q5979" s="487"/>
      <c r="R5979" s="487"/>
    </row>
    <row r="5980" spans="8:18" x14ac:dyDescent="0.3">
      <c r="H5980" s="482"/>
      <c r="I5980" s="482"/>
      <c r="J5980" s="482"/>
      <c r="K5980" s="482"/>
      <c r="L5980" s="482"/>
      <c r="M5980" s="482"/>
      <c r="N5980" s="482"/>
      <c r="O5980" s="482"/>
      <c r="P5980" s="482"/>
      <c r="Q5980" s="13"/>
      <c r="R5980" s="13"/>
    </row>
    <row r="5981" spans="8:18" ht="18.600000000000001" x14ac:dyDescent="0.4">
      <c r="H5981" s="483"/>
      <c r="I5981" s="483"/>
      <c r="J5981" s="483"/>
      <c r="K5981" s="483"/>
      <c r="L5981" s="483"/>
      <c r="M5981" s="483"/>
      <c r="N5981" s="483"/>
      <c r="O5981" s="483"/>
      <c r="P5981" s="483"/>
      <c r="Q5981" s="13"/>
      <c r="R5981" s="13"/>
    </row>
    <row r="5982" spans="8:18" ht="18" x14ac:dyDescent="0.4">
      <c r="H5982" s="484"/>
      <c r="I5982" s="484"/>
      <c r="J5982" s="484"/>
      <c r="K5982" s="484"/>
      <c r="L5982" s="484"/>
      <c r="M5982" s="484"/>
      <c r="N5982" s="484"/>
      <c r="O5982" s="484"/>
      <c r="P5982" s="484"/>
      <c r="Q5982" s="13"/>
      <c r="R5982" s="13"/>
    </row>
    <row r="5983" spans="8:18" x14ac:dyDescent="0.3">
      <c r="H5983" s="13"/>
      <c r="I5983" s="359"/>
      <c r="J5983" s="360"/>
      <c r="K5983" s="430"/>
      <c r="L5983" s="362"/>
      <c r="M5983" s="363"/>
      <c r="N5983" s="485"/>
      <c r="O5983" s="485"/>
      <c r="P5983" s="364"/>
      <c r="Q5983" s="13"/>
      <c r="R5983" s="13"/>
    </row>
    <row r="5984" spans="8:18" x14ac:dyDescent="0.3">
      <c r="H5984" s="13"/>
      <c r="I5984" s="359"/>
      <c r="J5984" s="360"/>
      <c r="K5984" s="361"/>
      <c r="L5984" s="361"/>
      <c r="M5984" s="363"/>
      <c r="N5984" s="485"/>
      <c r="O5984" s="485"/>
      <c r="P5984" s="364"/>
      <c r="Q5984" s="13"/>
      <c r="R5984" s="13"/>
    </row>
    <row r="5985" spans="8:18" x14ac:dyDescent="0.3">
      <c r="H5985" s="13"/>
      <c r="I5985" s="365"/>
      <c r="J5985" s="365"/>
      <c r="K5985" s="366"/>
      <c r="L5985" s="367"/>
      <c r="M5985" s="368"/>
      <c r="N5985" s="369"/>
      <c r="O5985" s="486"/>
      <c r="P5985" s="486"/>
      <c r="Q5985" s="486"/>
      <c r="R5985" s="486"/>
    </row>
    <row r="5986" spans="8:18" x14ac:dyDescent="0.3">
      <c r="H5986" s="370"/>
      <c r="I5986" s="371"/>
      <c r="J5986" s="371"/>
      <c r="K5986" s="367"/>
      <c r="L5986" s="367"/>
      <c r="M5986" s="367"/>
      <c r="N5986" s="372"/>
      <c r="O5986" s="478"/>
      <c r="P5986" s="478"/>
      <c r="Q5986" s="478"/>
      <c r="R5986" s="478"/>
    </row>
    <row r="5987" spans="8:18" ht="39" customHeight="1" x14ac:dyDescent="0.3">
      <c r="H5987" s="357"/>
      <c r="I5987" s="357"/>
      <c r="J5987" s="407"/>
      <c r="K5987" s="378"/>
      <c r="L5987" s="378"/>
      <c r="M5987" s="381"/>
      <c r="N5987" s="381"/>
      <c r="O5987" s="376"/>
      <c r="P5987" s="377"/>
      <c r="Q5987" s="376"/>
      <c r="R5987" s="377"/>
    </row>
    <row r="5988" spans="8:18" ht="14.25" customHeight="1" x14ac:dyDescent="0.3">
      <c r="H5988" s="357"/>
      <c r="I5988" s="357"/>
      <c r="J5988" s="407"/>
      <c r="K5988" s="378"/>
      <c r="L5988" s="378"/>
      <c r="M5988" s="381"/>
      <c r="N5988" s="381"/>
      <c r="O5988" s="376"/>
      <c r="P5988" s="377"/>
      <c r="Q5988" s="376"/>
      <c r="R5988" s="377"/>
    </row>
    <row r="5989" spans="8:18" x14ac:dyDescent="0.3">
      <c r="H5989" s="357"/>
      <c r="I5989" s="357"/>
      <c r="J5989" s="407"/>
      <c r="K5989" s="378"/>
      <c r="L5989" s="378"/>
      <c r="M5989" s="381"/>
      <c r="N5989" s="381"/>
      <c r="O5989" s="376"/>
      <c r="P5989" s="377"/>
      <c r="Q5989" s="376"/>
      <c r="R5989" s="377"/>
    </row>
    <row r="5990" spans="8:18" x14ac:dyDescent="0.3">
      <c r="H5990" s="357"/>
      <c r="I5990" s="357"/>
      <c r="J5990" s="407"/>
      <c r="K5990" s="378"/>
      <c r="L5990" s="378"/>
      <c r="M5990" s="381"/>
      <c r="N5990" s="381"/>
      <c r="O5990" s="376"/>
      <c r="P5990" s="377"/>
      <c r="Q5990" s="376"/>
      <c r="R5990" s="377"/>
    </row>
    <row r="5991" spans="8:18" x14ac:dyDescent="0.3">
      <c r="H5991" s="357"/>
      <c r="I5991" s="357"/>
      <c r="J5991" s="407"/>
      <c r="K5991" s="378"/>
      <c r="L5991" s="378"/>
      <c r="M5991" s="381"/>
      <c r="N5991" s="381"/>
      <c r="O5991" s="376"/>
      <c r="P5991" s="377"/>
      <c r="Q5991" s="376"/>
      <c r="R5991" s="377"/>
    </row>
    <row r="5992" spans="8:18" x14ac:dyDescent="0.3">
      <c r="H5992" s="357"/>
      <c r="I5992" s="357"/>
      <c r="J5992" s="407"/>
      <c r="K5992" s="378"/>
      <c r="L5992" s="378"/>
      <c r="M5992" s="381"/>
      <c r="N5992" s="381"/>
      <c r="O5992" s="376"/>
      <c r="P5992" s="377"/>
      <c r="Q5992" s="376"/>
      <c r="R5992" s="377"/>
    </row>
    <row r="5993" spans="8:18" x14ac:dyDescent="0.3">
      <c r="H5993" s="357"/>
      <c r="I5993" s="357"/>
      <c r="J5993" s="407"/>
      <c r="K5993" s="378"/>
      <c r="L5993" s="378"/>
      <c r="M5993" s="381"/>
      <c r="N5993" s="381"/>
      <c r="O5993" s="376"/>
      <c r="P5993" s="377"/>
      <c r="Q5993" s="376"/>
      <c r="R5993" s="377"/>
    </row>
    <row r="5994" spans="8:18" x14ac:dyDescent="0.3">
      <c r="H5994" s="357"/>
      <c r="I5994" s="357"/>
      <c r="J5994" s="407"/>
      <c r="K5994" s="378"/>
      <c r="L5994" s="378"/>
      <c r="M5994" s="381"/>
      <c r="N5994" s="381"/>
      <c r="O5994" s="376"/>
      <c r="P5994" s="377"/>
      <c r="Q5994" s="376"/>
      <c r="R5994" s="377"/>
    </row>
    <row r="5995" spans="8:18" x14ac:dyDescent="0.3">
      <c r="H5995" s="357"/>
      <c r="I5995" s="357"/>
      <c r="J5995" s="407"/>
      <c r="K5995" s="378"/>
      <c r="L5995" s="378"/>
      <c r="M5995" s="381"/>
      <c r="N5995" s="381"/>
      <c r="O5995" s="376"/>
      <c r="P5995" s="377"/>
      <c r="Q5995" s="376"/>
      <c r="R5995" s="377"/>
    </row>
    <row r="5996" spans="8:18" x14ac:dyDescent="0.3">
      <c r="H5996" s="357"/>
      <c r="I5996" s="357"/>
      <c r="J5996" s="407"/>
      <c r="K5996" s="378"/>
      <c r="L5996" s="378"/>
      <c r="M5996" s="381"/>
      <c r="N5996" s="381"/>
      <c r="O5996" s="376"/>
      <c r="P5996" s="377"/>
      <c r="Q5996" s="376"/>
      <c r="R5996" s="377"/>
    </row>
    <row r="5997" spans="8:18" x14ac:dyDescent="0.3">
      <c r="H5997" s="357"/>
      <c r="I5997" s="357"/>
      <c r="J5997" s="407"/>
      <c r="K5997" s="378"/>
      <c r="L5997" s="378"/>
      <c r="M5997" s="381"/>
      <c r="N5997" s="381"/>
      <c r="O5997" s="376"/>
      <c r="P5997" s="377"/>
      <c r="Q5997" s="376"/>
      <c r="R5997" s="377"/>
    </row>
    <row r="5998" spans="8:18" x14ac:dyDescent="0.3">
      <c r="H5998" s="357"/>
      <c r="I5998" s="357"/>
      <c r="J5998" s="407"/>
      <c r="K5998" s="378"/>
      <c r="L5998" s="378"/>
      <c r="M5998" s="381"/>
      <c r="N5998" s="381"/>
      <c r="O5998" s="376"/>
      <c r="P5998" s="377"/>
      <c r="Q5998" s="376"/>
      <c r="R5998" s="377"/>
    </row>
    <row r="5999" spans="8:18" x14ac:dyDescent="0.3">
      <c r="H5999" s="357"/>
      <c r="I5999" s="357"/>
      <c r="J5999" s="407"/>
      <c r="K5999" s="378"/>
      <c r="L5999" s="378"/>
      <c r="M5999" s="381"/>
      <c r="N5999" s="381"/>
      <c r="O5999" s="376"/>
      <c r="P5999" s="377"/>
      <c r="Q5999" s="376"/>
      <c r="R5999" s="377"/>
    </row>
    <row r="6000" spans="8:18" x14ac:dyDescent="0.3">
      <c r="H6000" s="357"/>
      <c r="I6000" s="357"/>
      <c r="J6000" s="407"/>
      <c r="K6000" s="378"/>
      <c r="L6000" s="378"/>
      <c r="M6000" s="381"/>
      <c r="N6000" s="381"/>
      <c r="O6000" s="376"/>
      <c r="P6000" s="377"/>
      <c r="Q6000" s="376"/>
      <c r="R6000" s="377"/>
    </row>
    <row r="6001" spans="8:18" x14ac:dyDescent="0.3">
      <c r="H6001" s="357"/>
      <c r="I6001" s="357"/>
      <c r="J6001" s="407"/>
      <c r="K6001" s="378"/>
      <c r="L6001" s="378"/>
      <c r="M6001" s="381"/>
      <c r="N6001" s="381"/>
      <c r="O6001" s="376"/>
      <c r="P6001" s="377"/>
      <c r="Q6001" s="376"/>
      <c r="R6001" s="377"/>
    </row>
    <row r="6002" spans="8:18" ht="16.5" customHeight="1" x14ac:dyDescent="0.3">
      <c r="H6002" s="367"/>
      <c r="I6002" s="367"/>
      <c r="J6002" s="367"/>
      <c r="K6002" s="367"/>
      <c r="L6002" s="367"/>
      <c r="M6002" s="367"/>
      <c r="N6002" s="382"/>
      <c r="O6002" s="376"/>
      <c r="P6002" s="377"/>
      <c r="Q6002" s="376"/>
      <c r="R6002" s="377"/>
    </row>
    <row r="6003" spans="8:18" ht="16.5" customHeight="1" x14ac:dyDescent="0.3">
      <c r="H6003" s="354"/>
      <c r="I6003" s="354"/>
      <c r="J6003" s="354"/>
      <c r="K6003" s="354"/>
      <c r="L6003" s="354"/>
      <c r="M6003" s="368"/>
      <c r="N6003" s="384"/>
      <c r="O6003" s="310"/>
      <c r="P6003" s="495"/>
      <c r="Q6003" s="495"/>
      <c r="R6003" s="495"/>
    </row>
    <row r="6004" spans="8:18" ht="15" customHeight="1" x14ac:dyDescent="0.3">
      <c r="H6004" s="385"/>
      <c r="I6004" s="385"/>
      <c r="J6004" s="385"/>
      <c r="K6004" s="385"/>
      <c r="L6004" s="385"/>
      <c r="M6004" s="386"/>
      <c r="N6004" s="386"/>
      <c r="O6004" s="385"/>
      <c r="P6004" s="385"/>
      <c r="Q6004" s="13"/>
      <c r="R6004" s="13"/>
    </row>
    <row r="6005" spans="8:18" ht="16.5" customHeight="1" x14ac:dyDescent="0.3">
      <c r="H6005" s="354"/>
      <c r="I6005" s="355"/>
      <c r="J6005" s="355"/>
      <c r="K6005" s="355"/>
      <c r="L6005" s="355"/>
      <c r="M6005" s="355"/>
      <c r="N6005" s="355"/>
      <c r="O6005" s="355"/>
      <c r="P6005" s="355"/>
      <c r="Q6005" s="13"/>
      <c r="R6005" s="13"/>
    </row>
    <row r="6006" spans="8:18" x14ac:dyDescent="0.3">
      <c r="H6006" s="354"/>
      <c r="I6006" s="355"/>
      <c r="J6006" s="355"/>
      <c r="K6006" s="355"/>
      <c r="L6006" s="355"/>
      <c r="M6006" s="355"/>
      <c r="N6006" s="355"/>
      <c r="O6006" s="355"/>
      <c r="P6006" s="355"/>
      <c r="Q6006" s="13"/>
      <c r="R6006" s="70"/>
    </row>
    <row r="6007" spans="8:18" x14ac:dyDescent="0.3">
      <c r="H6007" s="354"/>
      <c r="I6007" s="355"/>
      <c r="J6007" s="355"/>
      <c r="K6007" s="355"/>
      <c r="L6007" s="355"/>
      <c r="M6007" s="355"/>
      <c r="N6007" s="355"/>
      <c r="O6007" s="355"/>
      <c r="P6007" s="355"/>
      <c r="Q6007" s="13"/>
      <c r="R6007" s="70"/>
    </row>
    <row r="6008" spans="8:18" ht="16.5" customHeight="1" x14ac:dyDescent="0.3">
      <c r="H6008" s="354"/>
      <c r="I6008" s="355"/>
      <c r="J6008" s="355"/>
      <c r="K6008" s="355"/>
      <c r="L6008" s="355"/>
      <c r="M6008" s="355"/>
      <c r="N6008" s="355"/>
      <c r="O6008" s="355"/>
      <c r="P6008" s="355"/>
      <c r="Q6008" s="13"/>
      <c r="R6008" s="70"/>
    </row>
    <row r="6009" spans="8:18" ht="6" customHeight="1" x14ac:dyDescent="0.3">
      <c r="H6009" s="13"/>
      <c r="I6009" s="13"/>
      <c r="J6009" s="13"/>
      <c r="K6009" s="13"/>
      <c r="L6009" s="13"/>
      <c r="M6009" s="358"/>
      <c r="N6009" s="358"/>
      <c r="O6009" s="13"/>
      <c r="P6009" s="13"/>
      <c r="Q6009" s="13"/>
      <c r="R6009" s="13"/>
    </row>
    <row r="6010" spans="8:18" ht="18.600000000000001" x14ac:dyDescent="0.4">
      <c r="H6010" s="487"/>
      <c r="I6010" s="487"/>
      <c r="J6010" s="487"/>
      <c r="K6010" s="487"/>
      <c r="L6010" s="487"/>
      <c r="M6010" s="487"/>
      <c r="N6010" s="487"/>
      <c r="O6010" s="487"/>
      <c r="P6010" s="487"/>
      <c r="Q6010" s="487"/>
      <c r="R6010" s="487"/>
    </row>
    <row r="6011" spans="8:18" x14ac:dyDescent="0.3">
      <c r="H6011" s="482"/>
      <c r="I6011" s="482"/>
      <c r="J6011" s="482"/>
      <c r="K6011" s="482"/>
      <c r="L6011" s="482"/>
      <c r="M6011" s="482"/>
      <c r="N6011" s="482"/>
      <c r="O6011" s="482"/>
      <c r="P6011" s="482"/>
      <c r="Q6011" s="13"/>
      <c r="R6011" s="13"/>
    </row>
    <row r="6012" spans="8:18" ht="18.600000000000001" x14ac:dyDescent="0.4">
      <c r="H6012" s="483"/>
      <c r="I6012" s="483"/>
      <c r="J6012" s="483"/>
      <c r="K6012" s="483"/>
      <c r="L6012" s="483"/>
      <c r="M6012" s="483"/>
      <c r="N6012" s="483"/>
      <c r="O6012" s="483"/>
      <c r="P6012" s="483"/>
      <c r="Q6012" s="13"/>
      <c r="R6012" s="13"/>
    </row>
    <row r="6013" spans="8:18" ht="18" customHeight="1" x14ac:dyDescent="0.4">
      <c r="H6013" s="484"/>
      <c r="I6013" s="484"/>
      <c r="J6013" s="484"/>
      <c r="K6013" s="484"/>
      <c r="L6013" s="484"/>
      <c r="M6013" s="484"/>
      <c r="N6013" s="484"/>
      <c r="O6013" s="484"/>
      <c r="P6013" s="484"/>
      <c r="Q6013" s="13"/>
      <c r="R6013" s="13"/>
    </row>
    <row r="6014" spans="8:18" x14ac:dyDescent="0.3">
      <c r="H6014" s="13"/>
      <c r="I6014" s="359"/>
      <c r="J6014" s="360"/>
      <c r="K6014" s="430"/>
      <c r="L6014" s="362"/>
      <c r="M6014" s="363"/>
      <c r="N6014" s="485"/>
      <c r="O6014" s="485"/>
      <c r="P6014" s="364"/>
      <c r="Q6014" s="13"/>
      <c r="R6014" s="13"/>
    </row>
    <row r="6015" spans="8:18" x14ac:dyDescent="0.3">
      <c r="H6015" s="13"/>
      <c r="I6015" s="359"/>
      <c r="J6015" s="360"/>
      <c r="K6015" s="361"/>
      <c r="L6015" s="361"/>
      <c r="M6015" s="363"/>
      <c r="N6015" s="485"/>
      <c r="O6015" s="485"/>
      <c r="P6015" s="364"/>
      <c r="Q6015" s="13"/>
      <c r="R6015" s="13"/>
    </row>
    <row r="6016" spans="8:18" x14ac:dyDescent="0.3">
      <c r="H6016" s="13"/>
      <c r="I6016" s="365"/>
      <c r="J6016" s="365"/>
      <c r="K6016" s="366"/>
      <c r="L6016" s="367"/>
      <c r="M6016" s="368"/>
      <c r="N6016" s="369"/>
      <c r="O6016" s="486"/>
      <c r="P6016" s="486"/>
      <c r="Q6016" s="486"/>
      <c r="R6016" s="486"/>
    </row>
    <row r="6017" spans="8:22" x14ac:dyDescent="0.3">
      <c r="H6017" s="370"/>
      <c r="I6017" s="371"/>
      <c r="J6017" s="371"/>
      <c r="K6017" s="367"/>
      <c r="L6017" s="367"/>
      <c r="M6017" s="367"/>
      <c r="N6017" s="372"/>
      <c r="O6017" s="478"/>
      <c r="P6017" s="478"/>
      <c r="Q6017" s="478"/>
      <c r="R6017" s="478"/>
    </row>
    <row r="6018" spans="8:22" ht="9" customHeight="1" x14ac:dyDescent="0.3">
      <c r="H6018" s="357"/>
      <c r="I6018" s="357"/>
      <c r="J6018" s="407"/>
      <c r="K6018" s="378"/>
      <c r="L6018" s="378"/>
      <c r="M6018" s="381"/>
      <c r="N6018" s="381"/>
      <c r="O6018" s="376"/>
      <c r="P6018" s="377"/>
      <c r="Q6018" s="376"/>
      <c r="R6018" s="377"/>
    </row>
    <row r="6019" spans="8:22" x14ac:dyDescent="0.3">
      <c r="H6019" s="357"/>
      <c r="I6019" s="357"/>
      <c r="J6019" s="407"/>
      <c r="K6019" s="378"/>
      <c r="L6019" s="378"/>
      <c r="M6019" s="381"/>
      <c r="N6019" s="381"/>
      <c r="O6019" s="376"/>
      <c r="P6019" s="377"/>
      <c r="Q6019" s="376"/>
      <c r="R6019" s="377"/>
    </row>
    <row r="6020" spans="8:22" ht="25.5" customHeight="1" x14ac:dyDescent="0.3">
      <c r="H6020" s="357"/>
      <c r="I6020" s="357"/>
      <c r="J6020" s="407"/>
      <c r="K6020" s="378"/>
      <c r="L6020" s="378"/>
      <c r="M6020" s="381"/>
      <c r="N6020" s="381"/>
      <c r="O6020" s="376"/>
      <c r="P6020" s="377"/>
      <c r="Q6020" s="376"/>
      <c r="R6020" s="377"/>
      <c r="T6020" s="406">
        <v>41862</v>
      </c>
      <c r="U6020" s="406"/>
      <c r="V6020" s="406"/>
    </row>
    <row r="6021" spans="8:22" x14ac:dyDescent="0.3">
      <c r="H6021" s="357"/>
      <c r="I6021" s="357"/>
      <c r="J6021" s="407"/>
      <c r="K6021" s="378"/>
      <c r="L6021" s="378"/>
      <c r="M6021" s="381"/>
      <c r="N6021" s="381"/>
      <c r="O6021" s="376"/>
      <c r="P6021" s="377"/>
      <c r="Q6021" s="376"/>
      <c r="R6021" s="377"/>
    </row>
    <row r="6022" spans="8:22" x14ac:dyDescent="0.3">
      <c r="H6022" s="357"/>
      <c r="I6022" s="357"/>
      <c r="J6022" s="407"/>
      <c r="K6022" s="378"/>
      <c r="L6022" s="378"/>
      <c r="M6022" s="381"/>
      <c r="N6022" s="381"/>
      <c r="O6022" s="376"/>
      <c r="P6022" s="377"/>
      <c r="Q6022" s="376"/>
      <c r="R6022" s="377"/>
    </row>
    <row r="6023" spans="8:22" ht="19.5" customHeight="1" x14ac:dyDescent="0.3">
      <c r="H6023" s="367"/>
      <c r="I6023" s="367"/>
      <c r="J6023" s="367"/>
      <c r="K6023" s="367"/>
      <c r="L6023" s="367"/>
      <c r="M6023" s="367"/>
      <c r="N6023" s="382"/>
      <c r="O6023" s="376"/>
      <c r="P6023" s="377"/>
      <c r="Q6023" s="376"/>
      <c r="R6023" s="377"/>
    </row>
    <row r="6024" spans="8:22" ht="19.5" customHeight="1" x14ac:dyDescent="0.3">
      <c r="H6024" s="354"/>
      <c r="I6024" s="354"/>
      <c r="J6024" s="354"/>
      <c r="K6024" s="354"/>
      <c r="L6024" s="354"/>
      <c r="M6024" s="368"/>
      <c r="N6024" s="384"/>
      <c r="O6024" s="310"/>
      <c r="P6024" s="495"/>
      <c r="Q6024" s="495"/>
      <c r="R6024" s="495"/>
    </row>
    <row r="6025" spans="8:22" ht="20.25" customHeight="1" x14ac:dyDescent="0.3">
      <c r="H6025" s="501"/>
      <c r="I6025" s="501"/>
      <c r="J6025" s="501"/>
      <c r="K6025" s="501"/>
      <c r="L6025" s="501"/>
      <c r="M6025" s="501"/>
      <c r="N6025" s="501"/>
      <c r="O6025" s="310"/>
      <c r="P6025" s="397"/>
      <c r="Q6025" s="397"/>
      <c r="R6025" s="397"/>
      <c r="S6025" s="13"/>
    </row>
    <row r="6026" spans="8:22" ht="22.5" customHeight="1" x14ac:dyDescent="0.3">
      <c r="H6026" s="501"/>
      <c r="I6026" s="501"/>
      <c r="J6026" s="501"/>
      <c r="K6026" s="501"/>
      <c r="L6026" s="501"/>
      <c r="M6026" s="501"/>
      <c r="N6026" s="501"/>
      <c r="O6026" s="310"/>
      <c r="P6026" s="495"/>
      <c r="Q6026" s="495"/>
      <c r="R6026" s="495"/>
    </row>
    <row r="6027" spans="8:22" ht="20.25" customHeight="1" x14ac:dyDescent="0.3">
      <c r="H6027" s="385"/>
      <c r="I6027" s="385"/>
      <c r="J6027" s="385"/>
      <c r="K6027" s="385"/>
      <c r="L6027" s="385"/>
      <c r="M6027" s="386"/>
      <c r="N6027" s="386"/>
      <c r="O6027" s="385"/>
      <c r="P6027" s="385"/>
      <c r="Q6027" s="13"/>
      <c r="R6027" s="13"/>
    </row>
    <row r="6028" spans="8:22" ht="25.5" customHeight="1" x14ac:dyDescent="0.3">
      <c r="H6028" s="354"/>
      <c r="I6028" s="355"/>
      <c r="J6028" s="355"/>
      <c r="K6028" s="355"/>
      <c r="L6028" s="355"/>
      <c r="M6028" s="355"/>
      <c r="N6028" s="355"/>
      <c r="O6028" s="355"/>
      <c r="P6028" s="355"/>
      <c r="Q6028" s="13"/>
      <c r="R6028" s="13"/>
    </row>
    <row r="6029" spans="8:22" x14ac:dyDescent="0.3">
      <c r="H6029" s="354"/>
      <c r="I6029" s="355"/>
      <c r="J6029" s="355"/>
      <c r="K6029" s="355"/>
      <c r="L6029" s="355"/>
      <c r="M6029" s="355"/>
      <c r="N6029" s="355"/>
      <c r="O6029" s="355"/>
      <c r="P6029" s="355"/>
      <c r="Q6029" s="13"/>
      <c r="R6029" s="70"/>
    </row>
    <row r="6030" spans="8:22" x14ac:dyDescent="0.3">
      <c r="H6030" s="354"/>
      <c r="I6030" s="355"/>
      <c r="J6030" s="355"/>
      <c r="K6030" s="355"/>
      <c r="L6030" s="355"/>
      <c r="M6030" s="355"/>
      <c r="N6030" s="355"/>
      <c r="O6030" s="355"/>
      <c r="P6030" s="355"/>
      <c r="Q6030" s="13"/>
      <c r="R6030" s="70"/>
    </row>
    <row r="6031" spans="8:22" ht="21.75" customHeight="1" x14ac:dyDescent="0.3">
      <c r="H6031" s="354"/>
      <c r="I6031" s="355"/>
      <c r="J6031" s="355"/>
      <c r="K6031" s="355"/>
      <c r="L6031" s="355"/>
      <c r="M6031" s="355"/>
      <c r="N6031" s="355"/>
      <c r="O6031" s="355"/>
      <c r="P6031" s="355"/>
      <c r="Q6031" s="13"/>
      <c r="R6031" s="70"/>
    </row>
    <row r="6032" spans="8:22" ht="5.25" customHeight="1" x14ac:dyDescent="0.3">
      <c r="H6032" s="13"/>
      <c r="I6032" s="13"/>
      <c r="J6032" s="13"/>
      <c r="K6032" s="13"/>
      <c r="L6032" s="13"/>
      <c r="M6032" s="358"/>
      <c r="N6032" s="358"/>
      <c r="O6032" s="13"/>
      <c r="P6032" s="13"/>
      <c r="Q6032" s="13"/>
      <c r="R6032" s="13"/>
    </row>
    <row r="6033" spans="8:18" ht="18.600000000000001" x14ac:dyDescent="0.4">
      <c r="H6033" s="487"/>
      <c r="I6033" s="487"/>
      <c r="J6033" s="487"/>
      <c r="K6033" s="487"/>
      <c r="L6033" s="487"/>
      <c r="M6033" s="487"/>
      <c r="N6033" s="487"/>
      <c r="O6033" s="487"/>
      <c r="P6033" s="487"/>
      <c r="Q6033" s="487"/>
      <c r="R6033" s="487"/>
    </row>
    <row r="6034" spans="8:18" x14ac:dyDescent="0.3">
      <c r="H6034" s="482"/>
      <c r="I6034" s="482"/>
      <c r="J6034" s="482"/>
      <c r="K6034" s="482"/>
      <c r="L6034" s="482"/>
      <c r="M6034" s="482"/>
      <c r="N6034" s="482"/>
      <c r="O6034" s="482"/>
      <c r="P6034" s="482"/>
      <c r="Q6034" s="13"/>
      <c r="R6034" s="13"/>
    </row>
    <row r="6035" spans="8:18" ht="18.600000000000001" x14ac:dyDescent="0.4">
      <c r="H6035" s="483"/>
      <c r="I6035" s="483"/>
      <c r="J6035" s="483"/>
      <c r="K6035" s="483"/>
      <c r="L6035" s="483"/>
      <c r="M6035" s="483"/>
      <c r="N6035" s="483"/>
      <c r="O6035" s="483"/>
      <c r="P6035" s="483"/>
      <c r="Q6035" s="13"/>
      <c r="R6035" s="13"/>
    </row>
    <row r="6036" spans="8:18" ht="18" x14ac:dyDescent="0.4">
      <c r="H6036" s="484"/>
      <c r="I6036" s="484"/>
      <c r="J6036" s="484"/>
      <c r="K6036" s="484"/>
      <c r="L6036" s="484"/>
      <c r="M6036" s="484"/>
      <c r="N6036" s="484"/>
      <c r="O6036" s="484"/>
      <c r="P6036" s="484"/>
      <c r="Q6036" s="13"/>
      <c r="R6036" s="13"/>
    </row>
    <row r="6037" spans="8:18" x14ac:dyDescent="0.3">
      <c r="H6037" s="13"/>
      <c r="I6037" s="359"/>
      <c r="J6037" s="360"/>
      <c r="K6037" s="430"/>
      <c r="L6037" s="362"/>
      <c r="M6037" s="363"/>
      <c r="N6037" s="485"/>
      <c r="O6037" s="485"/>
      <c r="P6037" s="364"/>
      <c r="Q6037" s="13"/>
      <c r="R6037" s="13"/>
    </row>
    <row r="6038" spans="8:18" x14ac:dyDescent="0.3">
      <c r="H6038" s="13"/>
      <c r="I6038" s="359"/>
      <c r="J6038" s="360"/>
      <c r="K6038" s="361"/>
      <c r="L6038" s="361"/>
      <c r="M6038" s="363"/>
      <c r="N6038" s="485"/>
      <c r="O6038" s="485"/>
      <c r="P6038" s="364"/>
      <c r="Q6038" s="13"/>
      <c r="R6038" s="13"/>
    </row>
    <row r="6039" spans="8:18" x14ac:dyDescent="0.3">
      <c r="H6039" s="13"/>
      <c r="I6039" s="365"/>
      <c r="J6039" s="365"/>
      <c r="K6039" s="366"/>
      <c r="L6039" s="367"/>
      <c r="M6039" s="368"/>
      <c r="N6039" s="369"/>
      <c r="O6039" s="486"/>
      <c r="P6039" s="486"/>
      <c r="Q6039" s="486"/>
      <c r="R6039" s="486"/>
    </row>
    <row r="6040" spans="8:18" x14ac:dyDescent="0.3">
      <c r="H6040" s="370"/>
      <c r="I6040" s="371"/>
      <c r="J6040" s="371"/>
      <c r="K6040" s="367"/>
      <c r="L6040" s="367"/>
      <c r="M6040" s="367"/>
      <c r="N6040" s="372"/>
      <c r="O6040" s="478"/>
      <c r="P6040" s="478"/>
      <c r="Q6040" s="478"/>
      <c r="R6040" s="478"/>
    </row>
    <row r="6041" spans="8:18" ht="32.25" customHeight="1" x14ac:dyDescent="0.3">
      <c r="H6041" s="357"/>
      <c r="I6041" s="357"/>
      <c r="J6041" s="407"/>
      <c r="K6041" s="378"/>
      <c r="L6041" s="378"/>
      <c r="M6041" s="381"/>
      <c r="N6041" s="381"/>
      <c r="O6041" s="376"/>
      <c r="P6041" s="377"/>
      <c r="Q6041" s="376"/>
      <c r="R6041" s="377"/>
    </row>
    <row r="6042" spans="8:18" x14ac:dyDescent="0.3">
      <c r="H6042" s="357"/>
      <c r="I6042" s="357"/>
      <c r="J6042" s="407"/>
      <c r="K6042" s="378"/>
      <c r="L6042" s="378"/>
      <c r="M6042" s="381"/>
      <c r="N6042" s="381"/>
      <c r="O6042" s="376"/>
      <c r="P6042" s="377"/>
      <c r="Q6042" s="376"/>
      <c r="R6042" s="377"/>
    </row>
    <row r="6043" spans="8:18" x14ac:dyDescent="0.3">
      <c r="H6043" s="357"/>
      <c r="I6043" s="357"/>
      <c r="J6043" s="407"/>
      <c r="K6043" s="378"/>
      <c r="L6043" s="378"/>
      <c r="M6043" s="381"/>
      <c r="N6043" s="381"/>
      <c r="O6043" s="376"/>
      <c r="P6043" s="377"/>
      <c r="Q6043" s="376"/>
      <c r="R6043" s="377"/>
    </row>
    <row r="6044" spans="8:18" x14ac:dyDescent="0.3">
      <c r="H6044" s="357"/>
      <c r="I6044" s="357"/>
      <c r="J6044" s="407"/>
      <c r="K6044" s="378"/>
      <c r="L6044" s="378"/>
      <c r="M6044" s="381"/>
      <c r="N6044" s="381"/>
      <c r="O6044" s="376"/>
      <c r="P6044" s="377"/>
      <c r="Q6044" s="376"/>
      <c r="R6044" s="377"/>
    </row>
    <row r="6045" spans="8:18" x14ac:dyDescent="0.3">
      <c r="H6045" s="357"/>
      <c r="I6045" s="357"/>
      <c r="J6045" s="407"/>
      <c r="K6045" s="378"/>
      <c r="L6045" s="378"/>
      <c r="M6045" s="381"/>
      <c r="N6045" s="381"/>
      <c r="O6045" s="376"/>
      <c r="P6045" s="377"/>
      <c r="Q6045" s="376"/>
      <c r="R6045" s="377"/>
    </row>
    <row r="6046" spans="8:18" x14ac:dyDescent="0.3">
      <c r="H6046" s="357"/>
      <c r="I6046" s="357"/>
      <c r="J6046" s="407"/>
      <c r="K6046" s="378"/>
      <c r="L6046" s="378"/>
      <c r="M6046" s="381"/>
      <c r="N6046" s="381"/>
      <c r="O6046" s="376"/>
      <c r="P6046" s="377"/>
      <c r="Q6046" s="376"/>
      <c r="R6046" s="377"/>
    </row>
    <row r="6047" spans="8:18" ht="13.5" customHeight="1" x14ac:dyDescent="0.3">
      <c r="H6047" s="357"/>
      <c r="I6047" s="357"/>
      <c r="J6047" s="407"/>
      <c r="K6047" s="378"/>
      <c r="L6047" s="378"/>
      <c r="M6047" s="381"/>
      <c r="N6047" s="381"/>
      <c r="O6047" s="376"/>
      <c r="P6047" s="377"/>
      <c r="Q6047" s="376"/>
      <c r="R6047" s="377"/>
    </row>
    <row r="6048" spans="8:18" x14ac:dyDescent="0.3">
      <c r="H6048" s="357"/>
      <c r="I6048" s="357"/>
      <c r="J6048" s="407"/>
      <c r="K6048" s="378"/>
      <c r="L6048" s="378"/>
      <c r="M6048" s="381"/>
      <c r="N6048" s="381"/>
      <c r="O6048" s="376"/>
      <c r="P6048" s="377"/>
      <c r="Q6048" s="376"/>
      <c r="R6048" s="377"/>
    </row>
    <row r="6049" spans="8:18" ht="13.5" customHeight="1" x14ac:dyDescent="0.3">
      <c r="H6049" s="357"/>
      <c r="I6049" s="357"/>
      <c r="J6049" s="407"/>
      <c r="K6049" s="378"/>
      <c r="L6049" s="378"/>
      <c r="M6049" s="381"/>
      <c r="N6049" s="381"/>
      <c r="O6049" s="376"/>
      <c r="P6049" s="377"/>
      <c r="Q6049" s="376"/>
      <c r="R6049" s="377"/>
    </row>
    <row r="6050" spans="8:18" x14ac:dyDescent="0.3">
      <c r="H6050" s="357"/>
      <c r="I6050" s="357"/>
      <c r="J6050" s="407"/>
      <c r="K6050" s="378"/>
      <c r="L6050" s="378"/>
      <c r="M6050" s="381"/>
      <c r="N6050" s="381"/>
      <c r="O6050" s="376"/>
      <c r="P6050" s="377"/>
      <c r="Q6050" s="376"/>
      <c r="R6050" s="377"/>
    </row>
    <row r="6051" spans="8:18" ht="13.5" customHeight="1" x14ac:dyDescent="0.3">
      <c r="H6051" s="357"/>
      <c r="I6051" s="357"/>
      <c r="J6051" s="407"/>
      <c r="K6051" s="378"/>
      <c r="L6051" s="378"/>
      <c r="M6051" s="381"/>
      <c r="N6051" s="381"/>
      <c r="O6051" s="376"/>
      <c r="P6051" s="377"/>
      <c r="Q6051" s="376"/>
      <c r="R6051" s="377"/>
    </row>
    <row r="6052" spans="8:18" ht="24" customHeight="1" x14ac:dyDescent="0.3">
      <c r="H6052" s="357"/>
      <c r="I6052" s="357"/>
      <c r="J6052" s="407"/>
      <c r="K6052" s="378"/>
      <c r="L6052" s="378"/>
      <c r="M6052" s="381"/>
      <c r="N6052" s="381"/>
      <c r="O6052" s="376"/>
      <c r="P6052" s="377"/>
      <c r="Q6052" s="376"/>
      <c r="R6052" s="377"/>
    </row>
    <row r="6053" spans="8:18" ht="14.25" customHeight="1" x14ac:dyDescent="0.3">
      <c r="H6053" s="357"/>
      <c r="I6053" s="357"/>
      <c r="J6053" s="407"/>
      <c r="K6053" s="378"/>
      <c r="L6053" s="378"/>
      <c r="M6053" s="381"/>
      <c r="N6053" s="381"/>
      <c r="O6053" s="376"/>
      <c r="P6053" s="377"/>
      <c r="Q6053" s="376"/>
      <c r="R6053" s="377"/>
    </row>
    <row r="6054" spans="8:18" ht="13.5" customHeight="1" x14ac:dyDescent="0.3">
      <c r="H6054" s="357"/>
      <c r="I6054" s="357"/>
      <c r="J6054" s="407"/>
      <c r="K6054" s="378"/>
      <c r="L6054" s="378"/>
      <c r="M6054" s="381"/>
      <c r="N6054" s="381"/>
      <c r="O6054" s="376"/>
      <c r="P6054" s="377"/>
      <c r="Q6054" s="376"/>
      <c r="R6054" s="377"/>
    </row>
    <row r="6055" spans="8:18" ht="32.25" customHeight="1" x14ac:dyDescent="0.3">
      <c r="H6055" s="357"/>
      <c r="I6055" s="357"/>
      <c r="J6055" s="407"/>
      <c r="K6055" s="378"/>
      <c r="L6055" s="378"/>
      <c r="M6055" s="379"/>
      <c r="N6055" s="381"/>
      <c r="O6055" s="376"/>
      <c r="P6055" s="377"/>
      <c r="Q6055" s="376"/>
      <c r="R6055" s="377"/>
    </row>
    <row r="6056" spans="8:18" ht="6" customHeight="1" x14ac:dyDescent="0.3">
      <c r="H6056" s="357"/>
      <c r="I6056" s="357"/>
      <c r="J6056" s="407"/>
      <c r="K6056" s="378"/>
      <c r="L6056" s="378"/>
      <c r="M6056" s="381"/>
      <c r="N6056" s="381"/>
      <c r="O6056" s="376"/>
      <c r="P6056" s="377"/>
      <c r="Q6056" s="376"/>
      <c r="R6056" s="377"/>
    </row>
    <row r="6057" spans="8:18" ht="18" customHeight="1" x14ac:dyDescent="0.3">
      <c r="H6057" s="367"/>
      <c r="I6057" s="367"/>
      <c r="J6057" s="367"/>
      <c r="K6057" s="367"/>
      <c r="L6057" s="367"/>
      <c r="M6057" s="367"/>
      <c r="N6057" s="382"/>
      <c r="O6057" s="376"/>
      <c r="P6057" s="377"/>
      <c r="Q6057" s="376"/>
      <c r="R6057" s="377"/>
    </row>
    <row r="6058" spans="8:18" ht="20.25" customHeight="1" x14ac:dyDescent="0.3">
      <c r="H6058" s="354"/>
      <c r="I6058" s="354"/>
      <c r="J6058" s="354"/>
      <c r="K6058" s="354"/>
      <c r="L6058" s="354"/>
      <c r="M6058" s="368"/>
      <c r="N6058" s="384"/>
      <c r="O6058" s="310"/>
      <c r="P6058" s="495"/>
      <c r="Q6058" s="495"/>
      <c r="R6058" s="495"/>
    </row>
    <row r="6059" spans="8:18" ht="19.5" customHeight="1" x14ac:dyDescent="0.3">
      <c r="H6059" s="385"/>
      <c r="I6059" s="385"/>
      <c r="J6059" s="385"/>
      <c r="K6059" s="385"/>
      <c r="L6059" s="385"/>
      <c r="M6059" s="386"/>
      <c r="N6059" s="386"/>
      <c r="O6059" s="385"/>
      <c r="P6059" s="385"/>
      <c r="Q6059" s="13"/>
      <c r="R6059" s="13"/>
    </row>
    <row r="6060" spans="8:18" ht="15" customHeight="1" x14ac:dyDescent="0.3">
      <c r="H6060" s="354"/>
      <c r="I6060" s="355"/>
      <c r="J6060" s="355"/>
      <c r="K6060" s="355"/>
      <c r="L6060" s="355"/>
      <c r="M6060" s="355"/>
      <c r="N6060" s="355"/>
      <c r="O6060" s="355"/>
      <c r="P6060" s="355"/>
      <c r="Q6060" s="13"/>
      <c r="R6060" s="13"/>
    </row>
    <row r="6061" spans="8:18" x14ac:dyDescent="0.3">
      <c r="H6061" s="354"/>
      <c r="I6061" s="355"/>
      <c r="J6061" s="355"/>
      <c r="K6061" s="355"/>
      <c r="L6061" s="355"/>
      <c r="M6061" s="355"/>
      <c r="N6061" s="355"/>
      <c r="O6061" s="355"/>
      <c r="P6061" s="355"/>
      <c r="Q6061" s="13"/>
      <c r="R6061" s="70"/>
    </row>
    <row r="6062" spans="8:18" x14ac:dyDescent="0.3">
      <c r="H6062" s="354"/>
      <c r="I6062" s="355"/>
      <c r="J6062" s="355"/>
      <c r="K6062" s="355"/>
      <c r="L6062" s="355"/>
      <c r="M6062" s="355"/>
      <c r="N6062" s="355"/>
      <c r="O6062" s="355"/>
      <c r="P6062" s="355"/>
      <c r="Q6062" s="13"/>
      <c r="R6062" s="70"/>
    </row>
    <row r="6063" spans="8:18" ht="19.5" customHeight="1" x14ac:dyDescent="0.3">
      <c r="H6063" s="354"/>
      <c r="I6063" s="355"/>
      <c r="J6063" s="355"/>
      <c r="K6063" s="355"/>
      <c r="L6063" s="355"/>
      <c r="M6063" s="355"/>
      <c r="N6063" s="355"/>
      <c r="O6063" s="355"/>
      <c r="P6063" s="355"/>
      <c r="Q6063" s="13"/>
      <c r="R6063" s="70"/>
    </row>
    <row r="6064" spans="8:18" ht="5.25" customHeight="1" x14ac:dyDescent="0.3">
      <c r="H6064" s="13"/>
      <c r="I6064" s="13"/>
      <c r="J6064" s="13"/>
      <c r="K6064" s="13"/>
      <c r="L6064" s="13"/>
      <c r="M6064" s="358"/>
      <c r="N6064" s="358"/>
      <c r="O6064" s="13"/>
      <c r="P6064" s="13"/>
      <c r="Q6064" s="13"/>
      <c r="R6064" s="13"/>
    </row>
    <row r="6065" spans="8:18" x14ac:dyDescent="0.3">
      <c r="H6065" s="354"/>
      <c r="I6065" s="354"/>
      <c r="J6065" s="354"/>
      <c r="K6065" s="354"/>
      <c r="L6065" s="354"/>
      <c r="M6065" s="368"/>
      <c r="N6065" s="435"/>
      <c r="O6065" s="357"/>
      <c r="P6065" s="357"/>
      <c r="Q6065" s="13"/>
      <c r="R6065" s="13"/>
    </row>
    <row r="6066" spans="8:18" ht="18.600000000000001" x14ac:dyDescent="0.4">
      <c r="H6066" s="487"/>
      <c r="I6066" s="487"/>
      <c r="J6066" s="487"/>
      <c r="K6066" s="487"/>
      <c r="L6066" s="487"/>
      <c r="M6066" s="487"/>
      <c r="N6066" s="487"/>
      <c r="O6066" s="487"/>
      <c r="P6066" s="487"/>
      <c r="Q6066" s="487"/>
      <c r="R6066" s="487"/>
    </row>
    <row r="6067" spans="8:18" ht="17.25" customHeight="1" x14ac:dyDescent="0.3">
      <c r="H6067" s="482"/>
      <c r="I6067" s="482"/>
      <c r="J6067" s="482"/>
      <c r="K6067" s="482"/>
      <c r="L6067" s="482"/>
      <c r="M6067" s="482"/>
      <c r="N6067" s="482"/>
      <c r="O6067" s="482"/>
      <c r="P6067" s="482"/>
      <c r="Q6067" s="13"/>
      <c r="R6067" s="13"/>
    </row>
    <row r="6068" spans="8:18" ht="18.600000000000001" x14ac:dyDescent="0.4">
      <c r="H6068" s="483"/>
      <c r="I6068" s="483"/>
      <c r="J6068" s="483"/>
      <c r="K6068" s="483"/>
      <c r="L6068" s="483"/>
      <c r="M6068" s="483"/>
      <c r="N6068" s="483"/>
      <c r="O6068" s="483"/>
      <c r="P6068" s="483"/>
      <c r="Q6068" s="13"/>
      <c r="R6068" s="13"/>
    </row>
    <row r="6069" spans="8:18" ht="18" x14ac:dyDescent="0.4">
      <c r="H6069" s="484"/>
      <c r="I6069" s="484"/>
      <c r="J6069" s="484"/>
      <c r="K6069" s="484"/>
      <c r="L6069" s="484"/>
      <c r="M6069" s="484"/>
      <c r="N6069" s="484"/>
      <c r="O6069" s="484"/>
      <c r="P6069" s="484"/>
      <c r="Q6069" s="13"/>
      <c r="R6069" s="13"/>
    </row>
    <row r="6070" spans="8:18" ht="18" customHeight="1" x14ac:dyDescent="0.3">
      <c r="H6070" s="13"/>
      <c r="I6070" s="359"/>
      <c r="J6070" s="360"/>
      <c r="K6070" s="430"/>
      <c r="L6070" s="362"/>
      <c r="M6070" s="363"/>
      <c r="N6070" s="485"/>
      <c r="O6070" s="485"/>
      <c r="P6070" s="364"/>
      <c r="Q6070" s="13"/>
      <c r="R6070" s="13"/>
    </row>
    <row r="6071" spans="8:18" x14ac:dyDescent="0.3">
      <c r="H6071" s="13"/>
      <c r="I6071" s="359"/>
      <c r="J6071" s="360"/>
      <c r="K6071" s="361"/>
      <c r="L6071" s="361"/>
      <c r="M6071" s="363"/>
      <c r="N6071" s="485"/>
      <c r="O6071" s="485"/>
      <c r="P6071" s="364"/>
      <c r="Q6071" s="13"/>
      <c r="R6071" s="13"/>
    </row>
    <row r="6072" spans="8:18" x14ac:dyDescent="0.3">
      <c r="H6072" s="13"/>
      <c r="I6072" s="365"/>
      <c r="J6072" s="365"/>
      <c r="K6072" s="366"/>
      <c r="L6072" s="367"/>
      <c r="M6072" s="368"/>
      <c r="N6072" s="369"/>
      <c r="O6072" s="486"/>
      <c r="P6072" s="486"/>
      <c r="Q6072" s="486"/>
      <c r="R6072" s="486"/>
    </row>
    <row r="6073" spans="8:18" x14ac:dyDescent="0.3">
      <c r="H6073" s="370"/>
      <c r="I6073" s="371"/>
      <c r="J6073" s="371"/>
      <c r="K6073" s="367"/>
      <c r="L6073" s="367"/>
      <c r="M6073" s="367"/>
      <c r="N6073" s="372"/>
      <c r="O6073" s="478"/>
      <c r="P6073" s="478"/>
      <c r="Q6073" s="478"/>
      <c r="R6073" s="478"/>
    </row>
    <row r="6074" spans="8:18" x14ac:dyDescent="0.3">
      <c r="H6074" s="370"/>
      <c r="I6074" s="371"/>
      <c r="J6074" s="371"/>
      <c r="K6074" s="367"/>
      <c r="L6074" s="367"/>
      <c r="M6074" s="367"/>
      <c r="N6074" s="372"/>
      <c r="O6074" s="390"/>
      <c r="P6074" s="390"/>
      <c r="Q6074" s="390"/>
      <c r="R6074" s="390"/>
    </row>
    <row r="6075" spans="8:18" x14ac:dyDescent="0.3">
      <c r="H6075" s="357"/>
      <c r="I6075" s="357"/>
      <c r="J6075" s="407"/>
      <c r="K6075" s="378"/>
      <c r="L6075" s="378"/>
      <c r="M6075" s="381"/>
      <c r="N6075" s="381"/>
      <c r="O6075" s="376"/>
      <c r="P6075" s="377"/>
      <c r="Q6075" s="390"/>
      <c r="R6075" s="390"/>
    </row>
    <row r="6076" spans="8:18" ht="19.5" customHeight="1" x14ac:dyDescent="0.3">
      <c r="H6076" s="357"/>
      <c r="I6076" s="357"/>
      <c r="J6076" s="407"/>
      <c r="K6076" s="378"/>
      <c r="L6076" s="378"/>
      <c r="M6076" s="381"/>
      <c r="N6076" s="381"/>
      <c r="O6076" s="376"/>
      <c r="P6076" s="377"/>
      <c r="Q6076" s="390"/>
      <c r="R6076" s="390"/>
    </row>
    <row r="6077" spans="8:18" x14ac:dyDescent="0.3">
      <c r="H6077" s="357"/>
      <c r="I6077" s="357"/>
      <c r="J6077" s="407"/>
      <c r="K6077" s="378"/>
      <c r="L6077" s="378"/>
      <c r="M6077" s="381"/>
      <c r="N6077" s="381"/>
      <c r="O6077" s="376"/>
      <c r="P6077" s="377"/>
      <c r="Q6077" s="390"/>
      <c r="R6077" s="390"/>
    </row>
    <row r="6078" spans="8:18" x14ac:dyDescent="0.3">
      <c r="H6078" s="357"/>
      <c r="I6078" s="357"/>
      <c r="J6078" s="407"/>
      <c r="K6078" s="378"/>
      <c r="L6078" s="378"/>
      <c r="M6078" s="381"/>
      <c r="N6078" s="381"/>
      <c r="O6078" s="376"/>
      <c r="P6078" s="377"/>
      <c r="Q6078" s="376"/>
      <c r="R6078" s="377"/>
    </row>
    <row r="6079" spans="8:18" x14ac:dyDescent="0.3">
      <c r="H6079" s="357"/>
      <c r="I6079" s="357"/>
      <c r="J6079" s="407"/>
      <c r="K6079" s="378"/>
      <c r="L6079" s="378"/>
      <c r="M6079" s="381"/>
      <c r="N6079" s="381"/>
      <c r="O6079" s="376"/>
      <c r="P6079" s="377"/>
      <c r="Q6079" s="376"/>
      <c r="R6079" s="377"/>
    </row>
    <row r="6080" spans="8:18" ht="18" customHeight="1" x14ac:dyDescent="0.3">
      <c r="H6080" s="367"/>
      <c r="I6080" s="367"/>
      <c r="J6080" s="367"/>
      <c r="K6080" s="367"/>
      <c r="L6080" s="367"/>
      <c r="M6080" s="367"/>
      <c r="N6080" s="382"/>
      <c r="O6080" s="376"/>
      <c r="P6080" s="377"/>
      <c r="Q6080" s="376"/>
      <c r="R6080" s="377"/>
    </row>
    <row r="6081" spans="8:18" ht="22.5" customHeight="1" x14ac:dyDescent="0.3">
      <c r="H6081" s="354"/>
      <c r="I6081" s="354"/>
      <c r="J6081" s="354"/>
      <c r="K6081" s="354"/>
      <c r="L6081" s="354"/>
      <c r="M6081" s="368"/>
      <c r="N6081" s="384"/>
      <c r="O6081" s="310"/>
      <c r="P6081" s="495"/>
      <c r="Q6081" s="495"/>
      <c r="R6081" s="495"/>
    </row>
    <row r="6082" spans="8:18" ht="20.25" customHeight="1" x14ac:dyDescent="0.3">
      <c r="H6082" s="385"/>
      <c r="I6082" s="385"/>
      <c r="J6082" s="385"/>
      <c r="K6082" s="385"/>
      <c r="L6082" s="385"/>
      <c r="M6082" s="386"/>
      <c r="N6082" s="386"/>
      <c r="O6082" s="385"/>
      <c r="P6082" s="385"/>
      <c r="Q6082" s="13"/>
      <c r="R6082" s="13"/>
    </row>
    <row r="6083" spans="8:18" ht="18" customHeight="1" x14ac:dyDescent="0.3">
      <c r="H6083" s="354"/>
      <c r="I6083" s="355"/>
      <c r="J6083" s="355"/>
      <c r="K6083" s="355"/>
      <c r="L6083" s="355"/>
      <c r="M6083" s="355"/>
      <c r="N6083" s="355"/>
      <c r="O6083" s="355"/>
      <c r="P6083" s="355"/>
      <c r="Q6083" s="13"/>
      <c r="R6083" s="13"/>
    </row>
    <row r="6084" spans="8:18" x14ac:dyDescent="0.3">
      <c r="H6084" s="354"/>
      <c r="I6084" s="355"/>
      <c r="J6084" s="355"/>
      <c r="K6084" s="355"/>
      <c r="L6084" s="355"/>
      <c r="M6084" s="355"/>
      <c r="N6084" s="355"/>
      <c r="O6084" s="355"/>
      <c r="P6084" s="355"/>
      <c r="Q6084" s="13"/>
      <c r="R6084" s="70"/>
    </row>
    <row r="6085" spans="8:18" x14ac:dyDescent="0.3">
      <c r="H6085" s="354"/>
      <c r="I6085" s="355"/>
      <c r="J6085" s="355"/>
      <c r="K6085" s="355"/>
      <c r="L6085" s="355"/>
      <c r="M6085" s="355"/>
      <c r="N6085" s="355"/>
      <c r="O6085" s="355"/>
      <c r="P6085" s="355"/>
      <c r="Q6085" s="13"/>
      <c r="R6085" s="70"/>
    </row>
    <row r="6086" spans="8:18" ht="17.25" customHeight="1" x14ac:dyDescent="0.3">
      <c r="H6086" s="354"/>
      <c r="I6086" s="355"/>
      <c r="J6086" s="355"/>
      <c r="K6086" s="355"/>
      <c r="L6086" s="355"/>
      <c r="M6086" s="355"/>
      <c r="N6086" s="355"/>
      <c r="O6086" s="355"/>
      <c r="P6086" s="355"/>
      <c r="Q6086" s="13"/>
      <c r="R6086" s="70"/>
    </row>
    <row r="6087" spans="8:18" ht="8.25" customHeight="1" x14ac:dyDescent="0.3">
      <c r="H6087" s="13"/>
      <c r="I6087" s="13"/>
      <c r="J6087" s="13"/>
      <c r="K6087" s="13"/>
      <c r="L6087" s="13"/>
      <c r="M6087" s="358"/>
      <c r="N6087" s="358"/>
      <c r="O6087" s="13"/>
      <c r="P6087" s="13"/>
      <c r="Q6087" s="13"/>
      <c r="R6087" s="13"/>
    </row>
    <row r="6088" spans="8:18" ht="18.600000000000001" x14ac:dyDescent="0.4">
      <c r="H6088" s="487"/>
      <c r="I6088" s="487"/>
      <c r="J6088" s="487"/>
      <c r="K6088" s="487"/>
      <c r="L6088" s="487"/>
      <c r="M6088" s="487"/>
      <c r="N6088" s="487"/>
      <c r="O6088" s="487"/>
      <c r="P6088" s="487"/>
      <c r="Q6088" s="487"/>
      <c r="R6088" s="487"/>
    </row>
    <row r="6089" spans="8:18" x14ac:dyDescent="0.3">
      <c r="H6089" s="482"/>
      <c r="I6089" s="482"/>
      <c r="J6089" s="482"/>
      <c r="K6089" s="482"/>
      <c r="L6089" s="482"/>
      <c r="M6089" s="482"/>
      <c r="N6089" s="482"/>
      <c r="O6089" s="482"/>
      <c r="P6089" s="482"/>
      <c r="Q6089" s="13"/>
      <c r="R6089" s="13"/>
    </row>
    <row r="6090" spans="8:18" ht="19.5" customHeight="1" x14ac:dyDescent="0.4">
      <c r="H6090" s="483"/>
      <c r="I6090" s="483"/>
      <c r="J6090" s="483"/>
      <c r="K6090" s="483"/>
      <c r="L6090" s="483"/>
      <c r="M6090" s="483"/>
      <c r="N6090" s="483"/>
      <c r="O6090" s="483"/>
      <c r="P6090" s="483"/>
      <c r="Q6090" s="13"/>
      <c r="R6090" s="13"/>
    </row>
    <row r="6091" spans="8:18" ht="18" x14ac:dyDescent="0.4">
      <c r="H6091" s="484"/>
      <c r="I6091" s="484"/>
      <c r="J6091" s="484"/>
      <c r="K6091" s="484"/>
      <c r="L6091" s="484"/>
      <c r="M6091" s="484"/>
      <c r="N6091" s="484"/>
      <c r="O6091" s="484"/>
      <c r="P6091" s="484"/>
      <c r="Q6091" s="13"/>
      <c r="R6091" s="13"/>
    </row>
    <row r="6092" spans="8:18" x14ac:dyDescent="0.3">
      <c r="H6092" s="13"/>
      <c r="I6092" s="359"/>
      <c r="J6092" s="360"/>
      <c r="K6092" s="430"/>
      <c r="L6092" s="362"/>
      <c r="M6092" s="363"/>
      <c r="N6092" s="485"/>
      <c r="O6092" s="485"/>
      <c r="P6092" s="364"/>
      <c r="Q6092" s="13"/>
      <c r="R6092" s="13"/>
    </row>
    <row r="6093" spans="8:18" x14ac:dyDescent="0.3">
      <c r="H6093" s="13"/>
      <c r="I6093" s="359"/>
      <c r="J6093" s="360"/>
      <c r="K6093" s="361"/>
      <c r="L6093" s="361"/>
      <c r="M6093" s="363"/>
      <c r="N6093" s="485"/>
      <c r="O6093" s="485"/>
      <c r="P6093" s="364"/>
      <c r="Q6093" s="13"/>
      <c r="R6093" s="13"/>
    </row>
    <row r="6094" spans="8:18" x14ac:dyDescent="0.3">
      <c r="H6094" s="13"/>
      <c r="I6094" s="365"/>
      <c r="J6094" s="365"/>
      <c r="K6094" s="366"/>
      <c r="L6094" s="367"/>
      <c r="M6094" s="368"/>
      <c r="N6094" s="369"/>
      <c r="O6094" s="486"/>
      <c r="P6094" s="486"/>
      <c r="Q6094" s="486"/>
      <c r="R6094" s="486"/>
    </row>
    <row r="6095" spans="8:18" x14ac:dyDescent="0.3">
      <c r="H6095" s="370"/>
      <c r="I6095" s="371"/>
      <c r="J6095" s="371"/>
      <c r="K6095" s="367"/>
      <c r="L6095" s="367"/>
      <c r="M6095" s="367"/>
      <c r="N6095" s="372"/>
      <c r="O6095" s="478"/>
      <c r="P6095" s="478"/>
      <c r="Q6095" s="478"/>
      <c r="R6095" s="478"/>
    </row>
    <row r="6096" spans="8:18" x14ac:dyDescent="0.3">
      <c r="H6096" s="370"/>
      <c r="I6096" s="371"/>
      <c r="J6096" s="371"/>
      <c r="K6096" s="367"/>
      <c r="L6096" s="367"/>
      <c r="M6096" s="367"/>
      <c r="N6096" s="372"/>
      <c r="O6096" s="390"/>
      <c r="P6096" s="390"/>
      <c r="Q6096" s="390"/>
      <c r="R6096" s="390"/>
    </row>
    <row r="6097" spans="8:18" x14ac:dyDescent="0.3">
      <c r="H6097" s="357"/>
      <c r="I6097" s="357"/>
      <c r="J6097" s="407"/>
      <c r="K6097" s="378"/>
      <c r="L6097" s="378"/>
      <c r="M6097" s="381"/>
      <c r="N6097" s="491"/>
      <c r="O6097" s="398"/>
      <c r="P6097" s="398"/>
      <c r="Q6097" s="442"/>
      <c r="R6097" s="442"/>
    </row>
    <row r="6098" spans="8:18" x14ac:dyDescent="0.3">
      <c r="H6098" s="357"/>
      <c r="I6098" s="357"/>
      <c r="J6098" s="407"/>
      <c r="K6098" s="378"/>
      <c r="L6098" s="378"/>
      <c r="M6098" s="381"/>
      <c r="N6098" s="491"/>
      <c r="O6098" s="442"/>
      <c r="P6098" s="398"/>
      <c r="Q6098" s="442"/>
      <c r="R6098" s="442"/>
    </row>
    <row r="6099" spans="8:18" x14ac:dyDescent="0.3">
      <c r="H6099" s="357"/>
      <c r="I6099" s="357"/>
      <c r="J6099" s="407"/>
      <c r="K6099" s="378"/>
      <c r="L6099" s="378"/>
      <c r="M6099" s="381"/>
      <c r="N6099" s="491"/>
      <c r="O6099" s="442"/>
      <c r="P6099" s="398"/>
      <c r="Q6099" s="442"/>
      <c r="R6099" s="442"/>
    </row>
    <row r="6100" spans="8:18" x14ac:dyDescent="0.3">
      <c r="H6100" s="357"/>
      <c r="I6100" s="357"/>
      <c r="J6100" s="407"/>
      <c r="K6100" s="378"/>
      <c r="L6100" s="378"/>
      <c r="M6100" s="381"/>
      <c r="N6100" s="491"/>
      <c r="O6100" s="442"/>
      <c r="P6100" s="398"/>
      <c r="Q6100" s="442"/>
      <c r="R6100" s="442"/>
    </row>
    <row r="6101" spans="8:18" x14ac:dyDescent="0.3">
      <c r="H6101" s="357"/>
      <c r="I6101" s="357"/>
      <c r="J6101" s="407"/>
      <c r="K6101" s="378"/>
      <c r="L6101" s="378"/>
      <c r="M6101" s="381"/>
      <c r="N6101" s="491"/>
      <c r="O6101" s="442"/>
      <c r="P6101" s="398"/>
      <c r="Q6101" s="442"/>
      <c r="R6101" s="442"/>
    </row>
    <row r="6102" spans="8:18" x14ac:dyDescent="0.3">
      <c r="H6102" s="357"/>
      <c r="I6102" s="357"/>
      <c r="J6102" s="407"/>
      <c r="K6102" s="378"/>
      <c r="L6102" s="378"/>
      <c r="M6102" s="381"/>
      <c r="N6102" s="381"/>
      <c r="O6102" s="376"/>
      <c r="P6102" s="377"/>
      <c r="Q6102" s="376"/>
      <c r="R6102" s="377"/>
    </row>
    <row r="6103" spans="8:18" x14ac:dyDescent="0.3">
      <c r="H6103" s="357"/>
      <c r="I6103" s="357"/>
      <c r="J6103" s="407"/>
      <c r="K6103" s="378"/>
      <c r="L6103" s="378"/>
      <c r="M6103" s="381"/>
      <c r="N6103" s="381"/>
      <c r="O6103" s="376"/>
      <c r="P6103" s="377"/>
      <c r="Q6103" s="376"/>
      <c r="R6103" s="377"/>
    </row>
    <row r="6104" spans="8:18" x14ac:dyDescent="0.3">
      <c r="H6104" s="357"/>
      <c r="I6104" s="357"/>
      <c r="J6104" s="407"/>
      <c r="K6104" s="378"/>
      <c r="L6104" s="378"/>
      <c r="M6104" s="381"/>
      <c r="N6104" s="381"/>
      <c r="O6104" s="376"/>
      <c r="P6104" s="377"/>
      <c r="Q6104" s="376"/>
      <c r="R6104" s="377"/>
    </row>
    <row r="6105" spans="8:18" x14ac:dyDescent="0.3">
      <c r="H6105" s="357"/>
      <c r="I6105" s="357"/>
      <c r="J6105" s="407"/>
      <c r="K6105" s="378"/>
      <c r="L6105" s="378"/>
      <c r="M6105" s="381"/>
      <c r="N6105" s="381"/>
      <c r="O6105" s="376"/>
      <c r="P6105" s="377"/>
      <c r="Q6105" s="376"/>
      <c r="R6105" s="377"/>
    </row>
    <row r="6106" spans="8:18" x14ac:dyDescent="0.3">
      <c r="H6106" s="357"/>
      <c r="I6106" s="357"/>
      <c r="J6106" s="407"/>
      <c r="K6106" s="378"/>
      <c r="L6106" s="378"/>
      <c r="M6106" s="381"/>
      <c r="N6106" s="381"/>
      <c r="O6106" s="376"/>
      <c r="P6106" s="377"/>
      <c r="Q6106" s="376"/>
      <c r="R6106" s="377"/>
    </row>
    <row r="6107" spans="8:18" x14ac:dyDescent="0.3">
      <c r="H6107" s="357"/>
      <c r="I6107" s="357"/>
      <c r="J6107" s="407"/>
      <c r="K6107" s="378"/>
      <c r="L6107" s="378"/>
      <c r="M6107" s="381"/>
      <c r="N6107" s="381"/>
      <c r="O6107" s="376"/>
      <c r="P6107" s="377"/>
      <c r="Q6107" s="376"/>
      <c r="R6107" s="377"/>
    </row>
    <row r="6108" spans="8:18" x14ac:dyDescent="0.3">
      <c r="H6108" s="357"/>
      <c r="I6108" s="357"/>
      <c r="J6108" s="407"/>
      <c r="K6108" s="378"/>
      <c r="L6108" s="378"/>
      <c r="M6108" s="381"/>
      <c r="N6108" s="381"/>
      <c r="O6108" s="376"/>
      <c r="P6108" s="377"/>
      <c r="Q6108" s="376"/>
      <c r="R6108" s="377"/>
    </row>
    <row r="6109" spans="8:18" x14ac:dyDescent="0.3">
      <c r="H6109" s="357"/>
      <c r="I6109" s="357"/>
      <c r="J6109" s="407"/>
      <c r="K6109" s="378"/>
      <c r="L6109" s="378"/>
      <c r="M6109" s="381"/>
      <c r="N6109" s="381"/>
      <c r="O6109" s="376"/>
      <c r="P6109" s="377"/>
      <c r="Q6109" s="376"/>
      <c r="R6109" s="377"/>
    </row>
    <row r="6110" spans="8:18" x14ac:dyDescent="0.3">
      <c r="H6110" s="357"/>
      <c r="I6110" s="357"/>
      <c r="J6110" s="407"/>
      <c r="K6110" s="378"/>
      <c r="L6110" s="378"/>
      <c r="M6110" s="381"/>
      <c r="N6110" s="381"/>
      <c r="O6110" s="376"/>
      <c r="P6110" s="377"/>
      <c r="Q6110" s="376"/>
      <c r="R6110" s="377"/>
    </row>
    <row r="6111" spans="8:18" ht="18" customHeight="1" x14ac:dyDescent="0.3">
      <c r="H6111" s="367"/>
      <c r="I6111" s="367"/>
      <c r="J6111" s="367"/>
      <c r="K6111" s="367"/>
      <c r="L6111" s="367"/>
      <c r="M6111" s="367"/>
      <c r="N6111" s="382"/>
      <c r="O6111" s="376"/>
      <c r="P6111" s="377"/>
      <c r="Q6111" s="376"/>
      <c r="R6111" s="377"/>
    </row>
    <row r="6112" spans="8:18" ht="22.5" customHeight="1" x14ac:dyDescent="0.3">
      <c r="H6112" s="354"/>
      <c r="I6112" s="354"/>
      <c r="J6112" s="354"/>
      <c r="K6112" s="354"/>
      <c r="L6112" s="354"/>
      <c r="M6112" s="368"/>
      <c r="N6112" s="384"/>
      <c r="O6112" s="310"/>
      <c r="P6112" s="495"/>
      <c r="Q6112" s="495"/>
      <c r="R6112" s="495"/>
    </row>
    <row r="6113" spans="8:18" ht="21.75" customHeight="1" x14ac:dyDescent="0.3">
      <c r="H6113" s="385"/>
      <c r="I6113" s="385"/>
      <c r="J6113" s="385"/>
      <c r="K6113" s="385"/>
      <c r="L6113" s="385"/>
      <c r="M6113" s="386"/>
      <c r="N6113" s="386"/>
      <c r="O6113" s="385"/>
      <c r="P6113" s="385"/>
      <c r="Q6113" s="13"/>
      <c r="R6113" s="13"/>
    </row>
    <row r="6114" spans="8:18" x14ac:dyDescent="0.3">
      <c r="H6114" s="354"/>
      <c r="I6114" s="355"/>
      <c r="J6114" s="355"/>
      <c r="K6114" s="355"/>
      <c r="L6114" s="355"/>
      <c r="M6114" s="355"/>
      <c r="N6114" s="355"/>
      <c r="O6114" s="355"/>
      <c r="P6114" s="355"/>
      <c r="Q6114" s="13"/>
      <c r="R6114" s="13"/>
    </row>
    <row r="6115" spans="8:18" x14ac:dyDescent="0.3">
      <c r="H6115" s="354"/>
      <c r="I6115" s="355"/>
      <c r="J6115" s="355"/>
      <c r="K6115" s="355"/>
      <c r="L6115" s="355"/>
      <c r="M6115" s="355"/>
      <c r="N6115" s="355"/>
      <c r="O6115" s="355"/>
      <c r="P6115" s="355"/>
      <c r="Q6115" s="13"/>
      <c r="R6115" s="70"/>
    </row>
    <row r="6116" spans="8:18" x14ac:dyDescent="0.3">
      <c r="H6116" s="354"/>
      <c r="I6116" s="355"/>
      <c r="J6116" s="355"/>
      <c r="K6116" s="355"/>
      <c r="L6116" s="355"/>
      <c r="M6116" s="355"/>
      <c r="N6116" s="355"/>
      <c r="O6116" s="355"/>
      <c r="P6116" s="355"/>
      <c r="Q6116" s="13"/>
      <c r="R6116" s="70"/>
    </row>
    <row r="6117" spans="8:18" ht="17.25" customHeight="1" x14ac:dyDescent="0.3">
      <c r="H6117" s="354"/>
      <c r="I6117" s="355"/>
      <c r="J6117" s="355"/>
      <c r="K6117" s="355"/>
      <c r="L6117" s="355"/>
      <c r="M6117" s="355"/>
      <c r="N6117" s="355"/>
      <c r="O6117" s="355"/>
      <c r="P6117" s="355"/>
      <c r="Q6117" s="13"/>
      <c r="R6117" s="70"/>
    </row>
    <row r="6118" spans="8:18" ht="7.5" customHeight="1" x14ac:dyDescent="0.3">
      <c r="H6118" s="13"/>
      <c r="I6118" s="13"/>
      <c r="J6118" s="13"/>
      <c r="K6118" s="13"/>
      <c r="L6118" s="13"/>
      <c r="M6118" s="358"/>
      <c r="N6118" s="358"/>
      <c r="O6118" s="13"/>
      <c r="P6118" s="13"/>
      <c r="Q6118" s="13"/>
      <c r="R6118" s="13"/>
    </row>
    <row r="6119" spans="8:18" ht="18.600000000000001" x14ac:dyDescent="0.4">
      <c r="H6119" s="487"/>
      <c r="I6119" s="487"/>
      <c r="J6119" s="487"/>
      <c r="K6119" s="487"/>
      <c r="L6119" s="487"/>
      <c r="M6119" s="487"/>
      <c r="N6119" s="487"/>
      <c r="O6119" s="487"/>
      <c r="P6119" s="487"/>
      <c r="Q6119" s="487"/>
      <c r="R6119" s="487"/>
    </row>
    <row r="6120" spans="8:18" ht="13.5" customHeight="1" x14ac:dyDescent="0.3">
      <c r="H6120" s="482"/>
      <c r="I6120" s="482"/>
      <c r="J6120" s="482"/>
      <c r="K6120" s="482"/>
      <c r="L6120" s="482"/>
      <c r="M6120" s="482"/>
      <c r="N6120" s="482"/>
      <c r="O6120" s="482"/>
      <c r="P6120" s="482"/>
      <c r="Q6120" s="13"/>
      <c r="R6120" s="13"/>
    </row>
    <row r="6121" spans="8:18" ht="18.600000000000001" x14ac:dyDescent="0.4">
      <c r="H6121" s="483"/>
      <c r="I6121" s="483"/>
      <c r="J6121" s="483"/>
      <c r="K6121" s="483"/>
      <c r="L6121" s="483"/>
      <c r="M6121" s="483"/>
      <c r="N6121" s="483"/>
      <c r="O6121" s="483"/>
      <c r="P6121" s="483"/>
      <c r="Q6121" s="13"/>
      <c r="R6121" s="13"/>
    </row>
    <row r="6122" spans="8:18" ht="15.75" customHeight="1" x14ac:dyDescent="0.4">
      <c r="H6122" s="484"/>
      <c r="I6122" s="484"/>
      <c r="J6122" s="484"/>
      <c r="K6122" s="484"/>
      <c r="L6122" s="484"/>
      <c r="M6122" s="484"/>
      <c r="N6122" s="484"/>
      <c r="O6122" s="484"/>
      <c r="P6122" s="484"/>
      <c r="Q6122" s="13"/>
      <c r="R6122" s="13"/>
    </row>
    <row r="6123" spans="8:18" x14ac:dyDescent="0.3">
      <c r="H6123" s="13"/>
      <c r="I6123" s="359"/>
      <c r="J6123" s="360"/>
      <c r="K6123" s="430"/>
      <c r="L6123" s="362"/>
      <c r="M6123" s="363"/>
      <c r="N6123" s="485"/>
      <c r="O6123" s="485"/>
      <c r="P6123" s="364"/>
      <c r="Q6123" s="13"/>
      <c r="R6123" s="13"/>
    </row>
    <row r="6124" spans="8:18" x14ac:dyDescent="0.3">
      <c r="H6124" s="13"/>
      <c r="I6124" s="359"/>
      <c r="J6124" s="360"/>
      <c r="K6124" s="361"/>
      <c r="L6124" s="361"/>
      <c r="M6124" s="363"/>
      <c r="N6124" s="485"/>
      <c r="O6124" s="485"/>
      <c r="P6124" s="364"/>
      <c r="Q6124" s="13"/>
      <c r="R6124" s="13"/>
    </row>
    <row r="6125" spans="8:18" x14ac:dyDescent="0.3">
      <c r="H6125" s="13"/>
      <c r="I6125" s="365"/>
      <c r="J6125" s="365"/>
      <c r="K6125" s="366"/>
      <c r="L6125" s="367"/>
      <c r="M6125" s="368"/>
      <c r="N6125" s="369"/>
      <c r="O6125" s="486"/>
      <c r="P6125" s="486"/>
      <c r="Q6125" s="486"/>
      <c r="R6125" s="486"/>
    </row>
    <row r="6126" spans="8:18" ht="15.75" customHeight="1" x14ac:dyDescent="0.3">
      <c r="H6126" s="370"/>
      <c r="I6126" s="371"/>
      <c r="J6126" s="371"/>
      <c r="K6126" s="367"/>
      <c r="L6126" s="367"/>
      <c r="M6126" s="367"/>
      <c r="N6126" s="372"/>
      <c r="O6126" s="478"/>
      <c r="P6126" s="478"/>
      <c r="Q6126" s="478"/>
      <c r="R6126" s="478"/>
    </row>
    <row r="6127" spans="8:18" ht="21" customHeight="1" x14ac:dyDescent="0.3">
      <c r="H6127" s="357"/>
      <c r="I6127" s="357"/>
      <c r="J6127" s="407"/>
      <c r="K6127" s="378"/>
      <c r="L6127" s="378"/>
      <c r="M6127" s="381"/>
      <c r="N6127" s="489"/>
      <c r="O6127" s="390"/>
      <c r="P6127" s="390"/>
      <c r="Q6127" s="398"/>
      <c r="R6127" s="398"/>
    </row>
    <row r="6128" spans="8:18" ht="13.5" customHeight="1" x14ac:dyDescent="0.3">
      <c r="H6128" s="357"/>
      <c r="I6128" s="357"/>
      <c r="J6128" s="407"/>
      <c r="K6128" s="378"/>
      <c r="L6128" s="378"/>
      <c r="M6128" s="381"/>
      <c r="N6128" s="489"/>
      <c r="O6128" s="390"/>
      <c r="P6128" s="390"/>
      <c r="Q6128" s="398"/>
      <c r="R6128" s="398"/>
    </row>
    <row r="6129" spans="8:18" ht="13.5" customHeight="1" x14ac:dyDescent="0.3">
      <c r="H6129" s="357"/>
      <c r="I6129" s="357"/>
      <c r="J6129" s="407"/>
      <c r="K6129" s="378"/>
      <c r="L6129" s="378"/>
      <c r="M6129" s="381"/>
      <c r="N6129" s="489"/>
      <c r="O6129" s="390"/>
      <c r="P6129" s="390"/>
      <c r="Q6129" s="398"/>
      <c r="R6129" s="398"/>
    </row>
    <row r="6130" spans="8:18" ht="13.5" customHeight="1" x14ac:dyDescent="0.3">
      <c r="H6130" s="357"/>
      <c r="I6130" s="357"/>
      <c r="J6130" s="407"/>
      <c r="K6130" s="378"/>
      <c r="L6130" s="378"/>
      <c r="M6130" s="381"/>
      <c r="N6130" s="489"/>
      <c r="O6130" s="390"/>
      <c r="P6130" s="390"/>
      <c r="Q6130" s="398"/>
      <c r="R6130" s="398"/>
    </row>
    <row r="6131" spans="8:18" ht="13.5" customHeight="1" x14ac:dyDescent="0.3">
      <c r="H6131" s="357"/>
      <c r="I6131" s="357"/>
      <c r="J6131" s="407"/>
      <c r="K6131" s="378"/>
      <c r="L6131" s="378"/>
      <c r="M6131" s="381"/>
      <c r="N6131" s="443"/>
      <c r="O6131" s="398"/>
      <c r="P6131" s="398"/>
      <c r="Q6131" s="398"/>
      <c r="R6131" s="398"/>
    </row>
    <row r="6132" spans="8:18" ht="38.25" customHeight="1" x14ac:dyDescent="0.3">
      <c r="H6132" s="357"/>
      <c r="I6132" s="357"/>
      <c r="J6132" s="407"/>
      <c r="K6132" s="378"/>
      <c r="L6132" s="378"/>
      <c r="M6132" s="381"/>
      <c r="N6132" s="381"/>
      <c r="O6132" s="376"/>
      <c r="P6132" s="377"/>
      <c r="Q6132" s="376"/>
      <c r="R6132" s="377"/>
    </row>
    <row r="6133" spans="8:18" ht="22.5" customHeight="1" x14ac:dyDescent="0.3">
      <c r="H6133" s="357"/>
      <c r="I6133" s="357"/>
      <c r="J6133" s="407"/>
      <c r="K6133" s="378"/>
      <c r="L6133" s="378"/>
      <c r="M6133" s="381"/>
      <c r="N6133" s="381"/>
      <c r="O6133" s="376"/>
      <c r="P6133" s="377"/>
      <c r="Q6133" s="376"/>
      <c r="R6133" s="377"/>
    </row>
    <row r="6134" spans="8:18" ht="13.5" customHeight="1" x14ac:dyDescent="0.3">
      <c r="H6134" s="357"/>
      <c r="I6134" s="357"/>
      <c r="J6134" s="407"/>
      <c r="K6134" s="378"/>
      <c r="L6134" s="378"/>
      <c r="M6134" s="381"/>
      <c r="N6134" s="381"/>
      <c r="O6134" s="376"/>
      <c r="P6134" s="377"/>
      <c r="Q6134" s="376"/>
      <c r="R6134" s="377"/>
    </row>
    <row r="6135" spans="8:18" ht="13.5" customHeight="1" x14ac:dyDescent="0.3">
      <c r="H6135" s="357"/>
      <c r="I6135" s="357"/>
      <c r="J6135" s="407"/>
      <c r="K6135" s="378"/>
      <c r="L6135" s="378"/>
      <c r="M6135" s="381"/>
      <c r="N6135" s="381"/>
      <c r="O6135" s="376"/>
      <c r="P6135" s="377"/>
      <c r="Q6135" s="376"/>
      <c r="R6135" s="377"/>
    </row>
    <row r="6136" spans="8:18" ht="23.25" customHeight="1" x14ac:dyDescent="0.3">
      <c r="H6136" s="357"/>
      <c r="I6136" s="357"/>
      <c r="J6136" s="407"/>
      <c r="K6136" s="378"/>
      <c r="L6136" s="378"/>
      <c r="M6136" s="381"/>
      <c r="N6136" s="381"/>
      <c r="O6136" s="376"/>
      <c r="P6136" s="377"/>
      <c r="Q6136" s="376"/>
      <c r="R6136" s="377"/>
    </row>
    <row r="6137" spans="8:18" x14ac:dyDescent="0.3">
      <c r="H6137" s="357"/>
      <c r="I6137" s="357"/>
      <c r="J6137" s="407"/>
      <c r="K6137" s="378"/>
      <c r="L6137" s="378"/>
      <c r="M6137" s="381"/>
      <c r="N6137" s="381"/>
      <c r="O6137" s="376"/>
      <c r="P6137" s="377"/>
      <c r="Q6137" s="376"/>
      <c r="R6137" s="377"/>
    </row>
    <row r="6138" spans="8:18" ht="13.5" customHeight="1" x14ac:dyDescent="0.3">
      <c r="H6138" s="357"/>
      <c r="I6138" s="357"/>
      <c r="J6138" s="407"/>
      <c r="K6138" s="378"/>
      <c r="L6138" s="378"/>
      <c r="M6138" s="381"/>
      <c r="N6138" s="381"/>
      <c r="O6138" s="376"/>
      <c r="P6138" s="377"/>
      <c r="Q6138" s="376"/>
      <c r="R6138" s="377"/>
    </row>
    <row r="6139" spans="8:18" ht="13.5" customHeight="1" x14ac:dyDescent="0.3">
      <c r="H6139" s="357"/>
      <c r="I6139" s="357"/>
      <c r="J6139" s="407"/>
      <c r="K6139" s="378"/>
      <c r="L6139" s="378"/>
      <c r="M6139" s="381"/>
      <c r="N6139" s="381"/>
      <c r="O6139" s="376"/>
      <c r="P6139" s="377"/>
      <c r="Q6139" s="376"/>
      <c r="R6139" s="377"/>
    </row>
    <row r="6140" spans="8:18" x14ac:dyDescent="0.3">
      <c r="H6140" s="357"/>
      <c r="I6140" s="357"/>
      <c r="J6140" s="407"/>
      <c r="K6140" s="378"/>
      <c r="L6140" s="378"/>
      <c r="M6140" s="381"/>
      <c r="N6140" s="381"/>
      <c r="O6140" s="376"/>
      <c r="P6140" s="377"/>
      <c r="Q6140" s="376"/>
      <c r="R6140" s="377"/>
    </row>
    <row r="6141" spans="8:18" x14ac:dyDescent="0.3">
      <c r="H6141" s="357"/>
      <c r="I6141" s="357"/>
      <c r="J6141" s="407"/>
      <c r="K6141" s="378"/>
      <c r="L6141" s="378"/>
      <c r="M6141" s="381"/>
      <c r="N6141" s="381"/>
      <c r="O6141" s="376"/>
      <c r="P6141" s="377"/>
      <c r="Q6141" s="376"/>
      <c r="R6141" s="377"/>
    </row>
    <row r="6142" spans="8:18" ht="6.75" customHeight="1" x14ac:dyDescent="0.3">
      <c r="H6142" s="357"/>
      <c r="I6142" s="357"/>
      <c r="J6142" s="407"/>
      <c r="K6142" s="378"/>
      <c r="L6142" s="378"/>
      <c r="M6142" s="381"/>
      <c r="N6142" s="381"/>
      <c r="O6142" s="376"/>
      <c r="P6142" s="377"/>
      <c r="Q6142" s="376"/>
      <c r="R6142" s="377"/>
    </row>
    <row r="6143" spans="8:18" ht="16.5" customHeight="1" x14ac:dyDescent="0.3">
      <c r="H6143" s="367"/>
      <c r="I6143" s="367"/>
      <c r="J6143" s="367"/>
      <c r="K6143" s="367"/>
      <c r="L6143" s="367"/>
      <c r="M6143" s="367"/>
      <c r="N6143" s="382"/>
      <c r="O6143" s="376"/>
      <c r="P6143" s="377"/>
      <c r="Q6143" s="376"/>
      <c r="R6143" s="377"/>
    </row>
    <row r="6144" spans="8:18" ht="18" customHeight="1" x14ac:dyDescent="0.3">
      <c r="H6144" s="354"/>
      <c r="I6144" s="354"/>
      <c r="J6144" s="354"/>
      <c r="K6144" s="354"/>
      <c r="L6144" s="354"/>
      <c r="M6144" s="368"/>
      <c r="N6144" s="384"/>
      <c r="O6144" s="310"/>
      <c r="P6144" s="495"/>
      <c r="Q6144" s="495"/>
      <c r="R6144" s="495"/>
    </row>
    <row r="6145" spans="8:19" ht="18.75" customHeight="1" x14ac:dyDescent="0.3">
      <c r="H6145" s="496"/>
      <c r="I6145" s="496"/>
      <c r="J6145" s="496"/>
      <c r="K6145" s="496"/>
      <c r="L6145" s="496"/>
      <c r="M6145" s="496"/>
      <c r="N6145" s="496"/>
      <c r="O6145" s="444"/>
      <c r="P6145" s="445"/>
      <c r="Q6145" s="445"/>
      <c r="R6145" s="445"/>
    </row>
    <row r="6146" spans="8:19" ht="18.75" customHeight="1" x14ac:dyDescent="0.3">
      <c r="H6146" s="496"/>
      <c r="I6146" s="496"/>
      <c r="J6146" s="496"/>
      <c r="K6146" s="496"/>
      <c r="L6146" s="496"/>
      <c r="M6146" s="496"/>
      <c r="N6146" s="496"/>
      <c r="O6146" s="446"/>
      <c r="P6146" s="500"/>
      <c r="Q6146" s="500"/>
      <c r="R6146" s="500"/>
      <c r="S6146" s="71"/>
    </row>
    <row r="6147" spans="8:19" ht="21" customHeight="1" x14ac:dyDescent="0.3">
      <c r="H6147" s="385"/>
      <c r="I6147" s="385"/>
      <c r="J6147" s="385"/>
      <c r="K6147" s="385"/>
      <c r="L6147" s="385"/>
      <c r="M6147" s="386"/>
      <c r="N6147" s="386"/>
      <c r="O6147" s="385"/>
      <c r="P6147" s="385"/>
      <c r="Q6147" s="13"/>
      <c r="R6147" s="13"/>
    </row>
    <row r="6148" spans="8:19" ht="15.75" customHeight="1" x14ac:dyDescent="0.3">
      <c r="H6148" s="354"/>
      <c r="I6148" s="355"/>
      <c r="J6148" s="355"/>
      <c r="K6148" s="355"/>
      <c r="L6148" s="355"/>
      <c r="M6148" s="355"/>
      <c r="N6148" s="355"/>
      <c r="O6148" s="355"/>
      <c r="P6148" s="355"/>
      <c r="Q6148" s="13"/>
      <c r="R6148" s="13"/>
    </row>
    <row r="6149" spans="8:19" x14ac:dyDescent="0.3">
      <c r="H6149" s="354"/>
      <c r="I6149" s="355"/>
      <c r="J6149" s="355"/>
      <c r="K6149" s="355"/>
      <c r="L6149" s="355"/>
      <c r="M6149" s="355"/>
      <c r="N6149" s="355"/>
      <c r="O6149" s="355"/>
      <c r="P6149" s="355"/>
      <c r="Q6149" s="13"/>
      <c r="R6149" s="70"/>
    </row>
    <row r="6150" spans="8:19" x14ac:dyDescent="0.3">
      <c r="H6150" s="354"/>
      <c r="I6150" s="355"/>
      <c r="J6150" s="355"/>
      <c r="K6150" s="355"/>
      <c r="L6150" s="355"/>
      <c r="M6150" s="355"/>
      <c r="N6150" s="355"/>
      <c r="O6150" s="355"/>
      <c r="P6150" s="355"/>
      <c r="Q6150" s="13"/>
      <c r="R6150" s="70"/>
    </row>
    <row r="6151" spans="8:19" ht="17.25" customHeight="1" x14ac:dyDescent="0.3">
      <c r="H6151" s="354"/>
      <c r="I6151" s="355"/>
      <c r="J6151" s="355"/>
      <c r="K6151" s="355"/>
      <c r="L6151" s="355"/>
      <c r="M6151" s="355"/>
      <c r="N6151" s="355"/>
      <c r="O6151" s="355"/>
      <c r="P6151" s="355"/>
      <c r="Q6151" s="13"/>
      <c r="R6151" s="70"/>
    </row>
    <row r="6152" spans="8:19" ht="6.75" customHeight="1" x14ac:dyDescent="0.3">
      <c r="H6152" s="13"/>
      <c r="I6152" s="13"/>
      <c r="J6152" s="13"/>
      <c r="K6152" s="13"/>
      <c r="L6152" s="13"/>
      <c r="M6152" s="358"/>
      <c r="N6152" s="358"/>
      <c r="O6152" s="13"/>
      <c r="P6152" s="13"/>
      <c r="Q6152" s="13"/>
      <c r="R6152" s="13"/>
    </row>
    <row r="6153" spans="8:19" x14ac:dyDescent="0.3">
      <c r="H6153" s="373"/>
      <c r="I6153" s="447"/>
      <c r="J6153" s="448"/>
      <c r="K6153" s="449"/>
      <c r="L6153" s="449"/>
      <c r="M6153" s="423"/>
      <c r="N6153" s="423"/>
      <c r="O6153" s="450"/>
      <c r="P6153" s="451"/>
      <c r="Q6153" s="13"/>
      <c r="R6153" s="13"/>
    </row>
    <row r="6154" spans="8:19" ht="18.600000000000001" x14ac:dyDescent="0.4">
      <c r="H6154" s="487"/>
      <c r="I6154" s="487"/>
      <c r="J6154" s="487"/>
      <c r="K6154" s="487"/>
      <c r="L6154" s="487"/>
      <c r="M6154" s="487"/>
      <c r="N6154" s="487"/>
      <c r="O6154" s="487"/>
      <c r="P6154" s="487"/>
      <c r="Q6154" s="487"/>
      <c r="R6154" s="487"/>
    </row>
    <row r="6155" spans="8:19" x14ac:dyDescent="0.3">
      <c r="H6155" s="482"/>
      <c r="I6155" s="482"/>
      <c r="J6155" s="482"/>
      <c r="K6155" s="482"/>
      <c r="L6155" s="482"/>
      <c r="M6155" s="482"/>
      <c r="N6155" s="482"/>
      <c r="O6155" s="482"/>
      <c r="P6155" s="482"/>
      <c r="Q6155" s="13"/>
      <c r="R6155" s="13"/>
    </row>
    <row r="6156" spans="8:19" ht="18.600000000000001" x14ac:dyDescent="0.4">
      <c r="H6156" s="483"/>
      <c r="I6156" s="483"/>
      <c r="J6156" s="483"/>
      <c r="K6156" s="483"/>
      <c r="L6156" s="483"/>
      <c r="M6156" s="483"/>
      <c r="N6156" s="483"/>
      <c r="O6156" s="483"/>
      <c r="P6156" s="483"/>
      <c r="Q6156" s="13"/>
      <c r="R6156" s="13"/>
    </row>
    <row r="6157" spans="8:19" ht="18" x14ac:dyDescent="0.4">
      <c r="H6157" s="484"/>
      <c r="I6157" s="484"/>
      <c r="J6157" s="484"/>
      <c r="K6157" s="484"/>
      <c r="L6157" s="484"/>
      <c r="M6157" s="484"/>
      <c r="N6157" s="484"/>
      <c r="O6157" s="484"/>
      <c r="P6157" s="484"/>
      <c r="Q6157" s="13"/>
      <c r="R6157" s="13"/>
    </row>
    <row r="6158" spans="8:19" x14ac:dyDescent="0.3">
      <c r="H6158" s="13"/>
      <c r="I6158" s="359"/>
      <c r="J6158" s="360"/>
      <c r="K6158" s="430"/>
      <c r="L6158" s="362"/>
      <c r="M6158" s="363"/>
      <c r="N6158" s="485"/>
      <c r="O6158" s="485"/>
      <c r="P6158" s="364"/>
      <c r="Q6158" s="13"/>
      <c r="R6158" s="13"/>
    </row>
    <row r="6159" spans="8:19" x14ac:dyDescent="0.3">
      <c r="H6159" s="13"/>
      <c r="I6159" s="359"/>
      <c r="J6159" s="360"/>
      <c r="K6159" s="361"/>
      <c r="L6159" s="361"/>
      <c r="M6159" s="363"/>
      <c r="N6159" s="485"/>
      <c r="O6159" s="485"/>
      <c r="P6159" s="364"/>
      <c r="Q6159" s="13"/>
      <c r="R6159" s="13"/>
    </row>
    <row r="6160" spans="8:19" x14ac:dyDescent="0.3">
      <c r="H6160" s="13"/>
      <c r="I6160" s="365"/>
      <c r="J6160" s="365"/>
      <c r="K6160" s="366"/>
      <c r="L6160" s="367"/>
      <c r="M6160" s="368"/>
      <c r="N6160" s="369"/>
      <c r="O6160" s="486"/>
      <c r="P6160" s="486"/>
      <c r="Q6160" s="486"/>
      <c r="R6160" s="486"/>
    </row>
    <row r="6161" spans="8:18" ht="22.5" customHeight="1" x14ac:dyDescent="0.3">
      <c r="H6161" s="370"/>
      <c r="I6161" s="371"/>
      <c r="J6161" s="371"/>
      <c r="K6161" s="367"/>
      <c r="L6161" s="367"/>
      <c r="M6161" s="367"/>
      <c r="N6161" s="372"/>
      <c r="O6161" s="478"/>
      <c r="P6161" s="478"/>
      <c r="Q6161" s="478"/>
      <c r="R6161" s="478"/>
    </row>
    <row r="6162" spans="8:18" ht="16.5" customHeight="1" x14ac:dyDescent="0.3">
      <c r="H6162" s="370"/>
      <c r="I6162" s="371"/>
      <c r="J6162" s="371"/>
      <c r="K6162" s="367"/>
      <c r="L6162" s="367"/>
      <c r="M6162" s="367"/>
      <c r="N6162" s="372"/>
      <c r="O6162" s="390"/>
      <c r="P6162" s="390"/>
      <c r="Q6162" s="390"/>
      <c r="R6162" s="390"/>
    </row>
    <row r="6163" spans="8:18" x14ac:dyDescent="0.3">
      <c r="H6163" s="357"/>
      <c r="I6163" s="357"/>
      <c r="J6163" s="407"/>
      <c r="K6163" s="378"/>
      <c r="L6163" s="378"/>
      <c r="M6163" s="381"/>
      <c r="N6163" s="381"/>
      <c r="O6163" s="376"/>
      <c r="P6163" s="377"/>
      <c r="Q6163" s="376"/>
      <c r="R6163" s="377"/>
    </row>
    <row r="6164" spans="8:18" x14ac:dyDescent="0.3">
      <c r="H6164" s="357"/>
      <c r="I6164" s="357"/>
      <c r="J6164" s="407"/>
      <c r="K6164" s="378"/>
      <c r="L6164" s="378"/>
      <c r="M6164" s="381"/>
      <c r="N6164" s="381"/>
      <c r="O6164" s="376"/>
      <c r="P6164" s="377"/>
      <c r="Q6164" s="376"/>
      <c r="R6164" s="377"/>
    </row>
    <row r="6165" spans="8:18" x14ac:dyDescent="0.3">
      <c r="H6165" s="357"/>
      <c r="I6165" s="357"/>
      <c r="J6165" s="407"/>
      <c r="K6165" s="378"/>
      <c r="L6165" s="378"/>
      <c r="M6165" s="381"/>
      <c r="N6165" s="381"/>
      <c r="O6165" s="376"/>
      <c r="P6165" s="377"/>
      <c r="Q6165" s="376"/>
      <c r="R6165" s="377"/>
    </row>
    <row r="6166" spans="8:18" x14ac:dyDescent="0.3">
      <c r="H6166" s="357"/>
      <c r="I6166" s="357"/>
      <c r="J6166" s="407"/>
      <c r="K6166" s="378"/>
      <c r="L6166" s="378"/>
      <c r="M6166" s="381"/>
      <c r="N6166" s="381"/>
      <c r="O6166" s="376"/>
      <c r="P6166" s="377"/>
      <c r="Q6166" s="376"/>
      <c r="R6166" s="377"/>
    </row>
    <row r="6167" spans="8:18" x14ac:dyDescent="0.3">
      <c r="H6167" s="357"/>
      <c r="I6167" s="357"/>
      <c r="J6167" s="407"/>
      <c r="K6167" s="378"/>
      <c r="L6167" s="378"/>
      <c r="M6167" s="381"/>
      <c r="N6167" s="381"/>
      <c r="O6167" s="376"/>
      <c r="P6167" s="377"/>
      <c r="Q6167" s="376"/>
      <c r="R6167" s="377"/>
    </row>
    <row r="6168" spans="8:18" x14ac:dyDescent="0.3">
      <c r="H6168" s="357"/>
      <c r="I6168" s="357"/>
      <c r="J6168" s="407"/>
      <c r="K6168" s="378"/>
      <c r="L6168" s="378"/>
      <c r="M6168" s="381"/>
      <c r="N6168" s="381"/>
      <c r="O6168" s="376"/>
      <c r="P6168" s="377"/>
      <c r="Q6168" s="376"/>
      <c r="R6168" s="377"/>
    </row>
    <row r="6169" spans="8:18" x14ac:dyDescent="0.3">
      <c r="H6169" s="357"/>
      <c r="I6169" s="357"/>
      <c r="J6169" s="407"/>
      <c r="K6169" s="378"/>
      <c r="L6169" s="378"/>
      <c r="M6169" s="381"/>
      <c r="N6169" s="381"/>
      <c r="O6169" s="376"/>
      <c r="P6169" s="377"/>
      <c r="Q6169" s="376"/>
      <c r="R6169" s="377"/>
    </row>
    <row r="6170" spans="8:18" x14ac:dyDescent="0.3">
      <c r="H6170" s="357"/>
      <c r="I6170" s="357"/>
      <c r="J6170" s="407"/>
      <c r="K6170" s="378"/>
      <c r="L6170" s="378"/>
      <c r="M6170" s="381"/>
      <c r="N6170" s="491"/>
      <c r="O6170" s="376"/>
      <c r="P6170" s="377"/>
      <c r="Q6170" s="376"/>
      <c r="R6170" s="377"/>
    </row>
    <row r="6171" spans="8:18" x14ac:dyDescent="0.3">
      <c r="H6171" s="357"/>
      <c r="I6171" s="357"/>
      <c r="J6171" s="407"/>
      <c r="K6171" s="378"/>
      <c r="L6171" s="378"/>
      <c r="M6171" s="381"/>
      <c r="N6171" s="491"/>
      <c r="O6171" s="376"/>
      <c r="P6171" s="377"/>
      <c r="Q6171" s="376"/>
      <c r="R6171" s="377"/>
    </row>
    <row r="6172" spans="8:18" x14ac:dyDescent="0.3">
      <c r="H6172" s="357"/>
      <c r="I6172" s="357"/>
      <c r="J6172" s="407"/>
      <c r="K6172" s="378"/>
      <c r="L6172" s="378"/>
      <c r="M6172" s="381"/>
      <c r="N6172" s="491"/>
      <c r="O6172" s="376"/>
      <c r="P6172" s="377"/>
      <c r="Q6172" s="376"/>
      <c r="R6172" s="377"/>
    </row>
    <row r="6173" spans="8:18" x14ac:dyDescent="0.3">
      <c r="H6173" s="357"/>
      <c r="I6173" s="357"/>
      <c r="J6173" s="407"/>
      <c r="K6173" s="378"/>
      <c r="L6173" s="378"/>
      <c r="M6173" s="381"/>
      <c r="N6173" s="491"/>
      <c r="O6173" s="376"/>
      <c r="P6173" s="377"/>
      <c r="Q6173" s="376"/>
      <c r="R6173" s="377"/>
    </row>
    <row r="6174" spans="8:18" x14ac:dyDescent="0.3">
      <c r="H6174" s="357"/>
      <c r="I6174" s="357"/>
      <c r="J6174" s="407"/>
      <c r="K6174" s="378"/>
      <c r="L6174" s="378"/>
      <c r="M6174" s="381"/>
      <c r="N6174" s="491"/>
      <c r="O6174" s="376"/>
      <c r="P6174" s="377"/>
      <c r="Q6174" s="376"/>
      <c r="R6174" s="377"/>
    </row>
    <row r="6175" spans="8:18" x14ac:dyDescent="0.3">
      <c r="H6175" s="357"/>
      <c r="I6175" s="357"/>
      <c r="J6175" s="407"/>
      <c r="K6175" s="378"/>
      <c r="L6175" s="378"/>
      <c r="M6175" s="381"/>
      <c r="N6175" s="491"/>
      <c r="O6175" s="376"/>
      <c r="P6175" s="377"/>
      <c r="Q6175" s="376"/>
      <c r="R6175" s="377"/>
    </row>
    <row r="6176" spans="8:18" x14ac:dyDescent="0.3">
      <c r="H6176" s="357"/>
      <c r="I6176" s="357"/>
      <c r="J6176" s="407"/>
      <c r="K6176" s="378"/>
      <c r="L6176" s="378"/>
      <c r="M6176" s="381"/>
      <c r="N6176" s="491"/>
      <c r="O6176" s="376"/>
      <c r="P6176" s="377"/>
      <c r="Q6176" s="376"/>
      <c r="R6176" s="377"/>
    </row>
    <row r="6177" spans="8:19" x14ac:dyDescent="0.3">
      <c r="H6177" s="357"/>
      <c r="I6177" s="357"/>
      <c r="J6177" s="407"/>
      <c r="K6177" s="378"/>
      <c r="L6177" s="378"/>
      <c r="M6177" s="381"/>
      <c r="N6177" s="381"/>
      <c r="O6177" s="376"/>
      <c r="P6177" s="377"/>
      <c r="Q6177" s="376"/>
      <c r="R6177" s="377"/>
    </row>
    <row r="6178" spans="8:19" ht="14.25" customHeight="1" x14ac:dyDescent="0.3">
      <c r="H6178" s="367"/>
      <c r="I6178" s="367"/>
      <c r="J6178" s="367"/>
      <c r="K6178" s="367"/>
      <c r="L6178" s="367"/>
      <c r="M6178" s="367"/>
      <c r="N6178" s="382"/>
      <c r="O6178" s="376"/>
      <c r="P6178" s="377"/>
      <c r="Q6178" s="376"/>
      <c r="R6178" s="377"/>
    </row>
    <row r="6179" spans="8:19" ht="19.5" customHeight="1" x14ac:dyDescent="0.3">
      <c r="H6179" s="354"/>
      <c r="I6179" s="354"/>
      <c r="J6179" s="354"/>
      <c r="K6179" s="354"/>
      <c r="L6179" s="354"/>
      <c r="M6179" s="368"/>
      <c r="N6179" s="384"/>
      <c r="O6179" s="310"/>
      <c r="P6179" s="495"/>
      <c r="Q6179" s="495"/>
      <c r="R6179" s="495"/>
      <c r="S6179" s="436"/>
    </row>
    <row r="6180" spans="8:19" ht="20.25" customHeight="1" x14ac:dyDescent="0.3">
      <c r="H6180" s="385"/>
      <c r="I6180" s="385"/>
      <c r="J6180" s="385"/>
      <c r="K6180" s="385"/>
      <c r="L6180" s="385"/>
      <c r="M6180" s="386"/>
      <c r="N6180" s="386"/>
      <c r="O6180" s="385"/>
      <c r="P6180" s="385"/>
      <c r="Q6180" s="13"/>
      <c r="R6180" s="13"/>
    </row>
    <row r="6181" spans="8:19" ht="20.25" customHeight="1" x14ac:dyDescent="0.3">
      <c r="H6181" s="354"/>
      <c r="I6181" s="355"/>
      <c r="J6181" s="355"/>
      <c r="K6181" s="355"/>
      <c r="L6181" s="355"/>
      <c r="M6181" s="355"/>
      <c r="N6181" s="355"/>
      <c r="O6181" s="355"/>
      <c r="P6181" s="355"/>
      <c r="Q6181" s="13"/>
      <c r="R6181" s="13"/>
    </row>
    <row r="6182" spans="8:19" x14ac:dyDescent="0.3">
      <c r="H6182" s="354"/>
      <c r="I6182" s="355"/>
      <c r="J6182" s="355"/>
      <c r="K6182" s="355"/>
      <c r="L6182" s="355"/>
      <c r="M6182" s="355"/>
      <c r="N6182" s="355"/>
      <c r="O6182" s="355"/>
      <c r="P6182" s="355"/>
      <c r="Q6182" s="13"/>
      <c r="R6182" s="70"/>
    </row>
    <row r="6183" spans="8:19" x14ac:dyDescent="0.3">
      <c r="H6183" s="354"/>
      <c r="I6183" s="355"/>
      <c r="J6183" s="355"/>
      <c r="K6183" s="355"/>
      <c r="L6183" s="355"/>
      <c r="M6183" s="355"/>
      <c r="N6183" s="355"/>
      <c r="O6183" s="355"/>
      <c r="P6183" s="355"/>
      <c r="Q6183" s="13"/>
      <c r="R6183" s="70"/>
    </row>
    <row r="6184" spans="8:19" ht="17.25" customHeight="1" x14ac:dyDescent="0.3">
      <c r="H6184" s="354"/>
      <c r="I6184" s="355"/>
      <c r="J6184" s="355"/>
      <c r="K6184" s="355"/>
      <c r="L6184" s="355"/>
      <c r="M6184" s="355"/>
      <c r="N6184" s="355"/>
      <c r="O6184" s="355"/>
      <c r="P6184" s="355"/>
      <c r="Q6184" s="13"/>
      <c r="R6184" s="70"/>
    </row>
    <row r="6185" spans="8:19" ht="5.25" customHeight="1" x14ac:dyDescent="0.3">
      <c r="H6185" s="13"/>
      <c r="I6185" s="13"/>
      <c r="J6185" s="13"/>
      <c r="K6185" s="13"/>
      <c r="L6185" s="13"/>
      <c r="M6185" s="358"/>
      <c r="N6185" s="358"/>
      <c r="O6185" s="13"/>
      <c r="P6185" s="13"/>
      <c r="Q6185" s="13"/>
      <c r="R6185" s="13"/>
    </row>
    <row r="6186" spans="8:19" ht="24.75" customHeight="1" x14ac:dyDescent="0.4">
      <c r="H6186" s="487"/>
      <c r="I6186" s="487"/>
      <c r="J6186" s="487"/>
      <c r="K6186" s="487"/>
      <c r="L6186" s="487"/>
      <c r="M6186" s="487"/>
      <c r="N6186" s="487"/>
      <c r="O6186" s="487"/>
      <c r="P6186" s="487"/>
      <c r="Q6186" s="487"/>
      <c r="R6186" s="487"/>
    </row>
    <row r="6187" spans="8:19" x14ac:dyDescent="0.3">
      <c r="H6187" s="482"/>
      <c r="I6187" s="482"/>
      <c r="J6187" s="482"/>
      <c r="K6187" s="482"/>
      <c r="L6187" s="482"/>
      <c r="M6187" s="482"/>
      <c r="N6187" s="482"/>
      <c r="O6187" s="482"/>
      <c r="P6187" s="482"/>
      <c r="Q6187" s="13"/>
      <c r="R6187" s="13"/>
    </row>
    <row r="6188" spans="8:19" ht="18.600000000000001" x14ac:dyDescent="0.4">
      <c r="H6188" s="483"/>
      <c r="I6188" s="483"/>
      <c r="J6188" s="483"/>
      <c r="K6188" s="483"/>
      <c r="L6188" s="483"/>
      <c r="M6188" s="483"/>
      <c r="N6188" s="483"/>
      <c r="O6188" s="483"/>
      <c r="P6188" s="483"/>
      <c r="Q6188" s="13"/>
      <c r="R6188" s="13"/>
    </row>
    <row r="6189" spans="8:19" ht="18" x14ac:dyDescent="0.4">
      <c r="H6189" s="484"/>
      <c r="I6189" s="484"/>
      <c r="J6189" s="484"/>
      <c r="K6189" s="484"/>
      <c r="L6189" s="484"/>
      <c r="M6189" s="484"/>
      <c r="N6189" s="484"/>
      <c r="O6189" s="484"/>
      <c r="P6189" s="484"/>
      <c r="Q6189" s="13"/>
      <c r="R6189" s="13"/>
    </row>
    <row r="6190" spans="8:19" x14ac:dyDescent="0.3">
      <c r="H6190" s="13"/>
      <c r="I6190" s="359"/>
      <c r="J6190" s="360"/>
      <c r="K6190" s="430"/>
      <c r="L6190" s="362"/>
      <c r="M6190" s="363"/>
      <c r="N6190" s="485"/>
      <c r="O6190" s="485"/>
      <c r="P6190" s="364"/>
      <c r="Q6190" s="13"/>
      <c r="R6190" s="13"/>
    </row>
    <row r="6191" spans="8:19" x14ac:dyDescent="0.3">
      <c r="H6191" s="13"/>
      <c r="I6191" s="359"/>
      <c r="J6191" s="360"/>
      <c r="K6191" s="361"/>
      <c r="L6191" s="361"/>
      <c r="M6191" s="363"/>
      <c r="N6191" s="485"/>
      <c r="O6191" s="485"/>
      <c r="P6191" s="364"/>
      <c r="Q6191" s="13"/>
      <c r="R6191" s="13"/>
    </row>
    <row r="6192" spans="8:19" x14ac:dyDescent="0.3">
      <c r="H6192" s="13"/>
      <c r="I6192" s="365"/>
      <c r="J6192" s="365"/>
      <c r="K6192" s="366"/>
      <c r="L6192" s="367"/>
      <c r="M6192" s="368"/>
      <c r="N6192" s="369"/>
      <c r="O6192" s="486"/>
      <c r="P6192" s="486"/>
      <c r="Q6192" s="486"/>
      <c r="R6192" s="486"/>
    </row>
    <row r="6193" spans="8:22" x14ac:dyDescent="0.3">
      <c r="H6193" s="370"/>
      <c r="I6193" s="371"/>
      <c r="J6193" s="371"/>
      <c r="K6193" s="367"/>
      <c r="L6193" s="367"/>
      <c r="M6193" s="367"/>
      <c r="N6193" s="372"/>
      <c r="O6193" s="478"/>
      <c r="P6193" s="478"/>
      <c r="Q6193" s="478"/>
      <c r="R6193" s="478"/>
    </row>
    <row r="6194" spans="8:22" x14ac:dyDescent="0.3">
      <c r="H6194" s="370"/>
      <c r="I6194" s="371"/>
      <c r="J6194" s="371"/>
      <c r="K6194" s="367"/>
      <c r="L6194" s="367"/>
      <c r="M6194" s="367"/>
      <c r="N6194" s="372"/>
      <c r="O6194" s="390"/>
      <c r="P6194" s="390"/>
      <c r="Q6194" s="390"/>
      <c r="R6194" s="390"/>
    </row>
    <row r="6195" spans="8:22" x14ac:dyDescent="0.3">
      <c r="H6195" s="357"/>
      <c r="I6195" s="357"/>
      <c r="J6195" s="407"/>
      <c r="K6195" s="378"/>
      <c r="L6195" s="378"/>
      <c r="M6195" s="381"/>
      <c r="N6195" s="491"/>
      <c r="O6195" s="376"/>
      <c r="P6195" s="377"/>
      <c r="Q6195" s="376"/>
      <c r="R6195" s="377"/>
    </row>
    <row r="6196" spans="8:22" x14ac:dyDescent="0.3">
      <c r="H6196" s="357"/>
      <c r="I6196" s="357"/>
      <c r="J6196" s="407"/>
      <c r="K6196" s="378"/>
      <c r="L6196" s="378"/>
      <c r="M6196" s="381"/>
      <c r="N6196" s="491"/>
      <c r="O6196" s="376"/>
      <c r="P6196" s="377"/>
      <c r="Q6196" s="376"/>
      <c r="R6196" s="377"/>
    </row>
    <row r="6197" spans="8:22" x14ac:dyDescent="0.3">
      <c r="H6197" s="357"/>
      <c r="I6197" s="357"/>
      <c r="J6197" s="407"/>
      <c r="K6197" s="378"/>
      <c r="L6197" s="378"/>
      <c r="M6197" s="381"/>
      <c r="N6197" s="491"/>
      <c r="O6197" s="376"/>
      <c r="P6197" s="377"/>
      <c r="Q6197" s="376"/>
      <c r="R6197" s="377"/>
    </row>
    <row r="6198" spans="8:22" x14ac:dyDescent="0.3">
      <c r="H6198" s="357"/>
      <c r="I6198" s="357"/>
      <c r="J6198" s="407"/>
      <c r="K6198" s="378"/>
      <c r="L6198" s="378"/>
      <c r="M6198" s="381"/>
      <c r="N6198" s="491"/>
      <c r="O6198" s="376"/>
      <c r="P6198" s="377"/>
      <c r="Q6198" s="376"/>
      <c r="R6198" s="377"/>
    </row>
    <row r="6199" spans="8:22" x14ac:dyDescent="0.3">
      <c r="H6199" s="357"/>
      <c r="I6199" s="357"/>
      <c r="J6199" s="407"/>
      <c r="K6199" s="378"/>
      <c r="L6199" s="378"/>
      <c r="M6199" s="381"/>
      <c r="N6199" s="381"/>
      <c r="O6199" s="376"/>
      <c r="P6199" s="377"/>
      <c r="Q6199" s="376"/>
      <c r="R6199" s="377"/>
    </row>
    <row r="6200" spans="8:22" ht="37.5" customHeight="1" x14ac:dyDescent="0.3">
      <c r="H6200" s="357"/>
      <c r="I6200" s="357"/>
      <c r="J6200" s="407"/>
      <c r="K6200" s="378"/>
      <c r="L6200" s="378"/>
      <c r="M6200" s="381"/>
      <c r="N6200" s="423"/>
      <c r="O6200" s="376"/>
      <c r="P6200" s="377"/>
      <c r="Q6200" s="376"/>
      <c r="R6200" s="377"/>
    </row>
    <row r="6201" spans="8:22" ht="24" customHeight="1" x14ac:dyDescent="0.3">
      <c r="H6201" s="357"/>
      <c r="I6201" s="357"/>
      <c r="J6201" s="407"/>
      <c r="K6201" s="378"/>
      <c r="L6201" s="378"/>
      <c r="M6201" s="381"/>
      <c r="N6201" s="381"/>
      <c r="O6201" s="376"/>
      <c r="P6201" s="377"/>
      <c r="Q6201" s="376"/>
      <c r="R6201" s="377"/>
      <c r="T6201" s="298" t="s">
        <v>2381</v>
      </c>
      <c r="U6201" s="298"/>
      <c r="V6201" s="298"/>
    </row>
    <row r="6202" spans="8:22" ht="35.25" customHeight="1" x14ac:dyDescent="0.3">
      <c r="H6202" s="357"/>
      <c r="I6202" s="357"/>
      <c r="J6202" s="407"/>
      <c r="K6202" s="378"/>
      <c r="L6202" s="378"/>
      <c r="M6202" s="381"/>
      <c r="N6202" s="423"/>
      <c r="O6202" s="376"/>
      <c r="P6202" s="377"/>
      <c r="Q6202" s="376"/>
      <c r="R6202" s="377"/>
      <c r="T6202" s="298"/>
      <c r="U6202" s="298"/>
      <c r="V6202" s="298"/>
    </row>
    <row r="6203" spans="8:22" ht="15" customHeight="1" x14ac:dyDescent="0.3">
      <c r="H6203" s="357"/>
      <c r="I6203" s="357"/>
      <c r="J6203" s="407"/>
      <c r="K6203" s="378"/>
      <c r="L6203" s="378"/>
      <c r="M6203" s="381"/>
      <c r="N6203" s="381"/>
      <c r="O6203" s="376"/>
      <c r="P6203" s="377"/>
      <c r="Q6203" s="376"/>
      <c r="R6203" s="377"/>
    </row>
    <row r="6204" spans="8:22" x14ac:dyDescent="0.3">
      <c r="H6204" s="357"/>
      <c r="I6204" s="357"/>
      <c r="J6204" s="407"/>
      <c r="K6204" s="378"/>
      <c r="L6204" s="378"/>
      <c r="M6204" s="381"/>
      <c r="N6204" s="381"/>
      <c r="O6204" s="376"/>
      <c r="P6204" s="377"/>
      <c r="Q6204" s="376"/>
      <c r="R6204" s="377"/>
    </row>
    <row r="6205" spans="8:22" ht="25.5" customHeight="1" x14ac:dyDescent="0.3">
      <c r="H6205" s="357"/>
      <c r="I6205" s="357"/>
      <c r="J6205" s="407"/>
      <c r="K6205" s="378"/>
      <c r="L6205" s="378"/>
      <c r="M6205" s="381"/>
      <c r="N6205" s="381"/>
      <c r="O6205" s="376"/>
      <c r="P6205" s="377"/>
      <c r="Q6205" s="376"/>
      <c r="R6205" s="377"/>
    </row>
    <row r="6206" spans="8:22" ht="25.5" customHeight="1" x14ac:dyDescent="0.3">
      <c r="H6206" s="357"/>
      <c r="I6206" s="357"/>
      <c r="J6206" s="407"/>
      <c r="K6206" s="378"/>
      <c r="L6206" s="378"/>
      <c r="M6206" s="381"/>
      <c r="N6206" s="381"/>
      <c r="O6206" s="376"/>
      <c r="P6206" s="377"/>
      <c r="Q6206" s="376"/>
      <c r="R6206" s="377"/>
      <c r="T6206" s="298" t="s">
        <v>2381</v>
      </c>
      <c r="U6206" s="298"/>
      <c r="V6206" s="298"/>
    </row>
    <row r="6207" spans="8:22" ht="10.5" customHeight="1" x14ac:dyDescent="0.3">
      <c r="H6207" s="357"/>
      <c r="I6207" s="357"/>
      <c r="J6207" s="407"/>
      <c r="K6207" s="378"/>
      <c r="L6207" s="378"/>
      <c r="M6207" s="381"/>
      <c r="N6207" s="381"/>
      <c r="O6207" s="376"/>
      <c r="P6207" s="377"/>
      <c r="Q6207" s="376"/>
      <c r="R6207" s="377"/>
    </row>
    <row r="6208" spans="8:22" ht="17.25" customHeight="1" x14ac:dyDescent="0.3">
      <c r="H6208" s="367"/>
      <c r="I6208" s="367"/>
      <c r="J6208" s="367"/>
      <c r="K6208" s="367"/>
      <c r="L6208" s="367"/>
      <c r="M6208" s="367"/>
      <c r="N6208" s="382"/>
      <c r="O6208" s="376"/>
      <c r="P6208" s="377"/>
      <c r="Q6208" s="376"/>
      <c r="R6208" s="377"/>
    </row>
    <row r="6209" spans="8:19" ht="18" customHeight="1" x14ac:dyDescent="0.3">
      <c r="H6209" s="354"/>
      <c r="I6209" s="354"/>
      <c r="J6209" s="354"/>
      <c r="K6209" s="354"/>
      <c r="L6209" s="354"/>
      <c r="M6209" s="368"/>
      <c r="N6209" s="384"/>
      <c r="O6209" s="310"/>
      <c r="P6209" s="495"/>
      <c r="Q6209" s="495"/>
      <c r="R6209" s="495"/>
      <c r="S6209" s="436"/>
    </row>
    <row r="6210" spans="8:19" ht="18.75" customHeight="1" x14ac:dyDescent="0.3">
      <c r="H6210" s="496"/>
      <c r="I6210" s="496"/>
      <c r="J6210" s="496"/>
      <c r="K6210" s="496"/>
      <c r="L6210" s="496"/>
      <c r="M6210" s="496"/>
      <c r="N6210" s="496"/>
      <c r="O6210" s="444"/>
      <c r="P6210" s="445"/>
      <c r="Q6210" s="445"/>
      <c r="R6210" s="445"/>
    </row>
    <row r="6211" spans="8:19" ht="22.5" customHeight="1" x14ac:dyDescent="0.3">
      <c r="H6211" s="496"/>
      <c r="I6211" s="496"/>
      <c r="J6211" s="496"/>
      <c r="K6211" s="496"/>
      <c r="L6211" s="496"/>
      <c r="M6211" s="496"/>
      <c r="N6211" s="496"/>
      <c r="O6211" s="446"/>
      <c r="P6211" s="500"/>
      <c r="Q6211" s="500"/>
      <c r="R6211" s="500"/>
      <c r="S6211" s="120"/>
    </row>
    <row r="6212" spans="8:19" ht="20.25" customHeight="1" x14ac:dyDescent="0.3">
      <c r="H6212" s="385"/>
      <c r="I6212" s="385"/>
      <c r="J6212" s="385"/>
      <c r="K6212" s="385"/>
      <c r="L6212" s="385"/>
      <c r="M6212" s="386"/>
      <c r="N6212" s="386"/>
      <c r="O6212" s="385"/>
      <c r="P6212" s="385"/>
      <c r="Q6212" s="13"/>
      <c r="R6212" s="13"/>
    </row>
    <row r="6213" spans="8:19" x14ac:dyDescent="0.3">
      <c r="H6213" s="354"/>
      <c r="I6213" s="355"/>
      <c r="J6213" s="355"/>
      <c r="K6213" s="355"/>
      <c r="L6213" s="355"/>
      <c r="M6213" s="355"/>
      <c r="N6213" s="355"/>
      <c r="O6213" s="355"/>
      <c r="P6213" s="355"/>
      <c r="Q6213" s="13"/>
      <c r="R6213" s="13"/>
    </row>
    <row r="6214" spans="8:19" x14ac:dyDescent="0.3">
      <c r="H6214" s="354"/>
      <c r="I6214" s="355"/>
      <c r="J6214" s="355"/>
      <c r="K6214" s="355"/>
      <c r="L6214" s="355"/>
      <c r="M6214" s="355"/>
      <c r="N6214" s="355"/>
      <c r="O6214" s="355"/>
      <c r="P6214" s="355"/>
      <c r="Q6214" s="13"/>
      <c r="R6214" s="70"/>
    </row>
    <row r="6215" spans="8:19" x14ac:dyDescent="0.3">
      <c r="H6215" s="354"/>
      <c r="I6215" s="355"/>
      <c r="J6215" s="355"/>
      <c r="K6215" s="355"/>
      <c r="L6215" s="355"/>
      <c r="M6215" s="355"/>
      <c r="N6215" s="355"/>
      <c r="O6215" s="355"/>
      <c r="P6215" s="355"/>
      <c r="Q6215" s="13"/>
      <c r="R6215" s="70"/>
    </row>
    <row r="6216" spans="8:19" ht="20.25" customHeight="1" x14ac:dyDescent="0.3">
      <c r="H6216" s="354"/>
      <c r="I6216" s="355"/>
      <c r="J6216" s="355"/>
      <c r="K6216" s="355"/>
      <c r="L6216" s="355"/>
      <c r="M6216" s="355"/>
      <c r="N6216" s="355"/>
      <c r="O6216" s="355"/>
      <c r="P6216" s="355"/>
      <c r="Q6216" s="13"/>
      <c r="R6216" s="70"/>
    </row>
    <row r="6217" spans="8:19" ht="5.25" customHeight="1" x14ac:dyDescent="0.3">
      <c r="H6217" s="13"/>
      <c r="I6217" s="13"/>
      <c r="J6217" s="13"/>
      <c r="K6217" s="13"/>
      <c r="L6217" s="13"/>
      <c r="M6217" s="358"/>
      <c r="N6217" s="358"/>
      <c r="O6217" s="13"/>
      <c r="P6217" s="13"/>
      <c r="Q6217" s="13"/>
      <c r="R6217" s="13"/>
    </row>
    <row r="6218" spans="8:19" ht="18.600000000000001" x14ac:dyDescent="0.4">
      <c r="H6218" s="487"/>
      <c r="I6218" s="487"/>
      <c r="J6218" s="487"/>
      <c r="K6218" s="487"/>
      <c r="L6218" s="487"/>
      <c r="M6218" s="487"/>
      <c r="N6218" s="487"/>
      <c r="O6218" s="487"/>
      <c r="P6218" s="487"/>
      <c r="Q6218" s="487"/>
      <c r="R6218" s="487"/>
    </row>
    <row r="6219" spans="8:19" x14ac:dyDescent="0.3">
      <c r="H6219" s="482"/>
      <c r="I6219" s="482"/>
      <c r="J6219" s="482"/>
      <c r="K6219" s="482"/>
      <c r="L6219" s="482"/>
      <c r="M6219" s="482"/>
      <c r="N6219" s="482"/>
      <c r="O6219" s="482"/>
      <c r="P6219" s="482"/>
      <c r="Q6219" s="13"/>
      <c r="R6219" s="13"/>
    </row>
    <row r="6220" spans="8:19" ht="18.600000000000001" x14ac:dyDescent="0.4">
      <c r="H6220" s="483"/>
      <c r="I6220" s="483"/>
      <c r="J6220" s="483"/>
      <c r="K6220" s="483"/>
      <c r="L6220" s="483"/>
      <c r="M6220" s="483"/>
      <c r="N6220" s="483"/>
      <c r="O6220" s="483"/>
      <c r="P6220" s="483"/>
      <c r="Q6220" s="13"/>
      <c r="R6220" s="13"/>
    </row>
    <row r="6221" spans="8:19" ht="18" x14ac:dyDescent="0.4">
      <c r="H6221" s="484"/>
      <c r="I6221" s="484"/>
      <c r="J6221" s="484"/>
      <c r="K6221" s="484"/>
      <c r="L6221" s="484"/>
      <c r="M6221" s="484"/>
      <c r="N6221" s="484"/>
      <c r="O6221" s="484"/>
      <c r="P6221" s="484"/>
      <c r="Q6221" s="13"/>
      <c r="R6221" s="13"/>
    </row>
    <row r="6222" spans="8:19" x14ac:dyDescent="0.3">
      <c r="H6222" s="13"/>
      <c r="I6222" s="359"/>
      <c r="J6222" s="360"/>
      <c r="K6222" s="430"/>
      <c r="L6222" s="362"/>
      <c r="M6222" s="363"/>
      <c r="N6222" s="485"/>
      <c r="O6222" s="485"/>
      <c r="P6222" s="364"/>
      <c r="Q6222" s="13"/>
      <c r="R6222" s="13"/>
    </row>
    <row r="6223" spans="8:19" x14ac:dyDescent="0.3">
      <c r="H6223" s="13"/>
      <c r="I6223" s="359"/>
      <c r="J6223" s="360"/>
      <c r="K6223" s="361"/>
      <c r="L6223" s="361"/>
      <c r="M6223" s="363"/>
      <c r="N6223" s="485"/>
      <c r="O6223" s="485"/>
      <c r="P6223" s="364"/>
      <c r="Q6223" s="13"/>
      <c r="R6223" s="13"/>
    </row>
    <row r="6224" spans="8:19" x14ac:dyDescent="0.3">
      <c r="H6224" s="13"/>
      <c r="I6224" s="365"/>
      <c r="J6224" s="365"/>
      <c r="K6224" s="366"/>
      <c r="L6224" s="367"/>
      <c r="M6224" s="368"/>
      <c r="N6224" s="369"/>
      <c r="O6224" s="486"/>
      <c r="P6224" s="486"/>
      <c r="Q6224" s="486"/>
      <c r="R6224" s="486"/>
    </row>
    <row r="6225" spans="8:18" x14ac:dyDescent="0.3">
      <c r="H6225" s="370"/>
      <c r="I6225" s="371"/>
      <c r="J6225" s="371"/>
      <c r="K6225" s="367"/>
      <c r="L6225" s="367"/>
      <c r="M6225" s="367"/>
      <c r="N6225" s="372"/>
      <c r="O6225" s="478"/>
      <c r="P6225" s="478"/>
      <c r="Q6225" s="478"/>
      <c r="R6225" s="478"/>
    </row>
    <row r="6226" spans="8:18" x14ac:dyDescent="0.3">
      <c r="H6226" s="370"/>
      <c r="I6226" s="371"/>
      <c r="J6226" s="371"/>
      <c r="K6226" s="367"/>
      <c r="L6226" s="367"/>
      <c r="M6226" s="367"/>
      <c r="N6226" s="372"/>
      <c r="O6226" s="390"/>
      <c r="P6226" s="390"/>
      <c r="Q6226" s="390"/>
      <c r="R6226" s="390"/>
    </row>
    <row r="6227" spans="8:18" ht="24.75" customHeight="1" x14ac:dyDescent="0.3">
      <c r="H6227" s="357"/>
      <c r="I6227" s="357"/>
      <c r="J6227" s="407"/>
      <c r="K6227" s="378"/>
      <c r="L6227" s="378"/>
      <c r="M6227" s="381"/>
      <c r="N6227" s="381"/>
      <c r="O6227" s="376"/>
      <c r="P6227" s="377"/>
      <c r="Q6227" s="376"/>
      <c r="R6227" s="377"/>
    </row>
    <row r="6228" spans="8:18" x14ac:dyDescent="0.3">
      <c r="H6228" s="357"/>
      <c r="I6228" s="357"/>
      <c r="J6228" s="407"/>
      <c r="K6228" s="378"/>
      <c r="L6228" s="378"/>
      <c r="M6228" s="381"/>
      <c r="N6228" s="381"/>
      <c r="O6228" s="376"/>
      <c r="P6228" s="377"/>
      <c r="Q6228" s="376"/>
      <c r="R6228" s="377"/>
    </row>
    <row r="6229" spans="8:18" x14ac:dyDescent="0.3">
      <c r="H6229" s="357"/>
      <c r="I6229" s="357"/>
      <c r="J6229" s="407"/>
      <c r="K6229" s="378"/>
      <c r="L6229" s="378"/>
      <c r="M6229" s="381"/>
      <c r="N6229" s="381"/>
      <c r="O6229" s="376"/>
      <c r="P6229" s="377"/>
      <c r="Q6229" s="376"/>
      <c r="R6229" s="377"/>
    </row>
    <row r="6230" spans="8:18" x14ac:dyDescent="0.3">
      <c r="H6230" s="357"/>
      <c r="I6230" s="357"/>
      <c r="J6230" s="407"/>
      <c r="K6230" s="378"/>
      <c r="L6230" s="378"/>
      <c r="M6230" s="381"/>
      <c r="N6230" s="381"/>
      <c r="O6230" s="376"/>
      <c r="P6230" s="377"/>
      <c r="Q6230" s="376"/>
      <c r="R6230" s="377"/>
    </row>
    <row r="6231" spans="8:18" ht="26.25" customHeight="1" x14ac:dyDescent="0.3">
      <c r="H6231" s="357"/>
      <c r="I6231" s="357"/>
      <c r="J6231" s="407"/>
      <c r="K6231" s="378"/>
      <c r="L6231" s="378"/>
      <c r="M6231" s="381"/>
      <c r="N6231" s="381"/>
      <c r="O6231" s="376"/>
      <c r="P6231" s="377"/>
      <c r="Q6231" s="376"/>
      <c r="R6231" s="377"/>
    </row>
    <row r="6232" spans="8:18" ht="25.5" customHeight="1" x14ac:dyDescent="0.3">
      <c r="H6232" s="357"/>
      <c r="I6232" s="357"/>
      <c r="J6232" s="407"/>
      <c r="K6232" s="378"/>
      <c r="L6232" s="378"/>
      <c r="M6232" s="381"/>
      <c r="N6232" s="381"/>
      <c r="O6232" s="376"/>
      <c r="P6232" s="377"/>
      <c r="Q6232" s="376"/>
      <c r="R6232" s="377"/>
    </row>
    <row r="6233" spans="8:18" ht="24.75" customHeight="1" x14ac:dyDescent="0.3">
      <c r="H6233" s="357"/>
      <c r="I6233" s="357"/>
      <c r="J6233" s="407"/>
      <c r="K6233" s="378"/>
      <c r="L6233" s="378"/>
      <c r="M6233" s="381"/>
      <c r="N6233" s="381"/>
      <c r="O6233" s="376"/>
      <c r="P6233" s="377"/>
      <c r="Q6233" s="376"/>
      <c r="R6233" s="377"/>
    </row>
    <row r="6234" spans="8:18" ht="27" customHeight="1" x14ac:dyDescent="0.3">
      <c r="H6234" s="357"/>
      <c r="I6234" s="357"/>
      <c r="J6234" s="407"/>
      <c r="K6234" s="378"/>
      <c r="L6234" s="378"/>
      <c r="M6234" s="381"/>
      <c r="N6234" s="381"/>
      <c r="O6234" s="376"/>
      <c r="P6234" s="377"/>
      <c r="Q6234" s="376"/>
      <c r="R6234" s="377"/>
    </row>
    <row r="6235" spans="8:18" x14ac:dyDescent="0.3">
      <c r="H6235" s="357"/>
      <c r="I6235" s="357"/>
      <c r="J6235" s="407"/>
      <c r="K6235" s="378"/>
      <c r="L6235" s="378"/>
      <c r="M6235" s="381"/>
      <c r="N6235" s="381"/>
      <c r="O6235" s="376"/>
      <c r="P6235" s="377"/>
      <c r="Q6235" s="376"/>
      <c r="R6235" s="377"/>
    </row>
    <row r="6236" spans="8:18" ht="18" customHeight="1" x14ac:dyDescent="0.3">
      <c r="H6236" s="367"/>
      <c r="I6236" s="367"/>
      <c r="J6236" s="367"/>
      <c r="K6236" s="367"/>
      <c r="L6236" s="367"/>
      <c r="M6236" s="367"/>
      <c r="N6236" s="382"/>
      <c r="O6236" s="376"/>
      <c r="P6236" s="377"/>
      <c r="Q6236" s="376"/>
      <c r="R6236" s="377"/>
    </row>
    <row r="6237" spans="8:18" ht="18.75" customHeight="1" x14ac:dyDescent="0.3">
      <c r="H6237" s="354"/>
      <c r="I6237" s="354"/>
      <c r="J6237" s="354"/>
      <c r="K6237" s="354"/>
      <c r="L6237" s="354"/>
      <c r="M6237" s="368"/>
      <c r="N6237" s="384"/>
      <c r="O6237" s="310"/>
      <c r="P6237" s="495"/>
      <c r="Q6237" s="495"/>
      <c r="R6237" s="495"/>
    </row>
    <row r="6238" spans="8:18" ht="24.75" customHeight="1" x14ac:dyDescent="0.3">
      <c r="H6238" s="385"/>
      <c r="I6238" s="385"/>
      <c r="J6238" s="385"/>
      <c r="K6238" s="385"/>
      <c r="L6238" s="385"/>
      <c r="M6238" s="386"/>
      <c r="N6238" s="386"/>
      <c r="O6238" s="385"/>
      <c r="P6238" s="385"/>
      <c r="Q6238" s="13"/>
      <c r="R6238" s="13"/>
    </row>
    <row r="6239" spans="8:18" ht="20.25" customHeight="1" x14ac:dyDescent="0.3">
      <c r="H6239" s="354"/>
      <c r="I6239" s="355"/>
      <c r="J6239" s="355"/>
      <c r="K6239" s="355"/>
      <c r="L6239" s="355"/>
      <c r="M6239" s="355"/>
      <c r="N6239" s="355"/>
      <c r="O6239" s="355"/>
      <c r="P6239" s="355"/>
      <c r="Q6239" s="13"/>
      <c r="R6239" s="13"/>
    </row>
    <row r="6240" spans="8:18" x14ac:dyDescent="0.3">
      <c r="H6240" s="354"/>
      <c r="I6240" s="355"/>
      <c r="J6240" s="355"/>
      <c r="K6240" s="355"/>
      <c r="L6240" s="355"/>
      <c r="M6240" s="355"/>
      <c r="N6240" s="355"/>
      <c r="O6240" s="355"/>
      <c r="P6240" s="355"/>
      <c r="Q6240" s="13"/>
      <c r="R6240" s="70"/>
    </row>
    <row r="6241" spans="8:18" x14ac:dyDescent="0.3">
      <c r="H6241" s="354"/>
      <c r="I6241" s="355"/>
      <c r="J6241" s="355"/>
      <c r="K6241" s="355"/>
      <c r="L6241" s="355"/>
      <c r="M6241" s="355"/>
      <c r="N6241" s="355"/>
      <c r="O6241" s="355"/>
      <c r="P6241" s="355"/>
      <c r="Q6241" s="13"/>
      <c r="R6241" s="70"/>
    </row>
    <row r="6242" spans="8:18" ht="24.75" customHeight="1" x14ac:dyDescent="0.3">
      <c r="H6242" s="354"/>
      <c r="I6242" s="355"/>
      <c r="J6242" s="355"/>
      <c r="K6242" s="355"/>
      <c r="L6242" s="355"/>
      <c r="M6242" s="355"/>
      <c r="N6242" s="355"/>
      <c r="O6242" s="355"/>
      <c r="P6242" s="355"/>
      <c r="Q6242" s="13"/>
      <c r="R6242" s="70"/>
    </row>
    <row r="6243" spans="8:18" ht="6.75" customHeight="1" x14ac:dyDescent="0.3">
      <c r="H6243" s="13"/>
      <c r="I6243" s="13"/>
      <c r="J6243" s="13"/>
      <c r="K6243" s="13"/>
      <c r="L6243" s="13"/>
      <c r="M6243" s="358"/>
      <c r="N6243" s="358"/>
      <c r="O6243" s="13"/>
      <c r="P6243" s="13"/>
      <c r="Q6243" s="13"/>
      <c r="R6243" s="13"/>
    </row>
    <row r="6244" spans="8:18" ht="18.600000000000001" x14ac:dyDescent="0.4">
      <c r="H6244" s="487"/>
      <c r="I6244" s="487"/>
      <c r="J6244" s="487"/>
      <c r="K6244" s="487"/>
      <c r="L6244" s="487"/>
      <c r="M6244" s="487"/>
      <c r="N6244" s="487"/>
      <c r="O6244" s="487"/>
      <c r="P6244" s="487"/>
      <c r="Q6244" s="487"/>
      <c r="R6244" s="487"/>
    </row>
    <row r="6245" spans="8:18" x14ac:dyDescent="0.3">
      <c r="H6245" s="482"/>
      <c r="I6245" s="482"/>
      <c r="J6245" s="482"/>
      <c r="K6245" s="482"/>
      <c r="L6245" s="482"/>
      <c r="M6245" s="482"/>
      <c r="N6245" s="482"/>
      <c r="O6245" s="482"/>
      <c r="P6245" s="482"/>
      <c r="Q6245" s="13"/>
      <c r="R6245" s="13"/>
    </row>
    <row r="6246" spans="8:18" ht="18.600000000000001" x14ac:dyDescent="0.4">
      <c r="H6246" s="483"/>
      <c r="I6246" s="483"/>
      <c r="J6246" s="483"/>
      <c r="K6246" s="483"/>
      <c r="L6246" s="483"/>
      <c r="M6246" s="483"/>
      <c r="N6246" s="483"/>
      <c r="O6246" s="483"/>
      <c r="P6246" s="483"/>
      <c r="Q6246" s="13"/>
      <c r="R6246" s="13"/>
    </row>
    <row r="6247" spans="8:18" ht="18" x14ac:dyDescent="0.4">
      <c r="H6247" s="484"/>
      <c r="I6247" s="484"/>
      <c r="J6247" s="484"/>
      <c r="K6247" s="484"/>
      <c r="L6247" s="484"/>
      <c r="M6247" s="484"/>
      <c r="N6247" s="484"/>
      <c r="O6247" s="484"/>
      <c r="P6247" s="484"/>
      <c r="Q6247" s="13"/>
      <c r="R6247" s="13"/>
    </row>
    <row r="6248" spans="8:18" x14ac:dyDescent="0.3">
      <c r="H6248" s="13"/>
      <c r="I6248" s="359"/>
      <c r="J6248" s="360"/>
      <c r="K6248" s="430"/>
      <c r="L6248" s="362"/>
      <c r="M6248" s="363"/>
      <c r="N6248" s="485"/>
      <c r="O6248" s="485"/>
      <c r="P6248" s="364"/>
      <c r="Q6248" s="13"/>
      <c r="R6248" s="13"/>
    </row>
    <row r="6249" spans="8:18" x14ac:dyDescent="0.3">
      <c r="H6249" s="13"/>
      <c r="I6249" s="359"/>
      <c r="J6249" s="360"/>
      <c r="K6249" s="361"/>
      <c r="L6249" s="361"/>
      <c r="M6249" s="363"/>
      <c r="N6249" s="485"/>
      <c r="O6249" s="485"/>
      <c r="P6249" s="364"/>
      <c r="Q6249" s="13"/>
      <c r="R6249" s="13"/>
    </row>
    <row r="6250" spans="8:18" ht="30.75" customHeight="1" x14ac:dyDescent="0.3">
      <c r="H6250" s="13"/>
      <c r="I6250" s="365"/>
      <c r="J6250" s="365"/>
      <c r="K6250" s="366"/>
      <c r="L6250" s="367"/>
      <c r="M6250" s="368"/>
      <c r="N6250" s="369"/>
      <c r="O6250" s="486"/>
      <c r="P6250" s="486"/>
      <c r="Q6250" s="486"/>
      <c r="R6250" s="486"/>
    </row>
    <row r="6251" spans="8:18" x14ac:dyDescent="0.3">
      <c r="H6251" s="370"/>
      <c r="I6251" s="371"/>
      <c r="J6251" s="371"/>
      <c r="K6251" s="367"/>
      <c r="L6251" s="367"/>
      <c r="M6251" s="367"/>
      <c r="N6251" s="372"/>
      <c r="O6251" s="478"/>
      <c r="P6251" s="478"/>
      <c r="Q6251" s="478"/>
      <c r="R6251" s="478"/>
    </row>
    <row r="6252" spans="8:18" ht="14.25" customHeight="1" x14ac:dyDescent="0.3">
      <c r="H6252" s="370"/>
      <c r="I6252" s="371"/>
      <c r="J6252" s="371"/>
      <c r="K6252" s="367"/>
      <c r="L6252" s="367"/>
      <c r="M6252" s="367"/>
      <c r="N6252" s="372"/>
      <c r="O6252" s="390"/>
      <c r="P6252" s="390"/>
      <c r="Q6252" s="390"/>
      <c r="R6252" s="390"/>
    </row>
    <row r="6253" spans="8:18" ht="56.25" customHeight="1" x14ac:dyDescent="0.3">
      <c r="H6253" s="357"/>
      <c r="I6253" s="357"/>
      <c r="J6253" s="407"/>
      <c r="K6253" s="378"/>
      <c r="L6253" s="378"/>
      <c r="M6253" s="381"/>
      <c r="N6253" s="381"/>
      <c r="O6253" s="376"/>
      <c r="P6253" s="377"/>
      <c r="Q6253" s="376"/>
      <c r="R6253" s="377"/>
    </row>
    <row r="6254" spans="8:18" ht="42" customHeight="1" x14ac:dyDescent="0.3">
      <c r="H6254" s="357"/>
      <c r="I6254" s="357"/>
      <c r="J6254" s="407"/>
      <c r="K6254" s="378"/>
      <c r="L6254" s="378"/>
      <c r="M6254" s="381"/>
      <c r="N6254" s="381"/>
      <c r="O6254" s="376"/>
      <c r="P6254" s="377"/>
      <c r="Q6254" s="376"/>
      <c r="R6254" s="377"/>
    </row>
    <row r="6255" spans="8:18" ht="19.5" customHeight="1" x14ac:dyDescent="0.3">
      <c r="H6255" s="357"/>
      <c r="I6255" s="357"/>
      <c r="J6255" s="407"/>
      <c r="K6255" s="378"/>
      <c r="L6255" s="378"/>
      <c r="M6255" s="381"/>
      <c r="N6255" s="381"/>
      <c r="O6255" s="376"/>
      <c r="P6255" s="377"/>
      <c r="Q6255" s="376"/>
      <c r="R6255" s="377"/>
    </row>
    <row r="6256" spans="8:18" x14ac:dyDescent="0.3">
      <c r="H6256" s="357"/>
      <c r="I6256" s="357"/>
      <c r="J6256" s="407"/>
      <c r="K6256" s="378"/>
      <c r="L6256" s="378"/>
      <c r="M6256" s="381"/>
      <c r="N6256" s="381"/>
      <c r="O6256" s="376"/>
      <c r="P6256" s="377"/>
      <c r="Q6256" s="376"/>
      <c r="R6256" s="377"/>
    </row>
    <row r="6257" spans="8:18" ht="18.75" customHeight="1" x14ac:dyDescent="0.3">
      <c r="H6257" s="367"/>
      <c r="I6257" s="367"/>
      <c r="J6257" s="367"/>
      <c r="K6257" s="367"/>
      <c r="L6257" s="367"/>
      <c r="M6257" s="367"/>
      <c r="N6257" s="382"/>
      <c r="O6257" s="376"/>
      <c r="P6257" s="377"/>
      <c r="Q6257" s="376"/>
      <c r="R6257" s="377"/>
    </row>
    <row r="6258" spans="8:18" ht="26.25" customHeight="1" x14ac:dyDescent="0.3">
      <c r="H6258" s="354"/>
      <c r="I6258" s="354"/>
      <c r="J6258" s="354"/>
      <c r="K6258" s="354"/>
      <c r="L6258" s="354"/>
      <c r="M6258" s="368"/>
      <c r="N6258" s="384"/>
      <c r="O6258" s="310"/>
      <c r="P6258" s="495"/>
      <c r="Q6258" s="495"/>
      <c r="R6258" s="495"/>
    </row>
    <row r="6259" spans="8:18" ht="26.25" customHeight="1" x14ac:dyDescent="0.3">
      <c r="H6259" s="385"/>
      <c r="I6259" s="385"/>
      <c r="J6259" s="385"/>
      <c r="K6259" s="385"/>
      <c r="L6259" s="385"/>
      <c r="M6259" s="386"/>
      <c r="N6259" s="386"/>
      <c r="O6259" s="385"/>
      <c r="P6259" s="385"/>
      <c r="Q6259" s="13"/>
      <c r="R6259" s="13"/>
    </row>
    <row r="6260" spans="8:18" ht="18.75" customHeight="1" x14ac:dyDescent="0.3">
      <c r="H6260" s="354"/>
      <c r="I6260" s="355"/>
      <c r="J6260" s="355"/>
      <c r="K6260" s="355"/>
      <c r="L6260" s="355"/>
      <c r="M6260" s="355"/>
      <c r="N6260" s="355"/>
      <c r="O6260" s="355"/>
      <c r="P6260" s="355"/>
      <c r="Q6260" s="13"/>
      <c r="R6260" s="13"/>
    </row>
    <row r="6261" spans="8:18" x14ac:dyDescent="0.3">
      <c r="H6261" s="354"/>
      <c r="I6261" s="355"/>
      <c r="J6261" s="355"/>
      <c r="K6261" s="355"/>
      <c r="L6261" s="355"/>
      <c r="M6261" s="355"/>
      <c r="N6261" s="355"/>
      <c r="O6261" s="355"/>
      <c r="P6261" s="355"/>
      <c r="Q6261" s="13"/>
      <c r="R6261" s="70"/>
    </row>
    <row r="6262" spans="8:18" x14ac:dyDescent="0.3">
      <c r="H6262" s="354"/>
      <c r="I6262" s="355"/>
      <c r="J6262" s="355"/>
      <c r="K6262" s="355"/>
      <c r="L6262" s="355"/>
      <c r="M6262" s="355"/>
      <c r="N6262" s="355"/>
      <c r="O6262" s="355"/>
      <c r="P6262" s="355"/>
      <c r="Q6262" s="13"/>
      <c r="R6262" s="70"/>
    </row>
    <row r="6263" spans="8:18" ht="19.5" customHeight="1" x14ac:dyDescent="0.3">
      <c r="H6263" s="354"/>
      <c r="I6263" s="355"/>
      <c r="J6263" s="355"/>
      <c r="K6263" s="355"/>
      <c r="L6263" s="355"/>
      <c r="M6263" s="355"/>
      <c r="N6263" s="355"/>
      <c r="O6263" s="355"/>
      <c r="P6263" s="355"/>
      <c r="Q6263" s="13"/>
      <c r="R6263" s="70"/>
    </row>
    <row r="6264" spans="8:18" ht="3" customHeight="1" x14ac:dyDescent="0.3">
      <c r="H6264" s="13"/>
      <c r="I6264" s="13"/>
      <c r="J6264" s="13"/>
      <c r="K6264" s="13"/>
      <c r="L6264" s="13"/>
      <c r="M6264" s="358"/>
      <c r="N6264" s="358"/>
      <c r="O6264" s="13"/>
      <c r="P6264" s="13"/>
      <c r="Q6264" s="13"/>
      <c r="R6264" s="13"/>
    </row>
    <row r="6265" spans="8:18" ht="18.600000000000001" x14ac:dyDescent="0.4">
      <c r="H6265" s="487"/>
      <c r="I6265" s="487"/>
      <c r="J6265" s="487"/>
      <c r="K6265" s="487"/>
      <c r="L6265" s="487"/>
      <c r="M6265" s="487"/>
      <c r="N6265" s="487"/>
      <c r="O6265" s="487"/>
      <c r="P6265" s="487"/>
      <c r="Q6265" s="487"/>
      <c r="R6265" s="487"/>
    </row>
    <row r="6266" spans="8:18" x14ac:dyDescent="0.3">
      <c r="H6266" s="482"/>
      <c r="I6266" s="482"/>
      <c r="J6266" s="482"/>
      <c r="K6266" s="482"/>
      <c r="L6266" s="482"/>
      <c r="M6266" s="482"/>
      <c r="N6266" s="482"/>
      <c r="O6266" s="482"/>
      <c r="P6266" s="482"/>
      <c r="Q6266" s="13"/>
      <c r="R6266" s="13"/>
    </row>
    <row r="6267" spans="8:18" ht="24" customHeight="1" x14ac:dyDescent="0.4">
      <c r="H6267" s="483"/>
      <c r="I6267" s="483"/>
      <c r="J6267" s="483"/>
      <c r="K6267" s="483"/>
      <c r="L6267" s="483"/>
      <c r="M6267" s="483"/>
      <c r="N6267" s="483"/>
      <c r="O6267" s="483"/>
      <c r="P6267" s="483"/>
      <c r="Q6267" s="13"/>
      <c r="R6267" s="13"/>
    </row>
    <row r="6268" spans="8:18" ht="18" x14ac:dyDescent="0.4">
      <c r="H6268" s="484"/>
      <c r="I6268" s="484"/>
      <c r="J6268" s="484"/>
      <c r="K6268" s="484"/>
      <c r="L6268" s="484"/>
      <c r="M6268" s="484"/>
      <c r="N6268" s="484"/>
      <c r="O6268" s="484"/>
      <c r="P6268" s="484"/>
      <c r="Q6268" s="13"/>
      <c r="R6268" s="13"/>
    </row>
    <row r="6269" spans="8:18" x14ac:dyDescent="0.3">
      <c r="H6269" s="13"/>
      <c r="I6269" s="359"/>
      <c r="J6269" s="360"/>
      <c r="K6269" s="430"/>
      <c r="L6269" s="362"/>
      <c r="M6269" s="363"/>
      <c r="N6269" s="485"/>
      <c r="O6269" s="485"/>
      <c r="P6269" s="364"/>
      <c r="Q6269" s="13"/>
      <c r="R6269" s="13"/>
    </row>
    <row r="6270" spans="8:18" x14ac:dyDescent="0.3">
      <c r="H6270" s="13"/>
      <c r="I6270" s="359"/>
      <c r="J6270" s="360"/>
      <c r="K6270" s="361"/>
      <c r="L6270" s="361"/>
      <c r="M6270" s="363"/>
      <c r="N6270" s="485"/>
      <c r="O6270" s="485"/>
      <c r="P6270" s="364"/>
      <c r="Q6270" s="13"/>
      <c r="R6270" s="13"/>
    </row>
    <row r="6271" spans="8:18" x14ac:dyDescent="0.3">
      <c r="H6271" s="13"/>
      <c r="I6271" s="365"/>
      <c r="J6271" s="365"/>
      <c r="K6271" s="366"/>
      <c r="L6271" s="367"/>
      <c r="M6271" s="368"/>
      <c r="N6271" s="369"/>
      <c r="O6271" s="486"/>
      <c r="P6271" s="486"/>
      <c r="Q6271" s="486"/>
      <c r="R6271" s="486"/>
    </row>
    <row r="6272" spans="8:18" x14ac:dyDescent="0.3">
      <c r="H6272" s="370"/>
      <c r="I6272" s="371"/>
      <c r="J6272" s="371"/>
      <c r="K6272" s="367"/>
      <c r="L6272" s="367"/>
      <c r="M6272" s="367"/>
      <c r="N6272" s="372"/>
      <c r="O6272" s="478"/>
      <c r="P6272" s="478"/>
      <c r="Q6272" s="478"/>
      <c r="R6272" s="478"/>
    </row>
    <row r="6273" spans="8:18" x14ac:dyDescent="0.3">
      <c r="H6273" s="370"/>
      <c r="I6273" s="371"/>
      <c r="J6273" s="371"/>
      <c r="K6273" s="367"/>
      <c r="L6273" s="367"/>
      <c r="M6273" s="367"/>
      <c r="N6273" s="372"/>
      <c r="O6273" s="390"/>
      <c r="P6273" s="390"/>
      <c r="Q6273" s="390"/>
      <c r="R6273" s="390"/>
    </row>
    <row r="6274" spans="8:18" x14ac:dyDescent="0.3">
      <c r="H6274" s="357"/>
      <c r="I6274" s="357"/>
      <c r="J6274" s="407"/>
      <c r="K6274" s="378"/>
      <c r="L6274" s="378"/>
      <c r="M6274" s="381"/>
      <c r="N6274" s="491"/>
      <c r="O6274" s="376"/>
      <c r="P6274" s="377"/>
      <c r="Q6274" s="376"/>
      <c r="R6274" s="377"/>
    </row>
    <row r="6275" spans="8:18" x14ac:dyDescent="0.3">
      <c r="H6275" s="357"/>
      <c r="I6275" s="357"/>
      <c r="J6275" s="407"/>
      <c r="K6275" s="378"/>
      <c r="L6275" s="378"/>
      <c r="M6275" s="381"/>
      <c r="N6275" s="491"/>
      <c r="O6275" s="376"/>
      <c r="P6275" s="377"/>
      <c r="Q6275" s="376"/>
      <c r="R6275" s="377"/>
    </row>
    <row r="6276" spans="8:18" x14ac:dyDescent="0.3">
      <c r="H6276" s="357"/>
      <c r="I6276" s="357"/>
      <c r="J6276" s="407"/>
      <c r="K6276" s="378"/>
      <c r="L6276" s="378"/>
      <c r="M6276" s="381"/>
      <c r="N6276" s="491"/>
      <c r="O6276" s="376"/>
      <c r="P6276" s="377"/>
      <c r="Q6276" s="376"/>
      <c r="R6276" s="377"/>
    </row>
    <row r="6277" spans="8:18" x14ac:dyDescent="0.3">
      <c r="H6277" s="357"/>
      <c r="I6277" s="357"/>
      <c r="J6277" s="407"/>
      <c r="K6277" s="378"/>
      <c r="L6277" s="378"/>
      <c r="M6277" s="381"/>
      <c r="N6277" s="491"/>
      <c r="O6277" s="376"/>
      <c r="P6277" s="377"/>
      <c r="Q6277" s="376"/>
      <c r="R6277" s="377"/>
    </row>
    <row r="6278" spans="8:18" x14ac:dyDescent="0.3">
      <c r="H6278" s="357"/>
      <c r="I6278" s="357"/>
      <c r="J6278" s="407"/>
      <c r="K6278" s="378"/>
      <c r="L6278" s="378"/>
      <c r="M6278" s="381"/>
      <c r="N6278" s="491"/>
      <c r="O6278" s="376"/>
      <c r="P6278" s="377"/>
      <c r="Q6278" s="376"/>
      <c r="R6278" s="377"/>
    </row>
    <row r="6279" spans="8:18" ht="27" customHeight="1" x14ac:dyDescent="0.3">
      <c r="H6279" s="357"/>
      <c r="I6279" s="357"/>
      <c r="J6279" s="407"/>
      <c r="K6279" s="378"/>
      <c r="L6279" s="378"/>
      <c r="M6279" s="381"/>
      <c r="N6279" s="381"/>
      <c r="O6279" s="376"/>
      <c r="P6279" s="377"/>
      <c r="Q6279" s="376"/>
      <c r="R6279" s="377"/>
    </row>
    <row r="6280" spans="8:18" x14ac:dyDescent="0.3">
      <c r="H6280" s="357"/>
      <c r="I6280" s="357"/>
      <c r="J6280" s="407"/>
      <c r="K6280" s="378"/>
      <c r="L6280" s="378"/>
      <c r="M6280" s="381"/>
      <c r="N6280" s="381"/>
      <c r="O6280" s="376"/>
      <c r="P6280" s="377"/>
      <c r="Q6280" s="376"/>
      <c r="R6280" s="377"/>
    </row>
    <row r="6281" spans="8:18" x14ac:dyDescent="0.3">
      <c r="H6281" s="357"/>
      <c r="I6281" s="357"/>
      <c r="J6281" s="407"/>
      <c r="K6281" s="378"/>
      <c r="L6281" s="378"/>
      <c r="M6281" s="381"/>
      <c r="N6281" s="381"/>
      <c r="O6281" s="376"/>
      <c r="P6281" s="377"/>
      <c r="Q6281" s="376"/>
      <c r="R6281" s="377"/>
    </row>
    <row r="6282" spans="8:18" ht="30.75" customHeight="1" x14ac:dyDescent="0.3">
      <c r="H6282" s="357"/>
      <c r="I6282" s="357"/>
      <c r="J6282" s="407"/>
      <c r="K6282" s="378"/>
      <c r="L6282" s="378"/>
      <c r="M6282" s="381"/>
      <c r="N6282" s="381"/>
      <c r="O6282" s="376"/>
      <c r="P6282" s="377"/>
      <c r="Q6282" s="376"/>
      <c r="R6282" s="377"/>
    </row>
    <row r="6283" spans="8:18" x14ac:dyDescent="0.3">
      <c r="H6283" s="357"/>
      <c r="I6283" s="357"/>
      <c r="J6283" s="407"/>
      <c r="K6283" s="378"/>
      <c r="L6283" s="378"/>
      <c r="M6283" s="381"/>
      <c r="N6283" s="381"/>
      <c r="O6283" s="376"/>
      <c r="P6283" s="377"/>
      <c r="Q6283" s="376"/>
      <c r="R6283" s="377"/>
    </row>
    <row r="6284" spans="8:18" x14ac:dyDescent="0.3">
      <c r="H6284" s="357"/>
      <c r="I6284" s="357"/>
      <c r="J6284" s="407"/>
      <c r="K6284" s="378"/>
      <c r="L6284" s="378"/>
      <c r="M6284" s="381"/>
      <c r="N6284" s="381"/>
      <c r="O6284" s="376"/>
      <c r="P6284" s="377"/>
      <c r="Q6284" s="376"/>
      <c r="R6284" s="377"/>
    </row>
    <row r="6285" spans="8:18" x14ac:dyDescent="0.3">
      <c r="H6285" s="357"/>
      <c r="I6285" s="357"/>
      <c r="J6285" s="407"/>
      <c r="K6285" s="378"/>
      <c r="L6285" s="378"/>
      <c r="M6285" s="381"/>
      <c r="N6285" s="381"/>
      <c r="O6285" s="376"/>
      <c r="P6285" s="377"/>
      <c r="Q6285" s="376"/>
      <c r="R6285" s="377"/>
    </row>
    <row r="6286" spans="8:18" x14ac:dyDescent="0.3">
      <c r="H6286" s="357"/>
      <c r="I6286" s="357"/>
      <c r="J6286" s="407"/>
      <c r="K6286" s="378"/>
      <c r="L6286" s="378"/>
      <c r="M6286" s="381"/>
      <c r="N6286" s="381"/>
      <c r="O6286" s="376"/>
      <c r="P6286" s="377"/>
      <c r="Q6286" s="376"/>
      <c r="R6286" s="377"/>
    </row>
    <row r="6287" spans="8:18" x14ac:dyDescent="0.3">
      <c r="H6287" s="357"/>
      <c r="I6287" s="357"/>
      <c r="J6287" s="407"/>
      <c r="K6287" s="378"/>
      <c r="L6287" s="378"/>
      <c r="M6287" s="381"/>
      <c r="N6287" s="381"/>
      <c r="O6287" s="376"/>
      <c r="P6287" s="377"/>
      <c r="Q6287" s="376"/>
      <c r="R6287" s="377"/>
    </row>
    <row r="6288" spans="8:18" x14ac:dyDescent="0.3">
      <c r="H6288" s="357"/>
      <c r="I6288" s="357"/>
      <c r="J6288" s="407"/>
      <c r="K6288" s="378"/>
      <c r="L6288" s="378"/>
      <c r="M6288" s="381"/>
      <c r="N6288" s="381"/>
      <c r="O6288" s="376"/>
      <c r="P6288" s="377"/>
      <c r="Q6288" s="376"/>
      <c r="R6288" s="377"/>
    </row>
    <row r="6289" spans="8:19" x14ac:dyDescent="0.3">
      <c r="H6289" s="357"/>
      <c r="I6289" s="357"/>
      <c r="J6289" s="407"/>
      <c r="K6289" s="378"/>
      <c r="L6289" s="378"/>
      <c r="M6289" s="381"/>
      <c r="N6289" s="381"/>
      <c r="O6289" s="376"/>
      <c r="P6289" s="377"/>
      <c r="Q6289" s="376"/>
      <c r="R6289" s="377"/>
    </row>
    <row r="6290" spans="8:19" x14ac:dyDescent="0.3">
      <c r="H6290" s="357"/>
      <c r="I6290" s="357"/>
      <c r="J6290" s="407"/>
      <c r="K6290" s="378"/>
      <c r="L6290" s="378"/>
      <c r="M6290" s="381"/>
      <c r="N6290" s="381"/>
      <c r="O6290" s="376"/>
      <c r="P6290" s="377"/>
      <c r="Q6290" s="376"/>
      <c r="R6290" s="377"/>
    </row>
    <row r="6291" spans="8:19" x14ac:dyDescent="0.3">
      <c r="H6291" s="357"/>
      <c r="I6291" s="357"/>
      <c r="J6291" s="407"/>
      <c r="K6291" s="378"/>
      <c r="L6291" s="378"/>
      <c r="M6291" s="381"/>
      <c r="N6291" s="381"/>
      <c r="O6291" s="376"/>
      <c r="P6291" s="377"/>
      <c r="Q6291" s="376"/>
      <c r="R6291" s="377"/>
    </row>
    <row r="6292" spans="8:19" ht="19.5" customHeight="1" x14ac:dyDescent="0.3">
      <c r="H6292" s="367"/>
      <c r="I6292" s="367"/>
      <c r="J6292" s="367"/>
      <c r="K6292" s="367"/>
      <c r="L6292" s="367"/>
      <c r="M6292" s="367"/>
      <c r="N6292" s="382"/>
      <c r="O6292" s="376"/>
      <c r="P6292" s="383"/>
      <c r="Q6292" s="376"/>
      <c r="R6292" s="377"/>
      <c r="S6292" s="71"/>
    </row>
    <row r="6293" spans="8:19" ht="22.5" customHeight="1" x14ac:dyDescent="0.3">
      <c r="H6293" s="385"/>
      <c r="I6293" s="385"/>
      <c r="J6293" s="385"/>
      <c r="K6293" s="385"/>
      <c r="L6293" s="385"/>
      <c r="M6293" s="386"/>
      <c r="N6293" s="386"/>
      <c r="O6293" s="385"/>
      <c r="P6293" s="385"/>
      <c r="Q6293" s="13"/>
      <c r="R6293" s="13"/>
    </row>
    <row r="6294" spans="8:19" ht="18.75" customHeight="1" x14ac:dyDescent="0.3">
      <c r="H6294" s="354"/>
      <c r="I6294" s="355"/>
      <c r="J6294" s="355"/>
      <c r="K6294" s="355"/>
      <c r="L6294" s="355"/>
      <c r="M6294" s="355"/>
      <c r="N6294" s="355"/>
      <c r="O6294" s="355"/>
      <c r="P6294" s="355"/>
      <c r="Q6294" s="13"/>
      <c r="R6294" s="13"/>
    </row>
    <row r="6295" spans="8:19" x14ac:dyDescent="0.3">
      <c r="H6295" s="354"/>
      <c r="I6295" s="355"/>
      <c r="J6295" s="355"/>
      <c r="K6295" s="355"/>
      <c r="L6295" s="355"/>
      <c r="M6295" s="355"/>
      <c r="N6295" s="355"/>
      <c r="O6295" s="355"/>
      <c r="P6295" s="355"/>
      <c r="Q6295" s="13"/>
      <c r="R6295" s="70"/>
    </row>
    <row r="6296" spans="8:19" x14ac:dyDescent="0.3">
      <c r="H6296" s="354"/>
      <c r="I6296" s="355"/>
      <c r="J6296" s="355"/>
      <c r="K6296" s="355"/>
      <c r="L6296" s="355"/>
      <c r="M6296" s="355"/>
      <c r="N6296" s="355"/>
      <c r="O6296" s="355"/>
      <c r="P6296" s="355"/>
      <c r="Q6296" s="13"/>
      <c r="R6296" s="70"/>
    </row>
    <row r="6297" spans="8:19" x14ac:dyDescent="0.3">
      <c r="H6297" s="354"/>
      <c r="I6297" s="355"/>
      <c r="J6297" s="355"/>
      <c r="K6297" s="355"/>
      <c r="L6297" s="355"/>
      <c r="M6297" s="355"/>
      <c r="N6297" s="355"/>
      <c r="O6297" s="355"/>
      <c r="P6297" s="355"/>
      <c r="Q6297" s="13"/>
      <c r="R6297" s="70"/>
    </row>
    <row r="6298" spans="8:19" ht="6" customHeight="1" x14ac:dyDescent="0.3">
      <c r="H6298" s="13"/>
      <c r="I6298" s="13"/>
      <c r="J6298" s="13"/>
      <c r="K6298" s="13"/>
      <c r="L6298" s="13"/>
      <c r="M6298" s="358"/>
      <c r="N6298" s="358"/>
      <c r="O6298" s="13"/>
      <c r="P6298" s="13"/>
      <c r="Q6298" s="13"/>
      <c r="R6298" s="13"/>
    </row>
    <row r="6299" spans="8:19" ht="18.600000000000001" x14ac:dyDescent="0.4">
      <c r="H6299" s="487"/>
      <c r="I6299" s="487"/>
      <c r="J6299" s="487"/>
      <c r="K6299" s="487"/>
      <c r="L6299" s="487"/>
      <c r="M6299" s="487"/>
      <c r="N6299" s="487"/>
      <c r="O6299" s="487"/>
      <c r="P6299" s="487"/>
      <c r="Q6299" s="487"/>
      <c r="R6299" s="487"/>
    </row>
    <row r="6300" spans="8:19" x14ac:dyDescent="0.3">
      <c r="H6300" s="482"/>
      <c r="I6300" s="482"/>
      <c r="J6300" s="482"/>
      <c r="K6300" s="482"/>
      <c r="L6300" s="482"/>
      <c r="M6300" s="482"/>
      <c r="N6300" s="482"/>
      <c r="O6300" s="482"/>
      <c r="P6300" s="482"/>
      <c r="Q6300" s="13"/>
      <c r="R6300" s="13"/>
    </row>
    <row r="6301" spans="8:19" ht="18.600000000000001" x14ac:dyDescent="0.4">
      <c r="H6301" s="483"/>
      <c r="I6301" s="483"/>
      <c r="J6301" s="483"/>
      <c r="K6301" s="483"/>
      <c r="L6301" s="483"/>
      <c r="M6301" s="483"/>
      <c r="N6301" s="483"/>
      <c r="O6301" s="483"/>
      <c r="P6301" s="483"/>
      <c r="Q6301" s="13"/>
      <c r="R6301" s="13"/>
    </row>
    <row r="6302" spans="8:19" ht="18" x14ac:dyDescent="0.4">
      <c r="H6302" s="484"/>
      <c r="I6302" s="484"/>
      <c r="J6302" s="484"/>
      <c r="K6302" s="484"/>
      <c r="L6302" s="484"/>
      <c r="M6302" s="484"/>
      <c r="N6302" s="484"/>
      <c r="O6302" s="484"/>
      <c r="P6302" s="484"/>
      <c r="Q6302" s="13"/>
      <c r="R6302" s="13"/>
    </row>
    <row r="6303" spans="8:19" x14ac:dyDescent="0.3">
      <c r="H6303" s="13"/>
      <c r="I6303" s="359"/>
      <c r="J6303" s="360"/>
      <c r="K6303" s="430"/>
      <c r="L6303" s="362"/>
      <c r="M6303" s="363"/>
      <c r="N6303" s="485"/>
      <c r="O6303" s="485"/>
      <c r="P6303" s="364"/>
      <c r="Q6303" s="13"/>
      <c r="R6303" s="13"/>
    </row>
    <row r="6304" spans="8:19" ht="23.25" customHeight="1" x14ac:dyDescent="0.3">
      <c r="H6304" s="13"/>
      <c r="I6304" s="359"/>
      <c r="J6304" s="360"/>
      <c r="K6304" s="361"/>
      <c r="L6304" s="361"/>
      <c r="M6304" s="363"/>
      <c r="N6304" s="485"/>
      <c r="O6304" s="485"/>
      <c r="P6304" s="364"/>
      <c r="Q6304" s="13"/>
      <c r="R6304" s="13"/>
    </row>
    <row r="6305" spans="8:22" x14ac:dyDescent="0.3">
      <c r="H6305" s="13"/>
      <c r="I6305" s="365"/>
      <c r="J6305" s="365"/>
      <c r="K6305" s="366"/>
      <c r="L6305" s="367"/>
      <c r="M6305" s="368"/>
      <c r="N6305" s="369"/>
      <c r="O6305" s="486"/>
      <c r="P6305" s="486"/>
      <c r="Q6305" s="486"/>
      <c r="R6305" s="486"/>
    </row>
    <row r="6306" spans="8:22" x14ac:dyDescent="0.3">
      <c r="H6306" s="370"/>
      <c r="I6306" s="371"/>
      <c r="J6306" s="371"/>
      <c r="K6306" s="367"/>
      <c r="L6306" s="367"/>
      <c r="M6306" s="367"/>
      <c r="N6306" s="372"/>
      <c r="O6306" s="478"/>
      <c r="P6306" s="478"/>
      <c r="Q6306" s="478"/>
      <c r="R6306" s="478"/>
    </row>
    <row r="6307" spans="8:22" ht="27" customHeight="1" x14ac:dyDescent="0.3">
      <c r="H6307" s="357"/>
      <c r="I6307" s="357"/>
      <c r="J6307" s="407"/>
      <c r="K6307" s="378"/>
      <c r="L6307" s="378"/>
      <c r="M6307" s="381"/>
      <c r="N6307" s="381"/>
      <c r="O6307" s="376"/>
      <c r="P6307" s="377"/>
      <c r="Q6307" s="376"/>
      <c r="R6307" s="377"/>
    </row>
    <row r="6308" spans="8:22" ht="25.5" customHeight="1" x14ac:dyDescent="0.3">
      <c r="H6308" s="357"/>
      <c r="I6308" s="357"/>
      <c r="J6308" s="407"/>
      <c r="K6308" s="378"/>
      <c r="L6308" s="378"/>
      <c r="M6308" s="381"/>
      <c r="N6308" s="381"/>
      <c r="O6308" s="376"/>
      <c r="P6308" s="377"/>
      <c r="Q6308" s="376"/>
      <c r="R6308" s="377"/>
    </row>
    <row r="6309" spans="8:22" ht="16.5" customHeight="1" x14ac:dyDescent="0.3">
      <c r="H6309" s="357"/>
      <c r="I6309" s="357"/>
      <c r="J6309" s="407"/>
      <c r="K6309" s="378"/>
      <c r="L6309" s="378"/>
      <c r="M6309" s="381"/>
      <c r="N6309" s="381"/>
      <c r="O6309" s="376"/>
      <c r="P6309" s="377"/>
      <c r="Q6309" s="376"/>
      <c r="R6309" s="377"/>
    </row>
    <row r="6310" spans="8:22" x14ac:dyDescent="0.3">
      <c r="H6310" s="357"/>
      <c r="I6310" s="357"/>
      <c r="J6310" s="407"/>
      <c r="K6310" s="378"/>
      <c r="L6310" s="378"/>
      <c r="M6310" s="381"/>
      <c r="N6310" s="381"/>
      <c r="O6310" s="376"/>
      <c r="P6310" s="377"/>
      <c r="Q6310" s="376"/>
      <c r="R6310" s="377"/>
    </row>
    <row r="6311" spans="8:22" ht="39" customHeight="1" x14ac:dyDescent="0.3">
      <c r="H6311" s="357"/>
      <c r="I6311" s="357"/>
      <c r="J6311" s="407"/>
      <c r="K6311" s="378"/>
      <c r="L6311" s="378"/>
      <c r="M6311" s="381"/>
      <c r="N6311" s="381"/>
      <c r="O6311" s="376"/>
      <c r="P6311" s="377"/>
      <c r="Q6311" s="376"/>
      <c r="R6311" s="377"/>
      <c r="S6311" s="204"/>
      <c r="T6311" s="391">
        <v>41864</v>
      </c>
      <c r="U6311" s="391"/>
      <c r="V6311" s="391"/>
    </row>
    <row r="6312" spans="8:22" x14ac:dyDescent="0.3">
      <c r="H6312" s="357"/>
      <c r="I6312" s="357"/>
      <c r="J6312" s="407"/>
      <c r="K6312" s="378"/>
      <c r="L6312" s="378"/>
      <c r="M6312" s="381"/>
      <c r="N6312" s="381"/>
      <c r="O6312" s="376"/>
      <c r="P6312" s="377"/>
      <c r="Q6312" s="376"/>
      <c r="R6312" s="377"/>
      <c r="S6312" s="204"/>
      <c r="T6312" s="391">
        <v>41864</v>
      </c>
      <c r="U6312" s="391"/>
      <c r="V6312" s="391"/>
    </row>
    <row r="6313" spans="8:22" ht="38.25" customHeight="1" x14ac:dyDescent="0.3">
      <c r="H6313" s="357"/>
      <c r="I6313" s="357"/>
      <c r="J6313" s="407"/>
      <c r="K6313" s="378"/>
      <c r="L6313" s="378"/>
      <c r="M6313" s="381"/>
      <c r="N6313" s="381"/>
      <c r="O6313" s="376"/>
      <c r="P6313" s="377"/>
      <c r="Q6313" s="376"/>
      <c r="R6313" s="377"/>
    </row>
    <row r="6314" spans="8:22" x14ac:dyDescent="0.3">
      <c r="H6314" s="357"/>
      <c r="I6314" s="357"/>
      <c r="J6314" s="407"/>
      <c r="K6314" s="378"/>
      <c r="L6314" s="378"/>
      <c r="M6314" s="381"/>
      <c r="N6314" s="381"/>
      <c r="O6314" s="376"/>
      <c r="P6314" s="377"/>
      <c r="Q6314" s="376"/>
      <c r="R6314" s="377"/>
    </row>
    <row r="6315" spans="8:22" x14ac:dyDescent="0.3">
      <c r="H6315" s="357"/>
      <c r="I6315" s="357"/>
      <c r="J6315" s="407"/>
      <c r="K6315" s="378"/>
      <c r="L6315" s="378"/>
      <c r="M6315" s="381"/>
      <c r="N6315" s="381"/>
      <c r="O6315" s="376"/>
      <c r="P6315" s="377"/>
      <c r="Q6315" s="376"/>
      <c r="R6315" s="377"/>
    </row>
    <row r="6316" spans="8:22" x14ac:dyDescent="0.3">
      <c r="H6316" s="357"/>
      <c r="I6316" s="357"/>
      <c r="J6316" s="407"/>
      <c r="K6316" s="378"/>
      <c r="L6316" s="378"/>
      <c r="M6316" s="381"/>
      <c r="N6316" s="381"/>
      <c r="O6316" s="376"/>
      <c r="P6316" s="377"/>
      <c r="Q6316" s="376"/>
      <c r="R6316" s="377"/>
    </row>
    <row r="6317" spans="8:22" ht="17.25" customHeight="1" x14ac:dyDescent="0.3">
      <c r="H6317" s="367"/>
      <c r="I6317" s="367"/>
      <c r="J6317" s="367"/>
      <c r="K6317" s="367"/>
      <c r="L6317" s="367"/>
      <c r="M6317" s="367"/>
      <c r="N6317" s="382"/>
      <c r="O6317" s="452"/>
      <c r="P6317" s="383"/>
      <c r="Q6317" s="376"/>
      <c r="R6317" s="377"/>
    </row>
    <row r="6318" spans="8:22" ht="18.75" customHeight="1" x14ac:dyDescent="0.3">
      <c r="H6318" s="385"/>
      <c r="I6318" s="385"/>
      <c r="J6318" s="385"/>
      <c r="K6318" s="385"/>
      <c r="L6318" s="385"/>
      <c r="M6318" s="386"/>
      <c r="N6318" s="386"/>
      <c r="O6318" s="385"/>
      <c r="P6318" s="385"/>
      <c r="Q6318" s="13"/>
      <c r="R6318" s="13"/>
    </row>
    <row r="6319" spans="8:22" ht="20.25" customHeight="1" x14ac:dyDescent="0.3">
      <c r="H6319" s="354"/>
      <c r="I6319" s="355"/>
      <c r="J6319" s="355"/>
      <c r="K6319" s="355"/>
      <c r="L6319" s="355"/>
      <c r="M6319" s="355"/>
      <c r="N6319" s="355"/>
      <c r="O6319" s="355"/>
      <c r="P6319" s="355"/>
      <c r="Q6319" s="13"/>
      <c r="R6319" s="13"/>
    </row>
    <row r="6320" spans="8:22" x14ac:dyDescent="0.3">
      <c r="H6320" s="354"/>
      <c r="I6320" s="355"/>
      <c r="J6320" s="355"/>
      <c r="K6320" s="355"/>
      <c r="L6320" s="355"/>
      <c r="M6320" s="355"/>
      <c r="N6320" s="355"/>
      <c r="O6320" s="355"/>
      <c r="P6320" s="355"/>
      <c r="Q6320" s="13"/>
      <c r="R6320" s="70"/>
    </row>
    <row r="6321" spans="8:22" x14ac:dyDescent="0.3">
      <c r="H6321" s="354"/>
      <c r="I6321" s="355"/>
      <c r="J6321" s="355"/>
      <c r="K6321" s="355"/>
      <c r="L6321" s="355"/>
      <c r="M6321" s="355"/>
      <c r="N6321" s="355"/>
      <c r="O6321" s="355"/>
      <c r="P6321" s="355"/>
      <c r="Q6321" s="13"/>
      <c r="R6321" s="70"/>
    </row>
    <row r="6322" spans="8:22" x14ac:dyDescent="0.3">
      <c r="H6322" s="354"/>
      <c r="I6322" s="355"/>
      <c r="J6322" s="355"/>
      <c r="K6322" s="355"/>
      <c r="L6322" s="355"/>
      <c r="M6322" s="355"/>
      <c r="N6322" s="355"/>
      <c r="O6322" s="355"/>
      <c r="P6322" s="355"/>
      <c r="Q6322" s="13"/>
      <c r="R6322" s="70"/>
    </row>
    <row r="6323" spans="8:22" ht="4.5" customHeight="1" x14ac:dyDescent="0.3">
      <c r="H6323" s="13"/>
      <c r="I6323" s="13"/>
      <c r="J6323" s="13"/>
      <c r="K6323" s="13"/>
      <c r="L6323" s="13"/>
      <c r="M6323" s="358"/>
      <c r="N6323" s="358"/>
      <c r="O6323" s="13"/>
      <c r="P6323" s="13"/>
      <c r="Q6323" s="13"/>
      <c r="R6323" s="13"/>
    </row>
    <row r="6324" spans="8:22" ht="18.600000000000001" x14ac:dyDescent="0.4">
      <c r="H6324" s="487"/>
      <c r="I6324" s="487"/>
      <c r="J6324" s="487"/>
      <c r="K6324" s="487"/>
      <c r="L6324" s="487"/>
      <c r="M6324" s="487"/>
      <c r="N6324" s="487"/>
      <c r="O6324" s="487"/>
      <c r="P6324" s="487"/>
      <c r="Q6324" s="487"/>
      <c r="R6324" s="487"/>
    </row>
    <row r="6325" spans="8:22" x14ac:dyDescent="0.3">
      <c r="H6325" s="482"/>
      <c r="I6325" s="482"/>
      <c r="J6325" s="482"/>
      <c r="K6325" s="482"/>
      <c r="L6325" s="482"/>
      <c r="M6325" s="482"/>
      <c r="N6325" s="482"/>
      <c r="O6325" s="482"/>
      <c r="P6325" s="482"/>
      <c r="Q6325" s="13"/>
      <c r="R6325" s="13"/>
    </row>
    <row r="6326" spans="8:22" ht="18.600000000000001" x14ac:dyDescent="0.4">
      <c r="H6326" s="483"/>
      <c r="I6326" s="483"/>
      <c r="J6326" s="483"/>
      <c r="K6326" s="483"/>
      <c r="L6326" s="483"/>
      <c r="M6326" s="483"/>
      <c r="N6326" s="483"/>
      <c r="O6326" s="483"/>
      <c r="P6326" s="483"/>
      <c r="Q6326" s="13"/>
      <c r="R6326" s="13"/>
    </row>
    <row r="6327" spans="8:22" ht="18" x14ac:dyDescent="0.4">
      <c r="H6327" s="484"/>
      <c r="I6327" s="484"/>
      <c r="J6327" s="484"/>
      <c r="K6327" s="484"/>
      <c r="L6327" s="484"/>
      <c r="M6327" s="484"/>
      <c r="N6327" s="484"/>
      <c r="O6327" s="484"/>
      <c r="P6327" s="484"/>
      <c r="Q6327" s="13"/>
      <c r="R6327" s="13"/>
    </row>
    <row r="6328" spans="8:22" x14ac:dyDescent="0.3">
      <c r="H6328" s="13"/>
      <c r="I6328" s="359"/>
      <c r="J6328" s="360"/>
      <c r="K6328" s="430"/>
      <c r="L6328" s="362"/>
      <c r="M6328" s="363"/>
      <c r="N6328" s="485"/>
      <c r="O6328" s="485"/>
      <c r="P6328" s="364"/>
      <c r="Q6328" s="13"/>
      <c r="R6328" s="13"/>
    </row>
    <row r="6329" spans="8:22" x14ac:dyDescent="0.3">
      <c r="H6329" s="13"/>
      <c r="I6329" s="359"/>
      <c r="J6329" s="360"/>
      <c r="K6329" s="361"/>
      <c r="L6329" s="361"/>
      <c r="M6329" s="363"/>
      <c r="N6329" s="485"/>
      <c r="O6329" s="485"/>
      <c r="P6329" s="364"/>
      <c r="Q6329" s="13"/>
      <c r="R6329" s="13"/>
    </row>
    <row r="6330" spans="8:22" x14ac:dyDescent="0.3">
      <c r="H6330" s="13"/>
      <c r="I6330" s="365"/>
      <c r="J6330" s="365"/>
      <c r="K6330" s="366"/>
      <c r="L6330" s="367"/>
      <c r="M6330" s="368"/>
      <c r="N6330" s="369"/>
      <c r="O6330" s="486"/>
      <c r="P6330" s="486"/>
      <c r="Q6330" s="486"/>
      <c r="R6330" s="486"/>
    </row>
    <row r="6331" spans="8:22" x14ac:dyDescent="0.3">
      <c r="H6331" s="370"/>
      <c r="I6331" s="371"/>
      <c r="J6331" s="371"/>
      <c r="K6331" s="367"/>
      <c r="L6331" s="367"/>
      <c r="M6331" s="367"/>
      <c r="N6331" s="372"/>
      <c r="O6331" s="478"/>
      <c r="P6331" s="478"/>
      <c r="Q6331" s="478"/>
      <c r="R6331" s="478"/>
    </row>
    <row r="6332" spans="8:22" ht="39" customHeight="1" x14ac:dyDescent="0.3">
      <c r="H6332" s="357"/>
      <c r="I6332" s="357"/>
      <c r="J6332" s="407"/>
      <c r="K6332" s="378"/>
      <c r="L6332" s="378"/>
      <c r="M6332" s="381"/>
      <c r="N6332" s="381"/>
      <c r="O6332" s="376"/>
      <c r="P6332" s="377"/>
      <c r="Q6332" s="376"/>
      <c r="R6332" s="377"/>
    </row>
    <row r="6333" spans="8:22" x14ac:dyDescent="0.3">
      <c r="H6333" s="357"/>
      <c r="I6333" s="357"/>
      <c r="J6333" s="407"/>
      <c r="K6333" s="378"/>
      <c r="L6333" s="378"/>
      <c r="M6333" s="381"/>
      <c r="N6333" s="381"/>
      <c r="O6333" s="376"/>
      <c r="P6333" s="377"/>
      <c r="Q6333" s="376"/>
      <c r="R6333" s="377"/>
    </row>
    <row r="6334" spans="8:22" ht="18" customHeight="1" x14ac:dyDescent="0.3">
      <c r="H6334" s="357"/>
      <c r="I6334" s="357"/>
      <c r="J6334" s="407"/>
      <c r="K6334" s="378"/>
      <c r="L6334" s="378"/>
      <c r="M6334" s="381"/>
      <c r="N6334" s="381"/>
      <c r="O6334" s="376"/>
      <c r="P6334" s="377"/>
      <c r="Q6334" s="376"/>
      <c r="R6334" s="377"/>
    </row>
    <row r="6335" spans="8:22" x14ac:dyDescent="0.3">
      <c r="H6335" s="357"/>
      <c r="I6335" s="357"/>
      <c r="J6335" s="407"/>
      <c r="K6335" s="378"/>
      <c r="L6335" s="378"/>
      <c r="M6335" s="381"/>
      <c r="N6335" s="381"/>
      <c r="O6335" s="376"/>
      <c r="P6335" s="377"/>
      <c r="Q6335" s="376"/>
      <c r="R6335" s="377"/>
    </row>
    <row r="6336" spans="8:22" ht="27" customHeight="1" x14ac:dyDescent="0.3">
      <c r="H6336" s="357"/>
      <c r="I6336" s="357"/>
      <c r="J6336" s="407"/>
      <c r="K6336" s="378"/>
      <c r="L6336" s="378"/>
      <c r="M6336" s="381"/>
      <c r="N6336" s="381"/>
      <c r="O6336" s="376"/>
      <c r="P6336" s="377"/>
      <c r="Q6336" s="376"/>
      <c r="R6336" s="377"/>
      <c r="T6336" s="204" t="s">
        <v>2381</v>
      </c>
      <c r="U6336" s="204"/>
      <c r="V6336" s="204"/>
    </row>
    <row r="6337" spans="8:22" x14ac:dyDescent="0.3">
      <c r="H6337" s="357"/>
      <c r="I6337" s="357"/>
      <c r="J6337" s="407"/>
      <c r="K6337" s="378"/>
      <c r="L6337" s="378"/>
      <c r="M6337" s="381"/>
      <c r="N6337" s="381"/>
      <c r="O6337" s="376"/>
      <c r="P6337" s="377"/>
      <c r="Q6337" s="376"/>
      <c r="R6337" s="377"/>
      <c r="T6337" s="204" t="s">
        <v>2381</v>
      </c>
      <c r="U6337" s="204"/>
      <c r="V6337" s="204"/>
    </row>
    <row r="6338" spans="8:22" x14ac:dyDescent="0.3">
      <c r="H6338" s="357"/>
      <c r="I6338" s="357"/>
      <c r="J6338" s="407"/>
      <c r="K6338" s="378"/>
      <c r="L6338" s="378"/>
      <c r="M6338" s="381"/>
      <c r="N6338" s="381"/>
      <c r="O6338" s="376"/>
      <c r="P6338" s="377"/>
      <c r="Q6338" s="376"/>
      <c r="R6338" s="377"/>
    </row>
    <row r="6339" spans="8:22" ht="9" customHeight="1" x14ac:dyDescent="0.3">
      <c r="H6339" s="357"/>
      <c r="I6339" s="357"/>
      <c r="J6339" s="407"/>
      <c r="K6339" s="378"/>
      <c r="L6339" s="378"/>
      <c r="M6339" s="381"/>
      <c r="N6339" s="381"/>
      <c r="O6339" s="376"/>
      <c r="P6339" s="377"/>
      <c r="Q6339" s="376"/>
      <c r="R6339" s="377"/>
    </row>
    <row r="6340" spans="8:22" ht="15.75" customHeight="1" x14ac:dyDescent="0.3">
      <c r="H6340" s="367"/>
      <c r="I6340" s="367"/>
      <c r="J6340" s="367"/>
      <c r="K6340" s="367"/>
      <c r="L6340" s="367"/>
      <c r="M6340" s="367"/>
      <c r="N6340" s="382"/>
      <c r="O6340" s="376"/>
      <c r="P6340" s="377"/>
      <c r="Q6340" s="376"/>
      <c r="R6340" s="377"/>
    </row>
    <row r="6341" spans="8:22" ht="17.25" customHeight="1" x14ac:dyDescent="0.3">
      <c r="H6341" s="354"/>
      <c r="I6341" s="354"/>
      <c r="J6341" s="354"/>
      <c r="K6341" s="354"/>
      <c r="L6341" s="354"/>
      <c r="M6341" s="368"/>
      <c r="N6341" s="384"/>
      <c r="O6341" s="310"/>
      <c r="P6341" s="495"/>
      <c r="Q6341" s="495"/>
      <c r="R6341" s="495"/>
    </row>
    <row r="6342" spans="8:22" ht="20.25" customHeight="1" x14ac:dyDescent="0.3">
      <c r="H6342" s="385"/>
      <c r="I6342" s="385"/>
      <c r="J6342" s="385"/>
      <c r="K6342" s="385"/>
      <c r="L6342" s="385"/>
      <c r="M6342" s="386"/>
      <c r="N6342" s="386"/>
      <c r="O6342" s="385"/>
      <c r="P6342" s="385"/>
      <c r="Q6342" s="13"/>
      <c r="R6342" s="13"/>
    </row>
    <row r="6343" spans="8:22" ht="15" customHeight="1" x14ac:dyDescent="0.3">
      <c r="H6343" s="354"/>
      <c r="I6343" s="355"/>
      <c r="J6343" s="355"/>
      <c r="K6343" s="355"/>
      <c r="L6343" s="355"/>
      <c r="M6343" s="355"/>
      <c r="N6343" s="355"/>
      <c r="O6343" s="355"/>
      <c r="P6343" s="355"/>
      <c r="Q6343" s="13"/>
      <c r="R6343" s="13"/>
    </row>
    <row r="6344" spans="8:22" x14ac:dyDescent="0.3">
      <c r="H6344" s="354"/>
      <c r="I6344" s="355"/>
      <c r="J6344" s="355"/>
      <c r="K6344" s="355"/>
      <c r="L6344" s="355"/>
      <c r="M6344" s="355"/>
      <c r="N6344" s="355"/>
      <c r="O6344" s="355"/>
      <c r="P6344" s="355"/>
      <c r="Q6344" s="13"/>
      <c r="R6344" s="70"/>
    </row>
    <row r="6345" spans="8:22" x14ac:dyDescent="0.3">
      <c r="H6345" s="354"/>
      <c r="I6345" s="355"/>
      <c r="J6345" s="355"/>
      <c r="K6345" s="355"/>
      <c r="L6345" s="355"/>
      <c r="M6345" s="355"/>
      <c r="N6345" s="355"/>
      <c r="O6345" s="355"/>
      <c r="P6345" s="355"/>
      <c r="Q6345" s="13"/>
      <c r="R6345" s="70"/>
    </row>
    <row r="6346" spans="8:22" x14ac:dyDescent="0.3">
      <c r="H6346" s="354"/>
      <c r="I6346" s="355"/>
      <c r="J6346" s="355"/>
      <c r="K6346" s="355"/>
      <c r="L6346" s="355"/>
      <c r="M6346" s="355"/>
      <c r="N6346" s="355"/>
      <c r="O6346" s="355"/>
      <c r="P6346" s="355"/>
      <c r="Q6346" s="13"/>
      <c r="R6346" s="70"/>
    </row>
    <row r="6347" spans="8:22" x14ac:dyDescent="0.3">
      <c r="H6347" s="13"/>
      <c r="I6347" s="13"/>
      <c r="J6347" s="13"/>
      <c r="K6347" s="13"/>
      <c r="L6347" s="13"/>
      <c r="M6347" s="358"/>
      <c r="N6347" s="358"/>
      <c r="O6347" s="13"/>
      <c r="P6347" s="13"/>
      <c r="Q6347" s="13"/>
      <c r="R6347" s="13"/>
    </row>
    <row r="6348" spans="8:22" ht="18.600000000000001" x14ac:dyDescent="0.4">
      <c r="H6348" s="487"/>
      <c r="I6348" s="487"/>
      <c r="J6348" s="487"/>
      <c r="K6348" s="487"/>
      <c r="L6348" s="487"/>
      <c r="M6348" s="487"/>
      <c r="N6348" s="487"/>
      <c r="O6348" s="487"/>
      <c r="P6348" s="487"/>
      <c r="Q6348" s="487"/>
      <c r="R6348" s="487"/>
    </row>
    <row r="6349" spans="8:22" x14ac:dyDescent="0.3">
      <c r="H6349" s="482"/>
      <c r="I6349" s="482"/>
      <c r="J6349" s="482"/>
      <c r="K6349" s="482"/>
      <c r="L6349" s="482"/>
      <c r="M6349" s="482"/>
      <c r="N6349" s="482"/>
      <c r="O6349" s="482"/>
      <c r="P6349" s="482"/>
      <c r="Q6349" s="13"/>
      <c r="R6349" s="13"/>
    </row>
    <row r="6350" spans="8:22" ht="18.600000000000001" x14ac:dyDescent="0.4">
      <c r="H6350" s="483"/>
      <c r="I6350" s="483"/>
      <c r="J6350" s="483"/>
      <c r="K6350" s="483"/>
      <c r="L6350" s="483"/>
      <c r="M6350" s="483"/>
      <c r="N6350" s="483"/>
      <c r="O6350" s="483"/>
      <c r="P6350" s="483"/>
      <c r="Q6350" s="13"/>
      <c r="R6350" s="13"/>
    </row>
    <row r="6351" spans="8:22" ht="18" x14ac:dyDescent="0.4">
      <c r="H6351" s="484"/>
      <c r="I6351" s="484"/>
      <c r="J6351" s="484"/>
      <c r="K6351" s="484"/>
      <c r="L6351" s="484"/>
      <c r="M6351" s="484"/>
      <c r="N6351" s="484"/>
      <c r="O6351" s="484"/>
      <c r="P6351" s="484"/>
      <c r="Q6351" s="13"/>
      <c r="R6351" s="13"/>
    </row>
    <row r="6352" spans="8:22" x14ac:dyDescent="0.3">
      <c r="H6352" s="13"/>
      <c r="I6352" s="359"/>
      <c r="J6352" s="360"/>
      <c r="K6352" s="430"/>
      <c r="L6352" s="362"/>
      <c r="M6352" s="363"/>
      <c r="N6352" s="485"/>
      <c r="O6352" s="485"/>
      <c r="P6352" s="364"/>
      <c r="Q6352" s="13"/>
      <c r="R6352" s="13"/>
    </row>
    <row r="6353" spans="8:22" x14ac:dyDescent="0.3">
      <c r="H6353" s="13"/>
      <c r="I6353" s="359"/>
      <c r="J6353" s="360"/>
      <c r="K6353" s="361"/>
      <c r="L6353" s="361"/>
      <c r="M6353" s="363"/>
      <c r="N6353" s="485"/>
      <c r="O6353" s="485"/>
      <c r="P6353" s="364"/>
      <c r="Q6353" s="13"/>
      <c r="R6353" s="13"/>
    </row>
    <row r="6354" spans="8:22" x14ac:dyDescent="0.3">
      <c r="H6354" s="13"/>
      <c r="I6354" s="365"/>
      <c r="J6354" s="365"/>
      <c r="K6354" s="366"/>
      <c r="L6354" s="367"/>
      <c r="M6354" s="368"/>
      <c r="N6354" s="369"/>
      <c r="O6354" s="486"/>
      <c r="P6354" s="486"/>
      <c r="Q6354" s="486"/>
      <c r="R6354" s="486"/>
    </row>
    <row r="6355" spans="8:22" x14ac:dyDescent="0.3">
      <c r="H6355" s="370"/>
      <c r="I6355" s="371"/>
      <c r="J6355" s="371"/>
      <c r="K6355" s="367"/>
      <c r="L6355" s="367"/>
      <c r="M6355" s="367"/>
      <c r="N6355" s="372"/>
      <c r="O6355" s="478"/>
      <c r="P6355" s="478"/>
      <c r="Q6355" s="478"/>
      <c r="R6355" s="478"/>
    </row>
    <row r="6356" spans="8:22" ht="43.5" customHeight="1" x14ac:dyDescent="0.3">
      <c r="H6356" s="357"/>
      <c r="I6356" s="357"/>
      <c r="J6356" s="407"/>
      <c r="K6356" s="378"/>
      <c r="L6356" s="378"/>
      <c r="M6356" s="381"/>
      <c r="N6356" s="381"/>
      <c r="O6356" s="376"/>
      <c r="P6356" s="377"/>
      <c r="Q6356" s="376"/>
      <c r="R6356" s="377"/>
    </row>
    <row r="6357" spans="8:22" x14ac:dyDescent="0.3">
      <c r="H6357" s="357"/>
      <c r="I6357" s="357"/>
      <c r="J6357" s="407"/>
      <c r="K6357" s="378"/>
      <c r="L6357" s="378"/>
      <c r="M6357" s="381"/>
      <c r="N6357" s="381"/>
      <c r="O6357" s="376"/>
      <c r="P6357" s="377"/>
      <c r="Q6357" s="376"/>
      <c r="R6357" s="377"/>
    </row>
    <row r="6358" spans="8:22" x14ac:dyDescent="0.3">
      <c r="H6358" s="357"/>
      <c r="I6358" s="357"/>
      <c r="J6358" s="407"/>
      <c r="K6358" s="378"/>
      <c r="L6358" s="378"/>
      <c r="M6358" s="381"/>
      <c r="N6358" s="381"/>
      <c r="O6358" s="376"/>
      <c r="P6358" s="377"/>
      <c r="Q6358" s="376"/>
      <c r="R6358" s="377"/>
    </row>
    <row r="6359" spans="8:22" x14ac:dyDescent="0.3">
      <c r="H6359" s="357"/>
      <c r="I6359" s="357"/>
      <c r="J6359" s="407"/>
      <c r="K6359" s="378"/>
      <c r="L6359" s="378"/>
      <c r="M6359" s="381"/>
      <c r="N6359" s="381"/>
      <c r="O6359" s="376"/>
      <c r="P6359" s="377"/>
      <c r="Q6359" s="376"/>
      <c r="R6359" s="377"/>
      <c r="S6359" s="204"/>
      <c r="T6359" s="391">
        <v>41864</v>
      </c>
      <c r="U6359" s="391"/>
      <c r="V6359" s="391"/>
    </row>
    <row r="6360" spans="8:22" x14ac:dyDescent="0.3">
      <c r="H6360" s="357"/>
      <c r="I6360" s="357"/>
      <c r="J6360" s="407"/>
      <c r="K6360" s="378"/>
      <c r="L6360" s="378"/>
      <c r="M6360" s="381"/>
      <c r="N6360" s="381"/>
      <c r="O6360" s="376"/>
      <c r="P6360" s="377"/>
      <c r="Q6360" s="376"/>
      <c r="R6360" s="377"/>
      <c r="S6360" s="204"/>
      <c r="T6360" s="391">
        <v>41862</v>
      </c>
      <c r="U6360" s="391"/>
      <c r="V6360" s="391"/>
    </row>
    <row r="6361" spans="8:22" x14ac:dyDescent="0.3">
      <c r="H6361" s="357"/>
      <c r="I6361" s="357"/>
      <c r="J6361" s="407"/>
      <c r="K6361" s="378"/>
      <c r="L6361" s="378"/>
      <c r="M6361" s="381"/>
      <c r="N6361" s="381"/>
      <c r="O6361" s="376"/>
      <c r="P6361" s="377"/>
      <c r="Q6361" s="376"/>
      <c r="R6361" s="377"/>
    </row>
    <row r="6362" spans="8:22" ht="15.75" customHeight="1" x14ac:dyDescent="0.3">
      <c r="H6362" s="367"/>
      <c r="I6362" s="367"/>
      <c r="J6362" s="367"/>
      <c r="K6362" s="367"/>
      <c r="L6362" s="367"/>
      <c r="M6362" s="367"/>
      <c r="N6362" s="382"/>
      <c r="O6362" s="376"/>
      <c r="P6362" s="377"/>
      <c r="Q6362" s="376"/>
      <c r="R6362" s="377"/>
    </row>
    <row r="6363" spans="8:22" ht="17.25" customHeight="1" x14ac:dyDescent="0.3">
      <c r="H6363" s="354"/>
      <c r="I6363" s="354"/>
      <c r="J6363" s="354"/>
      <c r="K6363" s="354"/>
      <c r="L6363" s="354"/>
      <c r="M6363" s="368"/>
      <c r="N6363" s="384"/>
      <c r="O6363" s="310"/>
      <c r="P6363" s="495"/>
      <c r="Q6363" s="495"/>
      <c r="R6363" s="495"/>
    </row>
    <row r="6364" spans="8:22" ht="18.75" customHeight="1" x14ac:dyDescent="0.3">
      <c r="H6364" s="497"/>
      <c r="I6364" s="497"/>
      <c r="J6364" s="497"/>
      <c r="K6364" s="497"/>
      <c r="L6364" s="497"/>
      <c r="M6364" s="497"/>
      <c r="N6364" s="497"/>
      <c r="O6364" s="310"/>
      <c r="P6364" s="397"/>
      <c r="Q6364" s="397"/>
      <c r="R6364" s="397"/>
    </row>
    <row r="6365" spans="8:22" ht="19.5" customHeight="1" x14ac:dyDescent="0.3">
      <c r="H6365" s="497"/>
      <c r="I6365" s="497"/>
      <c r="J6365" s="497"/>
      <c r="K6365" s="497"/>
      <c r="L6365" s="497"/>
      <c r="M6365" s="497"/>
      <c r="N6365" s="497"/>
      <c r="O6365" s="310"/>
      <c r="P6365" s="495"/>
      <c r="Q6365" s="495"/>
      <c r="R6365" s="495"/>
    </row>
    <row r="6366" spans="8:22" ht="18.75" customHeight="1" x14ac:dyDescent="0.3">
      <c r="H6366" s="385"/>
      <c r="I6366" s="385"/>
      <c r="J6366" s="385"/>
      <c r="K6366" s="385"/>
      <c r="L6366" s="385"/>
      <c r="M6366" s="386"/>
      <c r="N6366" s="386"/>
      <c r="O6366" s="385"/>
      <c r="P6366" s="385"/>
      <c r="Q6366" s="13"/>
      <c r="R6366" s="13"/>
    </row>
    <row r="6367" spans="8:22" ht="19.5" customHeight="1" x14ac:dyDescent="0.3">
      <c r="H6367" s="354"/>
      <c r="I6367" s="355"/>
      <c r="J6367" s="355"/>
      <c r="K6367" s="355"/>
      <c r="L6367" s="355"/>
      <c r="M6367" s="355"/>
      <c r="N6367" s="355"/>
      <c r="O6367" s="355"/>
      <c r="P6367" s="355"/>
      <c r="Q6367" s="13"/>
      <c r="R6367" s="13"/>
    </row>
    <row r="6368" spans="8:22" x14ac:dyDescent="0.3">
      <c r="H6368" s="354"/>
      <c r="I6368" s="355"/>
      <c r="J6368" s="355"/>
      <c r="K6368" s="355"/>
      <c r="L6368" s="355"/>
      <c r="M6368" s="355"/>
      <c r="N6368" s="355"/>
      <c r="O6368" s="355"/>
      <c r="P6368" s="355"/>
      <c r="Q6368" s="13"/>
      <c r="R6368" s="70"/>
    </row>
    <row r="6369" spans="8:18" x14ac:dyDescent="0.3">
      <c r="H6369" s="354"/>
      <c r="I6369" s="355"/>
      <c r="J6369" s="355"/>
      <c r="K6369" s="355"/>
      <c r="L6369" s="355"/>
      <c r="M6369" s="355"/>
      <c r="N6369" s="355"/>
      <c r="O6369" s="355"/>
      <c r="P6369" s="355"/>
      <c r="Q6369" s="13"/>
      <c r="R6369" s="70"/>
    </row>
    <row r="6370" spans="8:18" ht="15.75" customHeight="1" x14ac:dyDescent="0.3">
      <c r="H6370" s="354"/>
      <c r="I6370" s="355"/>
      <c r="J6370" s="355"/>
      <c r="K6370" s="355"/>
      <c r="L6370" s="355"/>
      <c r="M6370" s="355"/>
      <c r="N6370" s="355"/>
      <c r="O6370" s="355"/>
      <c r="P6370" s="355"/>
      <c r="Q6370" s="13"/>
      <c r="R6370" s="70"/>
    </row>
    <row r="6371" spans="8:18" ht="6.75" customHeight="1" x14ac:dyDescent="0.3">
      <c r="H6371" s="13"/>
      <c r="I6371" s="13"/>
      <c r="J6371" s="13"/>
      <c r="K6371" s="13"/>
      <c r="L6371" s="13"/>
      <c r="M6371" s="358"/>
      <c r="N6371" s="358"/>
      <c r="O6371" s="13"/>
      <c r="P6371" s="13"/>
      <c r="Q6371" s="13"/>
      <c r="R6371" s="13"/>
    </row>
    <row r="6372" spans="8:18" ht="18.600000000000001" x14ac:dyDescent="0.4">
      <c r="H6372" s="487"/>
      <c r="I6372" s="487"/>
      <c r="J6372" s="487"/>
      <c r="K6372" s="487"/>
      <c r="L6372" s="487"/>
      <c r="M6372" s="487"/>
      <c r="N6372" s="487"/>
      <c r="O6372" s="487"/>
      <c r="P6372" s="487"/>
      <c r="Q6372" s="487"/>
      <c r="R6372" s="487"/>
    </row>
    <row r="6373" spans="8:18" x14ac:dyDescent="0.3">
      <c r="H6373" s="482"/>
      <c r="I6373" s="482"/>
      <c r="J6373" s="482"/>
      <c r="K6373" s="482"/>
      <c r="L6373" s="482"/>
      <c r="M6373" s="482"/>
      <c r="N6373" s="482"/>
      <c r="O6373" s="482"/>
      <c r="P6373" s="482"/>
      <c r="Q6373" s="13"/>
      <c r="R6373" s="13"/>
    </row>
    <row r="6374" spans="8:18" ht="18.600000000000001" x14ac:dyDescent="0.4">
      <c r="H6374" s="483"/>
      <c r="I6374" s="483"/>
      <c r="J6374" s="483"/>
      <c r="K6374" s="483"/>
      <c r="L6374" s="483"/>
      <c r="M6374" s="483"/>
      <c r="N6374" s="483"/>
      <c r="O6374" s="483"/>
      <c r="P6374" s="483"/>
      <c r="Q6374" s="13"/>
      <c r="R6374" s="13"/>
    </row>
    <row r="6375" spans="8:18" ht="18" x14ac:dyDescent="0.4">
      <c r="H6375" s="484"/>
      <c r="I6375" s="484"/>
      <c r="J6375" s="484"/>
      <c r="K6375" s="484"/>
      <c r="L6375" s="484"/>
      <c r="M6375" s="484"/>
      <c r="N6375" s="484"/>
      <c r="O6375" s="484"/>
      <c r="P6375" s="484"/>
      <c r="Q6375" s="13"/>
      <c r="R6375" s="13"/>
    </row>
    <row r="6376" spans="8:18" x14ac:dyDescent="0.3">
      <c r="H6376" s="13"/>
      <c r="I6376" s="359"/>
      <c r="J6376" s="360"/>
      <c r="K6376" s="430"/>
      <c r="L6376" s="362"/>
      <c r="M6376" s="363"/>
      <c r="N6376" s="485"/>
      <c r="O6376" s="485"/>
      <c r="P6376" s="364"/>
      <c r="Q6376" s="13"/>
      <c r="R6376" s="13"/>
    </row>
    <row r="6377" spans="8:18" x14ac:dyDescent="0.3">
      <c r="H6377" s="13"/>
      <c r="I6377" s="359"/>
      <c r="J6377" s="360"/>
      <c r="K6377" s="361"/>
      <c r="L6377" s="361"/>
      <c r="M6377" s="363"/>
      <c r="N6377" s="485"/>
      <c r="O6377" s="485"/>
      <c r="P6377" s="364"/>
      <c r="Q6377" s="13"/>
      <c r="R6377" s="13"/>
    </row>
    <row r="6378" spans="8:18" ht="22.5" customHeight="1" x14ac:dyDescent="0.3">
      <c r="H6378" s="13"/>
      <c r="I6378" s="365"/>
      <c r="J6378" s="365"/>
      <c r="K6378" s="366"/>
      <c r="L6378" s="367"/>
      <c r="M6378" s="368"/>
      <c r="N6378" s="369"/>
      <c r="O6378" s="486"/>
      <c r="P6378" s="486"/>
      <c r="Q6378" s="486"/>
      <c r="R6378" s="486"/>
    </row>
    <row r="6379" spans="8:18" x14ac:dyDescent="0.3">
      <c r="H6379" s="370"/>
      <c r="I6379" s="371"/>
      <c r="J6379" s="371"/>
      <c r="K6379" s="367"/>
      <c r="L6379" s="367"/>
      <c r="M6379" s="367"/>
      <c r="N6379" s="372"/>
      <c r="O6379" s="478"/>
      <c r="P6379" s="478"/>
      <c r="Q6379" s="478"/>
      <c r="R6379" s="478"/>
    </row>
    <row r="6380" spans="8:18" x14ac:dyDescent="0.3">
      <c r="H6380" s="357"/>
      <c r="I6380" s="357"/>
      <c r="J6380" s="407"/>
      <c r="K6380" s="378"/>
      <c r="L6380" s="378"/>
      <c r="M6380" s="381"/>
      <c r="N6380" s="381"/>
      <c r="O6380" s="376"/>
      <c r="P6380" s="377"/>
      <c r="Q6380" s="376"/>
      <c r="R6380" s="377"/>
    </row>
    <row r="6381" spans="8:18" x14ac:dyDescent="0.3">
      <c r="H6381" s="357"/>
      <c r="I6381" s="357"/>
      <c r="J6381" s="407"/>
      <c r="K6381" s="378"/>
      <c r="L6381" s="378"/>
      <c r="M6381" s="381"/>
      <c r="N6381" s="381"/>
      <c r="O6381" s="376"/>
      <c r="P6381" s="377"/>
      <c r="Q6381" s="376"/>
      <c r="R6381" s="377"/>
    </row>
    <row r="6382" spans="8:18" ht="30.75" customHeight="1" x14ac:dyDescent="0.3">
      <c r="H6382" s="357"/>
      <c r="I6382" s="357"/>
      <c r="J6382" s="407"/>
      <c r="K6382" s="378"/>
      <c r="L6382" s="378"/>
      <c r="M6382" s="381"/>
      <c r="N6382" s="381"/>
      <c r="O6382" s="376"/>
      <c r="P6382" s="377"/>
      <c r="Q6382" s="376"/>
      <c r="R6382" s="377"/>
    </row>
    <row r="6383" spans="8:18" ht="20.25" customHeight="1" x14ac:dyDescent="0.3">
      <c r="H6383" s="357"/>
      <c r="I6383" s="357"/>
      <c r="J6383" s="407"/>
      <c r="K6383" s="378"/>
      <c r="L6383" s="378"/>
      <c r="M6383" s="381"/>
      <c r="N6383" s="381"/>
      <c r="O6383" s="376"/>
      <c r="P6383" s="377"/>
      <c r="Q6383" s="376"/>
      <c r="R6383" s="377"/>
    </row>
    <row r="6384" spans="8:18" ht="27.75" customHeight="1" x14ac:dyDescent="0.3">
      <c r="H6384" s="367"/>
      <c r="I6384" s="367"/>
      <c r="J6384" s="367"/>
      <c r="K6384" s="367"/>
      <c r="L6384" s="367"/>
      <c r="M6384" s="367"/>
      <c r="N6384" s="382"/>
      <c r="O6384" s="452"/>
      <c r="P6384" s="383"/>
      <c r="Q6384" s="376"/>
      <c r="R6384" s="377"/>
    </row>
    <row r="6385" spans="8:18" ht="24.75" customHeight="1" x14ac:dyDescent="0.3">
      <c r="H6385" s="385"/>
      <c r="I6385" s="385"/>
      <c r="J6385" s="385"/>
      <c r="K6385" s="385"/>
      <c r="L6385" s="385"/>
      <c r="M6385" s="386"/>
      <c r="N6385" s="386"/>
      <c r="O6385" s="385"/>
      <c r="P6385" s="385"/>
      <c r="Q6385" s="13"/>
      <c r="R6385" s="13"/>
    </row>
    <row r="6386" spans="8:18" ht="18.75" customHeight="1" x14ac:dyDescent="0.3">
      <c r="H6386" s="354"/>
      <c r="I6386" s="355"/>
      <c r="J6386" s="355"/>
      <c r="K6386" s="355"/>
      <c r="L6386" s="355"/>
      <c r="M6386" s="355"/>
      <c r="N6386" s="355"/>
      <c r="O6386" s="355"/>
      <c r="P6386" s="355"/>
      <c r="Q6386" s="13"/>
      <c r="R6386" s="13"/>
    </row>
    <row r="6387" spans="8:18" x14ac:dyDescent="0.3">
      <c r="H6387" s="354"/>
      <c r="I6387" s="355"/>
      <c r="J6387" s="355"/>
      <c r="K6387" s="355"/>
      <c r="L6387" s="355"/>
      <c r="M6387" s="355"/>
      <c r="N6387" s="355"/>
      <c r="O6387" s="355"/>
      <c r="P6387" s="355"/>
      <c r="Q6387" s="13"/>
      <c r="R6387" s="70"/>
    </row>
    <row r="6388" spans="8:18" x14ac:dyDescent="0.3">
      <c r="H6388" s="354"/>
      <c r="I6388" s="355"/>
      <c r="J6388" s="355"/>
      <c r="K6388" s="355"/>
      <c r="L6388" s="355"/>
      <c r="M6388" s="355"/>
      <c r="N6388" s="355"/>
      <c r="O6388" s="355"/>
      <c r="P6388" s="355"/>
      <c r="Q6388" s="13"/>
      <c r="R6388" s="70"/>
    </row>
    <row r="6389" spans="8:18" ht="24.75" customHeight="1" x14ac:dyDescent="0.3">
      <c r="H6389" s="354"/>
      <c r="I6389" s="355"/>
      <c r="J6389" s="355"/>
      <c r="K6389" s="355"/>
      <c r="L6389" s="355"/>
      <c r="M6389" s="355"/>
      <c r="N6389" s="355"/>
      <c r="O6389" s="355"/>
      <c r="P6389" s="355"/>
      <c r="Q6389" s="13"/>
      <c r="R6389" s="70"/>
    </row>
    <row r="6390" spans="8:18" x14ac:dyDescent="0.3">
      <c r="H6390" s="13"/>
      <c r="I6390" s="13"/>
      <c r="J6390" s="13"/>
      <c r="K6390" s="13"/>
      <c r="L6390" s="13"/>
      <c r="M6390" s="358"/>
      <c r="N6390" s="358"/>
      <c r="O6390" s="13"/>
      <c r="P6390" s="13"/>
      <c r="Q6390" s="13"/>
      <c r="R6390" s="13"/>
    </row>
    <row r="6391" spans="8:18" ht="18.600000000000001" x14ac:dyDescent="0.4">
      <c r="H6391" s="487"/>
      <c r="I6391" s="487"/>
      <c r="J6391" s="487"/>
      <c r="K6391" s="487"/>
      <c r="L6391" s="487"/>
      <c r="M6391" s="487"/>
      <c r="N6391" s="487"/>
      <c r="O6391" s="487"/>
      <c r="P6391" s="487"/>
      <c r="Q6391" s="487"/>
      <c r="R6391" s="487"/>
    </row>
    <row r="6392" spans="8:18" x14ac:dyDescent="0.3">
      <c r="H6392" s="482"/>
      <c r="I6392" s="482"/>
      <c r="J6392" s="482"/>
      <c r="K6392" s="482"/>
      <c r="L6392" s="482"/>
      <c r="M6392" s="482"/>
      <c r="N6392" s="482"/>
      <c r="O6392" s="482"/>
      <c r="P6392" s="482"/>
      <c r="Q6392" s="13"/>
      <c r="R6392" s="13"/>
    </row>
    <row r="6393" spans="8:18" ht="18.600000000000001" x14ac:dyDescent="0.4">
      <c r="H6393" s="483"/>
      <c r="I6393" s="483"/>
      <c r="J6393" s="483"/>
      <c r="K6393" s="483"/>
      <c r="L6393" s="483"/>
      <c r="M6393" s="483"/>
      <c r="N6393" s="483"/>
      <c r="O6393" s="483"/>
      <c r="P6393" s="483"/>
      <c r="Q6393" s="13"/>
      <c r="R6393" s="13"/>
    </row>
    <row r="6394" spans="8:18" ht="18" x14ac:dyDescent="0.4">
      <c r="H6394" s="484"/>
      <c r="I6394" s="484"/>
      <c r="J6394" s="484"/>
      <c r="K6394" s="484"/>
      <c r="L6394" s="484"/>
      <c r="M6394" s="484"/>
      <c r="N6394" s="484"/>
      <c r="O6394" s="484"/>
      <c r="P6394" s="484"/>
      <c r="Q6394" s="13"/>
      <c r="R6394" s="13"/>
    </row>
    <row r="6395" spans="8:18" x14ac:dyDescent="0.3">
      <c r="H6395" s="13"/>
      <c r="I6395" s="359"/>
      <c r="J6395" s="360"/>
      <c r="K6395" s="430"/>
      <c r="L6395" s="362"/>
      <c r="M6395" s="363"/>
      <c r="N6395" s="485"/>
      <c r="O6395" s="485"/>
      <c r="P6395" s="364"/>
      <c r="Q6395" s="13"/>
      <c r="R6395" s="13"/>
    </row>
    <row r="6396" spans="8:18" x14ac:dyDescent="0.3">
      <c r="H6396" s="13"/>
      <c r="I6396" s="359"/>
      <c r="J6396" s="360"/>
      <c r="K6396" s="361"/>
      <c r="L6396" s="361"/>
      <c r="M6396" s="363"/>
      <c r="N6396" s="485"/>
      <c r="O6396" s="485"/>
      <c r="P6396" s="364"/>
      <c r="Q6396" s="13"/>
      <c r="R6396" s="13"/>
    </row>
    <row r="6397" spans="8:18" x14ac:dyDescent="0.3">
      <c r="H6397" s="13"/>
      <c r="I6397" s="365"/>
      <c r="J6397" s="365"/>
      <c r="K6397" s="366"/>
      <c r="L6397" s="367"/>
      <c r="M6397" s="368"/>
      <c r="N6397" s="369"/>
      <c r="O6397" s="486"/>
      <c r="P6397" s="486"/>
      <c r="Q6397" s="486"/>
      <c r="R6397" s="486"/>
    </row>
    <row r="6398" spans="8:18" x14ac:dyDescent="0.3">
      <c r="H6398" s="370"/>
      <c r="I6398" s="371"/>
      <c r="J6398" s="371"/>
      <c r="K6398" s="367"/>
      <c r="L6398" s="367"/>
      <c r="M6398" s="367"/>
      <c r="N6398" s="372"/>
      <c r="O6398" s="478"/>
      <c r="P6398" s="478"/>
      <c r="Q6398" s="478"/>
      <c r="R6398" s="478"/>
    </row>
    <row r="6399" spans="8:18" x14ac:dyDescent="0.3">
      <c r="H6399" s="357"/>
      <c r="I6399" s="357"/>
      <c r="J6399" s="407"/>
      <c r="K6399" s="378"/>
      <c r="L6399" s="378"/>
      <c r="M6399" s="381"/>
      <c r="N6399" s="381"/>
      <c r="O6399" s="376"/>
      <c r="P6399" s="377"/>
      <c r="Q6399" s="376"/>
      <c r="R6399" s="377"/>
    </row>
    <row r="6400" spans="8:18" x14ac:dyDescent="0.3">
      <c r="H6400" s="357"/>
      <c r="I6400" s="357"/>
      <c r="J6400" s="407"/>
      <c r="K6400" s="378"/>
      <c r="L6400" s="378"/>
      <c r="M6400" s="381"/>
      <c r="N6400" s="381"/>
      <c r="O6400" s="376"/>
      <c r="P6400" s="377"/>
      <c r="Q6400" s="376"/>
      <c r="R6400" s="377"/>
    </row>
    <row r="6401" spans="8:19" x14ac:dyDescent="0.3">
      <c r="H6401" s="357"/>
      <c r="I6401" s="357"/>
      <c r="J6401" s="407"/>
      <c r="K6401" s="378"/>
      <c r="L6401" s="378"/>
      <c r="M6401" s="381"/>
      <c r="N6401" s="381"/>
      <c r="O6401" s="376"/>
      <c r="P6401" s="377"/>
      <c r="Q6401" s="376"/>
      <c r="R6401" s="377"/>
    </row>
    <row r="6402" spans="8:19" x14ac:dyDescent="0.3">
      <c r="H6402" s="357"/>
      <c r="I6402" s="357"/>
      <c r="J6402" s="407"/>
      <c r="K6402" s="378"/>
      <c r="L6402" s="378"/>
      <c r="M6402" s="381"/>
      <c r="N6402" s="381"/>
      <c r="O6402" s="376"/>
      <c r="P6402" s="377"/>
      <c r="Q6402" s="376"/>
      <c r="R6402" s="377"/>
    </row>
    <row r="6403" spans="8:19" x14ac:dyDescent="0.3">
      <c r="H6403" s="357"/>
      <c r="I6403" s="357"/>
      <c r="J6403" s="407"/>
      <c r="K6403" s="378"/>
      <c r="L6403" s="378"/>
      <c r="M6403" s="381"/>
      <c r="N6403" s="381"/>
      <c r="O6403" s="376"/>
      <c r="P6403" s="377"/>
      <c r="Q6403" s="376"/>
      <c r="R6403" s="377"/>
    </row>
    <row r="6404" spans="8:19" x14ac:dyDescent="0.3">
      <c r="H6404" s="357"/>
      <c r="I6404" s="357"/>
      <c r="J6404" s="407"/>
      <c r="K6404" s="378"/>
      <c r="L6404" s="378"/>
      <c r="M6404" s="381"/>
      <c r="N6404" s="381"/>
      <c r="O6404" s="376"/>
      <c r="P6404" s="377"/>
      <c r="Q6404" s="376"/>
      <c r="R6404" s="377"/>
    </row>
    <row r="6405" spans="8:19" x14ac:dyDescent="0.3">
      <c r="H6405" s="357"/>
      <c r="I6405" s="357"/>
      <c r="J6405" s="407"/>
      <c r="K6405" s="378"/>
      <c r="L6405" s="378"/>
      <c r="M6405" s="381"/>
      <c r="N6405" s="381"/>
      <c r="O6405" s="376"/>
      <c r="P6405" s="377"/>
      <c r="Q6405" s="376"/>
      <c r="R6405" s="377"/>
    </row>
    <row r="6406" spans="8:19" x14ac:dyDescent="0.3">
      <c r="H6406" s="357"/>
      <c r="I6406" s="357"/>
      <c r="J6406" s="407"/>
      <c r="K6406" s="378"/>
      <c r="L6406" s="378"/>
      <c r="M6406" s="381"/>
      <c r="N6406" s="381"/>
      <c r="O6406" s="376"/>
      <c r="P6406" s="377"/>
      <c r="Q6406" s="376"/>
      <c r="R6406" s="377"/>
    </row>
    <row r="6407" spans="8:19" x14ac:dyDescent="0.3">
      <c r="H6407" s="357"/>
      <c r="I6407" s="357"/>
      <c r="J6407" s="407"/>
      <c r="K6407" s="378"/>
      <c r="L6407" s="378"/>
      <c r="M6407" s="381"/>
      <c r="N6407" s="381"/>
      <c r="O6407" s="376"/>
      <c r="P6407" s="377"/>
      <c r="Q6407" s="376"/>
      <c r="R6407" s="377"/>
    </row>
    <row r="6408" spans="8:19" ht="29.25" customHeight="1" x14ac:dyDescent="0.3">
      <c r="H6408" s="357"/>
      <c r="I6408" s="357"/>
      <c r="J6408" s="407"/>
      <c r="K6408" s="378"/>
      <c r="L6408" s="378"/>
      <c r="M6408" s="381"/>
      <c r="N6408" s="381"/>
      <c r="O6408" s="376"/>
      <c r="P6408" s="377"/>
      <c r="Q6408" s="376"/>
      <c r="R6408" s="377"/>
    </row>
    <row r="6409" spans="8:19" x14ac:dyDescent="0.3">
      <c r="H6409" s="357"/>
      <c r="I6409" s="357"/>
      <c r="J6409" s="407"/>
      <c r="K6409" s="378"/>
      <c r="L6409" s="378"/>
      <c r="M6409" s="381"/>
      <c r="N6409" s="381"/>
      <c r="O6409" s="376"/>
      <c r="P6409" s="377"/>
      <c r="Q6409" s="376"/>
      <c r="R6409" s="377"/>
    </row>
    <row r="6410" spans="8:19" x14ac:dyDescent="0.3">
      <c r="H6410" s="357"/>
      <c r="I6410" s="357"/>
      <c r="J6410" s="407"/>
      <c r="K6410" s="378"/>
      <c r="L6410" s="378"/>
      <c r="M6410" s="381"/>
      <c r="N6410" s="381"/>
      <c r="O6410" s="376"/>
      <c r="P6410" s="377"/>
      <c r="Q6410" s="376"/>
      <c r="R6410" s="377"/>
    </row>
    <row r="6411" spans="8:19" x14ac:dyDescent="0.3">
      <c r="H6411" s="357"/>
      <c r="I6411" s="357"/>
      <c r="J6411" s="407"/>
      <c r="K6411" s="378"/>
      <c r="L6411" s="378"/>
      <c r="M6411" s="381"/>
      <c r="N6411" s="381"/>
      <c r="O6411" s="376"/>
      <c r="P6411" s="377"/>
      <c r="Q6411" s="376"/>
      <c r="R6411" s="377"/>
    </row>
    <row r="6412" spans="8:19" x14ac:dyDescent="0.3">
      <c r="H6412" s="357"/>
      <c r="I6412" s="357"/>
      <c r="J6412" s="407"/>
      <c r="K6412" s="378"/>
      <c r="L6412" s="378"/>
      <c r="M6412" s="381"/>
      <c r="N6412" s="381"/>
      <c r="O6412" s="376"/>
      <c r="P6412" s="377"/>
      <c r="Q6412" s="376"/>
      <c r="R6412" s="377"/>
    </row>
    <row r="6413" spans="8:19" x14ac:dyDescent="0.3">
      <c r="H6413" s="357"/>
      <c r="I6413" s="357"/>
      <c r="J6413" s="407"/>
      <c r="K6413" s="378"/>
      <c r="L6413" s="378"/>
      <c r="M6413" s="381"/>
      <c r="N6413" s="381"/>
      <c r="O6413" s="376"/>
      <c r="P6413" s="377"/>
      <c r="Q6413" s="376"/>
      <c r="R6413" s="377"/>
    </row>
    <row r="6414" spans="8:19" x14ac:dyDescent="0.3">
      <c r="H6414" s="367"/>
      <c r="I6414" s="367"/>
      <c r="J6414" s="367"/>
      <c r="K6414" s="367"/>
      <c r="L6414" s="367"/>
      <c r="M6414" s="367"/>
      <c r="N6414" s="382"/>
      <c r="O6414" s="452"/>
      <c r="P6414" s="383"/>
      <c r="Q6414" s="376"/>
      <c r="R6414" s="377"/>
    </row>
    <row r="6415" spans="8:19" x14ac:dyDescent="0.3">
      <c r="H6415" s="354"/>
      <c r="I6415" s="354"/>
      <c r="J6415" s="354"/>
      <c r="K6415" s="354"/>
      <c r="L6415" s="354"/>
      <c r="M6415" s="368"/>
      <c r="N6415" s="384"/>
      <c r="O6415" s="310"/>
      <c r="P6415" s="495"/>
      <c r="Q6415" s="495"/>
      <c r="R6415" s="495"/>
      <c r="S6415" s="436"/>
    </row>
    <row r="6416" spans="8:19" ht="27" customHeight="1" x14ac:dyDescent="0.3">
      <c r="H6416" s="385"/>
      <c r="I6416" s="385"/>
      <c r="J6416" s="385"/>
      <c r="K6416" s="385"/>
      <c r="L6416" s="385"/>
      <c r="M6416" s="386"/>
      <c r="N6416" s="386"/>
      <c r="O6416" s="385"/>
      <c r="P6416" s="385"/>
      <c r="Q6416" s="13"/>
      <c r="R6416" s="13"/>
    </row>
    <row r="6417" spans="8:18" x14ac:dyDescent="0.3">
      <c r="H6417" s="354"/>
      <c r="I6417" s="355"/>
      <c r="J6417" s="355"/>
      <c r="K6417" s="355"/>
      <c r="L6417" s="355"/>
      <c r="M6417" s="355"/>
      <c r="N6417" s="355"/>
      <c r="O6417" s="355"/>
      <c r="P6417" s="355"/>
      <c r="Q6417" s="13"/>
      <c r="R6417" s="13"/>
    </row>
    <row r="6418" spans="8:18" x14ac:dyDescent="0.3">
      <c r="H6418" s="354"/>
      <c r="I6418" s="355"/>
      <c r="J6418" s="355"/>
      <c r="K6418" s="355"/>
      <c r="L6418" s="355"/>
      <c r="M6418" s="355"/>
      <c r="N6418" s="355"/>
      <c r="O6418" s="355"/>
      <c r="P6418" s="355"/>
      <c r="Q6418" s="13"/>
      <c r="R6418" s="70"/>
    </row>
    <row r="6419" spans="8:18" ht="19.5" customHeight="1" x14ac:dyDescent="0.3">
      <c r="H6419" s="354"/>
      <c r="I6419" s="355"/>
      <c r="J6419" s="355"/>
      <c r="K6419" s="355"/>
      <c r="L6419" s="355"/>
      <c r="M6419" s="355"/>
      <c r="N6419" s="355"/>
      <c r="O6419" s="355"/>
      <c r="P6419" s="355"/>
      <c r="Q6419" s="13"/>
      <c r="R6419" s="70"/>
    </row>
    <row r="6420" spans="8:18" x14ac:dyDescent="0.3">
      <c r="H6420" s="354"/>
      <c r="I6420" s="355"/>
      <c r="J6420" s="355"/>
      <c r="K6420" s="355"/>
      <c r="L6420" s="355"/>
      <c r="M6420" s="355"/>
      <c r="N6420" s="355"/>
      <c r="O6420" s="355"/>
      <c r="P6420" s="355"/>
      <c r="Q6420" s="13"/>
      <c r="R6420" s="70"/>
    </row>
    <row r="6421" spans="8:18" ht="9" customHeight="1" x14ac:dyDescent="0.3">
      <c r="H6421" s="13"/>
      <c r="I6421" s="13"/>
      <c r="J6421" s="13"/>
      <c r="K6421" s="13"/>
      <c r="L6421" s="13"/>
      <c r="M6421" s="358"/>
      <c r="N6421" s="358"/>
      <c r="O6421" s="13"/>
      <c r="P6421" s="13"/>
      <c r="Q6421" s="13"/>
      <c r="R6421" s="13"/>
    </row>
    <row r="6422" spans="8:18" ht="18.600000000000001" x14ac:dyDescent="0.4">
      <c r="H6422" s="487"/>
      <c r="I6422" s="487"/>
      <c r="J6422" s="487"/>
      <c r="K6422" s="487"/>
      <c r="L6422" s="487"/>
      <c r="M6422" s="487"/>
      <c r="N6422" s="487"/>
      <c r="O6422" s="487"/>
      <c r="P6422" s="487"/>
      <c r="Q6422" s="487"/>
      <c r="R6422" s="487"/>
    </row>
    <row r="6423" spans="8:18" x14ac:dyDescent="0.3">
      <c r="H6423" s="482"/>
      <c r="I6423" s="482"/>
      <c r="J6423" s="482"/>
      <c r="K6423" s="482"/>
      <c r="L6423" s="482"/>
      <c r="M6423" s="482"/>
      <c r="N6423" s="482"/>
      <c r="O6423" s="482"/>
      <c r="P6423" s="482"/>
      <c r="Q6423" s="13"/>
      <c r="R6423" s="13"/>
    </row>
    <row r="6424" spans="8:18" ht="18.600000000000001" x14ac:dyDescent="0.4">
      <c r="H6424" s="483"/>
      <c r="I6424" s="483"/>
      <c r="J6424" s="483"/>
      <c r="K6424" s="483"/>
      <c r="L6424" s="483"/>
      <c r="M6424" s="483"/>
      <c r="N6424" s="483"/>
      <c r="O6424" s="483"/>
      <c r="P6424" s="483"/>
      <c r="Q6424" s="13"/>
      <c r="R6424" s="13"/>
    </row>
    <row r="6425" spans="8:18" ht="18" x14ac:dyDescent="0.4">
      <c r="H6425" s="484"/>
      <c r="I6425" s="484"/>
      <c r="J6425" s="484"/>
      <c r="K6425" s="484"/>
      <c r="L6425" s="484"/>
      <c r="M6425" s="484"/>
      <c r="N6425" s="484"/>
      <c r="O6425" s="484"/>
      <c r="P6425" s="484"/>
      <c r="Q6425" s="13"/>
      <c r="R6425" s="13"/>
    </row>
    <row r="6426" spans="8:18" x14ac:dyDescent="0.3">
      <c r="H6426" s="13"/>
      <c r="I6426" s="359"/>
      <c r="J6426" s="360"/>
      <c r="K6426" s="430"/>
      <c r="L6426" s="362"/>
      <c r="M6426" s="363"/>
      <c r="N6426" s="485"/>
      <c r="O6426" s="485"/>
      <c r="P6426" s="364"/>
      <c r="Q6426" s="13"/>
      <c r="R6426" s="13"/>
    </row>
    <row r="6427" spans="8:18" x14ac:dyDescent="0.3">
      <c r="H6427" s="13"/>
      <c r="I6427" s="359"/>
      <c r="J6427" s="360"/>
      <c r="K6427" s="361"/>
      <c r="L6427" s="361"/>
      <c r="M6427" s="363"/>
      <c r="N6427" s="485"/>
      <c r="O6427" s="485"/>
      <c r="P6427" s="364"/>
      <c r="Q6427" s="13"/>
      <c r="R6427" s="13"/>
    </row>
    <row r="6428" spans="8:18" x14ac:dyDescent="0.3">
      <c r="H6428" s="13"/>
      <c r="I6428" s="365"/>
      <c r="J6428" s="365"/>
      <c r="K6428" s="366"/>
      <c r="L6428" s="367"/>
      <c r="M6428" s="368"/>
      <c r="N6428" s="369"/>
      <c r="O6428" s="486"/>
      <c r="P6428" s="486"/>
      <c r="Q6428" s="486"/>
      <c r="R6428" s="486"/>
    </row>
    <row r="6429" spans="8:18" x14ac:dyDescent="0.3">
      <c r="H6429" s="370"/>
      <c r="I6429" s="371"/>
      <c r="J6429" s="371"/>
      <c r="K6429" s="367"/>
      <c r="L6429" s="367"/>
      <c r="M6429" s="367"/>
      <c r="N6429" s="372"/>
      <c r="O6429" s="478"/>
      <c r="P6429" s="478"/>
      <c r="Q6429" s="478"/>
      <c r="R6429" s="478"/>
    </row>
    <row r="6430" spans="8:18" x14ac:dyDescent="0.3">
      <c r="H6430" s="357"/>
      <c r="I6430" s="357"/>
      <c r="J6430" s="407"/>
      <c r="K6430" s="378"/>
      <c r="L6430" s="378"/>
      <c r="M6430" s="381"/>
      <c r="N6430" s="381"/>
      <c r="O6430" s="376"/>
      <c r="P6430" s="377"/>
      <c r="Q6430" s="376"/>
      <c r="R6430" s="377"/>
    </row>
    <row r="6431" spans="8:18" x14ac:dyDescent="0.3">
      <c r="H6431" s="357"/>
      <c r="I6431" s="357"/>
      <c r="J6431" s="407"/>
      <c r="K6431" s="378"/>
      <c r="L6431" s="378"/>
      <c r="M6431" s="381"/>
      <c r="N6431" s="381"/>
      <c r="O6431" s="376"/>
      <c r="P6431" s="377"/>
      <c r="Q6431" s="376"/>
      <c r="R6431" s="377"/>
    </row>
    <row r="6432" spans="8:18" x14ac:dyDescent="0.3">
      <c r="H6432" s="357"/>
      <c r="I6432" s="357"/>
      <c r="J6432" s="407"/>
      <c r="K6432" s="378"/>
      <c r="L6432" s="378"/>
      <c r="M6432" s="381"/>
      <c r="N6432" s="381"/>
      <c r="O6432" s="376"/>
      <c r="P6432" s="377"/>
      <c r="Q6432" s="376"/>
      <c r="R6432" s="377"/>
    </row>
    <row r="6433" spans="8:19" x14ac:dyDescent="0.3">
      <c r="H6433" s="357"/>
      <c r="I6433" s="357"/>
      <c r="J6433" s="407"/>
      <c r="K6433" s="378"/>
      <c r="L6433" s="378"/>
      <c r="M6433" s="381"/>
      <c r="N6433" s="381"/>
      <c r="O6433" s="376"/>
      <c r="P6433" s="377"/>
      <c r="Q6433" s="376"/>
      <c r="R6433" s="377"/>
    </row>
    <row r="6434" spans="8:19" x14ac:dyDescent="0.3">
      <c r="H6434" s="357"/>
      <c r="I6434" s="357"/>
      <c r="J6434" s="407"/>
      <c r="K6434" s="378"/>
      <c r="L6434" s="378"/>
      <c r="M6434" s="381"/>
      <c r="N6434" s="381"/>
      <c r="O6434" s="376"/>
      <c r="P6434" s="377"/>
      <c r="Q6434" s="376"/>
      <c r="R6434" s="377"/>
    </row>
    <row r="6435" spans="8:19" x14ac:dyDescent="0.3">
      <c r="H6435" s="357"/>
      <c r="I6435" s="357"/>
      <c r="J6435" s="407"/>
      <c r="K6435" s="378"/>
      <c r="L6435" s="378"/>
      <c r="M6435" s="381"/>
      <c r="N6435" s="381"/>
      <c r="O6435" s="376"/>
      <c r="P6435" s="377"/>
      <c r="Q6435" s="376"/>
      <c r="R6435" s="377"/>
    </row>
    <row r="6436" spans="8:19" x14ac:dyDescent="0.3">
      <c r="H6436" s="357"/>
      <c r="I6436" s="357"/>
      <c r="J6436" s="407"/>
      <c r="K6436" s="378"/>
      <c r="L6436" s="378"/>
      <c r="M6436" s="381"/>
      <c r="N6436" s="381"/>
      <c r="O6436" s="376"/>
      <c r="P6436" s="377"/>
      <c r="Q6436" s="376"/>
      <c r="R6436" s="377"/>
    </row>
    <row r="6437" spans="8:19" x14ac:dyDescent="0.3">
      <c r="H6437" s="357"/>
      <c r="I6437" s="357"/>
      <c r="J6437" s="407"/>
      <c r="K6437" s="378"/>
      <c r="L6437" s="378"/>
      <c r="M6437" s="381"/>
      <c r="N6437" s="381"/>
      <c r="O6437" s="376"/>
      <c r="P6437" s="377"/>
      <c r="Q6437" s="376"/>
      <c r="R6437" s="377"/>
    </row>
    <row r="6438" spans="8:19" x14ac:dyDescent="0.3">
      <c r="H6438" s="357"/>
      <c r="I6438" s="357"/>
      <c r="J6438" s="407"/>
      <c r="K6438" s="378"/>
      <c r="L6438" s="378"/>
      <c r="M6438" s="381"/>
      <c r="N6438" s="381"/>
      <c r="O6438" s="376"/>
      <c r="P6438" s="377"/>
      <c r="Q6438" s="376"/>
      <c r="R6438" s="377"/>
    </row>
    <row r="6439" spans="8:19" ht="16.5" customHeight="1" x14ac:dyDescent="0.3">
      <c r="H6439" s="367"/>
      <c r="I6439" s="367"/>
      <c r="J6439" s="367"/>
      <c r="K6439" s="367"/>
      <c r="L6439" s="367"/>
      <c r="M6439" s="367"/>
      <c r="N6439" s="382"/>
      <c r="O6439" s="376"/>
      <c r="P6439" s="377"/>
      <c r="Q6439" s="376"/>
      <c r="R6439" s="377"/>
    </row>
    <row r="6440" spans="8:19" ht="18.75" customHeight="1" x14ac:dyDescent="0.3">
      <c r="H6440" s="354"/>
      <c r="I6440" s="354"/>
      <c r="J6440" s="354"/>
      <c r="K6440" s="354"/>
      <c r="L6440" s="354"/>
      <c r="M6440" s="368"/>
      <c r="N6440" s="384"/>
      <c r="O6440" s="310"/>
      <c r="P6440" s="495"/>
      <c r="Q6440" s="495"/>
      <c r="R6440" s="495"/>
      <c r="S6440" s="436"/>
    </row>
    <row r="6441" spans="8:19" ht="21" customHeight="1" x14ac:dyDescent="0.3">
      <c r="H6441" s="497"/>
      <c r="I6441" s="497"/>
      <c r="J6441" s="497"/>
      <c r="K6441" s="497"/>
      <c r="L6441" s="497"/>
      <c r="M6441" s="497"/>
      <c r="N6441" s="497"/>
      <c r="O6441" s="310"/>
      <c r="P6441" s="377"/>
      <c r="Q6441" s="397"/>
      <c r="R6441" s="400"/>
      <c r="S6441" s="453"/>
    </row>
    <row r="6442" spans="8:19" ht="20.25" customHeight="1" x14ac:dyDescent="0.3">
      <c r="H6442" s="497"/>
      <c r="I6442" s="497"/>
      <c r="J6442" s="497"/>
      <c r="K6442" s="497"/>
      <c r="L6442" s="497"/>
      <c r="M6442" s="497"/>
      <c r="N6442" s="497"/>
      <c r="O6442" s="310"/>
      <c r="P6442" s="495"/>
      <c r="Q6442" s="495"/>
      <c r="R6442" s="495"/>
    </row>
    <row r="6443" spans="8:19" ht="21" customHeight="1" x14ac:dyDescent="0.3">
      <c r="H6443" s="385"/>
      <c r="I6443" s="385"/>
      <c r="J6443" s="385"/>
      <c r="K6443" s="385"/>
      <c r="L6443" s="385"/>
      <c r="M6443" s="386"/>
      <c r="N6443" s="386"/>
      <c r="O6443" s="385"/>
      <c r="P6443" s="385"/>
      <c r="Q6443" s="13"/>
      <c r="R6443" s="13"/>
    </row>
    <row r="6444" spans="8:19" ht="21" customHeight="1" x14ac:dyDescent="0.3">
      <c r="H6444" s="354"/>
      <c r="I6444" s="355"/>
      <c r="J6444" s="355"/>
      <c r="K6444" s="355"/>
      <c r="L6444" s="355"/>
      <c r="M6444" s="355"/>
      <c r="N6444" s="355"/>
      <c r="O6444" s="355"/>
      <c r="P6444" s="355"/>
      <c r="Q6444" s="13"/>
      <c r="R6444" s="13"/>
    </row>
    <row r="6445" spans="8:19" x14ac:dyDescent="0.3">
      <c r="H6445" s="354"/>
      <c r="I6445" s="355"/>
      <c r="J6445" s="355"/>
      <c r="K6445" s="355"/>
      <c r="L6445" s="355"/>
      <c r="M6445" s="355"/>
      <c r="N6445" s="355"/>
      <c r="O6445" s="355"/>
      <c r="P6445" s="355"/>
      <c r="Q6445" s="13"/>
      <c r="R6445" s="70"/>
    </row>
    <row r="6446" spans="8:19" ht="27.75" customHeight="1" x14ac:dyDescent="0.3">
      <c r="H6446" s="354"/>
      <c r="I6446" s="355"/>
      <c r="J6446" s="355"/>
      <c r="K6446" s="355"/>
      <c r="L6446" s="355"/>
      <c r="M6446" s="355"/>
      <c r="N6446" s="355"/>
      <c r="O6446" s="355"/>
      <c r="P6446" s="355"/>
      <c r="Q6446" s="13"/>
      <c r="R6446" s="70"/>
    </row>
    <row r="6447" spans="8:19" ht="6.75" customHeight="1" x14ac:dyDescent="0.3">
      <c r="H6447" s="354"/>
      <c r="I6447" s="355"/>
      <c r="J6447" s="355"/>
      <c r="K6447" s="355"/>
      <c r="L6447" s="355"/>
      <c r="M6447" s="355"/>
      <c r="N6447" s="355"/>
      <c r="O6447" s="355"/>
      <c r="P6447" s="355"/>
      <c r="Q6447" s="13"/>
      <c r="R6447" s="70"/>
    </row>
    <row r="6448" spans="8:19" ht="18.600000000000001" x14ac:dyDescent="0.4">
      <c r="H6448" s="487"/>
      <c r="I6448" s="487"/>
      <c r="J6448" s="487"/>
      <c r="K6448" s="487"/>
      <c r="L6448" s="487"/>
      <c r="M6448" s="487"/>
      <c r="N6448" s="487"/>
      <c r="O6448" s="487"/>
      <c r="P6448" s="487"/>
      <c r="Q6448" s="487"/>
      <c r="R6448" s="487"/>
    </row>
    <row r="6449" spans="8:18" x14ac:dyDescent="0.3">
      <c r="H6449" s="482"/>
      <c r="I6449" s="482"/>
      <c r="J6449" s="482"/>
      <c r="K6449" s="482"/>
      <c r="L6449" s="482"/>
      <c r="M6449" s="482"/>
      <c r="N6449" s="482"/>
      <c r="O6449" s="482"/>
      <c r="P6449" s="482"/>
      <c r="Q6449" s="13"/>
      <c r="R6449" s="13"/>
    </row>
    <row r="6450" spans="8:18" ht="18.600000000000001" x14ac:dyDescent="0.4">
      <c r="H6450" s="483"/>
      <c r="I6450" s="483"/>
      <c r="J6450" s="483"/>
      <c r="K6450" s="483"/>
      <c r="L6450" s="483"/>
      <c r="M6450" s="483"/>
      <c r="N6450" s="483"/>
      <c r="O6450" s="483"/>
      <c r="P6450" s="483"/>
      <c r="Q6450" s="13"/>
      <c r="R6450" s="13"/>
    </row>
    <row r="6451" spans="8:18" ht="18" x14ac:dyDescent="0.4">
      <c r="H6451" s="484"/>
      <c r="I6451" s="484"/>
      <c r="J6451" s="484"/>
      <c r="K6451" s="484"/>
      <c r="L6451" s="484"/>
      <c r="M6451" s="484"/>
      <c r="N6451" s="484"/>
      <c r="O6451" s="484"/>
      <c r="P6451" s="484"/>
      <c r="Q6451" s="13"/>
      <c r="R6451" s="13"/>
    </row>
    <row r="6452" spans="8:18" x14ac:dyDescent="0.3">
      <c r="H6452" s="13"/>
      <c r="I6452" s="359"/>
      <c r="J6452" s="360"/>
      <c r="K6452" s="430"/>
      <c r="L6452" s="362"/>
      <c r="M6452" s="363"/>
      <c r="N6452" s="485"/>
      <c r="O6452" s="485"/>
      <c r="P6452" s="364"/>
      <c r="Q6452" s="13"/>
      <c r="R6452" s="13"/>
    </row>
    <row r="6453" spans="8:18" x14ac:dyDescent="0.3">
      <c r="H6453" s="13"/>
      <c r="I6453" s="359"/>
      <c r="J6453" s="360"/>
      <c r="K6453" s="361"/>
      <c r="L6453" s="361"/>
      <c r="M6453" s="363"/>
      <c r="N6453" s="485"/>
      <c r="O6453" s="485"/>
      <c r="P6453" s="364"/>
      <c r="Q6453" s="13"/>
      <c r="R6453" s="13"/>
    </row>
    <row r="6454" spans="8:18" x14ac:dyDescent="0.3">
      <c r="H6454" s="13"/>
      <c r="I6454" s="365"/>
      <c r="J6454" s="365"/>
      <c r="K6454" s="366"/>
      <c r="L6454" s="367"/>
      <c r="M6454" s="368"/>
      <c r="N6454" s="369"/>
      <c r="O6454" s="486"/>
      <c r="P6454" s="486"/>
      <c r="Q6454" s="486"/>
      <c r="R6454" s="486"/>
    </row>
    <row r="6455" spans="8:18" x14ac:dyDescent="0.3">
      <c r="H6455" s="370"/>
      <c r="I6455" s="371"/>
      <c r="J6455" s="371"/>
      <c r="K6455" s="367"/>
      <c r="L6455" s="367"/>
      <c r="M6455" s="367"/>
      <c r="N6455" s="372"/>
      <c r="O6455" s="478"/>
      <c r="P6455" s="478"/>
      <c r="Q6455" s="478"/>
      <c r="R6455" s="478"/>
    </row>
    <row r="6456" spans="8:18" ht="19.5" customHeight="1" x14ac:dyDescent="0.3">
      <c r="H6456" s="357"/>
      <c r="I6456" s="357"/>
      <c r="J6456" s="365"/>
      <c r="K6456" s="378"/>
      <c r="L6456" s="378"/>
      <c r="M6456" s="381"/>
      <c r="N6456" s="381"/>
      <c r="O6456" s="376"/>
      <c r="P6456" s="377"/>
      <c r="Q6456" s="376"/>
      <c r="R6456" s="377"/>
    </row>
    <row r="6457" spans="8:18" x14ac:dyDescent="0.3">
      <c r="H6457" s="357"/>
      <c r="I6457" s="357"/>
      <c r="J6457" s="407"/>
      <c r="K6457" s="378"/>
      <c r="L6457" s="378"/>
      <c r="M6457" s="381"/>
      <c r="N6457" s="381"/>
      <c r="O6457" s="376"/>
      <c r="P6457" s="377"/>
      <c r="Q6457" s="376"/>
      <c r="R6457" s="377"/>
    </row>
    <row r="6458" spans="8:18" ht="15.75" customHeight="1" x14ac:dyDescent="0.3">
      <c r="H6458" s="357"/>
      <c r="I6458" s="357"/>
      <c r="J6458" s="407"/>
      <c r="K6458" s="378"/>
      <c r="L6458" s="378"/>
      <c r="M6458" s="381"/>
      <c r="N6458" s="381"/>
      <c r="O6458" s="376"/>
      <c r="P6458" s="377"/>
      <c r="Q6458" s="376"/>
      <c r="R6458" s="377"/>
    </row>
    <row r="6459" spans="8:18" x14ac:dyDescent="0.3">
      <c r="H6459" s="357"/>
      <c r="I6459" s="357"/>
      <c r="J6459" s="407"/>
      <c r="K6459" s="378"/>
      <c r="L6459" s="378"/>
      <c r="M6459" s="381"/>
      <c r="N6459" s="381"/>
      <c r="O6459" s="376"/>
      <c r="P6459" s="377"/>
      <c r="Q6459" s="376"/>
      <c r="R6459" s="377"/>
    </row>
    <row r="6460" spans="8:18" ht="15" customHeight="1" x14ac:dyDescent="0.3">
      <c r="H6460" s="357"/>
      <c r="I6460" s="357"/>
      <c r="J6460" s="407"/>
      <c r="K6460" s="378"/>
      <c r="L6460" s="378"/>
      <c r="M6460" s="381"/>
      <c r="N6460" s="381"/>
      <c r="O6460" s="376"/>
      <c r="P6460" s="377"/>
      <c r="Q6460" s="376"/>
      <c r="R6460" s="377"/>
    </row>
    <row r="6461" spans="8:18" x14ac:dyDescent="0.3">
      <c r="H6461" s="357"/>
      <c r="I6461" s="357"/>
      <c r="J6461" s="407"/>
      <c r="K6461" s="378"/>
      <c r="L6461" s="378"/>
      <c r="M6461" s="381"/>
      <c r="N6461" s="381"/>
      <c r="O6461" s="376"/>
      <c r="P6461" s="377"/>
      <c r="Q6461" s="376"/>
      <c r="R6461" s="377"/>
    </row>
    <row r="6462" spans="8:18" x14ac:dyDescent="0.3">
      <c r="H6462" s="357"/>
      <c r="I6462" s="357"/>
      <c r="J6462" s="407"/>
      <c r="K6462" s="378"/>
      <c r="L6462" s="378"/>
      <c r="M6462" s="381"/>
      <c r="N6462" s="381"/>
      <c r="O6462" s="376"/>
      <c r="P6462" s="377"/>
      <c r="Q6462" s="376"/>
      <c r="R6462" s="377"/>
    </row>
    <row r="6463" spans="8:18" ht="23.25" customHeight="1" x14ac:dyDescent="0.3">
      <c r="H6463" s="357"/>
      <c r="I6463" s="357"/>
      <c r="J6463" s="407"/>
      <c r="K6463" s="378"/>
      <c r="L6463" s="378"/>
      <c r="M6463" s="381"/>
      <c r="N6463" s="381"/>
      <c r="O6463" s="376"/>
      <c r="P6463" s="377"/>
      <c r="Q6463" s="376"/>
      <c r="R6463" s="377"/>
    </row>
    <row r="6464" spans="8:18" x14ac:dyDescent="0.3">
      <c r="H6464" s="357"/>
      <c r="I6464" s="357"/>
      <c r="J6464" s="407"/>
      <c r="K6464" s="378"/>
      <c r="L6464" s="378"/>
      <c r="M6464" s="381"/>
      <c r="N6464" s="381"/>
      <c r="O6464" s="376"/>
      <c r="P6464" s="377"/>
      <c r="Q6464" s="376"/>
      <c r="R6464" s="377"/>
    </row>
    <row r="6465" spans="8:19" x14ac:dyDescent="0.3">
      <c r="H6465" s="357"/>
      <c r="I6465" s="357"/>
      <c r="J6465" s="407"/>
      <c r="K6465" s="378"/>
      <c r="L6465" s="378"/>
      <c r="M6465" s="381"/>
      <c r="N6465" s="491"/>
      <c r="O6465" s="376"/>
      <c r="P6465" s="377"/>
      <c r="Q6465" s="376"/>
      <c r="R6465" s="377"/>
    </row>
    <row r="6466" spans="8:19" ht="15" customHeight="1" x14ac:dyDescent="0.3">
      <c r="H6466" s="357"/>
      <c r="I6466" s="357"/>
      <c r="J6466" s="407"/>
      <c r="K6466" s="378"/>
      <c r="L6466" s="378"/>
      <c r="M6466" s="381"/>
      <c r="N6466" s="491"/>
      <c r="O6466" s="376"/>
      <c r="P6466" s="377"/>
      <c r="Q6466" s="376"/>
      <c r="R6466" s="377"/>
    </row>
    <row r="6467" spans="8:19" x14ac:dyDescent="0.3">
      <c r="H6467" s="357"/>
      <c r="I6467" s="357"/>
      <c r="J6467" s="407"/>
      <c r="K6467" s="378"/>
      <c r="L6467" s="378"/>
      <c r="M6467" s="381"/>
      <c r="N6467" s="491"/>
      <c r="O6467" s="376"/>
      <c r="P6467" s="377"/>
      <c r="Q6467" s="376"/>
      <c r="R6467" s="377"/>
    </row>
    <row r="6468" spans="8:19" x14ac:dyDescent="0.3">
      <c r="H6468" s="357"/>
      <c r="I6468" s="357"/>
      <c r="J6468" s="407"/>
      <c r="K6468" s="378"/>
      <c r="L6468" s="378"/>
      <c r="M6468" s="381"/>
      <c r="N6468" s="491"/>
      <c r="O6468" s="376"/>
      <c r="P6468" s="377"/>
      <c r="Q6468" s="376"/>
      <c r="R6468" s="377"/>
    </row>
    <row r="6469" spans="8:19" x14ac:dyDescent="0.3">
      <c r="H6469" s="357"/>
      <c r="I6469" s="357"/>
      <c r="J6469" s="407"/>
      <c r="K6469" s="378"/>
      <c r="L6469" s="378"/>
      <c r="M6469" s="381"/>
      <c r="N6469" s="491"/>
      <c r="O6469" s="376"/>
      <c r="P6469" s="377"/>
      <c r="Q6469" s="376"/>
      <c r="R6469" s="377"/>
    </row>
    <row r="6470" spans="8:19" ht="16.5" customHeight="1" x14ac:dyDescent="0.3">
      <c r="H6470" s="357"/>
      <c r="I6470" s="357"/>
      <c r="J6470" s="407"/>
      <c r="K6470" s="378"/>
      <c r="L6470" s="378"/>
      <c r="M6470" s="381"/>
      <c r="N6470" s="381"/>
      <c r="O6470" s="376"/>
      <c r="P6470" s="377"/>
      <c r="Q6470" s="376"/>
      <c r="R6470" s="377"/>
      <c r="S6470" s="381"/>
    </row>
    <row r="6471" spans="8:19" x14ac:dyDescent="0.3">
      <c r="H6471" s="357"/>
      <c r="I6471" s="357"/>
      <c r="J6471" s="407"/>
      <c r="K6471" s="378"/>
      <c r="L6471" s="378"/>
      <c r="M6471" s="381"/>
      <c r="N6471" s="381"/>
      <c r="O6471" s="376"/>
      <c r="P6471" s="377"/>
      <c r="Q6471" s="376"/>
      <c r="R6471" s="377"/>
    </row>
    <row r="6472" spans="8:19" ht="15" customHeight="1" x14ac:dyDescent="0.3">
      <c r="H6472" s="357"/>
      <c r="I6472" s="357"/>
      <c r="J6472" s="407"/>
      <c r="K6472" s="378"/>
      <c r="L6472" s="378"/>
      <c r="M6472" s="381"/>
      <c r="N6472" s="381"/>
      <c r="O6472" s="376"/>
      <c r="P6472" s="377"/>
      <c r="Q6472" s="376"/>
      <c r="R6472" s="377"/>
    </row>
    <row r="6473" spans="8:19" x14ac:dyDescent="0.3">
      <c r="H6473" s="357"/>
      <c r="I6473" s="357"/>
      <c r="J6473" s="407"/>
      <c r="K6473" s="378"/>
      <c r="L6473" s="378"/>
      <c r="M6473" s="381"/>
      <c r="N6473" s="381"/>
      <c r="O6473" s="376"/>
      <c r="P6473" s="377"/>
      <c r="Q6473" s="376"/>
      <c r="R6473" s="377"/>
    </row>
    <row r="6474" spans="8:19" x14ac:dyDescent="0.3">
      <c r="H6474" s="357"/>
      <c r="I6474" s="357"/>
      <c r="J6474" s="407"/>
      <c r="K6474" s="378"/>
      <c r="L6474" s="378"/>
      <c r="M6474" s="381"/>
      <c r="N6474" s="381"/>
      <c r="O6474" s="376"/>
      <c r="P6474" s="377"/>
      <c r="Q6474" s="376"/>
      <c r="R6474" s="377"/>
    </row>
    <row r="6475" spans="8:19" x14ac:dyDescent="0.3">
      <c r="H6475" s="357"/>
      <c r="I6475" s="357"/>
      <c r="J6475" s="407"/>
      <c r="K6475" s="378"/>
      <c r="L6475" s="378"/>
      <c r="M6475" s="381"/>
      <c r="N6475" s="381"/>
      <c r="O6475" s="376"/>
      <c r="P6475" s="377"/>
      <c r="Q6475" s="376"/>
      <c r="R6475" s="377"/>
    </row>
    <row r="6476" spans="8:19" x14ac:dyDescent="0.3">
      <c r="H6476" s="357"/>
      <c r="I6476" s="357"/>
      <c r="J6476" s="407"/>
      <c r="K6476" s="378"/>
      <c r="L6476" s="378"/>
      <c r="M6476" s="381"/>
      <c r="N6476" s="381"/>
      <c r="O6476" s="376"/>
      <c r="P6476" s="377"/>
      <c r="Q6476" s="376"/>
      <c r="R6476" s="377"/>
    </row>
    <row r="6477" spans="8:19" ht="18" customHeight="1" x14ac:dyDescent="0.3">
      <c r="H6477" s="367"/>
      <c r="I6477" s="367"/>
      <c r="J6477" s="367"/>
      <c r="K6477" s="367"/>
      <c r="L6477" s="367"/>
      <c r="M6477" s="367"/>
      <c r="N6477" s="382"/>
      <c r="O6477" s="376"/>
      <c r="P6477" s="377"/>
      <c r="Q6477" s="376"/>
      <c r="R6477" s="377"/>
    </row>
    <row r="6478" spans="8:19" ht="17.25" customHeight="1" x14ac:dyDescent="0.3">
      <c r="H6478" s="354"/>
      <c r="I6478" s="355"/>
      <c r="J6478" s="355"/>
      <c r="K6478" s="355"/>
      <c r="L6478" s="355"/>
      <c r="M6478" s="355"/>
      <c r="N6478" s="454"/>
      <c r="O6478" s="355"/>
      <c r="P6478" s="498"/>
      <c r="Q6478" s="499"/>
      <c r="R6478" s="499"/>
    </row>
    <row r="6479" spans="8:19" ht="21" customHeight="1" x14ac:dyDescent="0.3">
      <c r="H6479" s="385"/>
      <c r="I6479" s="385"/>
      <c r="J6479" s="385"/>
      <c r="K6479" s="385"/>
      <c r="L6479" s="385"/>
      <c r="M6479" s="386"/>
      <c r="N6479" s="386"/>
      <c r="O6479" s="385"/>
      <c r="P6479" s="385"/>
      <c r="Q6479" s="13"/>
      <c r="R6479" s="13"/>
    </row>
    <row r="6480" spans="8:19" x14ac:dyDescent="0.3">
      <c r="H6480" s="354"/>
      <c r="I6480" s="355"/>
      <c r="J6480" s="355"/>
      <c r="K6480" s="355"/>
      <c r="L6480" s="355"/>
      <c r="M6480" s="355"/>
      <c r="N6480" s="355"/>
      <c r="O6480" s="355"/>
      <c r="P6480" s="355"/>
      <c r="Q6480" s="13"/>
      <c r="R6480" s="13"/>
    </row>
    <row r="6481" spans="8:18" x14ac:dyDescent="0.3">
      <c r="H6481" s="354"/>
      <c r="I6481" s="355"/>
      <c r="J6481" s="355"/>
      <c r="K6481" s="355"/>
      <c r="L6481" s="355"/>
      <c r="M6481" s="355"/>
      <c r="N6481" s="355"/>
      <c r="O6481" s="355"/>
      <c r="P6481" s="355"/>
      <c r="Q6481" s="13"/>
      <c r="R6481" s="70"/>
    </row>
    <row r="6482" spans="8:18" ht="24.75" customHeight="1" x14ac:dyDescent="0.3">
      <c r="H6482" s="354"/>
      <c r="I6482" s="355"/>
      <c r="J6482" s="355"/>
      <c r="K6482" s="355"/>
      <c r="L6482" s="355"/>
      <c r="M6482" s="355"/>
      <c r="N6482" s="355"/>
      <c r="O6482" s="355"/>
      <c r="P6482" s="355"/>
      <c r="Q6482" s="13"/>
      <c r="R6482" s="70"/>
    </row>
    <row r="6483" spans="8:18" ht="3.75" customHeight="1" x14ac:dyDescent="0.3">
      <c r="H6483" s="354"/>
      <c r="I6483" s="355"/>
      <c r="J6483" s="355"/>
      <c r="K6483" s="355"/>
      <c r="L6483" s="355"/>
      <c r="M6483" s="355"/>
      <c r="N6483" s="355"/>
      <c r="O6483" s="355"/>
      <c r="P6483" s="355"/>
      <c r="Q6483" s="13"/>
      <c r="R6483" s="70"/>
    </row>
    <row r="6484" spans="8:18" ht="18.600000000000001" x14ac:dyDescent="0.4">
      <c r="H6484" s="487"/>
      <c r="I6484" s="487"/>
      <c r="J6484" s="487"/>
      <c r="K6484" s="487"/>
      <c r="L6484" s="487"/>
      <c r="M6484" s="487"/>
      <c r="N6484" s="487"/>
      <c r="O6484" s="487"/>
      <c r="P6484" s="487"/>
      <c r="Q6484" s="487"/>
      <c r="R6484" s="487"/>
    </row>
    <row r="6485" spans="8:18" x14ac:dyDescent="0.3">
      <c r="H6485" s="482"/>
      <c r="I6485" s="482"/>
      <c r="J6485" s="482"/>
      <c r="K6485" s="482"/>
      <c r="L6485" s="482"/>
      <c r="M6485" s="482"/>
      <c r="N6485" s="482"/>
      <c r="O6485" s="482"/>
      <c r="P6485" s="482"/>
      <c r="Q6485" s="13"/>
      <c r="R6485" s="13"/>
    </row>
    <row r="6486" spans="8:18" ht="18.600000000000001" x14ac:dyDescent="0.4">
      <c r="H6486" s="483"/>
      <c r="I6486" s="483"/>
      <c r="J6486" s="483"/>
      <c r="K6486" s="483"/>
      <c r="L6486" s="483"/>
      <c r="M6486" s="483"/>
      <c r="N6486" s="483"/>
      <c r="O6486" s="483"/>
      <c r="P6486" s="483"/>
      <c r="Q6486" s="13"/>
      <c r="R6486" s="13"/>
    </row>
    <row r="6487" spans="8:18" ht="18" x14ac:dyDescent="0.4">
      <c r="H6487" s="484"/>
      <c r="I6487" s="484"/>
      <c r="J6487" s="484"/>
      <c r="K6487" s="484"/>
      <c r="L6487" s="484"/>
      <c r="M6487" s="484"/>
      <c r="N6487" s="484"/>
      <c r="O6487" s="484"/>
      <c r="P6487" s="484"/>
      <c r="Q6487" s="13"/>
      <c r="R6487" s="13"/>
    </row>
    <row r="6488" spans="8:18" x14ac:dyDescent="0.3">
      <c r="H6488" s="13"/>
      <c r="I6488" s="359"/>
      <c r="J6488" s="360"/>
      <c r="K6488" s="430"/>
      <c r="L6488" s="362"/>
      <c r="M6488" s="363"/>
      <c r="N6488" s="485"/>
      <c r="O6488" s="485"/>
      <c r="P6488" s="364"/>
      <c r="Q6488" s="13"/>
      <c r="R6488" s="13"/>
    </row>
    <row r="6489" spans="8:18" x14ac:dyDescent="0.3">
      <c r="H6489" s="13"/>
      <c r="I6489" s="359"/>
      <c r="J6489" s="360"/>
      <c r="K6489" s="361"/>
      <c r="L6489" s="361"/>
      <c r="M6489" s="363"/>
      <c r="N6489" s="485"/>
      <c r="O6489" s="485"/>
      <c r="P6489" s="364"/>
      <c r="Q6489" s="13"/>
      <c r="R6489" s="13"/>
    </row>
    <row r="6490" spans="8:18" x14ac:dyDescent="0.3">
      <c r="H6490" s="13"/>
      <c r="I6490" s="365"/>
      <c r="J6490" s="365"/>
      <c r="K6490" s="366"/>
      <c r="L6490" s="367"/>
      <c r="M6490" s="368"/>
      <c r="N6490" s="369"/>
      <c r="O6490" s="486"/>
      <c r="P6490" s="486"/>
      <c r="Q6490" s="486"/>
      <c r="R6490" s="486"/>
    </row>
    <row r="6491" spans="8:18" x14ac:dyDescent="0.3">
      <c r="H6491" s="370"/>
      <c r="I6491" s="371"/>
      <c r="J6491" s="371"/>
      <c r="K6491" s="367"/>
      <c r="L6491" s="367"/>
      <c r="M6491" s="367"/>
      <c r="N6491" s="372"/>
      <c r="O6491" s="478"/>
      <c r="P6491" s="478"/>
      <c r="Q6491" s="478"/>
      <c r="R6491" s="478"/>
    </row>
    <row r="6492" spans="8:18" x14ac:dyDescent="0.3">
      <c r="H6492" s="357"/>
      <c r="I6492" s="357"/>
      <c r="J6492" s="407"/>
      <c r="K6492" s="378"/>
      <c r="L6492" s="378"/>
      <c r="M6492" s="381"/>
      <c r="N6492" s="381"/>
      <c r="O6492" s="376"/>
      <c r="P6492" s="377"/>
      <c r="Q6492" s="376"/>
      <c r="R6492" s="377"/>
    </row>
    <row r="6493" spans="8:18" ht="17.25" customHeight="1" x14ac:dyDescent="0.3">
      <c r="H6493" s="357"/>
      <c r="I6493" s="357"/>
      <c r="J6493" s="407"/>
      <c r="K6493" s="378"/>
      <c r="L6493" s="378"/>
      <c r="M6493" s="381"/>
      <c r="N6493" s="381"/>
      <c r="O6493" s="376"/>
      <c r="P6493" s="377"/>
      <c r="Q6493" s="376"/>
      <c r="R6493" s="377"/>
    </row>
    <row r="6494" spans="8:18" x14ac:dyDescent="0.3">
      <c r="H6494" s="357"/>
      <c r="I6494" s="357"/>
      <c r="J6494" s="407"/>
      <c r="K6494" s="378"/>
      <c r="L6494" s="378"/>
      <c r="M6494" s="381"/>
      <c r="N6494" s="381"/>
      <c r="O6494" s="376"/>
      <c r="P6494" s="377"/>
      <c r="Q6494" s="376"/>
      <c r="R6494" s="377"/>
    </row>
    <row r="6495" spans="8:18" x14ac:dyDescent="0.3">
      <c r="H6495" s="357"/>
      <c r="I6495" s="357"/>
      <c r="J6495" s="407"/>
      <c r="K6495" s="378"/>
      <c r="L6495" s="378"/>
      <c r="M6495" s="381"/>
      <c r="N6495" s="381"/>
      <c r="O6495" s="376"/>
      <c r="P6495" s="377"/>
      <c r="Q6495" s="376"/>
      <c r="R6495" s="377"/>
    </row>
    <row r="6496" spans="8:18" ht="18" customHeight="1" x14ac:dyDescent="0.3">
      <c r="H6496" s="357"/>
      <c r="I6496" s="357"/>
      <c r="J6496" s="407"/>
      <c r="K6496" s="378"/>
      <c r="L6496" s="378"/>
      <c r="M6496" s="381"/>
      <c r="N6496" s="381"/>
      <c r="O6496" s="376"/>
      <c r="P6496" s="377"/>
      <c r="Q6496" s="376"/>
      <c r="R6496" s="377"/>
    </row>
    <row r="6497" spans="8:19" ht="18.75" customHeight="1" x14ac:dyDescent="0.3">
      <c r="H6497" s="357"/>
      <c r="I6497" s="357"/>
      <c r="J6497" s="407"/>
      <c r="K6497" s="378"/>
      <c r="L6497" s="378"/>
      <c r="M6497" s="381"/>
      <c r="N6497" s="381"/>
      <c r="O6497" s="376"/>
      <c r="P6497" s="377"/>
      <c r="Q6497" s="376"/>
      <c r="R6497" s="377"/>
    </row>
    <row r="6498" spans="8:19" ht="15" customHeight="1" x14ac:dyDescent="0.3">
      <c r="H6498" s="357"/>
      <c r="I6498" s="357"/>
      <c r="J6498" s="407"/>
      <c r="K6498" s="378"/>
      <c r="L6498" s="378"/>
      <c r="M6498" s="381"/>
      <c r="N6498" s="381"/>
      <c r="O6498" s="376"/>
      <c r="P6498" s="377"/>
      <c r="Q6498" s="376"/>
      <c r="R6498" s="377"/>
    </row>
    <row r="6499" spans="8:19" x14ac:dyDescent="0.3">
      <c r="H6499" s="357"/>
      <c r="I6499" s="357"/>
      <c r="J6499" s="407"/>
      <c r="K6499" s="378"/>
      <c r="L6499" s="378"/>
      <c r="M6499" s="381"/>
      <c r="N6499" s="381"/>
      <c r="O6499" s="376"/>
      <c r="P6499" s="377"/>
      <c r="Q6499" s="376"/>
      <c r="R6499" s="377"/>
    </row>
    <row r="6500" spans="8:19" x14ac:dyDescent="0.3">
      <c r="H6500" s="357"/>
      <c r="I6500" s="357"/>
      <c r="J6500" s="407"/>
      <c r="K6500" s="378"/>
      <c r="L6500" s="378"/>
      <c r="M6500" s="381"/>
      <c r="N6500" s="381"/>
      <c r="O6500" s="376"/>
      <c r="P6500" s="377"/>
      <c r="Q6500" s="376"/>
      <c r="R6500" s="377"/>
    </row>
    <row r="6501" spans="8:19" x14ac:dyDescent="0.3">
      <c r="H6501" s="357"/>
      <c r="I6501" s="357"/>
      <c r="J6501" s="407"/>
      <c r="K6501" s="378"/>
      <c r="L6501" s="378"/>
      <c r="M6501" s="381"/>
      <c r="N6501" s="381"/>
      <c r="O6501" s="376"/>
      <c r="P6501" s="377"/>
      <c r="Q6501" s="376"/>
      <c r="R6501" s="377"/>
    </row>
    <row r="6502" spans="8:19" ht="18" customHeight="1" x14ac:dyDescent="0.3">
      <c r="H6502" s="357"/>
      <c r="I6502" s="357"/>
      <c r="J6502" s="407"/>
      <c r="K6502" s="378"/>
      <c r="L6502" s="378"/>
      <c r="M6502" s="381"/>
      <c r="N6502" s="381"/>
      <c r="O6502" s="376"/>
      <c r="P6502" s="377"/>
      <c r="Q6502" s="376"/>
      <c r="R6502" s="377"/>
    </row>
    <row r="6503" spans="8:19" x14ac:dyDescent="0.3">
      <c r="H6503" s="357"/>
      <c r="I6503" s="357"/>
      <c r="J6503" s="407"/>
      <c r="K6503" s="378"/>
      <c r="L6503" s="378"/>
      <c r="M6503" s="381"/>
      <c r="N6503" s="381"/>
      <c r="O6503" s="376"/>
      <c r="P6503" s="377"/>
      <c r="Q6503" s="376"/>
      <c r="R6503" s="377"/>
    </row>
    <row r="6504" spans="8:19" x14ac:dyDescent="0.3">
      <c r="H6504" s="357"/>
      <c r="I6504" s="357"/>
      <c r="J6504" s="407"/>
      <c r="K6504" s="378"/>
      <c r="L6504" s="378"/>
      <c r="M6504" s="381"/>
      <c r="N6504" s="381"/>
      <c r="O6504" s="376"/>
      <c r="P6504" s="377"/>
      <c r="Q6504" s="376"/>
      <c r="R6504" s="377"/>
    </row>
    <row r="6505" spans="8:19" x14ac:dyDescent="0.3">
      <c r="H6505" s="357"/>
      <c r="I6505" s="357"/>
      <c r="J6505" s="407"/>
      <c r="K6505" s="378"/>
      <c r="L6505" s="378"/>
      <c r="M6505" s="381"/>
      <c r="N6505" s="381"/>
      <c r="O6505" s="376"/>
      <c r="P6505" s="377"/>
      <c r="Q6505" s="376"/>
      <c r="R6505" s="377"/>
    </row>
    <row r="6506" spans="8:19" x14ac:dyDescent="0.3">
      <c r="H6506" s="357"/>
      <c r="I6506" s="357"/>
      <c r="J6506" s="407"/>
      <c r="K6506" s="378"/>
      <c r="L6506" s="378"/>
      <c r="M6506" s="381"/>
      <c r="N6506" s="381"/>
      <c r="O6506" s="376"/>
      <c r="P6506" s="377"/>
      <c r="Q6506" s="376"/>
      <c r="R6506" s="377"/>
    </row>
    <row r="6507" spans="8:19" ht="8.25" customHeight="1" x14ac:dyDescent="0.3">
      <c r="H6507" s="357"/>
      <c r="I6507" s="357"/>
      <c r="J6507" s="407"/>
      <c r="K6507" s="378"/>
      <c r="L6507" s="378"/>
      <c r="M6507" s="381"/>
      <c r="N6507" s="381"/>
      <c r="O6507" s="376"/>
      <c r="P6507" s="377"/>
      <c r="Q6507" s="376"/>
      <c r="R6507" s="377"/>
    </row>
    <row r="6508" spans="8:19" ht="15.75" customHeight="1" x14ac:dyDescent="0.3">
      <c r="H6508" s="367"/>
      <c r="I6508" s="367"/>
      <c r="J6508" s="367"/>
      <c r="K6508" s="367"/>
      <c r="L6508" s="367"/>
      <c r="M6508" s="367"/>
      <c r="N6508" s="382"/>
      <c r="O6508" s="376"/>
      <c r="P6508" s="377"/>
      <c r="Q6508" s="376"/>
      <c r="R6508" s="377"/>
    </row>
    <row r="6509" spans="8:19" x14ac:dyDescent="0.3">
      <c r="H6509" s="354"/>
      <c r="I6509" s="354"/>
      <c r="J6509" s="354"/>
      <c r="K6509" s="354"/>
      <c r="L6509" s="354"/>
      <c r="M6509" s="368"/>
      <c r="N6509" s="384"/>
      <c r="O6509" s="310"/>
      <c r="P6509" s="495"/>
      <c r="Q6509" s="495"/>
      <c r="R6509" s="495"/>
      <c r="S6509" s="436"/>
    </row>
    <row r="6510" spans="8:19" ht="19.5" customHeight="1" x14ac:dyDescent="0.3">
      <c r="H6510" s="385"/>
      <c r="I6510" s="385"/>
      <c r="J6510" s="385"/>
      <c r="K6510" s="385"/>
      <c r="L6510" s="385"/>
      <c r="M6510" s="386"/>
      <c r="N6510" s="386"/>
      <c r="O6510" s="385"/>
      <c r="P6510" s="385"/>
      <c r="Q6510" s="13"/>
      <c r="R6510" s="13"/>
    </row>
    <row r="6511" spans="8:19" ht="16.5" customHeight="1" x14ac:dyDescent="0.3">
      <c r="H6511" s="354"/>
      <c r="I6511" s="355"/>
      <c r="J6511" s="355"/>
      <c r="K6511" s="355"/>
      <c r="L6511" s="355"/>
      <c r="M6511" s="355"/>
      <c r="N6511" s="355"/>
      <c r="O6511" s="355"/>
      <c r="P6511" s="355"/>
      <c r="Q6511" s="13"/>
      <c r="R6511" s="13"/>
    </row>
    <row r="6512" spans="8:19" x14ac:dyDescent="0.3">
      <c r="H6512" s="354"/>
      <c r="I6512" s="355"/>
      <c r="J6512" s="355"/>
      <c r="K6512" s="355"/>
      <c r="L6512" s="355"/>
      <c r="M6512" s="355"/>
      <c r="N6512" s="355"/>
      <c r="O6512" s="355"/>
      <c r="P6512" s="355"/>
      <c r="Q6512" s="13"/>
      <c r="R6512" s="70"/>
    </row>
    <row r="6513" spans="8:18" ht="31.5" customHeight="1" x14ac:dyDescent="0.3">
      <c r="H6513" s="354"/>
      <c r="I6513" s="355"/>
      <c r="J6513" s="355"/>
      <c r="K6513" s="355"/>
      <c r="L6513" s="355"/>
      <c r="M6513" s="355"/>
      <c r="N6513" s="355"/>
      <c r="O6513" s="355"/>
      <c r="P6513" s="355"/>
      <c r="Q6513" s="13"/>
      <c r="R6513" s="70"/>
    </row>
    <row r="6514" spans="8:18" ht="15" customHeight="1" x14ac:dyDescent="0.3">
      <c r="H6514" s="13"/>
      <c r="I6514" s="13"/>
      <c r="J6514" s="13"/>
      <c r="K6514" s="13"/>
      <c r="L6514" s="13"/>
      <c r="M6514" s="358"/>
      <c r="N6514" s="358"/>
      <c r="O6514" s="13"/>
      <c r="P6514" s="13"/>
      <c r="Q6514" s="13"/>
      <c r="R6514" s="13"/>
    </row>
    <row r="6515" spans="8:18" ht="18.600000000000001" x14ac:dyDescent="0.4">
      <c r="H6515" s="487"/>
      <c r="I6515" s="487"/>
      <c r="J6515" s="487"/>
      <c r="K6515" s="487"/>
      <c r="L6515" s="487"/>
      <c r="M6515" s="487"/>
      <c r="N6515" s="487"/>
      <c r="O6515" s="487"/>
      <c r="P6515" s="487"/>
      <c r="Q6515" s="487"/>
      <c r="R6515" s="487"/>
    </row>
    <row r="6516" spans="8:18" x14ac:dyDescent="0.3">
      <c r="H6516" s="482"/>
      <c r="I6516" s="482"/>
      <c r="J6516" s="482"/>
      <c r="K6516" s="482"/>
      <c r="L6516" s="482"/>
      <c r="M6516" s="482"/>
      <c r="N6516" s="482"/>
      <c r="O6516" s="482"/>
      <c r="P6516" s="482"/>
      <c r="Q6516" s="13"/>
      <c r="R6516" s="13"/>
    </row>
    <row r="6517" spans="8:18" ht="18.600000000000001" x14ac:dyDescent="0.4">
      <c r="H6517" s="483"/>
      <c r="I6517" s="483"/>
      <c r="J6517" s="483"/>
      <c r="K6517" s="483"/>
      <c r="L6517" s="483"/>
      <c r="M6517" s="483"/>
      <c r="N6517" s="483"/>
      <c r="O6517" s="483"/>
      <c r="P6517" s="483"/>
      <c r="Q6517" s="13"/>
      <c r="R6517" s="13"/>
    </row>
    <row r="6518" spans="8:18" ht="18.75" customHeight="1" x14ac:dyDescent="0.4">
      <c r="H6518" s="484"/>
      <c r="I6518" s="484"/>
      <c r="J6518" s="484"/>
      <c r="K6518" s="484"/>
      <c r="L6518" s="484"/>
      <c r="M6518" s="484"/>
      <c r="N6518" s="484"/>
      <c r="O6518" s="484"/>
      <c r="P6518" s="484"/>
      <c r="Q6518" s="13"/>
      <c r="R6518" s="13"/>
    </row>
    <row r="6519" spans="8:18" ht="14.25" customHeight="1" x14ac:dyDescent="0.3">
      <c r="H6519" s="13"/>
      <c r="I6519" s="359"/>
      <c r="J6519" s="360"/>
      <c r="K6519" s="430"/>
      <c r="L6519" s="362"/>
      <c r="M6519" s="363"/>
      <c r="N6519" s="485"/>
      <c r="O6519" s="485"/>
      <c r="P6519" s="364"/>
      <c r="Q6519" s="13"/>
      <c r="R6519" s="13"/>
    </row>
    <row r="6520" spans="8:18" x14ac:dyDescent="0.3">
      <c r="H6520" s="13"/>
      <c r="I6520" s="359"/>
      <c r="J6520" s="360"/>
      <c r="K6520" s="361"/>
      <c r="L6520" s="361"/>
      <c r="M6520" s="363"/>
      <c r="N6520" s="485"/>
      <c r="O6520" s="485"/>
      <c r="P6520" s="364"/>
      <c r="Q6520" s="13"/>
      <c r="R6520" s="13"/>
    </row>
    <row r="6521" spans="8:18" ht="23.25" customHeight="1" x14ac:dyDescent="0.3">
      <c r="H6521" s="13"/>
      <c r="I6521" s="365"/>
      <c r="J6521" s="365"/>
      <c r="K6521" s="366"/>
      <c r="L6521" s="367"/>
      <c r="M6521" s="368"/>
      <c r="N6521" s="369"/>
      <c r="O6521" s="486"/>
      <c r="P6521" s="486"/>
      <c r="Q6521" s="486"/>
      <c r="R6521" s="486"/>
    </row>
    <row r="6522" spans="8:18" x14ac:dyDescent="0.3">
      <c r="H6522" s="370"/>
      <c r="I6522" s="371"/>
      <c r="J6522" s="371"/>
      <c r="K6522" s="367"/>
      <c r="L6522" s="367"/>
      <c r="M6522" s="367"/>
      <c r="N6522" s="372"/>
      <c r="O6522" s="478"/>
      <c r="P6522" s="478"/>
      <c r="Q6522" s="478"/>
      <c r="R6522" s="478"/>
    </row>
    <row r="6523" spans="8:18" x14ac:dyDescent="0.3">
      <c r="H6523" s="357"/>
      <c r="I6523" s="357"/>
      <c r="J6523" s="407"/>
      <c r="K6523" s="378"/>
      <c r="L6523" s="378"/>
      <c r="M6523" s="381"/>
      <c r="N6523" s="381"/>
      <c r="O6523" s="376"/>
      <c r="P6523" s="377"/>
      <c r="Q6523" s="376"/>
      <c r="R6523" s="377"/>
    </row>
    <row r="6524" spans="8:18" x14ac:dyDescent="0.3">
      <c r="H6524" s="357"/>
      <c r="I6524" s="357"/>
      <c r="J6524" s="407"/>
      <c r="K6524" s="378"/>
      <c r="L6524" s="378"/>
      <c r="M6524" s="381"/>
      <c r="N6524" s="381"/>
      <c r="O6524" s="376"/>
      <c r="P6524" s="377"/>
      <c r="Q6524" s="376"/>
      <c r="R6524" s="377"/>
    </row>
    <row r="6525" spans="8:18" ht="26.25" customHeight="1" x14ac:dyDescent="0.3">
      <c r="H6525" s="357"/>
      <c r="I6525" s="357"/>
      <c r="J6525" s="407"/>
      <c r="K6525" s="378"/>
      <c r="L6525" s="378"/>
      <c r="M6525" s="381"/>
      <c r="N6525" s="381"/>
      <c r="O6525" s="376"/>
      <c r="P6525" s="377"/>
      <c r="Q6525" s="376"/>
      <c r="R6525" s="377"/>
    </row>
    <row r="6526" spans="8:18" x14ac:dyDescent="0.3">
      <c r="H6526" s="357"/>
      <c r="I6526" s="357"/>
      <c r="J6526" s="407"/>
      <c r="K6526" s="378"/>
      <c r="L6526" s="378"/>
      <c r="M6526" s="381"/>
      <c r="N6526" s="381"/>
      <c r="O6526" s="376"/>
      <c r="P6526" s="377"/>
      <c r="Q6526" s="376"/>
      <c r="R6526" s="377"/>
    </row>
    <row r="6527" spans="8:18" x14ac:dyDescent="0.3">
      <c r="H6527" s="357"/>
      <c r="I6527" s="357"/>
      <c r="J6527" s="407"/>
      <c r="K6527" s="378"/>
      <c r="L6527" s="378"/>
      <c r="M6527" s="381"/>
      <c r="N6527" s="381"/>
      <c r="O6527" s="376"/>
      <c r="P6527" s="377"/>
      <c r="Q6527" s="376"/>
      <c r="R6527" s="377"/>
    </row>
    <row r="6528" spans="8:18" x14ac:dyDescent="0.3">
      <c r="H6528" s="357"/>
      <c r="I6528" s="357"/>
      <c r="J6528" s="407"/>
      <c r="K6528" s="378"/>
      <c r="L6528" s="378"/>
      <c r="M6528" s="381"/>
      <c r="N6528" s="381"/>
      <c r="O6528" s="376"/>
      <c r="P6528" s="377"/>
      <c r="Q6528" s="376"/>
      <c r="R6528" s="377"/>
    </row>
    <row r="6529" spans="8:19" x14ac:dyDescent="0.3">
      <c r="H6529" s="357"/>
      <c r="I6529" s="357"/>
      <c r="J6529" s="407"/>
      <c r="K6529" s="378"/>
      <c r="L6529" s="378"/>
      <c r="M6529" s="381"/>
      <c r="N6529" s="381"/>
      <c r="O6529" s="376"/>
      <c r="P6529" s="377"/>
      <c r="Q6529" s="376"/>
      <c r="R6529" s="377"/>
    </row>
    <row r="6530" spans="8:19" ht="37.5" customHeight="1" x14ac:dyDescent="0.3">
      <c r="H6530" s="357"/>
      <c r="I6530" s="357"/>
      <c r="J6530" s="407"/>
      <c r="K6530" s="378"/>
      <c r="L6530" s="378"/>
      <c r="M6530" s="381"/>
      <c r="N6530" s="381"/>
      <c r="O6530" s="376"/>
      <c r="P6530" s="377"/>
      <c r="Q6530" s="376"/>
      <c r="R6530" s="377"/>
    </row>
    <row r="6531" spans="8:19" ht="30" customHeight="1" x14ac:dyDescent="0.3">
      <c r="H6531" s="357"/>
      <c r="I6531" s="357"/>
      <c r="J6531" s="407"/>
      <c r="K6531" s="378"/>
      <c r="L6531" s="378"/>
      <c r="M6531" s="381"/>
      <c r="N6531" s="381"/>
      <c r="O6531" s="376"/>
      <c r="P6531" s="377"/>
      <c r="Q6531" s="376"/>
      <c r="R6531" s="377"/>
    </row>
    <row r="6532" spans="8:19" x14ac:dyDescent="0.3">
      <c r="H6532" s="357"/>
      <c r="I6532" s="357"/>
      <c r="J6532" s="407"/>
      <c r="K6532" s="378"/>
      <c r="L6532" s="378"/>
      <c r="M6532" s="381"/>
      <c r="N6532" s="381"/>
      <c r="O6532" s="376"/>
      <c r="P6532" s="377"/>
      <c r="Q6532" s="376"/>
      <c r="R6532" s="377"/>
    </row>
    <row r="6533" spans="8:19" ht="18" customHeight="1" x14ac:dyDescent="0.3">
      <c r="H6533" s="367"/>
      <c r="I6533" s="367"/>
      <c r="J6533" s="367"/>
      <c r="K6533" s="367"/>
      <c r="L6533" s="367"/>
      <c r="M6533" s="367"/>
      <c r="N6533" s="382"/>
      <c r="O6533" s="376"/>
      <c r="P6533" s="377"/>
      <c r="Q6533" s="376"/>
      <c r="R6533" s="377"/>
    </row>
    <row r="6534" spans="8:19" ht="18.75" customHeight="1" x14ac:dyDescent="0.3">
      <c r="H6534" s="354"/>
      <c r="I6534" s="354"/>
      <c r="J6534" s="354"/>
      <c r="K6534" s="354"/>
      <c r="L6534" s="354"/>
      <c r="M6534" s="368"/>
      <c r="N6534" s="384"/>
      <c r="O6534" s="310"/>
      <c r="P6534" s="495"/>
      <c r="Q6534" s="495"/>
      <c r="R6534" s="495"/>
      <c r="S6534" s="436"/>
    </row>
    <row r="6535" spans="8:19" ht="19.5" customHeight="1" x14ac:dyDescent="0.3">
      <c r="H6535" s="497"/>
      <c r="I6535" s="497"/>
      <c r="J6535" s="497"/>
      <c r="K6535" s="497"/>
      <c r="L6535" s="497"/>
      <c r="M6535" s="497"/>
      <c r="N6535" s="497"/>
      <c r="O6535" s="310"/>
      <c r="P6535" s="377"/>
      <c r="Q6535" s="400"/>
      <c r="R6535" s="377"/>
    </row>
    <row r="6536" spans="8:19" ht="18.75" customHeight="1" x14ac:dyDescent="0.3">
      <c r="H6536" s="497"/>
      <c r="I6536" s="497"/>
      <c r="J6536" s="497"/>
      <c r="K6536" s="497"/>
      <c r="L6536" s="497"/>
      <c r="M6536" s="497"/>
      <c r="N6536" s="497"/>
      <c r="O6536" s="310"/>
      <c r="P6536" s="495"/>
      <c r="Q6536" s="495"/>
      <c r="R6536" s="495"/>
      <c r="S6536" s="120"/>
    </row>
    <row r="6537" spans="8:19" ht="24" customHeight="1" x14ac:dyDescent="0.3">
      <c r="H6537" s="385"/>
      <c r="I6537" s="385"/>
      <c r="J6537" s="385"/>
      <c r="K6537" s="385"/>
      <c r="L6537" s="385"/>
      <c r="M6537" s="386"/>
      <c r="N6537" s="386"/>
      <c r="O6537" s="385"/>
      <c r="P6537" s="385"/>
      <c r="Q6537" s="13"/>
      <c r="R6537" s="13"/>
    </row>
    <row r="6538" spans="8:19" ht="18.75" customHeight="1" x14ac:dyDescent="0.3">
      <c r="H6538" s="354"/>
      <c r="I6538" s="355"/>
      <c r="J6538" s="355"/>
      <c r="K6538" s="355"/>
      <c r="L6538" s="355"/>
      <c r="M6538" s="355"/>
      <c r="N6538" s="355"/>
      <c r="O6538" s="355"/>
      <c r="P6538" s="355"/>
      <c r="Q6538" s="13"/>
      <c r="R6538" s="13"/>
    </row>
    <row r="6539" spans="8:19" x14ac:dyDescent="0.3">
      <c r="H6539" s="354"/>
      <c r="I6539" s="355"/>
      <c r="J6539" s="355"/>
      <c r="K6539" s="355"/>
      <c r="L6539" s="355"/>
      <c r="M6539" s="355"/>
      <c r="N6539" s="355"/>
      <c r="O6539" s="355"/>
      <c r="P6539" s="355"/>
      <c r="Q6539" s="13"/>
      <c r="R6539" s="70"/>
    </row>
    <row r="6540" spans="8:19" ht="29.25" customHeight="1" x14ac:dyDescent="0.3">
      <c r="H6540" s="354"/>
      <c r="I6540" s="355"/>
      <c r="J6540" s="355"/>
      <c r="K6540" s="355"/>
      <c r="L6540" s="355"/>
      <c r="M6540" s="355"/>
      <c r="N6540" s="355"/>
      <c r="O6540" s="355"/>
      <c r="P6540" s="355"/>
      <c r="Q6540" s="13"/>
      <c r="R6540" s="70"/>
    </row>
    <row r="6541" spans="8:19" ht="7.5" customHeight="1" x14ac:dyDescent="0.3">
      <c r="H6541" s="13"/>
      <c r="I6541" s="13"/>
      <c r="J6541" s="13"/>
      <c r="K6541" s="13"/>
      <c r="L6541" s="13"/>
      <c r="M6541" s="358"/>
      <c r="N6541" s="358"/>
      <c r="O6541" s="13"/>
      <c r="P6541" s="13"/>
      <c r="Q6541" s="13"/>
      <c r="R6541" s="13"/>
    </row>
    <row r="6542" spans="8:19" ht="18.600000000000001" x14ac:dyDescent="0.4">
      <c r="H6542" s="487"/>
      <c r="I6542" s="487"/>
      <c r="J6542" s="487"/>
      <c r="K6542" s="487"/>
      <c r="L6542" s="487"/>
      <c r="M6542" s="487"/>
      <c r="N6542" s="487"/>
      <c r="O6542" s="487"/>
      <c r="P6542" s="487"/>
      <c r="Q6542" s="487"/>
      <c r="R6542" s="487"/>
    </row>
    <row r="6543" spans="8:19" ht="12" customHeight="1" x14ac:dyDescent="0.3">
      <c r="H6543" s="482"/>
      <c r="I6543" s="482"/>
      <c r="J6543" s="482"/>
      <c r="K6543" s="482"/>
      <c r="L6543" s="482"/>
      <c r="M6543" s="482"/>
      <c r="N6543" s="482"/>
      <c r="O6543" s="482"/>
      <c r="P6543" s="482"/>
      <c r="Q6543" s="13"/>
      <c r="R6543" s="13"/>
    </row>
    <row r="6544" spans="8:19" ht="18.600000000000001" x14ac:dyDescent="0.4">
      <c r="H6544" s="483"/>
      <c r="I6544" s="483"/>
      <c r="J6544" s="483"/>
      <c r="K6544" s="483"/>
      <c r="L6544" s="483"/>
      <c r="M6544" s="483"/>
      <c r="N6544" s="483"/>
      <c r="O6544" s="483"/>
      <c r="P6544" s="483"/>
      <c r="Q6544" s="13"/>
      <c r="R6544" s="13"/>
    </row>
    <row r="6545" spans="8:18" ht="18" x14ac:dyDescent="0.4">
      <c r="H6545" s="484"/>
      <c r="I6545" s="484"/>
      <c r="J6545" s="484"/>
      <c r="K6545" s="484"/>
      <c r="L6545" s="484"/>
      <c r="M6545" s="484"/>
      <c r="N6545" s="484"/>
      <c r="O6545" s="484"/>
      <c r="P6545" s="484"/>
      <c r="Q6545" s="13"/>
      <c r="R6545" s="13"/>
    </row>
    <row r="6546" spans="8:18" x14ac:dyDescent="0.3">
      <c r="H6546" s="13"/>
      <c r="I6546" s="359"/>
      <c r="J6546" s="360"/>
      <c r="K6546" s="430"/>
      <c r="L6546" s="362"/>
      <c r="M6546" s="363"/>
      <c r="N6546" s="485"/>
      <c r="O6546" s="485"/>
      <c r="P6546" s="364"/>
      <c r="Q6546" s="13"/>
      <c r="R6546" s="13"/>
    </row>
    <row r="6547" spans="8:18" x14ac:dyDescent="0.3">
      <c r="H6547" s="13"/>
      <c r="I6547" s="359"/>
      <c r="J6547" s="360"/>
      <c r="K6547" s="361"/>
      <c r="L6547" s="361"/>
      <c r="M6547" s="363"/>
      <c r="N6547" s="485"/>
      <c r="O6547" s="485"/>
      <c r="P6547" s="364"/>
      <c r="Q6547" s="13"/>
      <c r="R6547" s="13"/>
    </row>
    <row r="6548" spans="8:18" x14ac:dyDescent="0.3">
      <c r="H6548" s="13"/>
      <c r="I6548" s="365"/>
      <c r="J6548" s="365"/>
      <c r="K6548" s="366"/>
      <c r="L6548" s="367"/>
      <c r="M6548" s="368"/>
      <c r="N6548" s="369"/>
      <c r="O6548" s="486"/>
      <c r="P6548" s="486"/>
      <c r="Q6548" s="486"/>
      <c r="R6548" s="486"/>
    </row>
    <row r="6549" spans="8:18" x14ac:dyDescent="0.3">
      <c r="H6549" s="370"/>
      <c r="I6549" s="371"/>
      <c r="J6549" s="371"/>
      <c r="K6549" s="367"/>
      <c r="L6549" s="367"/>
      <c r="M6549" s="367"/>
      <c r="N6549" s="372"/>
      <c r="O6549" s="478"/>
      <c r="P6549" s="478"/>
      <c r="Q6549" s="478"/>
      <c r="R6549" s="478"/>
    </row>
    <row r="6550" spans="8:18" ht="16.5" customHeight="1" x14ac:dyDescent="0.3">
      <c r="H6550" s="357"/>
      <c r="I6550" s="357"/>
      <c r="J6550" s="407"/>
      <c r="K6550" s="378"/>
      <c r="L6550" s="378"/>
      <c r="M6550" s="381"/>
      <c r="N6550" s="490"/>
      <c r="O6550" s="376"/>
      <c r="P6550" s="377"/>
      <c r="Q6550" s="376"/>
      <c r="R6550" s="377"/>
    </row>
    <row r="6551" spans="8:18" x14ac:dyDescent="0.3">
      <c r="H6551" s="357"/>
      <c r="I6551" s="357"/>
      <c r="J6551" s="407"/>
      <c r="K6551" s="378"/>
      <c r="L6551" s="378"/>
      <c r="M6551" s="381"/>
      <c r="N6551" s="490"/>
      <c r="O6551" s="376"/>
      <c r="P6551" s="377"/>
      <c r="Q6551" s="376"/>
      <c r="R6551" s="377"/>
    </row>
    <row r="6552" spans="8:18" x14ac:dyDescent="0.3">
      <c r="H6552" s="357"/>
      <c r="I6552" s="357"/>
      <c r="J6552" s="407"/>
      <c r="K6552" s="378"/>
      <c r="L6552" s="378"/>
      <c r="M6552" s="381"/>
      <c r="N6552" s="490"/>
      <c r="O6552" s="376"/>
      <c r="P6552" s="377"/>
      <c r="Q6552" s="376"/>
      <c r="R6552" s="377"/>
    </row>
    <row r="6553" spans="8:18" x14ac:dyDescent="0.3">
      <c r="H6553" s="357"/>
      <c r="I6553" s="357"/>
      <c r="J6553" s="407"/>
      <c r="K6553" s="378"/>
      <c r="L6553" s="378"/>
      <c r="M6553" s="381"/>
      <c r="N6553" s="490"/>
      <c r="O6553" s="376"/>
      <c r="P6553" s="377"/>
      <c r="Q6553" s="376"/>
      <c r="R6553" s="377"/>
    </row>
    <row r="6554" spans="8:18" x14ac:dyDescent="0.3">
      <c r="H6554" s="357"/>
      <c r="I6554" s="357"/>
      <c r="J6554" s="407"/>
      <c r="K6554" s="378"/>
      <c r="L6554" s="378"/>
      <c r="M6554" s="381"/>
      <c r="N6554" s="381"/>
      <c r="O6554" s="376"/>
      <c r="P6554" s="377"/>
      <c r="Q6554" s="376"/>
      <c r="R6554" s="377"/>
    </row>
    <row r="6555" spans="8:18" x14ac:dyDescent="0.3">
      <c r="H6555" s="357"/>
      <c r="I6555" s="357"/>
      <c r="J6555" s="407"/>
      <c r="K6555" s="378"/>
      <c r="L6555" s="378"/>
      <c r="M6555" s="381"/>
      <c r="N6555" s="381"/>
      <c r="O6555" s="376"/>
      <c r="P6555" s="377"/>
      <c r="Q6555" s="376"/>
      <c r="R6555" s="377"/>
    </row>
    <row r="6556" spans="8:18" x14ac:dyDescent="0.3">
      <c r="H6556" s="357"/>
      <c r="I6556" s="357"/>
      <c r="J6556" s="407"/>
      <c r="K6556" s="378"/>
      <c r="L6556" s="378"/>
      <c r="M6556" s="381"/>
      <c r="N6556" s="381"/>
      <c r="O6556" s="376"/>
      <c r="P6556" s="377"/>
      <c r="Q6556" s="376"/>
      <c r="R6556" s="377"/>
    </row>
    <row r="6557" spans="8:18" x14ac:dyDescent="0.3">
      <c r="H6557" s="357"/>
      <c r="I6557" s="357"/>
      <c r="J6557" s="407"/>
      <c r="K6557" s="378"/>
      <c r="L6557" s="378"/>
      <c r="M6557" s="381"/>
      <c r="N6557" s="381"/>
      <c r="O6557" s="376"/>
      <c r="P6557" s="377"/>
      <c r="Q6557" s="376"/>
      <c r="R6557" s="377"/>
    </row>
    <row r="6558" spans="8:18" x14ac:dyDescent="0.3">
      <c r="H6558" s="357"/>
      <c r="I6558" s="357"/>
      <c r="J6558" s="407"/>
      <c r="K6558" s="378"/>
      <c r="L6558" s="378"/>
      <c r="M6558" s="381"/>
      <c r="N6558" s="381"/>
      <c r="O6558" s="376"/>
      <c r="P6558" s="377"/>
      <c r="Q6558" s="376"/>
      <c r="R6558" s="377"/>
    </row>
    <row r="6559" spans="8:18" ht="23.25" customHeight="1" x14ac:dyDescent="0.3">
      <c r="H6559" s="357"/>
      <c r="I6559" s="357"/>
      <c r="J6559" s="407"/>
      <c r="K6559" s="378"/>
      <c r="L6559" s="378"/>
      <c r="M6559" s="381"/>
      <c r="N6559" s="381"/>
      <c r="O6559" s="376"/>
      <c r="P6559" s="377"/>
      <c r="Q6559" s="376"/>
      <c r="R6559" s="377"/>
    </row>
    <row r="6560" spans="8:18" x14ac:dyDescent="0.3">
      <c r="H6560" s="357"/>
      <c r="I6560" s="357"/>
      <c r="J6560" s="407"/>
      <c r="K6560" s="378"/>
      <c r="L6560" s="378"/>
      <c r="M6560" s="381"/>
      <c r="N6560" s="381"/>
      <c r="O6560" s="376"/>
      <c r="P6560" s="377"/>
      <c r="Q6560" s="376"/>
      <c r="R6560" s="377"/>
    </row>
    <row r="6561" spans="8:18" x14ac:dyDescent="0.3">
      <c r="H6561" s="357"/>
      <c r="I6561" s="357"/>
      <c r="J6561" s="407"/>
      <c r="K6561" s="378"/>
      <c r="L6561" s="378"/>
      <c r="M6561" s="381"/>
      <c r="N6561" s="381"/>
      <c r="O6561" s="376"/>
      <c r="P6561" s="377"/>
      <c r="Q6561" s="376"/>
      <c r="R6561" s="377"/>
    </row>
    <row r="6562" spans="8:18" x14ac:dyDescent="0.3">
      <c r="H6562" s="357"/>
      <c r="I6562" s="357"/>
      <c r="J6562" s="407"/>
      <c r="K6562" s="378"/>
      <c r="L6562" s="378"/>
      <c r="M6562" s="381"/>
      <c r="N6562" s="381"/>
      <c r="O6562" s="376"/>
      <c r="P6562" s="377"/>
      <c r="Q6562" s="376"/>
      <c r="R6562" s="377"/>
    </row>
    <row r="6563" spans="8:18" x14ac:dyDescent="0.3">
      <c r="H6563" s="357"/>
      <c r="I6563" s="357"/>
      <c r="J6563" s="407"/>
      <c r="K6563" s="378"/>
      <c r="L6563" s="378"/>
      <c r="M6563" s="381"/>
      <c r="N6563" s="381"/>
      <c r="O6563" s="376"/>
      <c r="P6563" s="377"/>
      <c r="Q6563" s="376"/>
      <c r="R6563" s="377"/>
    </row>
    <row r="6564" spans="8:18" x14ac:dyDescent="0.3">
      <c r="H6564" s="357"/>
      <c r="I6564" s="357"/>
      <c r="J6564" s="407"/>
      <c r="K6564" s="378"/>
      <c r="L6564" s="378"/>
      <c r="M6564" s="381"/>
      <c r="N6564" s="381"/>
      <c r="O6564" s="376"/>
      <c r="P6564" s="377"/>
      <c r="Q6564" s="376"/>
      <c r="R6564" s="377"/>
    </row>
    <row r="6565" spans="8:18" ht="24" customHeight="1" x14ac:dyDescent="0.3">
      <c r="H6565" s="357"/>
      <c r="I6565" s="357"/>
      <c r="J6565" s="407"/>
      <c r="K6565" s="378"/>
      <c r="L6565" s="378"/>
      <c r="M6565" s="381"/>
      <c r="N6565" s="381"/>
      <c r="O6565" s="376"/>
      <c r="P6565" s="377"/>
      <c r="Q6565" s="376"/>
      <c r="R6565" s="377"/>
    </row>
    <row r="6566" spans="8:18" ht="15" customHeight="1" x14ac:dyDescent="0.3">
      <c r="H6566" s="367"/>
      <c r="I6566" s="367"/>
      <c r="J6566" s="367"/>
      <c r="K6566" s="367"/>
      <c r="L6566" s="367"/>
      <c r="M6566" s="367"/>
      <c r="N6566" s="382"/>
      <c r="O6566" s="376"/>
      <c r="P6566" s="377"/>
      <c r="Q6566" s="376"/>
      <c r="R6566" s="377"/>
    </row>
    <row r="6567" spans="8:18" ht="18" customHeight="1" x14ac:dyDescent="0.3">
      <c r="H6567" s="354"/>
      <c r="I6567" s="354"/>
      <c r="J6567" s="354"/>
      <c r="K6567" s="354"/>
      <c r="L6567" s="354"/>
      <c r="M6567" s="368"/>
      <c r="N6567" s="384"/>
      <c r="O6567" s="310"/>
      <c r="P6567" s="495"/>
      <c r="Q6567" s="495"/>
      <c r="R6567" s="495"/>
    </row>
    <row r="6568" spans="8:18" ht="20.25" customHeight="1" x14ac:dyDescent="0.3">
      <c r="H6568" s="385"/>
      <c r="I6568" s="385"/>
      <c r="J6568" s="385"/>
      <c r="K6568" s="385"/>
      <c r="L6568" s="385"/>
      <c r="M6568" s="386"/>
      <c r="N6568" s="386"/>
      <c r="O6568" s="385"/>
      <c r="P6568" s="385"/>
      <c r="Q6568" s="13"/>
      <c r="R6568" s="13"/>
    </row>
    <row r="6569" spans="8:18" ht="17.25" customHeight="1" x14ac:dyDescent="0.3">
      <c r="H6569" s="354"/>
      <c r="I6569" s="355"/>
      <c r="J6569" s="355"/>
      <c r="K6569" s="355"/>
      <c r="L6569" s="355"/>
      <c r="M6569" s="355"/>
      <c r="N6569" s="355"/>
      <c r="O6569" s="355"/>
      <c r="P6569" s="355"/>
      <c r="Q6569" s="13"/>
      <c r="R6569" s="13"/>
    </row>
    <row r="6570" spans="8:18" x14ac:dyDescent="0.3">
      <c r="H6570" s="354"/>
      <c r="I6570" s="355"/>
      <c r="J6570" s="355"/>
      <c r="K6570" s="355"/>
      <c r="L6570" s="355"/>
      <c r="M6570" s="355"/>
      <c r="N6570" s="355"/>
      <c r="O6570" s="355"/>
      <c r="P6570" s="355"/>
      <c r="Q6570" s="13"/>
      <c r="R6570" s="70"/>
    </row>
    <row r="6571" spans="8:18" ht="32.25" customHeight="1" x14ac:dyDescent="0.3">
      <c r="H6571" s="354"/>
      <c r="I6571" s="355"/>
      <c r="J6571" s="355"/>
      <c r="K6571" s="355"/>
      <c r="L6571" s="355"/>
      <c r="M6571" s="355"/>
      <c r="N6571" s="355"/>
      <c r="O6571" s="355"/>
      <c r="P6571" s="355"/>
      <c r="Q6571" s="13"/>
      <c r="R6571" s="70"/>
    </row>
    <row r="6572" spans="8:18" ht="3.75" customHeight="1" x14ac:dyDescent="0.3">
      <c r="H6572" s="13"/>
      <c r="I6572" s="13"/>
      <c r="J6572" s="13"/>
      <c r="K6572" s="13"/>
      <c r="L6572" s="13"/>
      <c r="M6572" s="358"/>
      <c r="N6572" s="358"/>
      <c r="O6572" s="13"/>
      <c r="P6572" s="13"/>
      <c r="Q6572" s="13"/>
      <c r="R6572" s="13"/>
    </row>
    <row r="6573" spans="8:18" ht="6.75" customHeight="1" x14ac:dyDescent="0.3">
      <c r="H6573" s="370"/>
      <c r="I6573" s="365"/>
      <c r="J6573" s="371"/>
      <c r="K6573" s="367"/>
      <c r="L6573" s="367"/>
      <c r="M6573" s="367"/>
      <c r="N6573" s="372"/>
      <c r="O6573" s="486"/>
      <c r="P6573" s="486"/>
      <c r="Q6573" s="13"/>
      <c r="R6573" s="13"/>
    </row>
    <row r="6574" spans="8:18" ht="20.25" customHeight="1" x14ac:dyDescent="0.4">
      <c r="H6574" s="487"/>
      <c r="I6574" s="487"/>
      <c r="J6574" s="487"/>
      <c r="K6574" s="487"/>
      <c r="L6574" s="487"/>
      <c r="M6574" s="487"/>
      <c r="N6574" s="487"/>
      <c r="O6574" s="487"/>
      <c r="P6574" s="487"/>
      <c r="Q6574" s="487"/>
      <c r="R6574" s="487"/>
    </row>
    <row r="6575" spans="8:18" ht="9" customHeight="1" x14ac:dyDescent="0.3">
      <c r="H6575" s="482"/>
      <c r="I6575" s="482"/>
      <c r="J6575" s="482"/>
      <c r="K6575" s="482"/>
      <c r="L6575" s="482"/>
      <c r="M6575" s="482"/>
      <c r="N6575" s="482"/>
      <c r="O6575" s="482"/>
      <c r="P6575" s="482"/>
      <c r="Q6575" s="13"/>
      <c r="R6575" s="13"/>
    </row>
    <row r="6576" spans="8:18" ht="18.600000000000001" x14ac:dyDescent="0.4">
      <c r="H6576" s="483"/>
      <c r="I6576" s="483"/>
      <c r="J6576" s="483"/>
      <c r="K6576" s="483"/>
      <c r="L6576" s="483"/>
      <c r="M6576" s="483"/>
      <c r="N6576" s="483"/>
      <c r="O6576" s="483"/>
      <c r="P6576" s="483"/>
      <c r="Q6576" s="13"/>
      <c r="R6576" s="13"/>
    </row>
    <row r="6577" spans="8:18" ht="21.75" customHeight="1" x14ac:dyDescent="0.4">
      <c r="H6577" s="484"/>
      <c r="I6577" s="484"/>
      <c r="J6577" s="484"/>
      <c r="K6577" s="484"/>
      <c r="L6577" s="484"/>
      <c r="M6577" s="484"/>
      <c r="N6577" s="484"/>
      <c r="O6577" s="484"/>
      <c r="P6577" s="484"/>
      <c r="Q6577" s="13"/>
      <c r="R6577" s="13"/>
    </row>
    <row r="6578" spans="8:18" x14ac:dyDescent="0.3">
      <c r="H6578" s="13"/>
      <c r="I6578" s="359"/>
      <c r="J6578" s="360"/>
      <c r="K6578" s="430"/>
      <c r="L6578" s="362"/>
      <c r="M6578" s="363"/>
      <c r="N6578" s="485"/>
      <c r="O6578" s="485"/>
      <c r="P6578" s="364"/>
      <c r="Q6578" s="13"/>
      <c r="R6578" s="13"/>
    </row>
    <row r="6579" spans="8:18" x14ac:dyDescent="0.3">
      <c r="H6579" s="13"/>
      <c r="I6579" s="359"/>
      <c r="J6579" s="360"/>
      <c r="K6579" s="361"/>
      <c r="L6579" s="361"/>
      <c r="M6579" s="363"/>
      <c r="N6579" s="485"/>
      <c r="O6579" s="485"/>
      <c r="P6579" s="364"/>
      <c r="Q6579" s="13"/>
      <c r="R6579" s="13"/>
    </row>
    <row r="6580" spans="8:18" ht="12.75" customHeight="1" x14ac:dyDescent="0.3">
      <c r="H6580" s="13"/>
      <c r="I6580" s="365"/>
      <c r="J6580" s="365"/>
      <c r="K6580" s="366"/>
      <c r="L6580" s="367"/>
      <c r="M6580" s="368"/>
      <c r="N6580" s="369"/>
      <c r="O6580" s="486"/>
      <c r="P6580" s="486"/>
      <c r="Q6580" s="486"/>
      <c r="R6580" s="486"/>
    </row>
    <row r="6581" spans="8:18" x14ac:dyDescent="0.3">
      <c r="H6581" s="370"/>
      <c r="I6581" s="371"/>
      <c r="J6581" s="371"/>
      <c r="K6581" s="367"/>
      <c r="L6581" s="367"/>
      <c r="M6581" s="367"/>
      <c r="N6581" s="372"/>
      <c r="O6581" s="478"/>
      <c r="P6581" s="478"/>
      <c r="Q6581" s="478"/>
      <c r="R6581" s="478"/>
    </row>
    <row r="6582" spans="8:18" x14ac:dyDescent="0.3">
      <c r="H6582" s="357"/>
      <c r="I6582" s="357"/>
      <c r="J6582" s="407"/>
      <c r="K6582" s="378"/>
      <c r="L6582" s="378"/>
      <c r="M6582" s="381"/>
      <c r="N6582" s="455"/>
      <c r="O6582" s="376"/>
      <c r="P6582" s="377"/>
      <c r="Q6582" s="376"/>
      <c r="R6582" s="377"/>
    </row>
    <row r="6583" spans="8:18" x14ac:dyDescent="0.3">
      <c r="H6583" s="357"/>
      <c r="I6583" s="357"/>
      <c r="J6583" s="407"/>
      <c r="K6583" s="378"/>
      <c r="L6583" s="378"/>
      <c r="M6583" s="381"/>
      <c r="N6583" s="455"/>
      <c r="O6583" s="376"/>
      <c r="P6583" s="377"/>
      <c r="Q6583" s="376"/>
      <c r="R6583" s="377"/>
    </row>
    <row r="6584" spans="8:18" x14ac:dyDescent="0.3">
      <c r="H6584" s="357"/>
      <c r="I6584" s="357"/>
      <c r="J6584" s="407"/>
      <c r="K6584" s="378"/>
      <c r="L6584" s="378"/>
      <c r="M6584" s="381"/>
      <c r="N6584" s="455"/>
      <c r="O6584" s="376"/>
      <c r="P6584" s="377"/>
      <c r="Q6584" s="376"/>
      <c r="R6584" s="377"/>
    </row>
    <row r="6585" spans="8:18" x14ac:dyDescent="0.3">
      <c r="H6585" s="357"/>
      <c r="I6585" s="357"/>
      <c r="J6585" s="407"/>
      <c r="K6585" s="378"/>
      <c r="L6585" s="378"/>
      <c r="M6585" s="381"/>
      <c r="N6585" s="455"/>
      <c r="O6585" s="376"/>
      <c r="P6585" s="377"/>
      <c r="Q6585" s="376"/>
      <c r="R6585" s="377"/>
    </row>
    <row r="6586" spans="8:18" x14ac:dyDescent="0.3">
      <c r="H6586" s="357"/>
      <c r="I6586" s="357"/>
      <c r="J6586" s="407"/>
      <c r="K6586" s="378"/>
      <c r="L6586" s="378"/>
      <c r="M6586" s="381"/>
      <c r="N6586" s="455"/>
      <c r="O6586" s="376"/>
      <c r="P6586" s="377"/>
      <c r="Q6586" s="376"/>
      <c r="R6586" s="377"/>
    </row>
    <row r="6587" spans="8:18" x14ac:dyDescent="0.3">
      <c r="H6587" s="357"/>
      <c r="I6587" s="357"/>
      <c r="J6587" s="407"/>
      <c r="K6587" s="378"/>
      <c r="L6587" s="378"/>
      <c r="M6587" s="381"/>
      <c r="N6587" s="455"/>
      <c r="O6587" s="376"/>
      <c r="P6587" s="377"/>
      <c r="Q6587" s="376"/>
      <c r="R6587" s="377"/>
    </row>
    <row r="6588" spans="8:18" x14ac:dyDescent="0.3">
      <c r="H6588" s="357"/>
      <c r="I6588" s="357"/>
      <c r="J6588" s="407"/>
      <c r="K6588" s="378"/>
      <c r="L6588" s="378"/>
      <c r="M6588" s="381"/>
      <c r="N6588" s="381"/>
      <c r="O6588" s="376"/>
      <c r="P6588" s="377"/>
      <c r="Q6588" s="376"/>
      <c r="R6588" s="377"/>
    </row>
    <row r="6589" spans="8:18" ht="27.75" customHeight="1" x14ac:dyDescent="0.3">
      <c r="H6589" s="357"/>
      <c r="I6589" s="357"/>
      <c r="J6589" s="407"/>
      <c r="K6589" s="378"/>
      <c r="L6589" s="378"/>
      <c r="M6589" s="381"/>
      <c r="N6589" s="381"/>
      <c r="O6589" s="376"/>
      <c r="P6589" s="377"/>
      <c r="Q6589" s="376"/>
      <c r="R6589" s="377"/>
    </row>
    <row r="6590" spans="8:18" ht="9.75" customHeight="1" x14ac:dyDescent="0.3">
      <c r="H6590" s="357"/>
      <c r="I6590" s="357"/>
      <c r="J6590" s="407"/>
      <c r="K6590" s="378"/>
      <c r="L6590" s="378"/>
      <c r="M6590" s="381"/>
      <c r="N6590" s="381"/>
      <c r="O6590" s="376"/>
      <c r="P6590" s="377"/>
      <c r="Q6590" s="376"/>
      <c r="R6590" s="377"/>
    </row>
    <row r="6591" spans="8:18" ht="20.25" customHeight="1" x14ac:dyDescent="0.3">
      <c r="H6591" s="367"/>
      <c r="I6591" s="367"/>
      <c r="J6591" s="367"/>
      <c r="K6591" s="367"/>
      <c r="L6591" s="367"/>
      <c r="M6591" s="367"/>
      <c r="N6591" s="382"/>
      <c r="O6591" s="376"/>
      <c r="P6591" s="377"/>
      <c r="Q6591" s="376"/>
      <c r="R6591" s="377"/>
    </row>
    <row r="6592" spans="8:18" x14ac:dyDescent="0.3">
      <c r="H6592" s="354"/>
      <c r="I6592" s="354"/>
      <c r="J6592" s="354"/>
      <c r="K6592" s="354"/>
      <c r="L6592" s="354"/>
      <c r="M6592" s="368"/>
      <c r="N6592" s="384"/>
      <c r="O6592" s="310"/>
      <c r="P6592" s="495"/>
      <c r="Q6592" s="495"/>
      <c r="R6592" s="495"/>
    </row>
    <row r="6593" spans="8:18" ht="22.5" customHeight="1" x14ac:dyDescent="0.3">
      <c r="H6593" s="385"/>
      <c r="I6593" s="385"/>
      <c r="J6593" s="385"/>
      <c r="K6593" s="385"/>
      <c r="L6593" s="385"/>
      <c r="M6593" s="386"/>
      <c r="N6593" s="386"/>
      <c r="O6593" s="385"/>
      <c r="P6593" s="385"/>
      <c r="Q6593" s="13"/>
      <c r="R6593" s="13"/>
    </row>
    <row r="6594" spans="8:18" ht="22.5" customHeight="1" x14ac:dyDescent="0.3">
      <c r="H6594" s="354"/>
      <c r="I6594" s="355"/>
      <c r="J6594" s="355"/>
      <c r="K6594" s="355"/>
      <c r="L6594" s="355"/>
      <c r="M6594" s="355"/>
      <c r="N6594" s="355"/>
      <c r="O6594" s="355"/>
      <c r="P6594" s="355"/>
      <c r="Q6594" s="13"/>
      <c r="R6594" s="13"/>
    </row>
    <row r="6595" spans="8:18" x14ac:dyDescent="0.3">
      <c r="H6595" s="354"/>
      <c r="I6595" s="355"/>
      <c r="J6595" s="355"/>
      <c r="K6595" s="355"/>
      <c r="L6595" s="355"/>
      <c r="M6595" s="355"/>
      <c r="N6595" s="355"/>
      <c r="O6595" s="355"/>
      <c r="P6595" s="355"/>
      <c r="Q6595" s="13"/>
      <c r="R6595" s="70"/>
    </row>
    <row r="6596" spans="8:18" ht="24" customHeight="1" x14ac:dyDescent="0.3">
      <c r="H6596" s="354"/>
      <c r="I6596" s="355"/>
      <c r="J6596" s="355"/>
      <c r="K6596" s="355"/>
      <c r="L6596" s="355"/>
      <c r="M6596" s="355"/>
      <c r="N6596" s="355"/>
      <c r="O6596" s="355"/>
      <c r="P6596" s="355"/>
      <c r="Q6596" s="13"/>
      <c r="R6596" s="70"/>
    </row>
    <row r="6597" spans="8:18" x14ac:dyDescent="0.3">
      <c r="H6597" s="13"/>
      <c r="I6597" s="13"/>
      <c r="J6597" s="13"/>
      <c r="K6597" s="13"/>
      <c r="L6597" s="13"/>
      <c r="M6597" s="358"/>
      <c r="N6597" s="358"/>
      <c r="O6597" s="13"/>
      <c r="P6597" s="13"/>
      <c r="Q6597" s="13"/>
      <c r="R6597" s="13"/>
    </row>
    <row r="6598" spans="8:18" x14ac:dyDescent="0.3">
      <c r="H6598" s="370"/>
      <c r="I6598" s="365"/>
      <c r="J6598" s="371"/>
      <c r="K6598" s="367"/>
      <c r="L6598" s="367"/>
      <c r="M6598" s="367"/>
      <c r="N6598" s="372"/>
      <c r="O6598" s="486"/>
      <c r="P6598" s="486"/>
      <c r="Q6598" s="13"/>
      <c r="R6598" s="13"/>
    </row>
    <row r="6599" spans="8:18" ht="18.600000000000001" x14ac:dyDescent="0.4">
      <c r="H6599" s="487"/>
      <c r="I6599" s="487"/>
      <c r="J6599" s="487"/>
      <c r="K6599" s="487"/>
      <c r="L6599" s="487"/>
      <c r="M6599" s="487"/>
      <c r="N6599" s="487"/>
      <c r="O6599" s="487"/>
      <c r="P6599" s="487"/>
      <c r="Q6599" s="487"/>
      <c r="R6599" s="487"/>
    </row>
    <row r="6600" spans="8:18" x14ac:dyDescent="0.3">
      <c r="H6600" s="482"/>
      <c r="I6600" s="482"/>
      <c r="J6600" s="482"/>
      <c r="K6600" s="482"/>
      <c r="L6600" s="482"/>
      <c r="M6600" s="482"/>
      <c r="N6600" s="482"/>
      <c r="O6600" s="482"/>
      <c r="P6600" s="482"/>
      <c r="Q6600" s="13"/>
      <c r="R6600" s="13"/>
    </row>
    <row r="6601" spans="8:18" ht="18.600000000000001" x14ac:dyDescent="0.4">
      <c r="H6601" s="483"/>
      <c r="I6601" s="483"/>
      <c r="J6601" s="483"/>
      <c r="K6601" s="483"/>
      <c r="L6601" s="483"/>
      <c r="M6601" s="483"/>
      <c r="N6601" s="483"/>
      <c r="O6601" s="483"/>
      <c r="P6601" s="483"/>
      <c r="Q6601" s="13"/>
      <c r="R6601" s="13"/>
    </row>
    <row r="6602" spans="8:18" ht="18" x14ac:dyDescent="0.4">
      <c r="H6602" s="484"/>
      <c r="I6602" s="484"/>
      <c r="J6602" s="484"/>
      <c r="K6602" s="484"/>
      <c r="L6602" s="484"/>
      <c r="M6602" s="484"/>
      <c r="N6602" s="484"/>
      <c r="O6602" s="484"/>
      <c r="P6602" s="484"/>
      <c r="Q6602" s="13"/>
      <c r="R6602" s="13"/>
    </row>
    <row r="6603" spans="8:18" x14ac:dyDescent="0.3">
      <c r="H6603" s="13"/>
      <c r="I6603" s="359"/>
      <c r="J6603" s="360"/>
      <c r="K6603" s="430"/>
      <c r="L6603" s="362"/>
      <c r="M6603" s="363"/>
      <c r="N6603" s="485"/>
      <c r="O6603" s="485"/>
      <c r="P6603" s="364"/>
      <c r="Q6603" s="13"/>
      <c r="R6603" s="13"/>
    </row>
    <row r="6604" spans="8:18" x14ac:dyDescent="0.3">
      <c r="H6604" s="13"/>
      <c r="I6604" s="359"/>
      <c r="J6604" s="360"/>
      <c r="K6604" s="361"/>
      <c r="L6604" s="361"/>
      <c r="M6604" s="363"/>
      <c r="N6604" s="485"/>
      <c r="O6604" s="485"/>
      <c r="P6604" s="364"/>
      <c r="Q6604" s="13"/>
      <c r="R6604" s="13"/>
    </row>
    <row r="6605" spans="8:18" x14ac:dyDescent="0.3">
      <c r="H6605" s="13"/>
      <c r="I6605" s="365"/>
      <c r="J6605" s="365"/>
      <c r="K6605" s="366"/>
      <c r="L6605" s="367"/>
      <c r="M6605" s="368"/>
      <c r="N6605" s="369"/>
      <c r="O6605" s="486"/>
      <c r="P6605" s="486"/>
      <c r="Q6605" s="486"/>
      <c r="R6605" s="486"/>
    </row>
    <row r="6606" spans="8:18" x14ac:dyDescent="0.3">
      <c r="H6606" s="370"/>
      <c r="I6606" s="371"/>
      <c r="J6606" s="371"/>
      <c r="K6606" s="367"/>
      <c r="L6606" s="367"/>
      <c r="M6606" s="367"/>
      <c r="N6606" s="372"/>
      <c r="O6606" s="478"/>
      <c r="P6606" s="478"/>
      <c r="Q6606" s="478"/>
      <c r="R6606" s="478"/>
    </row>
    <row r="6607" spans="8:18" x14ac:dyDescent="0.3">
      <c r="H6607" s="357"/>
      <c r="I6607" s="357"/>
      <c r="J6607" s="407"/>
      <c r="K6607" s="378"/>
      <c r="L6607" s="378"/>
      <c r="M6607" s="381"/>
      <c r="N6607" s="455"/>
      <c r="O6607" s="376"/>
      <c r="P6607" s="377"/>
      <c r="Q6607" s="376"/>
      <c r="R6607" s="377"/>
    </row>
    <row r="6608" spans="8:18" x14ac:dyDescent="0.3">
      <c r="H6608" s="357"/>
      <c r="I6608" s="357"/>
      <c r="J6608" s="407"/>
      <c r="K6608" s="378"/>
      <c r="L6608" s="378"/>
      <c r="M6608" s="381"/>
      <c r="N6608" s="423"/>
      <c r="O6608" s="376"/>
      <c r="P6608" s="377"/>
      <c r="Q6608" s="376"/>
      <c r="R6608" s="377"/>
    </row>
    <row r="6609" spans="8:18" ht="19.5" customHeight="1" x14ac:dyDescent="0.3">
      <c r="H6609" s="357"/>
      <c r="I6609" s="357"/>
      <c r="J6609" s="407"/>
      <c r="K6609" s="378"/>
      <c r="L6609" s="378"/>
      <c r="M6609" s="381"/>
      <c r="N6609" s="381"/>
      <c r="O6609" s="376"/>
      <c r="P6609" s="377"/>
      <c r="Q6609" s="376"/>
      <c r="R6609" s="377"/>
    </row>
    <row r="6610" spans="8:18" x14ac:dyDescent="0.3">
      <c r="H6610" s="357"/>
      <c r="I6610" s="357"/>
      <c r="J6610" s="407"/>
      <c r="K6610" s="378"/>
      <c r="L6610" s="378"/>
      <c r="M6610" s="381"/>
      <c r="N6610" s="381"/>
      <c r="O6610" s="376"/>
      <c r="P6610" s="377"/>
      <c r="Q6610" s="376"/>
      <c r="R6610" s="377"/>
    </row>
    <row r="6611" spans="8:18" ht="18" customHeight="1" x14ac:dyDescent="0.3">
      <c r="H6611" s="367"/>
      <c r="I6611" s="367"/>
      <c r="J6611" s="367"/>
      <c r="K6611" s="367"/>
      <c r="L6611" s="367"/>
      <c r="M6611" s="367"/>
      <c r="N6611" s="382"/>
      <c r="O6611" s="376"/>
      <c r="P6611" s="377"/>
      <c r="Q6611" s="376"/>
      <c r="R6611" s="377"/>
    </row>
    <row r="6612" spans="8:18" x14ac:dyDescent="0.3">
      <c r="H6612" s="354"/>
      <c r="I6612" s="354"/>
      <c r="J6612" s="354"/>
      <c r="K6612" s="354"/>
      <c r="L6612" s="354"/>
      <c r="M6612" s="368"/>
      <c r="N6612" s="384"/>
      <c r="O6612" s="310"/>
      <c r="P6612" s="495"/>
      <c r="Q6612" s="495"/>
      <c r="R6612" s="495"/>
    </row>
    <row r="6613" spans="8:18" ht="20.25" customHeight="1" x14ac:dyDescent="0.3">
      <c r="H6613" s="385"/>
      <c r="I6613" s="385"/>
      <c r="J6613" s="385"/>
      <c r="K6613" s="385"/>
      <c r="L6613" s="385"/>
      <c r="M6613" s="386"/>
      <c r="N6613" s="386"/>
      <c r="O6613" s="385"/>
      <c r="P6613" s="385"/>
      <c r="Q6613" s="13"/>
      <c r="R6613" s="13"/>
    </row>
    <row r="6614" spans="8:18" ht="23.25" customHeight="1" x14ac:dyDescent="0.3">
      <c r="H6614" s="354"/>
      <c r="I6614" s="355"/>
      <c r="J6614" s="355"/>
      <c r="K6614" s="355"/>
      <c r="L6614" s="355"/>
      <c r="M6614" s="355"/>
      <c r="N6614" s="355"/>
      <c r="O6614" s="355"/>
      <c r="P6614" s="355"/>
      <c r="Q6614" s="13"/>
      <c r="R6614" s="13"/>
    </row>
    <row r="6615" spans="8:18" x14ac:dyDescent="0.3">
      <c r="H6615" s="354"/>
      <c r="I6615" s="355"/>
      <c r="J6615" s="355"/>
      <c r="K6615" s="355"/>
      <c r="L6615" s="355"/>
      <c r="M6615" s="355"/>
      <c r="N6615" s="355"/>
      <c r="O6615" s="355"/>
      <c r="P6615" s="355"/>
      <c r="Q6615" s="13"/>
      <c r="R6615" s="70"/>
    </row>
    <row r="6616" spans="8:18" ht="28.5" customHeight="1" x14ac:dyDescent="0.3">
      <c r="H6616" s="354"/>
      <c r="I6616" s="355"/>
      <c r="J6616" s="355"/>
      <c r="K6616" s="355"/>
      <c r="L6616" s="355"/>
      <c r="M6616" s="355"/>
      <c r="N6616" s="355"/>
      <c r="O6616" s="355"/>
      <c r="P6616" s="355"/>
      <c r="Q6616" s="13"/>
      <c r="R6616" s="70"/>
    </row>
    <row r="6617" spans="8:18" x14ac:dyDescent="0.3">
      <c r="H6617" s="13"/>
      <c r="I6617" s="13"/>
      <c r="J6617" s="13"/>
      <c r="K6617" s="13"/>
      <c r="L6617" s="13"/>
      <c r="M6617" s="358"/>
      <c r="N6617" s="358"/>
      <c r="O6617" s="13"/>
      <c r="P6617" s="13"/>
      <c r="Q6617" s="13"/>
      <c r="R6617" s="13"/>
    </row>
    <row r="6618" spans="8:18" ht="18.600000000000001" x14ac:dyDescent="0.4">
      <c r="H6618" s="487"/>
      <c r="I6618" s="487"/>
      <c r="J6618" s="487"/>
      <c r="K6618" s="487"/>
      <c r="L6618" s="487"/>
      <c r="M6618" s="487"/>
      <c r="N6618" s="487"/>
      <c r="O6618" s="487"/>
      <c r="P6618" s="487"/>
      <c r="Q6618" s="487"/>
      <c r="R6618" s="487"/>
    </row>
    <row r="6619" spans="8:18" x14ac:dyDescent="0.3">
      <c r="H6619" s="482"/>
      <c r="I6619" s="482"/>
      <c r="J6619" s="482"/>
      <c r="K6619" s="482"/>
      <c r="L6619" s="482"/>
      <c r="M6619" s="482"/>
      <c r="N6619" s="482"/>
      <c r="O6619" s="482"/>
      <c r="P6619" s="482"/>
      <c r="Q6619" s="13"/>
      <c r="R6619" s="13"/>
    </row>
    <row r="6620" spans="8:18" ht="18.600000000000001" x14ac:dyDescent="0.4">
      <c r="H6620" s="483"/>
      <c r="I6620" s="483"/>
      <c r="J6620" s="483"/>
      <c r="K6620" s="483"/>
      <c r="L6620" s="483"/>
      <c r="M6620" s="483"/>
      <c r="N6620" s="483"/>
      <c r="O6620" s="483"/>
      <c r="P6620" s="483"/>
      <c r="Q6620" s="13"/>
      <c r="R6620" s="13"/>
    </row>
    <row r="6621" spans="8:18" ht="18" x14ac:dyDescent="0.4">
      <c r="H6621" s="484"/>
      <c r="I6621" s="484"/>
      <c r="J6621" s="484"/>
      <c r="K6621" s="484"/>
      <c r="L6621" s="484"/>
      <c r="M6621" s="484"/>
      <c r="N6621" s="484"/>
      <c r="O6621" s="484"/>
      <c r="P6621" s="484"/>
      <c r="Q6621" s="13"/>
      <c r="R6621" s="13"/>
    </row>
    <row r="6622" spans="8:18" x14ac:dyDescent="0.3">
      <c r="H6622" s="13"/>
      <c r="I6622" s="359"/>
      <c r="J6622" s="360"/>
      <c r="K6622" s="430"/>
      <c r="L6622" s="362"/>
      <c r="M6622" s="363"/>
      <c r="N6622" s="485"/>
      <c r="O6622" s="485"/>
      <c r="P6622" s="364"/>
      <c r="Q6622" s="13"/>
      <c r="R6622" s="13"/>
    </row>
    <row r="6623" spans="8:18" x14ac:dyDescent="0.3">
      <c r="H6623" s="13"/>
      <c r="I6623" s="359"/>
      <c r="J6623" s="360"/>
      <c r="K6623" s="361"/>
      <c r="L6623" s="361"/>
      <c r="M6623" s="363"/>
      <c r="N6623" s="485"/>
      <c r="O6623" s="485"/>
      <c r="P6623" s="364"/>
      <c r="Q6623" s="13"/>
      <c r="R6623" s="13"/>
    </row>
    <row r="6624" spans="8:18" x14ac:dyDescent="0.3">
      <c r="H6624" s="13"/>
      <c r="I6624" s="365"/>
      <c r="J6624" s="365"/>
      <c r="K6624" s="366"/>
      <c r="L6624" s="367"/>
      <c r="M6624" s="368"/>
      <c r="N6624" s="369"/>
      <c r="O6624" s="486"/>
      <c r="P6624" s="486"/>
      <c r="Q6624" s="486"/>
      <c r="R6624" s="486"/>
    </row>
    <row r="6625" spans="8:22" x14ac:dyDescent="0.3">
      <c r="H6625" s="370"/>
      <c r="I6625" s="371"/>
      <c r="J6625" s="371"/>
      <c r="K6625" s="367"/>
      <c r="L6625" s="367"/>
      <c r="M6625" s="367"/>
      <c r="N6625" s="372"/>
      <c r="O6625" s="478"/>
      <c r="P6625" s="478"/>
      <c r="Q6625" s="478"/>
      <c r="R6625" s="478"/>
    </row>
    <row r="6626" spans="8:22" x14ac:dyDescent="0.3">
      <c r="H6626" s="357"/>
      <c r="I6626" s="357"/>
      <c r="J6626" s="407"/>
      <c r="K6626" s="378"/>
      <c r="L6626" s="378"/>
      <c r="M6626" s="381"/>
      <c r="N6626" s="455"/>
      <c r="O6626" s="376"/>
      <c r="P6626" s="377"/>
      <c r="Q6626" s="376"/>
      <c r="R6626" s="377"/>
    </row>
    <row r="6627" spans="8:22" x14ac:dyDescent="0.3">
      <c r="H6627" s="357"/>
      <c r="I6627" s="357"/>
      <c r="J6627" s="407"/>
      <c r="K6627" s="378"/>
      <c r="L6627" s="378"/>
      <c r="M6627" s="381"/>
      <c r="N6627" s="423"/>
      <c r="O6627" s="376"/>
      <c r="P6627" s="377"/>
      <c r="Q6627" s="376"/>
      <c r="R6627" s="377"/>
    </row>
    <row r="6628" spans="8:22" x14ac:dyDescent="0.3">
      <c r="H6628" s="357"/>
      <c r="I6628" s="357"/>
      <c r="J6628" s="407"/>
      <c r="K6628" s="378"/>
      <c r="L6628" s="378"/>
      <c r="M6628" s="381"/>
      <c r="N6628" s="423"/>
      <c r="O6628" s="376"/>
      <c r="P6628" s="377"/>
      <c r="Q6628" s="376"/>
      <c r="R6628" s="377"/>
    </row>
    <row r="6629" spans="8:22" x14ac:dyDescent="0.3">
      <c r="H6629" s="357"/>
      <c r="I6629" s="357"/>
      <c r="J6629" s="407"/>
      <c r="K6629" s="378"/>
      <c r="L6629" s="378"/>
      <c r="M6629" s="381"/>
      <c r="N6629" s="423"/>
      <c r="O6629" s="376"/>
      <c r="P6629" s="377"/>
      <c r="Q6629" s="376"/>
      <c r="R6629" s="377"/>
      <c r="T6629" s="204" t="s">
        <v>2381</v>
      </c>
      <c r="U6629" s="204"/>
      <c r="V6629" s="204"/>
    </row>
    <row r="6630" spans="8:22" x14ac:dyDescent="0.3">
      <c r="H6630" s="357"/>
      <c r="I6630" s="357"/>
      <c r="J6630" s="407"/>
      <c r="K6630" s="378"/>
      <c r="L6630" s="378"/>
      <c r="M6630" s="381"/>
      <c r="N6630" s="423"/>
      <c r="O6630" s="376"/>
      <c r="P6630" s="377"/>
      <c r="Q6630" s="376"/>
      <c r="R6630" s="377"/>
      <c r="T6630" s="204" t="s">
        <v>2381</v>
      </c>
      <c r="U6630" s="204"/>
      <c r="V6630" s="204"/>
    </row>
    <row r="6631" spans="8:22" x14ac:dyDescent="0.3">
      <c r="H6631" s="357"/>
      <c r="I6631" s="357"/>
      <c r="J6631" s="407"/>
      <c r="K6631" s="378"/>
      <c r="L6631" s="378"/>
      <c r="M6631" s="381"/>
      <c r="N6631" s="423"/>
      <c r="O6631" s="376"/>
      <c r="P6631" s="377"/>
      <c r="Q6631" s="376"/>
      <c r="R6631" s="377"/>
      <c r="T6631" s="204" t="s">
        <v>2381</v>
      </c>
      <c r="U6631" s="204"/>
      <c r="V6631" s="204"/>
    </row>
    <row r="6632" spans="8:22" x14ac:dyDescent="0.3">
      <c r="H6632" s="357"/>
      <c r="I6632" s="357"/>
      <c r="J6632" s="407"/>
      <c r="K6632" s="378"/>
      <c r="L6632" s="378"/>
      <c r="M6632" s="381"/>
      <c r="N6632" s="423"/>
      <c r="O6632" s="376"/>
      <c r="P6632" s="377"/>
      <c r="Q6632" s="376"/>
      <c r="R6632" s="377"/>
      <c r="T6632" s="204" t="s">
        <v>2381</v>
      </c>
      <c r="U6632" s="204"/>
      <c r="V6632" s="204"/>
    </row>
    <row r="6633" spans="8:22" x14ac:dyDescent="0.3">
      <c r="H6633" s="357"/>
      <c r="I6633" s="357"/>
      <c r="J6633" s="407"/>
      <c r="K6633" s="378"/>
      <c r="L6633" s="378"/>
      <c r="M6633" s="381"/>
      <c r="N6633" s="423"/>
      <c r="O6633" s="376"/>
      <c r="P6633" s="377"/>
      <c r="Q6633" s="376"/>
      <c r="R6633" s="377"/>
      <c r="T6633" s="204" t="s">
        <v>2381</v>
      </c>
      <c r="U6633" s="204"/>
      <c r="V6633" s="204"/>
    </row>
    <row r="6634" spans="8:22" x14ac:dyDescent="0.3">
      <c r="H6634" s="357"/>
      <c r="I6634" s="357"/>
      <c r="J6634" s="407"/>
      <c r="K6634" s="378"/>
      <c r="L6634" s="378"/>
      <c r="M6634" s="381"/>
      <c r="N6634" s="423"/>
      <c r="O6634" s="376"/>
      <c r="P6634" s="377"/>
      <c r="Q6634" s="376"/>
      <c r="R6634" s="377"/>
      <c r="T6634" s="204" t="s">
        <v>2381</v>
      </c>
      <c r="U6634" s="204"/>
      <c r="V6634" s="204"/>
    </row>
    <row r="6635" spans="8:22" x14ac:dyDescent="0.3">
      <c r="H6635" s="357"/>
      <c r="I6635" s="357"/>
      <c r="J6635" s="407"/>
      <c r="K6635" s="378"/>
      <c r="L6635" s="378"/>
      <c r="M6635" s="381"/>
      <c r="N6635" s="381"/>
      <c r="O6635" s="376"/>
      <c r="P6635" s="377"/>
      <c r="Q6635" s="376"/>
      <c r="R6635" s="377"/>
    </row>
    <row r="6636" spans="8:22" x14ac:dyDescent="0.3">
      <c r="H6636" s="367"/>
      <c r="I6636" s="367"/>
      <c r="J6636" s="367"/>
      <c r="K6636" s="367"/>
      <c r="L6636" s="367"/>
      <c r="M6636" s="367"/>
      <c r="N6636" s="382"/>
      <c r="O6636" s="376"/>
      <c r="P6636" s="377"/>
      <c r="Q6636" s="376"/>
      <c r="R6636" s="377"/>
    </row>
    <row r="6637" spans="8:22" x14ac:dyDescent="0.3">
      <c r="H6637" s="354"/>
      <c r="I6637" s="354"/>
      <c r="J6637" s="354"/>
      <c r="K6637" s="354"/>
      <c r="L6637" s="354"/>
      <c r="M6637" s="368"/>
      <c r="N6637" s="384"/>
      <c r="O6637" s="310"/>
      <c r="P6637" s="495"/>
      <c r="Q6637" s="495"/>
      <c r="R6637" s="495"/>
    </row>
    <row r="6638" spans="8:22" ht="21" customHeight="1" x14ac:dyDescent="0.3">
      <c r="H6638" s="385"/>
      <c r="I6638" s="385"/>
      <c r="J6638" s="385"/>
      <c r="K6638" s="385"/>
      <c r="L6638" s="385"/>
      <c r="M6638" s="386"/>
      <c r="N6638" s="386"/>
      <c r="O6638" s="385"/>
      <c r="P6638" s="385"/>
      <c r="Q6638" s="13"/>
      <c r="R6638" s="13"/>
    </row>
    <row r="6639" spans="8:22" ht="20.25" customHeight="1" x14ac:dyDescent="0.3">
      <c r="H6639" s="354"/>
      <c r="I6639" s="355"/>
      <c r="J6639" s="355"/>
      <c r="K6639" s="355"/>
      <c r="L6639" s="355"/>
      <c r="M6639" s="355"/>
      <c r="N6639" s="355"/>
      <c r="O6639" s="355"/>
      <c r="P6639" s="355"/>
      <c r="Q6639" s="13"/>
      <c r="R6639" s="13"/>
    </row>
    <row r="6640" spans="8:22" x14ac:dyDescent="0.3">
      <c r="H6640" s="354"/>
      <c r="I6640" s="355"/>
      <c r="J6640" s="355"/>
      <c r="K6640" s="355"/>
      <c r="L6640" s="355"/>
      <c r="M6640" s="355"/>
      <c r="N6640" s="355"/>
      <c r="O6640" s="355"/>
      <c r="P6640" s="355"/>
      <c r="Q6640" s="13"/>
      <c r="R6640" s="70"/>
    </row>
    <row r="6641" spans="8:18" ht="36" customHeight="1" x14ac:dyDescent="0.3">
      <c r="H6641" s="354"/>
      <c r="I6641" s="355"/>
      <c r="J6641" s="355"/>
      <c r="K6641" s="355"/>
      <c r="L6641" s="355"/>
      <c r="M6641" s="355"/>
      <c r="N6641" s="355"/>
      <c r="O6641" s="355"/>
      <c r="P6641" s="355"/>
      <c r="Q6641" s="13"/>
      <c r="R6641" s="70"/>
    </row>
    <row r="6642" spans="8:18" ht="4.5" customHeight="1" x14ac:dyDescent="0.3">
      <c r="H6642" s="13"/>
      <c r="I6642" s="13"/>
      <c r="J6642" s="13"/>
      <c r="K6642" s="13"/>
      <c r="L6642" s="13"/>
      <c r="M6642" s="358"/>
      <c r="N6642" s="358"/>
      <c r="O6642" s="13"/>
      <c r="P6642" s="13"/>
      <c r="Q6642" s="13"/>
      <c r="R6642" s="13"/>
    </row>
    <row r="6643" spans="8:18" ht="18.600000000000001" x14ac:dyDescent="0.4">
      <c r="H6643" s="487"/>
      <c r="I6643" s="487"/>
      <c r="J6643" s="487"/>
      <c r="K6643" s="487"/>
      <c r="L6643" s="487"/>
      <c r="M6643" s="487"/>
      <c r="N6643" s="487"/>
      <c r="O6643" s="487"/>
      <c r="P6643" s="487"/>
      <c r="Q6643" s="487"/>
      <c r="R6643" s="487"/>
    </row>
    <row r="6644" spans="8:18" x14ac:dyDescent="0.3">
      <c r="H6644" s="482"/>
      <c r="I6644" s="482"/>
      <c r="J6644" s="482"/>
      <c r="K6644" s="482"/>
      <c r="L6644" s="482"/>
      <c r="M6644" s="482"/>
      <c r="N6644" s="482"/>
      <c r="O6644" s="482"/>
      <c r="P6644" s="482"/>
      <c r="Q6644" s="13"/>
      <c r="R6644" s="13"/>
    </row>
    <row r="6645" spans="8:18" ht="18.600000000000001" x14ac:dyDescent="0.4">
      <c r="H6645" s="483"/>
      <c r="I6645" s="483"/>
      <c r="J6645" s="483"/>
      <c r="K6645" s="483"/>
      <c r="L6645" s="483"/>
      <c r="M6645" s="483"/>
      <c r="N6645" s="483"/>
      <c r="O6645" s="483"/>
      <c r="P6645" s="483"/>
      <c r="Q6645" s="13"/>
      <c r="R6645" s="13"/>
    </row>
    <row r="6646" spans="8:18" ht="18" x14ac:dyDescent="0.4">
      <c r="H6646" s="484"/>
      <c r="I6646" s="484"/>
      <c r="J6646" s="484"/>
      <c r="K6646" s="484"/>
      <c r="L6646" s="484"/>
      <c r="M6646" s="484"/>
      <c r="N6646" s="484"/>
      <c r="O6646" s="484"/>
      <c r="P6646" s="484"/>
      <c r="Q6646" s="13"/>
      <c r="R6646" s="13"/>
    </row>
    <row r="6647" spans="8:18" ht="16.5" customHeight="1" x14ac:dyDescent="0.3">
      <c r="H6647" s="13"/>
      <c r="I6647" s="359"/>
      <c r="J6647" s="360"/>
      <c r="K6647" s="430"/>
      <c r="L6647" s="362"/>
      <c r="M6647" s="363"/>
      <c r="N6647" s="485"/>
      <c r="O6647" s="485"/>
      <c r="P6647" s="364"/>
      <c r="Q6647" s="13"/>
      <c r="R6647" s="13"/>
    </row>
    <row r="6648" spans="8:18" ht="12.75" customHeight="1" x14ac:dyDescent="0.3">
      <c r="H6648" s="13"/>
      <c r="I6648" s="359"/>
      <c r="J6648" s="360"/>
      <c r="K6648" s="361"/>
      <c r="L6648" s="361"/>
      <c r="M6648" s="363"/>
      <c r="N6648" s="485"/>
      <c r="O6648" s="485"/>
      <c r="P6648" s="364"/>
      <c r="Q6648" s="13"/>
      <c r="R6648" s="13"/>
    </row>
    <row r="6649" spans="8:18" ht="13.5" customHeight="1" x14ac:dyDescent="0.3">
      <c r="H6649" s="13"/>
      <c r="I6649" s="365"/>
      <c r="J6649" s="365"/>
      <c r="K6649" s="366"/>
      <c r="L6649" s="367"/>
      <c r="M6649" s="368"/>
      <c r="N6649" s="369"/>
      <c r="O6649" s="486"/>
      <c r="P6649" s="486"/>
      <c r="Q6649" s="486"/>
      <c r="R6649" s="486"/>
    </row>
    <row r="6650" spans="8:18" ht="18" customHeight="1" x14ac:dyDescent="0.3">
      <c r="H6650" s="370"/>
      <c r="I6650" s="371"/>
      <c r="J6650" s="371"/>
      <c r="K6650" s="367"/>
      <c r="L6650" s="367"/>
      <c r="M6650" s="367"/>
      <c r="N6650" s="372"/>
      <c r="O6650" s="478"/>
      <c r="P6650" s="478"/>
      <c r="Q6650" s="478"/>
      <c r="R6650" s="478"/>
    </row>
    <row r="6651" spans="8:18" x14ac:dyDescent="0.3">
      <c r="H6651" s="357"/>
      <c r="I6651" s="357"/>
      <c r="J6651" s="407"/>
      <c r="K6651" s="378"/>
      <c r="L6651" s="378"/>
      <c r="M6651" s="381"/>
      <c r="N6651" s="455"/>
      <c r="O6651" s="376"/>
      <c r="P6651" s="377"/>
      <c r="Q6651" s="376"/>
      <c r="R6651" s="377"/>
    </row>
    <row r="6652" spans="8:18" x14ac:dyDescent="0.3">
      <c r="H6652" s="357"/>
      <c r="I6652" s="357"/>
      <c r="J6652" s="407"/>
      <c r="K6652" s="378"/>
      <c r="L6652" s="378"/>
      <c r="M6652" s="381"/>
      <c r="N6652" s="456"/>
      <c r="O6652" s="376"/>
      <c r="P6652" s="377"/>
      <c r="Q6652" s="376"/>
      <c r="R6652" s="377"/>
    </row>
    <row r="6653" spans="8:18" ht="16.5" customHeight="1" x14ac:dyDescent="0.3">
      <c r="H6653" s="357"/>
      <c r="I6653" s="357"/>
      <c r="J6653" s="407"/>
      <c r="K6653" s="378"/>
      <c r="L6653" s="378"/>
      <c r="M6653" s="381"/>
      <c r="N6653" s="423"/>
      <c r="O6653" s="376"/>
      <c r="P6653" s="377"/>
      <c r="Q6653" s="376"/>
      <c r="R6653" s="377"/>
    </row>
    <row r="6654" spans="8:18" x14ac:dyDescent="0.3">
      <c r="H6654" s="357"/>
      <c r="I6654" s="357"/>
      <c r="J6654" s="407"/>
      <c r="K6654" s="378"/>
      <c r="L6654" s="378"/>
      <c r="M6654" s="381"/>
      <c r="N6654" s="423"/>
      <c r="O6654" s="376"/>
      <c r="P6654" s="377"/>
      <c r="Q6654" s="376"/>
      <c r="R6654" s="377"/>
    </row>
    <row r="6655" spans="8:18" x14ac:dyDescent="0.3">
      <c r="H6655" s="357"/>
      <c r="I6655" s="357"/>
      <c r="J6655" s="407"/>
      <c r="K6655" s="378"/>
      <c r="L6655" s="378"/>
      <c r="M6655" s="381"/>
      <c r="N6655" s="423"/>
      <c r="O6655" s="376"/>
      <c r="P6655" s="377"/>
      <c r="Q6655" s="376"/>
      <c r="R6655" s="377"/>
    </row>
    <row r="6656" spans="8:18" x14ac:dyDescent="0.3">
      <c r="H6656" s="357"/>
      <c r="I6656" s="357"/>
      <c r="J6656" s="407"/>
      <c r="K6656" s="378"/>
      <c r="L6656" s="378"/>
      <c r="M6656" s="381"/>
      <c r="N6656" s="423"/>
      <c r="O6656" s="376"/>
      <c r="P6656" s="377"/>
      <c r="Q6656" s="376"/>
      <c r="R6656" s="377"/>
    </row>
    <row r="6657" spans="8:18" x14ac:dyDescent="0.3">
      <c r="H6657" s="357"/>
      <c r="I6657" s="357"/>
      <c r="J6657" s="407"/>
      <c r="K6657" s="378"/>
      <c r="L6657" s="378"/>
      <c r="M6657" s="381"/>
      <c r="N6657" s="423"/>
      <c r="O6657" s="376"/>
      <c r="P6657" s="377"/>
      <c r="Q6657" s="376"/>
      <c r="R6657" s="377"/>
    </row>
    <row r="6658" spans="8:18" x14ac:dyDescent="0.3">
      <c r="H6658" s="357"/>
      <c r="I6658" s="357"/>
      <c r="J6658" s="407"/>
      <c r="K6658" s="378"/>
      <c r="L6658" s="378"/>
      <c r="M6658" s="381"/>
      <c r="N6658" s="423"/>
      <c r="O6658" s="376"/>
      <c r="P6658" s="377"/>
      <c r="Q6658" s="376"/>
      <c r="R6658" s="377"/>
    </row>
    <row r="6659" spans="8:18" ht="18" customHeight="1" x14ac:dyDescent="0.3">
      <c r="H6659" s="367"/>
      <c r="I6659" s="367"/>
      <c r="J6659" s="367"/>
      <c r="K6659" s="367"/>
      <c r="L6659" s="367"/>
      <c r="M6659" s="367"/>
      <c r="N6659" s="382"/>
      <c r="O6659" s="376"/>
      <c r="P6659" s="377"/>
      <c r="Q6659" s="376"/>
      <c r="R6659" s="377"/>
    </row>
    <row r="6660" spans="8:18" ht="24" customHeight="1" x14ac:dyDescent="0.3">
      <c r="H6660" s="354"/>
      <c r="I6660" s="354"/>
      <c r="J6660" s="354"/>
      <c r="K6660" s="354"/>
      <c r="L6660" s="354"/>
      <c r="M6660" s="368"/>
      <c r="N6660" s="384"/>
      <c r="O6660" s="310"/>
      <c r="P6660" s="495"/>
      <c r="Q6660" s="495"/>
      <c r="R6660" s="495"/>
    </row>
    <row r="6661" spans="8:18" ht="30" customHeight="1" x14ac:dyDescent="0.3">
      <c r="H6661" s="385"/>
      <c r="I6661" s="385"/>
      <c r="J6661" s="385"/>
      <c r="K6661" s="385"/>
      <c r="L6661" s="385"/>
      <c r="M6661" s="386"/>
      <c r="N6661" s="386"/>
      <c r="O6661" s="385"/>
      <c r="P6661" s="385"/>
      <c r="Q6661" s="13"/>
      <c r="R6661" s="13"/>
    </row>
    <row r="6662" spans="8:18" ht="24" customHeight="1" x14ac:dyDescent="0.3">
      <c r="H6662" s="354"/>
      <c r="I6662" s="355"/>
      <c r="J6662" s="355"/>
      <c r="K6662" s="355"/>
      <c r="L6662" s="355"/>
      <c r="M6662" s="355"/>
      <c r="N6662" s="355"/>
      <c r="O6662" s="355"/>
      <c r="P6662" s="355"/>
      <c r="Q6662" s="13"/>
      <c r="R6662" s="13"/>
    </row>
    <row r="6663" spans="8:18" x14ac:dyDescent="0.3">
      <c r="H6663" s="354"/>
      <c r="I6663" s="355"/>
      <c r="J6663" s="355"/>
      <c r="K6663" s="355"/>
      <c r="L6663" s="355"/>
      <c r="M6663" s="355"/>
      <c r="N6663" s="355"/>
      <c r="O6663" s="355"/>
      <c r="P6663" s="355"/>
      <c r="Q6663" s="13"/>
      <c r="R6663" s="70"/>
    </row>
    <row r="6664" spans="8:18" ht="34.5" customHeight="1" x14ac:dyDescent="0.3">
      <c r="H6664" s="354"/>
      <c r="I6664" s="355"/>
      <c r="J6664" s="355"/>
      <c r="K6664" s="355"/>
      <c r="L6664" s="355"/>
      <c r="M6664" s="355"/>
      <c r="N6664" s="355"/>
      <c r="O6664" s="355"/>
      <c r="P6664" s="355"/>
      <c r="Q6664" s="13"/>
      <c r="R6664" s="70"/>
    </row>
    <row r="6665" spans="8:18" ht="6" customHeight="1" x14ac:dyDescent="0.3">
      <c r="H6665" s="13"/>
      <c r="I6665" s="13"/>
      <c r="J6665" s="13"/>
      <c r="K6665" s="13"/>
      <c r="L6665" s="13"/>
      <c r="M6665" s="358"/>
      <c r="N6665" s="358"/>
      <c r="O6665" s="13"/>
      <c r="P6665" s="13"/>
      <c r="Q6665" s="13"/>
      <c r="R6665" s="13"/>
    </row>
    <row r="6666" spans="8:18" ht="18.600000000000001" x14ac:dyDescent="0.4">
      <c r="H6666" s="487"/>
      <c r="I6666" s="487"/>
      <c r="J6666" s="487"/>
      <c r="K6666" s="487"/>
      <c r="L6666" s="487"/>
      <c r="M6666" s="487"/>
      <c r="N6666" s="487"/>
      <c r="O6666" s="487"/>
      <c r="P6666" s="487"/>
      <c r="Q6666" s="487"/>
      <c r="R6666" s="487"/>
    </row>
    <row r="6667" spans="8:18" x14ac:dyDescent="0.3">
      <c r="H6667" s="482"/>
      <c r="I6667" s="482"/>
      <c r="J6667" s="482"/>
      <c r="K6667" s="482"/>
      <c r="L6667" s="482"/>
      <c r="M6667" s="482"/>
      <c r="N6667" s="482"/>
      <c r="O6667" s="482"/>
      <c r="P6667" s="482"/>
      <c r="Q6667" s="13"/>
      <c r="R6667" s="13"/>
    </row>
    <row r="6668" spans="8:18" ht="18.600000000000001" x14ac:dyDescent="0.4">
      <c r="H6668" s="483"/>
      <c r="I6668" s="483"/>
      <c r="J6668" s="483"/>
      <c r="K6668" s="483"/>
      <c r="L6668" s="483"/>
      <c r="M6668" s="483"/>
      <c r="N6668" s="483"/>
      <c r="O6668" s="483"/>
      <c r="P6668" s="483"/>
      <c r="Q6668" s="13"/>
      <c r="R6668" s="13"/>
    </row>
    <row r="6669" spans="8:18" ht="18" x14ac:dyDescent="0.4">
      <c r="H6669" s="484"/>
      <c r="I6669" s="484"/>
      <c r="J6669" s="484"/>
      <c r="K6669" s="484"/>
      <c r="L6669" s="484"/>
      <c r="M6669" s="484"/>
      <c r="N6669" s="484"/>
      <c r="O6669" s="484"/>
      <c r="P6669" s="484"/>
      <c r="Q6669" s="13"/>
      <c r="R6669" s="13"/>
    </row>
    <row r="6670" spans="8:18" x14ac:dyDescent="0.3">
      <c r="H6670" s="13"/>
      <c r="I6670" s="359"/>
      <c r="J6670" s="360"/>
      <c r="K6670" s="430"/>
      <c r="L6670" s="362"/>
      <c r="M6670" s="363"/>
      <c r="N6670" s="485"/>
      <c r="O6670" s="485"/>
      <c r="P6670" s="364"/>
      <c r="Q6670" s="13"/>
      <c r="R6670" s="13"/>
    </row>
    <row r="6671" spans="8:18" x14ac:dyDescent="0.3">
      <c r="H6671" s="13"/>
      <c r="I6671" s="359"/>
      <c r="J6671" s="360"/>
      <c r="K6671" s="361"/>
      <c r="L6671" s="361"/>
      <c r="M6671" s="363"/>
      <c r="N6671" s="485"/>
      <c r="O6671" s="485"/>
      <c r="P6671" s="364"/>
      <c r="Q6671" s="13"/>
      <c r="R6671" s="13"/>
    </row>
    <row r="6672" spans="8:18" x14ac:dyDescent="0.3">
      <c r="H6672" s="13"/>
      <c r="I6672" s="365"/>
      <c r="J6672" s="365"/>
      <c r="K6672" s="366"/>
      <c r="L6672" s="367"/>
      <c r="M6672" s="368"/>
      <c r="N6672" s="369"/>
      <c r="O6672" s="486"/>
      <c r="P6672" s="486"/>
      <c r="Q6672" s="486"/>
      <c r="R6672" s="486"/>
    </row>
    <row r="6673" spans="8:18" x14ac:dyDescent="0.3">
      <c r="H6673" s="370"/>
      <c r="I6673" s="371"/>
      <c r="J6673" s="371"/>
      <c r="K6673" s="367"/>
      <c r="L6673" s="367"/>
      <c r="M6673" s="367"/>
      <c r="N6673" s="372"/>
      <c r="O6673" s="478"/>
      <c r="P6673" s="478"/>
      <c r="Q6673" s="478"/>
      <c r="R6673" s="478"/>
    </row>
    <row r="6674" spans="8:18" x14ac:dyDescent="0.3">
      <c r="H6674" s="357"/>
      <c r="I6674" s="357"/>
      <c r="J6674" s="407"/>
      <c r="K6674" s="378"/>
      <c r="L6674" s="378"/>
      <c r="M6674" s="381"/>
      <c r="N6674" s="455"/>
      <c r="O6674" s="376"/>
      <c r="P6674" s="377"/>
      <c r="Q6674" s="376"/>
      <c r="R6674" s="377"/>
    </row>
    <row r="6675" spans="8:18" x14ac:dyDescent="0.3">
      <c r="H6675" s="357"/>
      <c r="I6675" s="357"/>
      <c r="J6675" s="407"/>
      <c r="K6675" s="378"/>
      <c r="L6675" s="378"/>
      <c r="M6675" s="381"/>
      <c r="N6675" s="456"/>
      <c r="O6675" s="376"/>
      <c r="P6675" s="377"/>
      <c r="Q6675" s="376"/>
      <c r="R6675" s="377"/>
    </row>
    <row r="6676" spans="8:18" x14ac:dyDescent="0.3">
      <c r="H6676" s="357"/>
      <c r="I6676" s="357"/>
      <c r="J6676" s="407"/>
      <c r="K6676" s="378"/>
      <c r="L6676" s="378"/>
      <c r="M6676" s="381"/>
      <c r="N6676" s="423"/>
      <c r="O6676" s="376"/>
      <c r="P6676" s="377"/>
      <c r="Q6676" s="376"/>
      <c r="R6676" s="377"/>
    </row>
    <row r="6677" spans="8:18" x14ac:dyDescent="0.3">
      <c r="H6677" s="357"/>
      <c r="I6677" s="357"/>
      <c r="J6677" s="407"/>
      <c r="K6677" s="378"/>
      <c r="L6677" s="378"/>
      <c r="M6677" s="381"/>
      <c r="N6677" s="423"/>
      <c r="O6677" s="376"/>
      <c r="P6677" s="377"/>
      <c r="Q6677" s="376"/>
      <c r="R6677" s="377"/>
    </row>
    <row r="6678" spans="8:18" x14ac:dyDescent="0.3">
      <c r="H6678" s="357"/>
      <c r="I6678" s="357"/>
      <c r="J6678" s="407"/>
      <c r="K6678" s="378"/>
      <c r="L6678" s="378"/>
      <c r="M6678" s="381"/>
      <c r="N6678" s="423"/>
      <c r="O6678" s="376"/>
      <c r="P6678" s="377"/>
      <c r="Q6678" s="376"/>
      <c r="R6678" s="377"/>
    </row>
    <row r="6679" spans="8:18" ht="18.75" customHeight="1" x14ac:dyDescent="0.3">
      <c r="H6679" s="367"/>
      <c r="I6679" s="367"/>
      <c r="J6679" s="367"/>
      <c r="K6679" s="367"/>
      <c r="L6679" s="367"/>
      <c r="M6679" s="367"/>
      <c r="N6679" s="382"/>
      <c r="O6679" s="376"/>
      <c r="P6679" s="377"/>
      <c r="Q6679" s="376"/>
      <c r="R6679" s="377"/>
    </row>
    <row r="6680" spans="8:18" ht="18" customHeight="1" x14ac:dyDescent="0.3">
      <c r="H6680" s="354"/>
      <c r="I6680" s="354"/>
      <c r="J6680" s="354"/>
      <c r="K6680" s="354"/>
      <c r="L6680" s="354"/>
      <c r="M6680" s="368"/>
      <c r="N6680" s="384"/>
      <c r="O6680" s="310"/>
      <c r="P6680" s="495"/>
      <c r="Q6680" s="495"/>
      <c r="R6680" s="495"/>
    </row>
    <row r="6681" spans="8:18" ht="21.75" customHeight="1" x14ac:dyDescent="0.3">
      <c r="H6681" s="496"/>
      <c r="I6681" s="496"/>
      <c r="J6681" s="496"/>
      <c r="K6681" s="496"/>
      <c r="L6681" s="496"/>
      <c r="M6681" s="496"/>
      <c r="N6681" s="496"/>
      <c r="O6681" s="310"/>
      <c r="P6681" s="400"/>
      <c r="Q6681" s="397"/>
      <c r="R6681" s="397"/>
    </row>
    <row r="6682" spans="8:18" ht="24" customHeight="1" x14ac:dyDescent="0.3">
      <c r="H6682" s="496"/>
      <c r="I6682" s="496"/>
      <c r="J6682" s="496"/>
      <c r="K6682" s="496"/>
      <c r="L6682" s="496"/>
      <c r="M6682" s="496"/>
      <c r="N6682" s="496"/>
      <c r="O6682" s="310"/>
      <c r="P6682" s="495"/>
      <c r="Q6682" s="495"/>
      <c r="R6682" s="495"/>
    </row>
    <row r="6683" spans="8:18" ht="20.25" customHeight="1" x14ac:dyDescent="0.3">
      <c r="H6683" s="385"/>
      <c r="I6683" s="385"/>
      <c r="J6683" s="385"/>
      <c r="K6683" s="385"/>
      <c r="L6683" s="385"/>
      <c r="M6683" s="386"/>
      <c r="N6683" s="386"/>
      <c r="O6683" s="385"/>
      <c r="P6683" s="385"/>
      <c r="Q6683" s="13"/>
      <c r="R6683" s="13"/>
    </row>
    <row r="6684" spans="8:18" ht="23.25" customHeight="1" x14ac:dyDescent="0.3">
      <c r="H6684" s="354"/>
      <c r="I6684" s="355"/>
      <c r="J6684" s="355"/>
      <c r="K6684" s="355"/>
      <c r="L6684" s="355"/>
      <c r="M6684" s="355"/>
      <c r="N6684" s="355"/>
      <c r="O6684" s="355"/>
      <c r="P6684" s="355"/>
      <c r="Q6684" s="13"/>
      <c r="R6684" s="13"/>
    </row>
    <row r="6685" spans="8:18" x14ac:dyDescent="0.3">
      <c r="H6685" s="354"/>
      <c r="I6685" s="355"/>
      <c r="J6685" s="355"/>
      <c r="K6685" s="355"/>
      <c r="L6685" s="355"/>
      <c r="M6685" s="355"/>
      <c r="N6685" s="355"/>
      <c r="O6685" s="355"/>
      <c r="P6685" s="355"/>
      <c r="Q6685" s="13"/>
      <c r="R6685" s="70"/>
    </row>
    <row r="6686" spans="8:18" ht="29.25" customHeight="1" x14ac:dyDescent="0.3">
      <c r="H6686" s="354"/>
      <c r="I6686" s="355"/>
      <c r="J6686" s="355"/>
      <c r="K6686" s="355"/>
      <c r="L6686" s="355"/>
      <c r="M6686" s="355"/>
      <c r="N6686" s="355"/>
      <c r="O6686" s="355"/>
      <c r="P6686" s="355"/>
      <c r="Q6686" s="13"/>
      <c r="R6686" s="70"/>
    </row>
    <row r="6687" spans="8:18" x14ac:dyDescent="0.3">
      <c r="H6687" s="13"/>
      <c r="I6687" s="13"/>
      <c r="J6687" s="13"/>
      <c r="K6687" s="13"/>
      <c r="L6687" s="13"/>
      <c r="M6687" s="358"/>
      <c r="N6687" s="358"/>
      <c r="O6687" s="13"/>
      <c r="P6687" s="13"/>
      <c r="Q6687" s="13"/>
      <c r="R6687" s="13"/>
    </row>
    <row r="6688" spans="8:18" ht="18.600000000000001" x14ac:dyDescent="0.4">
      <c r="H6688" s="487"/>
      <c r="I6688" s="487"/>
      <c r="J6688" s="487"/>
      <c r="K6688" s="487"/>
      <c r="L6688" s="487"/>
      <c r="M6688" s="487"/>
      <c r="N6688" s="487"/>
      <c r="O6688" s="487"/>
      <c r="P6688" s="487"/>
      <c r="Q6688" s="487"/>
      <c r="R6688" s="487"/>
    </row>
    <row r="6689" spans="8:18" x14ac:dyDescent="0.3">
      <c r="H6689" s="482"/>
      <c r="I6689" s="482"/>
      <c r="J6689" s="482"/>
      <c r="K6689" s="482"/>
      <c r="L6689" s="482"/>
      <c r="M6689" s="482"/>
      <c r="N6689" s="482"/>
      <c r="O6689" s="482"/>
      <c r="P6689" s="482"/>
      <c r="Q6689" s="13"/>
      <c r="R6689" s="13"/>
    </row>
    <row r="6690" spans="8:18" ht="18.600000000000001" x14ac:dyDescent="0.4">
      <c r="H6690" s="483"/>
      <c r="I6690" s="483"/>
      <c r="J6690" s="483"/>
      <c r="K6690" s="483"/>
      <c r="L6690" s="483"/>
      <c r="M6690" s="483"/>
      <c r="N6690" s="483"/>
      <c r="O6690" s="483"/>
      <c r="P6690" s="483"/>
      <c r="Q6690" s="13"/>
      <c r="R6690" s="13"/>
    </row>
    <row r="6691" spans="8:18" ht="18" x14ac:dyDescent="0.4">
      <c r="H6691" s="484"/>
      <c r="I6691" s="484"/>
      <c r="J6691" s="484"/>
      <c r="K6691" s="484"/>
      <c r="L6691" s="484"/>
      <c r="M6691" s="484"/>
      <c r="N6691" s="484"/>
      <c r="O6691" s="484"/>
      <c r="P6691" s="484"/>
      <c r="Q6691" s="13"/>
      <c r="R6691" s="13"/>
    </row>
    <row r="6692" spans="8:18" x14ac:dyDescent="0.3">
      <c r="H6692" s="13"/>
      <c r="I6692" s="359"/>
      <c r="J6692" s="360"/>
      <c r="K6692" s="430"/>
      <c r="L6692" s="362"/>
      <c r="M6692" s="363"/>
      <c r="N6692" s="485"/>
      <c r="O6692" s="485"/>
      <c r="P6692" s="364"/>
      <c r="Q6692" s="13"/>
      <c r="R6692" s="13"/>
    </row>
    <row r="6693" spans="8:18" x14ac:dyDescent="0.3">
      <c r="H6693" s="13"/>
      <c r="I6693" s="359"/>
      <c r="J6693" s="360"/>
      <c r="K6693" s="361"/>
      <c r="L6693" s="361"/>
      <c r="M6693" s="363"/>
      <c r="N6693" s="485"/>
      <c r="O6693" s="485"/>
      <c r="P6693" s="364"/>
      <c r="Q6693" s="13"/>
      <c r="R6693" s="13"/>
    </row>
    <row r="6694" spans="8:18" x14ac:dyDescent="0.3">
      <c r="H6694" s="13"/>
      <c r="I6694" s="365"/>
      <c r="J6694" s="365"/>
      <c r="K6694" s="366"/>
      <c r="L6694" s="367"/>
      <c r="M6694" s="368"/>
      <c r="N6694" s="369"/>
      <c r="O6694" s="486"/>
      <c r="P6694" s="486"/>
      <c r="Q6694" s="486"/>
      <c r="R6694" s="486"/>
    </row>
    <row r="6695" spans="8:18" x14ac:dyDescent="0.3">
      <c r="H6695" s="370"/>
      <c r="I6695" s="371"/>
      <c r="J6695" s="371"/>
      <c r="K6695" s="367"/>
      <c r="L6695" s="367"/>
      <c r="M6695" s="367"/>
      <c r="N6695" s="372"/>
      <c r="O6695" s="478"/>
      <c r="P6695" s="478"/>
      <c r="Q6695" s="478"/>
      <c r="R6695" s="478"/>
    </row>
    <row r="6696" spans="8:18" ht="18.75" customHeight="1" x14ac:dyDescent="0.3">
      <c r="H6696" s="357"/>
      <c r="I6696" s="357"/>
      <c r="J6696" s="407"/>
      <c r="K6696" s="378"/>
      <c r="L6696" s="378"/>
      <c r="M6696" s="381"/>
      <c r="N6696" s="491"/>
      <c r="O6696" s="376"/>
      <c r="P6696" s="377"/>
      <c r="Q6696" s="376"/>
      <c r="R6696" s="377"/>
    </row>
    <row r="6697" spans="8:18" x14ac:dyDescent="0.3">
      <c r="H6697" s="357"/>
      <c r="I6697" s="357"/>
      <c r="J6697" s="407"/>
      <c r="K6697" s="378"/>
      <c r="L6697" s="378"/>
      <c r="M6697" s="381"/>
      <c r="N6697" s="491"/>
      <c r="O6697" s="376"/>
      <c r="P6697" s="377"/>
      <c r="Q6697" s="376"/>
      <c r="R6697" s="377"/>
    </row>
    <row r="6698" spans="8:18" x14ac:dyDescent="0.3">
      <c r="H6698" s="357"/>
      <c r="I6698" s="357"/>
      <c r="J6698" s="407"/>
      <c r="K6698" s="378"/>
      <c r="L6698" s="378"/>
      <c r="M6698" s="381"/>
      <c r="N6698" s="491"/>
      <c r="O6698" s="376"/>
      <c r="P6698" s="377"/>
      <c r="Q6698" s="376"/>
      <c r="R6698" s="377"/>
    </row>
    <row r="6699" spans="8:18" x14ac:dyDescent="0.3">
      <c r="H6699" s="357"/>
      <c r="I6699" s="357"/>
      <c r="J6699" s="407"/>
      <c r="K6699" s="378"/>
      <c r="L6699" s="378"/>
      <c r="M6699" s="381"/>
      <c r="N6699" s="491"/>
      <c r="O6699" s="376"/>
      <c r="P6699" s="377"/>
      <c r="Q6699" s="376"/>
      <c r="R6699" s="377"/>
    </row>
    <row r="6700" spans="8:18" x14ac:dyDescent="0.3">
      <c r="H6700" s="357"/>
      <c r="I6700" s="357"/>
      <c r="J6700" s="407"/>
      <c r="K6700" s="378"/>
      <c r="L6700" s="378"/>
      <c r="M6700" s="381"/>
      <c r="N6700" s="491"/>
      <c r="O6700" s="376"/>
      <c r="P6700" s="377"/>
      <c r="Q6700" s="376"/>
      <c r="R6700" s="377"/>
    </row>
    <row r="6701" spans="8:18" x14ac:dyDescent="0.3">
      <c r="H6701" s="357"/>
      <c r="I6701" s="357"/>
      <c r="J6701" s="407"/>
      <c r="K6701" s="378"/>
      <c r="L6701" s="378"/>
      <c r="M6701" s="381"/>
      <c r="N6701" s="491"/>
      <c r="O6701" s="376"/>
      <c r="P6701" s="377"/>
      <c r="Q6701" s="376"/>
      <c r="R6701" s="377"/>
    </row>
    <row r="6702" spans="8:18" x14ac:dyDescent="0.3">
      <c r="H6702" s="357"/>
      <c r="I6702" s="357"/>
      <c r="J6702" s="407"/>
      <c r="K6702" s="378"/>
      <c r="L6702" s="378"/>
      <c r="M6702" s="381"/>
      <c r="N6702" s="491"/>
      <c r="O6702" s="376"/>
      <c r="P6702" s="377"/>
      <c r="Q6702" s="376"/>
      <c r="R6702" s="377"/>
    </row>
    <row r="6703" spans="8:18" x14ac:dyDescent="0.3">
      <c r="H6703" s="357"/>
      <c r="I6703" s="357"/>
      <c r="J6703" s="407"/>
      <c r="K6703" s="378"/>
      <c r="L6703" s="378"/>
      <c r="M6703" s="381"/>
      <c r="N6703" s="491"/>
      <c r="O6703" s="376"/>
      <c r="P6703" s="377"/>
      <c r="Q6703" s="376"/>
      <c r="R6703" s="377"/>
    </row>
    <row r="6704" spans="8:18" x14ac:dyDescent="0.3">
      <c r="H6704" s="357"/>
      <c r="I6704" s="357"/>
      <c r="J6704" s="407"/>
      <c r="K6704" s="378"/>
      <c r="L6704" s="378"/>
      <c r="M6704" s="381"/>
      <c r="N6704" s="491"/>
      <c r="O6704" s="376"/>
      <c r="P6704" s="377"/>
      <c r="Q6704" s="376"/>
      <c r="R6704" s="377"/>
    </row>
    <row r="6705" spans="8:18" x14ac:dyDescent="0.3">
      <c r="H6705" s="357"/>
      <c r="I6705" s="357"/>
      <c r="J6705" s="407"/>
      <c r="K6705" s="378"/>
      <c r="L6705" s="378"/>
      <c r="M6705" s="381"/>
      <c r="N6705" s="423"/>
      <c r="O6705" s="376"/>
      <c r="P6705" s="377"/>
      <c r="Q6705" s="376"/>
      <c r="R6705" s="377"/>
    </row>
    <row r="6706" spans="8:18" x14ac:dyDescent="0.3">
      <c r="H6706" s="357"/>
      <c r="I6706" s="357"/>
      <c r="J6706" s="407"/>
      <c r="K6706" s="378"/>
      <c r="L6706" s="378"/>
      <c r="M6706" s="381"/>
      <c r="N6706" s="423"/>
      <c r="O6706" s="376"/>
      <c r="P6706" s="377"/>
      <c r="Q6706" s="376"/>
      <c r="R6706" s="377"/>
    </row>
    <row r="6707" spans="8:18" x14ac:dyDescent="0.3">
      <c r="H6707" s="357"/>
      <c r="I6707" s="357"/>
      <c r="J6707" s="407"/>
      <c r="K6707" s="378"/>
      <c r="L6707" s="378"/>
      <c r="M6707" s="381"/>
      <c r="N6707" s="423"/>
      <c r="O6707" s="376"/>
      <c r="P6707" s="377"/>
      <c r="Q6707" s="376"/>
      <c r="R6707" s="377"/>
    </row>
    <row r="6708" spans="8:18" ht="30.75" customHeight="1" x14ac:dyDescent="0.3">
      <c r="H6708" s="357"/>
      <c r="I6708" s="357"/>
      <c r="J6708" s="407"/>
      <c r="K6708" s="378"/>
      <c r="L6708" s="378"/>
      <c r="M6708" s="381"/>
      <c r="N6708" s="423"/>
      <c r="O6708" s="376"/>
      <c r="P6708" s="377"/>
      <c r="Q6708" s="376"/>
      <c r="R6708" s="377"/>
    </row>
    <row r="6709" spans="8:18" x14ac:dyDescent="0.3">
      <c r="H6709" s="357"/>
      <c r="I6709" s="357"/>
      <c r="J6709" s="407"/>
      <c r="K6709" s="378"/>
      <c r="L6709" s="378"/>
      <c r="M6709" s="381"/>
      <c r="N6709" s="423"/>
      <c r="O6709" s="376"/>
      <c r="P6709" s="377"/>
      <c r="Q6709" s="376"/>
      <c r="R6709" s="377"/>
    </row>
    <row r="6710" spans="8:18" x14ac:dyDescent="0.3">
      <c r="H6710" s="357"/>
      <c r="I6710" s="357"/>
      <c r="J6710" s="407"/>
      <c r="K6710" s="378"/>
      <c r="L6710" s="378"/>
      <c r="M6710" s="381"/>
      <c r="N6710" s="423"/>
      <c r="O6710" s="376"/>
      <c r="P6710" s="377"/>
      <c r="Q6710" s="376"/>
      <c r="R6710" s="377"/>
    </row>
    <row r="6711" spans="8:18" x14ac:dyDescent="0.3">
      <c r="H6711" s="357"/>
      <c r="I6711" s="357"/>
      <c r="J6711" s="407"/>
      <c r="K6711" s="378"/>
      <c r="L6711" s="378"/>
      <c r="M6711" s="381"/>
      <c r="N6711" s="423"/>
      <c r="O6711" s="376"/>
      <c r="P6711" s="377"/>
      <c r="Q6711" s="376"/>
      <c r="R6711" s="377"/>
    </row>
    <row r="6712" spans="8:18" ht="16.5" customHeight="1" x14ac:dyDescent="0.3">
      <c r="H6712" s="367"/>
      <c r="I6712" s="367"/>
      <c r="J6712" s="367"/>
      <c r="K6712" s="367"/>
      <c r="L6712" s="367"/>
      <c r="M6712" s="367"/>
      <c r="N6712" s="382"/>
      <c r="O6712" s="376"/>
      <c r="P6712" s="377"/>
      <c r="Q6712" s="376"/>
      <c r="R6712" s="377"/>
    </row>
    <row r="6713" spans="8:18" ht="18.75" customHeight="1" x14ac:dyDescent="0.3">
      <c r="H6713" s="354"/>
      <c r="I6713" s="354"/>
      <c r="J6713" s="354"/>
      <c r="K6713" s="354"/>
      <c r="L6713" s="354"/>
      <c r="M6713" s="368"/>
      <c r="N6713" s="384"/>
      <c r="O6713" s="310"/>
      <c r="P6713" s="495"/>
      <c r="Q6713" s="495"/>
      <c r="R6713" s="495"/>
    </row>
    <row r="6714" spans="8:18" ht="16.5" customHeight="1" x14ac:dyDescent="0.3">
      <c r="H6714" s="385"/>
      <c r="I6714" s="385"/>
      <c r="J6714" s="385"/>
      <c r="K6714" s="385"/>
      <c r="L6714" s="385"/>
      <c r="M6714" s="386"/>
      <c r="N6714" s="386"/>
      <c r="O6714" s="385"/>
      <c r="P6714" s="385"/>
      <c r="Q6714" s="13"/>
      <c r="R6714" s="13"/>
    </row>
    <row r="6715" spans="8:18" ht="17.25" customHeight="1" x14ac:dyDescent="0.3">
      <c r="H6715" s="354"/>
      <c r="I6715" s="355"/>
      <c r="J6715" s="355"/>
      <c r="K6715" s="355"/>
      <c r="L6715" s="355"/>
      <c r="M6715" s="355"/>
      <c r="N6715" s="355"/>
      <c r="O6715" s="355"/>
      <c r="P6715" s="355"/>
      <c r="Q6715" s="13"/>
      <c r="R6715" s="13"/>
    </row>
    <row r="6716" spans="8:18" x14ac:dyDescent="0.3">
      <c r="H6716" s="354"/>
      <c r="I6716" s="355"/>
      <c r="J6716" s="355"/>
      <c r="K6716" s="355"/>
      <c r="L6716" s="355"/>
      <c r="M6716" s="355"/>
      <c r="N6716" s="355"/>
      <c r="O6716" s="355"/>
      <c r="P6716" s="355"/>
      <c r="Q6716" s="13"/>
      <c r="R6716" s="70"/>
    </row>
    <row r="6717" spans="8:18" ht="31.5" customHeight="1" x14ac:dyDescent="0.3">
      <c r="H6717" s="354"/>
      <c r="I6717" s="355"/>
      <c r="J6717" s="355"/>
      <c r="K6717" s="355"/>
      <c r="L6717" s="355"/>
      <c r="M6717" s="355"/>
      <c r="N6717" s="355"/>
      <c r="O6717" s="355"/>
      <c r="P6717" s="355"/>
      <c r="Q6717" s="13"/>
      <c r="R6717" s="70"/>
    </row>
    <row r="6718" spans="8:18" ht="6" customHeight="1" x14ac:dyDescent="0.3">
      <c r="H6718" s="13"/>
      <c r="I6718" s="13"/>
      <c r="J6718" s="13"/>
      <c r="K6718" s="13"/>
      <c r="L6718" s="13"/>
      <c r="M6718" s="358"/>
      <c r="N6718" s="358"/>
      <c r="O6718" s="13"/>
      <c r="P6718" s="13"/>
      <c r="Q6718" s="13"/>
      <c r="R6718" s="13"/>
    </row>
    <row r="6719" spans="8:18" ht="18.600000000000001" x14ac:dyDescent="0.4">
      <c r="H6719" s="487"/>
      <c r="I6719" s="487"/>
      <c r="J6719" s="487"/>
      <c r="K6719" s="487"/>
      <c r="L6719" s="487"/>
      <c r="M6719" s="487"/>
      <c r="N6719" s="487"/>
      <c r="O6719" s="487"/>
      <c r="P6719" s="487"/>
      <c r="Q6719" s="487"/>
      <c r="R6719" s="487"/>
    </row>
    <row r="6720" spans="8:18" x14ac:dyDescent="0.3">
      <c r="H6720" s="482"/>
      <c r="I6720" s="482"/>
      <c r="J6720" s="482"/>
      <c r="K6720" s="482"/>
      <c r="L6720" s="482"/>
      <c r="M6720" s="482"/>
      <c r="N6720" s="482"/>
      <c r="O6720" s="482"/>
      <c r="P6720" s="482"/>
      <c r="Q6720" s="13"/>
      <c r="R6720" s="13"/>
    </row>
    <row r="6721" spans="8:18" ht="18.600000000000001" x14ac:dyDescent="0.4">
      <c r="H6721" s="483"/>
      <c r="I6721" s="483"/>
      <c r="J6721" s="483"/>
      <c r="K6721" s="483"/>
      <c r="L6721" s="483"/>
      <c r="M6721" s="483"/>
      <c r="N6721" s="483"/>
      <c r="O6721" s="483"/>
      <c r="P6721" s="483"/>
      <c r="Q6721" s="13"/>
      <c r="R6721" s="13"/>
    </row>
    <row r="6722" spans="8:18" ht="18" x14ac:dyDescent="0.4">
      <c r="H6722" s="484"/>
      <c r="I6722" s="484"/>
      <c r="J6722" s="484"/>
      <c r="K6722" s="484"/>
      <c r="L6722" s="484"/>
      <c r="M6722" s="484"/>
      <c r="N6722" s="484"/>
      <c r="O6722" s="484"/>
      <c r="P6722" s="484"/>
      <c r="Q6722" s="13"/>
      <c r="R6722" s="13"/>
    </row>
    <row r="6723" spans="8:18" x14ac:dyDescent="0.3">
      <c r="H6723" s="13"/>
      <c r="I6723" s="359"/>
      <c r="J6723" s="360"/>
      <c r="K6723" s="430"/>
      <c r="L6723" s="362"/>
      <c r="M6723" s="363"/>
      <c r="N6723" s="485"/>
      <c r="O6723" s="485"/>
      <c r="P6723" s="364"/>
      <c r="Q6723" s="13"/>
      <c r="R6723" s="13"/>
    </row>
    <row r="6724" spans="8:18" x14ac:dyDescent="0.3">
      <c r="H6724" s="13"/>
      <c r="I6724" s="359"/>
      <c r="J6724" s="360"/>
      <c r="K6724" s="361"/>
      <c r="L6724" s="361"/>
      <c r="M6724" s="363"/>
      <c r="N6724" s="485"/>
      <c r="O6724" s="485"/>
      <c r="P6724" s="364"/>
      <c r="Q6724" s="13"/>
      <c r="R6724" s="13"/>
    </row>
    <row r="6725" spans="8:18" x14ac:dyDescent="0.3">
      <c r="H6725" s="13"/>
      <c r="I6725" s="365"/>
      <c r="J6725" s="365"/>
      <c r="K6725" s="366"/>
      <c r="L6725" s="367"/>
      <c r="M6725" s="368"/>
      <c r="N6725" s="369"/>
      <c r="O6725" s="486"/>
      <c r="P6725" s="486"/>
      <c r="Q6725" s="486"/>
      <c r="R6725" s="486"/>
    </row>
    <row r="6726" spans="8:18" x14ac:dyDescent="0.3">
      <c r="H6726" s="370"/>
      <c r="I6726" s="371"/>
      <c r="J6726" s="371"/>
      <c r="K6726" s="367"/>
      <c r="L6726" s="367"/>
      <c r="M6726" s="367"/>
      <c r="N6726" s="372"/>
      <c r="O6726" s="478"/>
      <c r="P6726" s="478"/>
      <c r="Q6726" s="478"/>
      <c r="R6726" s="478"/>
    </row>
    <row r="6727" spans="8:18" ht="42.75" customHeight="1" x14ac:dyDescent="0.3">
      <c r="H6727" s="357"/>
      <c r="I6727" s="357"/>
      <c r="J6727" s="407"/>
      <c r="K6727" s="378"/>
      <c r="L6727" s="378"/>
      <c r="M6727" s="381"/>
      <c r="N6727" s="423"/>
      <c r="O6727" s="376"/>
      <c r="P6727" s="377"/>
      <c r="Q6727" s="376"/>
      <c r="R6727" s="377"/>
    </row>
    <row r="6728" spans="8:18" ht="39" customHeight="1" x14ac:dyDescent="0.3">
      <c r="H6728" s="357"/>
      <c r="I6728" s="357"/>
      <c r="J6728" s="407"/>
      <c r="K6728" s="378"/>
      <c r="L6728" s="378"/>
      <c r="M6728" s="381"/>
      <c r="N6728" s="423"/>
      <c r="O6728" s="376"/>
      <c r="P6728" s="377"/>
      <c r="Q6728" s="376"/>
      <c r="R6728" s="377"/>
    </row>
    <row r="6729" spans="8:18" x14ac:dyDescent="0.3">
      <c r="H6729" s="357"/>
      <c r="I6729" s="357"/>
      <c r="J6729" s="407"/>
      <c r="K6729" s="378"/>
      <c r="L6729" s="378"/>
      <c r="M6729" s="381"/>
      <c r="N6729" s="423"/>
      <c r="O6729" s="376"/>
      <c r="P6729" s="377"/>
      <c r="Q6729" s="376"/>
      <c r="R6729" s="377"/>
    </row>
    <row r="6730" spans="8:18" x14ac:dyDescent="0.3">
      <c r="H6730" s="357"/>
      <c r="I6730" s="357"/>
      <c r="J6730" s="407"/>
      <c r="K6730" s="378"/>
      <c r="L6730" s="378"/>
      <c r="M6730" s="381"/>
      <c r="N6730" s="423"/>
      <c r="O6730" s="376"/>
      <c r="P6730" s="377"/>
      <c r="Q6730" s="376"/>
      <c r="R6730" s="377"/>
    </row>
    <row r="6731" spans="8:18" x14ac:dyDescent="0.3">
      <c r="H6731" s="357"/>
      <c r="I6731" s="357"/>
      <c r="J6731" s="407"/>
      <c r="K6731" s="378"/>
      <c r="L6731" s="378"/>
      <c r="M6731" s="381"/>
      <c r="N6731" s="423"/>
      <c r="O6731" s="376"/>
      <c r="P6731" s="377"/>
      <c r="Q6731" s="376"/>
      <c r="R6731" s="377"/>
    </row>
    <row r="6732" spans="8:18" x14ac:dyDescent="0.3">
      <c r="H6732" s="357"/>
      <c r="I6732" s="357"/>
      <c r="J6732" s="407"/>
      <c r="K6732" s="378"/>
      <c r="L6732" s="378"/>
      <c r="M6732" s="381"/>
      <c r="N6732" s="423"/>
      <c r="O6732" s="376"/>
      <c r="P6732" s="377"/>
      <c r="Q6732" s="376"/>
      <c r="R6732" s="377"/>
    </row>
    <row r="6733" spans="8:18" x14ac:dyDescent="0.3">
      <c r="H6733" s="357"/>
      <c r="I6733" s="357"/>
      <c r="J6733" s="407"/>
      <c r="K6733" s="378"/>
      <c r="L6733" s="378"/>
      <c r="M6733" s="381"/>
      <c r="N6733" s="423"/>
      <c r="O6733" s="376"/>
      <c r="P6733" s="377"/>
      <c r="Q6733" s="376"/>
      <c r="R6733" s="377"/>
    </row>
    <row r="6734" spans="8:18" ht="17.25" customHeight="1" x14ac:dyDescent="0.3">
      <c r="H6734" s="357"/>
      <c r="I6734" s="357"/>
      <c r="J6734" s="407"/>
      <c r="K6734" s="378"/>
      <c r="L6734" s="378"/>
      <c r="M6734" s="381"/>
      <c r="N6734" s="423"/>
      <c r="O6734" s="376"/>
      <c r="P6734" s="377"/>
      <c r="Q6734" s="376"/>
      <c r="R6734" s="377"/>
    </row>
    <row r="6735" spans="8:18" x14ac:dyDescent="0.3">
      <c r="H6735" s="357"/>
      <c r="I6735" s="357"/>
      <c r="J6735" s="407"/>
      <c r="K6735" s="378"/>
      <c r="L6735" s="378"/>
      <c r="M6735" s="381"/>
      <c r="N6735" s="423"/>
      <c r="O6735" s="376"/>
      <c r="P6735" s="377"/>
      <c r="Q6735" s="376"/>
      <c r="R6735" s="377"/>
    </row>
    <row r="6736" spans="8:18" x14ac:dyDescent="0.3">
      <c r="H6736" s="357"/>
      <c r="I6736" s="357"/>
      <c r="J6736" s="407"/>
      <c r="K6736" s="378"/>
      <c r="L6736" s="378"/>
      <c r="M6736" s="381"/>
      <c r="N6736" s="423"/>
      <c r="O6736" s="376"/>
      <c r="P6736" s="377"/>
      <c r="Q6736" s="376"/>
      <c r="R6736" s="377"/>
    </row>
    <row r="6737" spans="8:19" x14ac:dyDescent="0.3">
      <c r="H6737" s="357"/>
      <c r="I6737" s="357"/>
      <c r="J6737" s="407"/>
      <c r="K6737" s="378"/>
      <c r="L6737" s="378"/>
      <c r="M6737" s="381"/>
      <c r="N6737" s="423"/>
      <c r="O6737" s="376"/>
      <c r="P6737" s="377"/>
      <c r="Q6737" s="376"/>
      <c r="R6737" s="377"/>
    </row>
    <row r="6738" spans="8:19" x14ac:dyDescent="0.3">
      <c r="H6738" s="357"/>
      <c r="I6738" s="357"/>
      <c r="J6738" s="407"/>
      <c r="K6738" s="378"/>
      <c r="L6738" s="378"/>
      <c r="M6738" s="381"/>
      <c r="N6738" s="423"/>
      <c r="O6738" s="376"/>
      <c r="P6738" s="377"/>
      <c r="Q6738" s="376"/>
      <c r="R6738" s="377"/>
    </row>
    <row r="6739" spans="8:19" x14ac:dyDescent="0.3">
      <c r="H6739" s="357"/>
      <c r="I6739" s="357"/>
      <c r="J6739" s="407"/>
      <c r="K6739" s="378"/>
      <c r="L6739" s="378"/>
      <c r="M6739" s="381"/>
      <c r="N6739" s="423"/>
      <c r="O6739" s="376"/>
      <c r="P6739" s="377"/>
      <c r="Q6739" s="376"/>
      <c r="R6739" s="377"/>
    </row>
    <row r="6740" spans="8:19" x14ac:dyDescent="0.3">
      <c r="H6740" s="357"/>
      <c r="I6740" s="357"/>
      <c r="J6740" s="407"/>
      <c r="K6740" s="378"/>
      <c r="L6740" s="378"/>
      <c r="M6740" s="457"/>
      <c r="N6740" s="458"/>
      <c r="O6740" s="376"/>
      <c r="P6740" s="377"/>
      <c r="Q6740" s="376"/>
      <c r="R6740" s="377"/>
    </row>
    <row r="6741" spans="8:19" ht="15.75" customHeight="1" x14ac:dyDescent="0.3">
      <c r="H6741" s="367"/>
      <c r="I6741" s="367"/>
      <c r="J6741" s="367"/>
      <c r="K6741" s="367"/>
      <c r="L6741" s="367"/>
      <c r="M6741" s="367"/>
      <c r="N6741" s="382"/>
      <c r="O6741" s="376"/>
      <c r="P6741" s="377"/>
      <c r="Q6741" s="376"/>
      <c r="R6741" s="377"/>
    </row>
    <row r="6742" spans="8:19" ht="19.5" customHeight="1" x14ac:dyDescent="0.3">
      <c r="H6742" s="354"/>
      <c r="I6742" s="354"/>
      <c r="J6742" s="354"/>
      <c r="K6742" s="354"/>
      <c r="L6742" s="354"/>
      <c r="M6742" s="368"/>
      <c r="N6742" s="384"/>
      <c r="O6742" s="310"/>
      <c r="P6742" s="495"/>
      <c r="Q6742" s="495"/>
      <c r="R6742" s="495"/>
    </row>
    <row r="6743" spans="8:19" ht="18" customHeight="1" x14ac:dyDescent="0.3">
      <c r="H6743" s="496"/>
      <c r="I6743" s="496"/>
      <c r="J6743" s="496"/>
      <c r="K6743" s="496"/>
      <c r="L6743" s="496"/>
      <c r="M6743" s="496"/>
      <c r="N6743" s="496"/>
      <c r="O6743" s="310"/>
      <c r="P6743" s="400"/>
      <c r="Q6743" s="397"/>
      <c r="R6743" s="377"/>
      <c r="S6743" s="120"/>
    </row>
    <row r="6744" spans="8:19" ht="20.25" customHeight="1" x14ac:dyDescent="0.3">
      <c r="H6744" s="496"/>
      <c r="I6744" s="496"/>
      <c r="J6744" s="496"/>
      <c r="K6744" s="496"/>
      <c r="L6744" s="496"/>
      <c r="M6744" s="496"/>
      <c r="N6744" s="496"/>
      <c r="O6744" s="310"/>
      <c r="P6744" s="495"/>
      <c r="Q6744" s="495"/>
      <c r="R6744" s="495"/>
      <c r="S6744" s="298"/>
    </row>
    <row r="6745" spans="8:19" ht="18" customHeight="1" x14ac:dyDescent="0.3">
      <c r="H6745" s="385"/>
      <c r="I6745" s="385"/>
      <c r="J6745" s="385"/>
      <c r="K6745" s="385"/>
      <c r="L6745" s="385"/>
      <c r="M6745" s="386"/>
      <c r="N6745" s="386"/>
      <c r="O6745" s="385"/>
      <c r="P6745" s="385"/>
      <c r="Q6745" s="13"/>
      <c r="R6745" s="13"/>
    </row>
    <row r="6746" spans="8:19" ht="15" customHeight="1" x14ac:dyDescent="0.3">
      <c r="H6746" s="354"/>
      <c r="I6746" s="355"/>
      <c r="J6746" s="355"/>
      <c r="K6746" s="355"/>
      <c r="L6746" s="355"/>
      <c r="M6746" s="355"/>
      <c r="N6746" s="355"/>
      <c r="O6746" s="355"/>
      <c r="P6746" s="355"/>
      <c r="Q6746" s="13"/>
      <c r="R6746" s="13"/>
    </row>
    <row r="6747" spans="8:19" x14ac:dyDescent="0.3">
      <c r="H6747" s="354"/>
      <c r="I6747" s="355"/>
      <c r="J6747" s="355"/>
      <c r="K6747" s="355"/>
      <c r="L6747" s="355"/>
      <c r="M6747" s="355"/>
      <c r="N6747" s="355"/>
      <c r="O6747" s="355"/>
      <c r="P6747" s="355"/>
      <c r="Q6747" s="13"/>
      <c r="R6747" s="70"/>
    </row>
    <row r="6748" spans="8:19" ht="33" customHeight="1" x14ac:dyDescent="0.3">
      <c r="H6748" s="354"/>
      <c r="I6748" s="355"/>
      <c r="J6748" s="355"/>
      <c r="K6748" s="355"/>
      <c r="L6748" s="355"/>
      <c r="M6748" s="355"/>
      <c r="N6748" s="355"/>
      <c r="O6748" s="355"/>
      <c r="P6748" s="355"/>
      <c r="Q6748" s="13"/>
      <c r="R6748" s="70"/>
    </row>
    <row r="6749" spans="8:19" ht="5.25" customHeight="1" x14ac:dyDescent="0.3">
      <c r="H6749" s="13"/>
      <c r="I6749" s="13"/>
      <c r="J6749" s="13"/>
      <c r="K6749" s="13"/>
      <c r="L6749" s="13"/>
      <c r="M6749" s="358"/>
      <c r="N6749" s="358"/>
      <c r="O6749" s="13"/>
      <c r="P6749" s="13"/>
      <c r="Q6749" s="13"/>
      <c r="R6749" s="13"/>
    </row>
    <row r="6750" spans="8:19" ht="18.600000000000001" x14ac:dyDescent="0.4">
      <c r="H6750" s="487"/>
      <c r="I6750" s="487"/>
      <c r="J6750" s="487"/>
      <c r="K6750" s="487"/>
      <c r="L6750" s="487"/>
      <c r="M6750" s="487"/>
      <c r="N6750" s="487"/>
      <c r="O6750" s="487"/>
      <c r="P6750" s="487"/>
      <c r="Q6750" s="487"/>
      <c r="R6750" s="487"/>
    </row>
    <row r="6751" spans="8:19" x14ac:dyDescent="0.3">
      <c r="H6751" s="482"/>
      <c r="I6751" s="482"/>
      <c r="J6751" s="482"/>
      <c r="K6751" s="482"/>
      <c r="L6751" s="482"/>
      <c r="M6751" s="482"/>
      <c r="N6751" s="482"/>
      <c r="O6751" s="482"/>
      <c r="P6751" s="482"/>
      <c r="Q6751" s="13"/>
      <c r="R6751" s="13"/>
    </row>
    <row r="6752" spans="8:19" ht="18.600000000000001" x14ac:dyDescent="0.4">
      <c r="H6752" s="483"/>
      <c r="I6752" s="483"/>
      <c r="J6752" s="483"/>
      <c r="K6752" s="483"/>
      <c r="L6752" s="483"/>
      <c r="M6752" s="483"/>
      <c r="N6752" s="483"/>
      <c r="O6752" s="483"/>
      <c r="P6752" s="483"/>
      <c r="Q6752" s="13"/>
      <c r="R6752" s="13"/>
    </row>
    <row r="6753" spans="8:18" ht="18.75" customHeight="1" x14ac:dyDescent="0.4">
      <c r="H6753" s="484"/>
      <c r="I6753" s="484"/>
      <c r="J6753" s="484"/>
      <c r="K6753" s="484"/>
      <c r="L6753" s="484"/>
      <c r="M6753" s="484"/>
      <c r="N6753" s="484"/>
      <c r="O6753" s="484"/>
      <c r="P6753" s="484"/>
      <c r="Q6753" s="13"/>
      <c r="R6753" s="13"/>
    </row>
    <row r="6754" spans="8:18" x14ac:dyDescent="0.3">
      <c r="H6754" s="13"/>
      <c r="I6754" s="359"/>
      <c r="J6754" s="360"/>
      <c r="K6754" s="430"/>
      <c r="L6754" s="362"/>
      <c r="M6754" s="363"/>
      <c r="N6754" s="485"/>
      <c r="O6754" s="485"/>
      <c r="P6754" s="364"/>
      <c r="Q6754" s="13"/>
      <c r="R6754" s="13"/>
    </row>
    <row r="6755" spans="8:18" x14ac:dyDescent="0.3">
      <c r="H6755" s="13"/>
      <c r="I6755" s="359"/>
      <c r="J6755" s="360"/>
      <c r="K6755" s="361"/>
      <c r="L6755" s="361"/>
      <c r="M6755" s="363"/>
      <c r="N6755" s="485"/>
      <c r="O6755" s="485"/>
      <c r="P6755" s="364"/>
      <c r="Q6755" s="13"/>
      <c r="R6755" s="13"/>
    </row>
    <row r="6756" spans="8:18" x14ac:dyDescent="0.3">
      <c r="H6756" s="13"/>
      <c r="I6756" s="365"/>
      <c r="J6756" s="365"/>
      <c r="K6756" s="366"/>
      <c r="L6756" s="367"/>
      <c r="M6756" s="368"/>
      <c r="N6756" s="369"/>
      <c r="O6756" s="486"/>
      <c r="P6756" s="486"/>
      <c r="Q6756" s="486"/>
      <c r="R6756" s="486"/>
    </row>
    <row r="6757" spans="8:18" x14ac:dyDescent="0.3">
      <c r="H6757" s="370"/>
      <c r="I6757" s="371"/>
      <c r="J6757" s="371"/>
      <c r="K6757" s="367"/>
      <c r="L6757" s="367"/>
      <c r="M6757" s="367"/>
      <c r="N6757" s="372"/>
      <c r="O6757" s="478"/>
      <c r="P6757" s="478"/>
      <c r="Q6757" s="478"/>
      <c r="R6757" s="478"/>
    </row>
    <row r="6758" spans="8:18" ht="42.75" customHeight="1" x14ac:dyDescent="0.3">
      <c r="H6758" s="357"/>
      <c r="I6758" s="357"/>
      <c r="J6758" s="407"/>
      <c r="K6758" s="378"/>
      <c r="L6758" s="378"/>
      <c r="M6758" s="381"/>
      <c r="N6758" s="423"/>
      <c r="O6758" s="376"/>
      <c r="P6758" s="377"/>
      <c r="Q6758" s="376"/>
      <c r="R6758" s="377"/>
    </row>
    <row r="6759" spans="8:18" ht="27.75" customHeight="1" x14ac:dyDescent="0.3">
      <c r="H6759" s="357"/>
      <c r="I6759" s="357"/>
      <c r="J6759" s="407"/>
      <c r="K6759" s="378"/>
      <c r="L6759" s="378"/>
      <c r="M6759" s="381"/>
      <c r="N6759" s="423"/>
      <c r="O6759" s="376"/>
      <c r="P6759" s="377"/>
      <c r="Q6759" s="376"/>
      <c r="R6759" s="377"/>
    </row>
    <row r="6760" spans="8:18" ht="38.25" customHeight="1" x14ac:dyDescent="0.3">
      <c r="H6760" s="357"/>
      <c r="I6760" s="357"/>
      <c r="J6760" s="407"/>
      <c r="K6760" s="378"/>
      <c r="L6760" s="378"/>
      <c r="M6760" s="381"/>
      <c r="N6760" s="423"/>
      <c r="O6760" s="376"/>
      <c r="P6760" s="377"/>
      <c r="Q6760" s="376"/>
      <c r="R6760" s="377"/>
    </row>
    <row r="6761" spans="8:18" ht="26.25" customHeight="1" x14ac:dyDescent="0.3">
      <c r="H6761" s="357"/>
      <c r="I6761" s="357"/>
      <c r="J6761" s="407"/>
      <c r="K6761" s="378"/>
      <c r="L6761" s="378"/>
      <c r="M6761" s="381"/>
      <c r="N6761" s="423"/>
      <c r="O6761" s="376"/>
      <c r="P6761" s="377"/>
      <c r="Q6761" s="376"/>
      <c r="R6761" s="377"/>
    </row>
    <row r="6762" spans="8:18" x14ac:dyDescent="0.3">
      <c r="H6762" s="357"/>
      <c r="I6762" s="357"/>
      <c r="J6762" s="407"/>
      <c r="K6762" s="378"/>
      <c r="L6762" s="378"/>
      <c r="M6762" s="381"/>
      <c r="N6762" s="423"/>
      <c r="O6762" s="376"/>
      <c r="P6762" s="377"/>
      <c r="Q6762" s="376"/>
      <c r="R6762" s="377"/>
    </row>
    <row r="6763" spans="8:18" x14ac:dyDescent="0.3">
      <c r="H6763" s="357"/>
      <c r="I6763" s="357"/>
      <c r="J6763" s="407"/>
      <c r="K6763" s="378"/>
      <c r="L6763" s="378"/>
      <c r="M6763" s="381"/>
      <c r="N6763" s="423"/>
      <c r="O6763" s="376"/>
      <c r="P6763" s="377"/>
      <c r="Q6763" s="376"/>
      <c r="R6763" s="377"/>
    </row>
    <row r="6764" spans="8:18" ht="45.75" customHeight="1" x14ac:dyDescent="0.3">
      <c r="H6764" s="357"/>
      <c r="I6764" s="357"/>
      <c r="J6764" s="407"/>
      <c r="K6764" s="378"/>
      <c r="L6764" s="378"/>
      <c r="M6764" s="381"/>
      <c r="N6764" s="423"/>
      <c r="O6764" s="376"/>
      <c r="P6764" s="377"/>
      <c r="Q6764" s="376"/>
      <c r="R6764" s="377"/>
    </row>
    <row r="6765" spans="8:18" ht="57.75" customHeight="1" x14ac:dyDescent="0.3">
      <c r="H6765" s="357"/>
      <c r="I6765" s="357"/>
      <c r="J6765" s="407"/>
      <c r="K6765" s="378"/>
      <c r="L6765" s="378"/>
      <c r="M6765" s="381"/>
      <c r="N6765" s="423"/>
      <c r="O6765" s="376"/>
      <c r="P6765" s="377"/>
      <c r="Q6765" s="376"/>
      <c r="R6765" s="377"/>
    </row>
    <row r="6766" spans="8:18" ht="7.5" customHeight="1" x14ac:dyDescent="0.3">
      <c r="H6766" s="357"/>
      <c r="I6766" s="357"/>
      <c r="J6766" s="407"/>
      <c r="K6766" s="378"/>
      <c r="L6766" s="378"/>
      <c r="M6766" s="381"/>
      <c r="N6766" s="423"/>
      <c r="O6766" s="376"/>
      <c r="P6766" s="377"/>
      <c r="Q6766" s="376"/>
      <c r="R6766" s="377"/>
    </row>
    <row r="6767" spans="8:18" ht="18" customHeight="1" x14ac:dyDescent="0.3">
      <c r="H6767" s="367"/>
      <c r="I6767" s="367"/>
      <c r="J6767" s="367"/>
      <c r="K6767" s="367"/>
      <c r="L6767" s="367"/>
      <c r="M6767" s="367"/>
      <c r="N6767" s="382"/>
      <c r="O6767" s="376"/>
      <c r="P6767" s="377"/>
      <c r="Q6767" s="376"/>
      <c r="R6767" s="377"/>
    </row>
    <row r="6768" spans="8:18" ht="22.5" customHeight="1" x14ac:dyDescent="0.3">
      <c r="H6768" s="354"/>
      <c r="I6768" s="354"/>
      <c r="J6768" s="354"/>
      <c r="K6768" s="354"/>
      <c r="L6768" s="354"/>
      <c r="M6768" s="368"/>
      <c r="N6768" s="384"/>
      <c r="O6768" s="310"/>
      <c r="P6768" s="495"/>
      <c r="Q6768" s="495"/>
      <c r="R6768" s="495"/>
    </row>
    <row r="6769" spans="8:18" ht="22.5" customHeight="1" x14ac:dyDescent="0.3">
      <c r="H6769" s="385"/>
      <c r="I6769" s="385"/>
      <c r="J6769" s="385"/>
      <c r="K6769" s="385"/>
      <c r="L6769" s="385"/>
      <c r="M6769" s="386"/>
      <c r="N6769" s="386"/>
      <c r="O6769" s="385"/>
      <c r="P6769" s="385"/>
      <c r="Q6769" s="13"/>
      <c r="R6769" s="13"/>
    </row>
    <row r="6770" spans="8:18" ht="23.25" customHeight="1" x14ac:dyDescent="0.3">
      <c r="H6770" s="354"/>
      <c r="I6770" s="355"/>
      <c r="J6770" s="355"/>
      <c r="K6770" s="355"/>
      <c r="L6770" s="355"/>
      <c r="M6770" s="355"/>
      <c r="N6770" s="355"/>
      <c r="O6770" s="355"/>
      <c r="P6770" s="355"/>
      <c r="Q6770" s="13"/>
      <c r="R6770" s="13"/>
    </row>
    <row r="6771" spans="8:18" x14ac:dyDescent="0.3">
      <c r="H6771" s="354"/>
      <c r="I6771" s="355"/>
      <c r="J6771" s="355"/>
      <c r="K6771" s="355"/>
      <c r="L6771" s="355"/>
      <c r="M6771" s="355"/>
      <c r="N6771" s="355"/>
      <c r="O6771" s="355"/>
      <c r="P6771" s="355"/>
      <c r="Q6771" s="13"/>
      <c r="R6771" s="70"/>
    </row>
    <row r="6772" spans="8:18" ht="32.25" customHeight="1" x14ac:dyDescent="0.3">
      <c r="H6772" s="354"/>
      <c r="I6772" s="355"/>
      <c r="J6772" s="355"/>
      <c r="K6772" s="355"/>
      <c r="L6772" s="355"/>
      <c r="M6772" s="355"/>
      <c r="N6772" s="355"/>
      <c r="O6772" s="355"/>
      <c r="P6772" s="355"/>
      <c r="Q6772" s="13"/>
      <c r="R6772" s="70"/>
    </row>
    <row r="6773" spans="8:18" ht="5.25" customHeight="1" x14ac:dyDescent="0.3">
      <c r="H6773" s="13"/>
      <c r="I6773" s="13"/>
      <c r="J6773" s="13"/>
      <c r="K6773" s="13"/>
      <c r="L6773" s="13"/>
      <c r="M6773" s="358"/>
      <c r="N6773" s="358"/>
      <c r="O6773" s="13"/>
      <c r="P6773" s="13"/>
      <c r="Q6773" s="13"/>
      <c r="R6773" s="13"/>
    </row>
    <row r="6774" spans="8:18" ht="18.600000000000001" x14ac:dyDescent="0.4">
      <c r="H6774" s="487"/>
      <c r="I6774" s="487"/>
      <c r="J6774" s="487"/>
      <c r="K6774" s="487"/>
      <c r="L6774" s="487"/>
      <c r="M6774" s="487"/>
      <c r="N6774" s="487"/>
      <c r="O6774" s="487"/>
      <c r="P6774" s="487"/>
      <c r="Q6774" s="487"/>
      <c r="R6774" s="487"/>
    </row>
    <row r="6775" spans="8:18" x14ac:dyDescent="0.3">
      <c r="H6775" s="482"/>
      <c r="I6775" s="482"/>
      <c r="J6775" s="482"/>
      <c r="K6775" s="482"/>
      <c r="L6775" s="482"/>
      <c r="M6775" s="482"/>
      <c r="N6775" s="482"/>
      <c r="O6775" s="482"/>
      <c r="P6775" s="482"/>
      <c r="Q6775" s="13"/>
      <c r="R6775" s="13"/>
    </row>
    <row r="6776" spans="8:18" ht="18.600000000000001" x14ac:dyDescent="0.4">
      <c r="H6776" s="483"/>
      <c r="I6776" s="483"/>
      <c r="J6776" s="483"/>
      <c r="K6776" s="483"/>
      <c r="L6776" s="483"/>
      <c r="M6776" s="483"/>
      <c r="N6776" s="483"/>
      <c r="O6776" s="483"/>
      <c r="P6776" s="483"/>
      <c r="Q6776" s="13"/>
      <c r="R6776" s="13"/>
    </row>
    <row r="6777" spans="8:18" ht="18" x14ac:dyDescent="0.4">
      <c r="H6777" s="484"/>
      <c r="I6777" s="484"/>
      <c r="J6777" s="484"/>
      <c r="K6777" s="484"/>
      <c r="L6777" s="484"/>
      <c r="M6777" s="484"/>
      <c r="N6777" s="484"/>
      <c r="O6777" s="484"/>
      <c r="P6777" s="484"/>
      <c r="Q6777" s="13"/>
      <c r="R6777" s="13"/>
    </row>
    <row r="6778" spans="8:18" x14ac:dyDescent="0.3">
      <c r="H6778" s="13"/>
      <c r="I6778" s="359"/>
      <c r="J6778" s="360"/>
      <c r="K6778" s="430"/>
      <c r="L6778" s="362"/>
      <c r="M6778" s="363"/>
      <c r="N6778" s="485"/>
      <c r="O6778" s="485"/>
      <c r="P6778" s="364"/>
      <c r="Q6778" s="13"/>
      <c r="R6778" s="13"/>
    </row>
    <row r="6779" spans="8:18" x14ac:dyDescent="0.3">
      <c r="H6779" s="13"/>
      <c r="I6779" s="359"/>
      <c r="J6779" s="360"/>
      <c r="K6779" s="361"/>
      <c r="L6779" s="361"/>
      <c r="M6779" s="363"/>
      <c r="N6779" s="485"/>
      <c r="O6779" s="485"/>
      <c r="P6779" s="364"/>
      <c r="Q6779" s="13"/>
      <c r="R6779" s="13"/>
    </row>
    <row r="6780" spans="8:18" x14ac:dyDescent="0.3">
      <c r="H6780" s="13"/>
      <c r="I6780" s="365"/>
      <c r="J6780" s="365"/>
      <c r="K6780" s="366"/>
      <c r="L6780" s="367"/>
      <c r="M6780" s="368"/>
      <c r="N6780" s="369"/>
      <c r="O6780" s="486"/>
      <c r="P6780" s="486"/>
      <c r="Q6780" s="486"/>
      <c r="R6780" s="486"/>
    </row>
    <row r="6781" spans="8:18" x14ac:dyDescent="0.3">
      <c r="H6781" s="370"/>
      <c r="I6781" s="371"/>
      <c r="J6781" s="371"/>
      <c r="K6781" s="367"/>
      <c r="L6781" s="367"/>
      <c r="M6781" s="367"/>
      <c r="N6781" s="372"/>
      <c r="O6781" s="478"/>
      <c r="P6781" s="478"/>
      <c r="Q6781" s="478"/>
      <c r="R6781" s="478"/>
    </row>
    <row r="6782" spans="8:18" x14ac:dyDescent="0.3">
      <c r="H6782" s="370"/>
      <c r="I6782" s="371"/>
      <c r="J6782" s="371"/>
      <c r="K6782" s="367"/>
      <c r="L6782" s="367"/>
      <c r="M6782" s="367"/>
      <c r="N6782" s="372"/>
      <c r="O6782" s="390"/>
      <c r="P6782" s="390"/>
      <c r="Q6782" s="390"/>
      <c r="R6782" s="390"/>
    </row>
    <row r="6783" spans="8:18" ht="23.25" customHeight="1" x14ac:dyDescent="0.3">
      <c r="H6783" s="357"/>
      <c r="I6783" s="357"/>
      <c r="J6783" s="407"/>
      <c r="K6783" s="378"/>
      <c r="L6783" s="378"/>
      <c r="M6783" s="381"/>
      <c r="N6783" s="423"/>
      <c r="O6783" s="376"/>
      <c r="P6783" s="377"/>
      <c r="Q6783" s="376"/>
      <c r="R6783" s="377"/>
    </row>
    <row r="6784" spans="8:18" x14ac:dyDescent="0.3">
      <c r="H6784" s="357"/>
      <c r="I6784" s="357"/>
      <c r="J6784" s="407"/>
      <c r="K6784" s="378"/>
      <c r="L6784" s="378"/>
      <c r="M6784" s="381"/>
      <c r="N6784" s="423"/>
      <c r="O6784" s="376"/>
      <c r="P6784" s="377"/>
      <c r="Q6784" s="376"/>
      <c r="R6784" s="377"/>
    </row>
    <row r="6785" spans="8:18" x14ac:dyDescent="0.3">
      <c r="H6785" s="357"/>
      <c r="I6785" s="357"/>
      <c r="J6785" s="407"/>
      <c r="K6785" s="378"/>
      <c r="L6785" s="378"/>
      <c r="M6785" s="381"/>
      <c r="N6785" s="423"/>
      <c r="O6785" s="376"/>
      <c r="P6785" s="377"/>
      <c r="Q6785" s="376"/>
      <c r="R6785" s="377"/>
    </row>
    <row r="6786" spans="8:18" x14ac:dyDescent="0.3">
      <c r="H6786" s="357"/>
      <c r="I6786" s="357"/>
      <c r="J6786" s="407"/>
      <c r="K6786" s="378"/>
      <c r="L6786" s="378"/>
      <c r="M6786" s="381"/>
      <c r="N6786" s="423"/>
      <c r="O6786" s="376"/>
      <c r="P6786" s="377"/>
      <c r="Q6786" s="376"/>
      <c r="R6786" s="377"/>
    </row>
    <row r="6787" spans="8:18" x14ac:dyDescent="0.3">
      <c r="H6787" s="357"/>
      <c r="I6787" s="357"/>
      <c r="J6787" s="407"/>
      <c r="K6787" s="378"/>
      <c r="L6787" s="378"/>
      <c r="M6787" s="381"/>
      <c r="N6787" s="423"/>
      <c r="O6787" s="376"/>
      <c r="P6787" s="377"/>
      <c r="Q6787" s="376"/>
      <c r="R6787" s="377"/>
    </row>
    <row r="6788" spans="8:18" ht="21" customHeight="1" x14ac:dyDescent="0.3">
      <c r="H6788" s="357"/>
      <c r="I6788" s="357"/>
      <c r="J6788" s="407"/>
      <c r="K6788" s="378"/>
      <c r="L6788" s="378"/>
      <c r="M6788" s="381"/>
      <c r="N6788" s="423"/>
      <c r="O6788" s="376"/>
      <c r="P6788" s="377"/>
      <c r="Q6788" s="376"/>
      <c r="R6788" s="377"/>
    </row>
    <row r="6789" spans="8:18" x14ac:dyDescent="0.3">
      <c r="H6789" s="357"/>
      <c r="I6789" s="357"/>
      <c r="J6789" s="407"/>
      <c r="K6789" s="378"/>
      <c r="L6789" s="378"/>
      <c r="M6789" s="381"/>
      <c r="N6789" s="423"/>
      <c r="O6789" s="376"/>
      <c r="P6789" s="377"/>
      <c r="Q6789" s="376"/>
      <c r="R6789" s="377"/>
    </row>
    <row r="6790" spans="8:18" x14ac:dyDescent="0.3">
      <c r="H6790" s="357"/>
      <c r="I6790" s="357"/>
      <c r="J6790" s="407"/>
      <c r="K6790" s="378"/>
      <c r="L6790" s="378"/>
      <c r="M6790" s="381"/>
      <c r="N6790" s="423"/>
      <c r="O6790" s="376"/>
      <c r="P6790" s="377"/>
      <c r="Q6790" s="376"/>
      <c r="R6790" s="377"/>
    </row>
    <row r="6791" spans="8:18" x14ac:dyDescent="0.3">
      <c r="H6791" s="357"/>
      <c r="I6791" s="357"/>
      <c r="J6791" s="407"/>
      <c r="K6791" s="378"/>
      <c r="L6791" s="378"/>
      <c r="M6791" s="381"/>
      <c r="N6791" s="423"/>
      <c r="O6791" s="376"/>
      <c r="P6791" s="377"/>
      <c r="Q6791" s="376"/>
      <c r="R6791" s="377"/>
    </row>
    <row r="6792" spans="8:18" x14ac:dyDescent="0.3">
      <c r="H6792" s="357"/>
      <c r="I6792" s="357"/>
      <c r="J6792" s="407"/>
      <c r="K6792" s="378"/>
      <c r="L6792" s="378"/>
      <c r="M6792" s="381"/>
      <c r="N6792" s="423"/>
      <c r="O6792" s="376"/>
      <c r="P6792" s="377"/>
      <c r="Q6792" s="376"/>
      <c r="R6792" s="377"/>
    </row>
    <row r="6793" spans="8:18" x14ac:dyDescent="0.3">
      <c r="H6793" s="357"/>
      <c r="I6793" s="357"/>
      <c r="J6793" s="407"/>
      <c r="K6793" s="378"/>
      <c r="L6793" s="378"/>
      <c r="M6793" s="381"/>
      <c r="N6793" s="423"/>
      <c r="O6793" s="376"/>
      <c r="P6793" s="377"/>
      <c r="Q6793" s="376"/>
      <c r="R6793" s="377"/>
    </row>
    <row r="6794" spans="8:18" x14ac:dyDescent="0.3">
      <c r="H6794" s="357"/>
      <c r="I6794" s="357"/>
      <c r="J6794" s="407"/>
      <c r="K6794" s="378"/>
      <c r="L6794" s="378"/>
      <c r="M6794" s="381"/>
      <c r="N6794" s="423"/>
      <c r="O6794" s="376"/>
      <c r="P6794" s="377"/>
      <c r="Q6794" s="376"/>
      <c r="R6794" s="377"/>
    </row>
    <row r="6795" spans="8:18" x14ac:dyDescent="0.3">
      <c r="H6795" s="357"/>
      <c r="I6795" s="357"/>
      <c r="J6795" s="407"/>
      <c r="K6795" s="378"/>
      <c r="L6795" s="378"/>
      <c r="M6795" s="381"/>
      <c r="N6795" s="423"/>
      <c r="O6795" s="376"/>
      <c r="P6795" s="377"/>
      <c r="Q6795" s="376"/>
      <c r="R6795" s="377"/>
    </row>
    <row r="6796" spans="8:18" ht="17.25" customHeight="1" x14ac:dyDescent="0.3">
      <c r="H6796" s="367"/>
      <c r="I6796" s="367"/>
      <c r="J6796" s="367"/>
      <c r="K6796" s="367"/>
      <c r="L6796" s="367"/>
      <c r="M6796" s="367"/>
      <c r="N6796" s="382"/>
      <c r="O6796" s="376"/>
      <c r="P6796" s="377"/>
      <c r="Q6796" s="376"/>
      <c r="R6796" s="377"/>
    </row>
    <row r="6797" spans="8:18" ht="18.75" customHeight="1" x14ac:dyDescent="0.3">
      <c r="H6797" s="354"/>
      <c r="I6797" s="354"/>
      <c r="J6797" s="354"/>
      <c r="K6797" s="354"/>
      <c r="L6797" s="354"/>
      <c r="M6797" s="368"/>
      <c r="N6797" s="384"/>
      <c r="O6797" s="310"/>
      <c r="P6797" s="495"/>
      <c r="Q6797" s="495"/>
      <c r="R6797" s="495"/>
    </row>
    <row r="6798" spans="8:18" ht="24.75" customHeight="1" x14ac:dyDescent="0.3">
      <c r="H6798" s="385"/>
      <c r="I6798" s="385"/>
      <c r="J6798" s="385"/>
      <c r="K6798" s="385"/>
      <c r="L6798" s="385"/>
      <c r="M6798" s="386"/>
      <c r="N6798" s="386"/>
      <c r="O6798" s="385"/>
      <c r="P6798" s="385"/>
      <c r="Q6798" s="13"/>
      <c r="R6798" s="13"/>
    </row>
    <row r="6799" spans="8:18" ht="20.25" customHeight="1" x14ac:dyDescent="0.3">
      <c r="H6799" s="354"/>
      <c r="I6799" s="355"/>
      <c r="J6799" s="355"/>
      <c r="K6799" s="355"/>
      <c r="L6799" s="355"/>
      <c r="M6799" s="355"/>
      <c r="N6799" s="355"/>
      <c r="O6799" s="355"/>
      <c r="P6799" s="355"/>
      <c r="Q6799" s="13"/>
      <c r="R6799" s="13"/>
    </row>
    <row r="6800" spans="8:18" x14ac:dyDescent="0.3">
      <c r="H6800" s="354"/>
      <c r="I6800" s="355"/>
      <c r="J6800" s="355"/>
      <c r="K6800" s="355"/>
      <c r="L6800" s="355"/>
      <c r="M6800" s="355"/>
      <c r="N6800" s="355"/>
      <c r="O6800" s="355"/>
      <c r="P6800" s="355"/>
      <c r="Q6800" s="13"/>
      <c r="R6800" s="70"/>
    </row>
    <row r="6801" spans="8:18" ht="29.25" customHeight="1" x14ac:dyDescent="0.3">
      <c r="H6801" s="354"/>
      <c r="I6801" s="355"/>
      <c r="J6801" s="355"/>
      <c r="K6801" s="355"/>
      <c r="L6801" s="355"/>
      <c r="M6801" s="355"/>
      <c r="N6801" s="355"/>
      <c r="O6801" s="355"/>
      <c r="P6801" s="355"/>
      <c r="Q6801" s="13"/>
      <c r="R6801" s="70"/>
    </row>
    <row r="6802" spans="8:18" x14ac:dyDescent="0.3">
      <c r="H6802" s="13"/>
      <c r="I6802" s="13"/>
      <c r="J6802" s="13"/>
      <c r="K6802" s="13"/>
      <c r="L6802" s="13"/>
      <c r="M6802" s="358"/>
      <c r="N6802" s="358"/>
      <c r="O6802" s="13"/>
      <c r="P6802" s="13"/>
      <c r="Q6802" s="13"/>
      <c r="R6802" s="13"/>
    </row>
    <row r="6803" spans="8:18" ht="18.600000000000001" x14ac:dyDescent="0.4">
      <c r="H6803" s="487"/>
      <c r="I6803" s="487"/>
      <c r="J6803" s="487"/>
      <c r="K6803" s="487"/>
      <c r="L6803" s="487"/>
      <c r="M6803" s="487"/>
      <c r="N6803" s="487"/>
      <c r="O6803" s="487"/>
      <c r="P6803" s="487"/>
      <c r="Q6803" s="487"/>
      <c r="R6803" s="487"/>
    </row>
    <row r="6804" spans="8:18" ht="10.5" customHeight="1" x14ac:dyDescent="0.3">
      <c r="H6804" s="482"/>
      <c r="I6804" s="482"/>
      <c r="J6804" s="482"/>
      <c r="K6804" s="482"/>
      <c r="L6804" s="482"/>
      <c r="M6804" s="482"/>
      <c r="N6804" s="482"/>
      <c r="O6804" s="482"/>
      <c r="P6804" s="482"/>
      <c r="Q6804" s="13"/>
      <c r="R6804" s="13"/>
    </row>
    <row r="6805" spans="8:18" ht="18.600000000000001" x14ac:dyDescent="0.4">
      <c r="H6805" s="483"/>
      <c r="I6805" s="483"/>
      <c r="J6805" s="483"/>
      <c r="K6805" s="483"/>
      <c r="L6805" s="483"/>
      <c r="M6805" s="483"/>
      <c r="N6805" s="483"/>
      <c r="O6805" s="483"/>
      <c r="P6805" s="483"/>
      <c r="Q6805" s="13"/>
      <c r="R6805" s="13"/>
    </row>
    <row r="6806" spans="8:18" ht="16.5" customHeight="1" x14ac:dyDescent="0.4">
      <c r="H6806" s="484"/>
      <c r="I6806" s="484"/>
      <c r="J6806" s="484"/>
      <c r="K6806" s="484"/>
      <c r="L6806" s="484"/>
      <c r="M6806" s="484"/>
      <c r="N6806" s="484"/>
      <c r="O6806" s="484"/>
      <c r="P6806" s="484"/>
      <c r="Q6806" s="13"/>
      <c r="R6806" s="13"/>
    </row>
    <row r="6807" spans="8:18" ht="15.75" customHeight="1" x14ac:dyDescent="0.3">
      <c r="H6807" s="13"/>
      <c r="I6807" s="359"/>
      <c r="J6807" s="360"/>
      <c r="K6807" s="430"/>
      <c r="L6807" s="362"/>
      <c r="M6807" s="363"/>
      <c r="N6807" s="485"/>
      <c r="O6807" s="485"/>
      <c r="P6807" s="364"/>
      <c r="Q6807" s="13"/>
      <c r="R6807" s="13"/>
    </row>
    <row r="6808" spans="8:18" ht="13.5" customHeight="1" x14ac:dyDescent="0.3">
      <c r="H6808" s="13"/>
      <c r="I6808" s="359"/>
      <c r="J6808" s="360"/>
      <c r="K6808" s="361"/>
      <c r="L6808" s="361"/>
      <c r="M6808" s="363"/>
      <c r="N6808" s="485"/>
      <c r="O6808" s="485"/>
      <c r="P6808" s="364"/>
      <c r="Q6808" s="13"/>
      <c r="R6808" s="13"/>
    </row>
    <row r="6809" spans="8:18" x14ac:dyDescent="0.3">
      <c r="H6809" s="13"/>
      <c r="I6809" s="365"/>
      <c r="J6809" s="365"/>
      <c r="K6809" s="366"/>
      <c r="L6809" s="367"/>
      <c r="M6809" s="368"/>
      <c r="N6809" s="369"/>
      <c r="O6809" s="486"/>
      <c r="P6809" s="486"/>
      <c r="Q6809" s="486"/>
      <c r="R6809" s="486"/>
    </row>
    <row r="6810" spans="8:18" ht="12.75" customHeight="1" x14ac:dyDescent="0.3">
      <c r="H6810" s="370"/>
      <c r="I6810" s="371"/>
      <c r="J6810" s="371"/>
      <c r="K6810" s="367"/>
      <c r="L6810" s="367"/>
      <c r="M6810" s="367"/>
      <c r="N6810" s="372"/>
      <c r="O6810" s="478"/>
      <c r="P6810" s="478"/>
      <c r="Q6810" s="478"/>
      <c r="R6810" s="478"/>
    </row>
    <row r="6811" spans="8:18" x14ac:dyDescent="0.3">
      <c r="H6811" s="357"/>
      <c r="I6811" s="357"/>
      <c r="J6811" s="407"/>
      <c r="K6811" s="378"/>
      <c r="L6811" s="378"/>
      <c r="M6811" s="381"/>
      <c r="N6811" s="381"/>
      <c r="O6811" s="376"/>
      <c r="P6811" s="377"/>
      <c r="Q6811" s="376"/>
      <c r="R6811" s="377"/>
    </row>
    <row r="6812" spans="8:18" x14ac:dyDescent="0.3">
      <c r="H6812" s="357"/>
      <c r="I6812" s="357"/>
      <c r="J6812" s="407"/>
      <c r="K6812" s="378"/>
      <c r="L6812" s="378"/>
      <c r="M6812" s="381"/>
      <c r="N6812" s="381"/>
      <c r="O6812" s="376"/>
      <c r="P6812" s="377"/>
      <c r="Q6812" s="376"/>
      <c r="R6812" s="377"/>
    </row>
    <row r="6813" spans="8:18" x14ac:dyDescent="0.3">
      <c r="H6813" s="357"/>
      <c r="I6813" s="357"/>
      <c r="J6813" s="407"/>
      <c r="K6813" s="378"/>
      <c r="L6813" s="378"/>
      <c r="M6813" s="381"/>
      <c r="N6813" s="423"/>
      <c r="O6813" s="376"/>
      <c r="P6813" s="377"/>
      <c r="Q6813" s="376"/>
      <c r="R6813" s="377"/>
    </row>
    <row r="6814" spans="8:18" x14ac:dyDescent="0.3">
      <c r="H6814" s="357"/>
      <c r="I6814" s="357"/>
      <c r="J6814" s="407"/>
      <c r="K6814" s="378"/>
      <c r="L6814" s="378"/>
      <c r="M6814" s="381"/>
      <c r="N6814" s="423"/>
      <c r="O6814" s="376"/>
      <c r="P6814" s="377"/>
      <c r="Q6814" s="376"/>
      <c r="R6814" s="377"/>
    </row>
    <row r="6815" spans="8:18" x14ac:dyDescent="0.3">
      <c r="H6815" s="357"/>
      <c r="I6815" s="357"/>
      <c r="J6815" s="407"/>
      <c r="K6815" s="378"/>
      <c r="L6815" s="378"/>
      <c r="M6815" s="381"/>
      <c r="N6815" s="423"/>
      <c r="O6815" s="376"/>
      <c r="P6815" s="377"/>
      <c r="Q6815" s="376"/>
      <c r="R6815" s="377"/>
    </row>
    <row r="6816" spans="8:18" x14ac:dyDescent="0.3">
      <c r="H6816" s="357"/>
      <c r="I6816" s="357"/>
      <c r="J6816" s="407"/>
      <c r="K6816" s="378"/>
      <c r="L6816" s="378"/>
      <c r="M6816" s="381"/>
      <c r="N6816" s="423"/>
      <c r="O6816" s="376"/>
      <c r="P6816" s="377"/>
      <c r="Q6816" s="376"/>
      <c r="R6816" s="377"/>
    </row>
    <row r="6817" spans="8:19" x14ac:dyDescent="0.3">
      <c r="H6817" s="357"/>
      <c r="I6817" s="357"/>
      <c r="J6817" s="407"/>
      <c r="K6817" s="378"/>
      <c r="L6817" s="378"/>
      <c r="M6817" s="381"/>
      <c r="N6817" s="423"/>
      <c r="O6817" s="376"/>
      <c r="P6817" s="377"/>
      <c r="Q6817" s="376"/>
      <c r="R6817" s="377"/>
    </row>
    <row r="6818" spans="8:19" x14ac:dyDescent="0.3">
      <c r="H6818" s="357"/>
      <c r="I6818" s="357"/>
      <c r="J6818" s="407"/>
      <c r="K6818" s="378"/>
      <c r="L6818" s="378"/>
      <c r="M6818" s="381"/>
      <c r="N6818" s="423"/>
      <c r="O6818" s="376"/>
      <c r="P6818" s="377"/>
      <c r="Q6818" s="376"/>
      <c r="R6818" s="377"/>
    </row>
    <row r="6819" spans="8:19" x14ac:dyDescent="0.3">
      <c r="H6819" s="357"/>
      <c r="I6819" s="357"/>
      <c r="J6819" s="407"/>
      <c r="K6819" s="378"/>
      <c r="L6819" s="378"/>
      <c r="M6819" s="381"/>
      <c r="N6819" s="423"/>
      <c r="O6819" s="376"/>
      <c r="P6819" s="377"/>
      <c r="Q6819" s="376"/>
      <c r="R6819" s="377"/>
    </row>
    <row r="6820" spans="8:19" x14ac:dyDescent="0.3">
      <c r="H6820" s="357"/>
      <c r="I6820" s="357"/>
      <c r="J6820" s="407"/>
      <c r="K6820" s="378"/>
      <c r="L6820" s="378"/>
      <c r="M6820" s="381"/>
      <c r="N6820" s="423"/>
      <c r="O6820" s="376"/>
      <c r="P6820" s="377"/>
      <c r="Q6820" s="376"/>
      <c r="R6820" s="377"/>
    </row>
    <row r="6821" spans="8:19" x14ac:dyDescent="0.3">
      <c r="H6821" s="357"/>
      <c r="I6821" s="357"/>
      <c r="J6821" s="407"/>
      <c r="K6821" s="378"/>
      <c r="L6821" s="378"/>
      <c r="M6821" s="381"/>
      <c r="N6821" s="423"/>
      <c r="O6821" s="376"/>
      <c r="P6821" s="377"/>
      <c r="Q6821" s="376"/>
      <c r="R6821" s="377"/>
    </row>
    <row r="6822" spans="8:19" x14ac:dyDescent="0.3">
      <c r="H6822" s="357"/>
      <c r="I6822" s="357"/>
      <c r="J6822" s="407"/>
      <c r="K6822" s="378"/>
      <c r="L6822" s="378"/>
      <c r="M6822" s="381"/>
      <c r="N6822" s="423"/>
      <c r="O6822" s="376"/>
      <c r="P6822" s="377"/>
      <c r="Q6822" s="376"/>
      <c r="R6822" s="377"/>
    </row>
    <row r="6823" spans="8:19" x14ac:dyDescent="0.3">
      <c r="H6823" s="357"/>
      <c r="I6823" s="357"/>
      <c r="J6823" s="407"/>
      <c r="K6823" s="378"/>
      <c r="L6823" s="378"/>
      <c r="M6823" s="381"/>
      <c r="N6823" s="423"/>
      <c r="O6823" s="376"/>
      <c r="P6823" s="377"/>
      <c r="Q6823" s="376"/>
      <c r="R6823" s="377"/>
    </row>
    <row r="6824" spans="8:19" ht="4.5" customHeight="1" x14ac:dyDescent="0.3">
      <c r="H6824" s="357"/>
      <c r="I6824" s="357"/>
      <c r="J6824" s="407"/>
      <c r="K6824" s="378"/>
      <c r="L6824" s="378"/>
      <c r="M6824" s="381"/>
      <c r="N6824" s="423"/>
      <c r="O6824" s="376"/>
      <c r="P6824" s="377"/>
      <c r="Q6824" s="376"/>
      <c r="R6824" s="377"/>
    </row>
    <row r="6825" spans="8:19" ht="16.5" customHeight="1" x14ac:dyDescent="0.3">
      <c r="H6825" s="367"/>
      <c r="I6825" s="367"/>
      <c r="J6825" s="367"/>
      <c r="K6825" s="367"/>
      <c r="L6825" s="367"/>
      <c r="M6825" s="367"/>
      <c r="N6825" s="382"/>
      <c r="O6825" s="376"/>
      <c r="P6825" s="377"/>
      <c r="Q6825" s="376"/>
      <c r="R6825" s="377"/>
    </row>
    <row r="6826" spans="8:19" ht="19.5" customHeight="1" x14ac:dyDescent="0.3">
      <c r="H6826" s="354"/>
      <c r="I6826" s="354"/>
      <c r="J6826" s="354"/>
      <c r="K6826" s="354"/>
      <c r="L6826" s="354"/>
      <c r="M6826" s="368"/>
      <c r="N6826" s="384"/>
      <c r="O6826" s="310"/>
      <c r="P6826" s="495"/>
      <c r="Q6826" s="495"/>
      <c r="R6826" s="495"/>
    </row>
    <row r="6827" spans="8:19" ht="19.5" customHeight="1" x14ac:dyDescent="0.3">
      <c r="H6827" s="492"/>
      <c r="I6827" s="492"/>
      <c r="J6827" s="492"/>
      <c r="K6827" s="492"/>
      <c r="L6827" s="492"/>
      <c r="M6827" s="492"/>
      <c r="N6827" s="492"/>
      <c r="O6827" s="421"/>
      <c r="P6827" s="420"/>
      <c r="Q6827" s="420"/>
      <c r="R6827" s="420"/>
      <c r="S6827" s="13"/>
    </row>
    <row r="6828" spans="8:19" ht="20.25" customHeight="1" x14ac:dyDescent="0.3">
      <c r="H6828" s="492"/>
      <c r="I6828" s="492"/>
      <c r="J6828" s="492"/>
      <c r="K6828" s="492"/>
      <c r="L6828" s="492"/>
      <c r="M6828" s="492"/>
      <c r="N6828" s="492"/>
      <c r="O6828" s="310"/>
      <c r="P6828" s="495"/>
      <c r="Q6828" s="495"/>
      <c r="R6828" s="495"/>
      <c r="S6828" s="71"/>
    </row>
    <row r="6829" spans="8:19" ht="18" customHeight="1" x14ac:dyDescent="0.3">
      <c r="H6829" s="385"/>
      <c r="I6829" s="385"/>
      <c r="J6829" s="385"/>
      <c r="K6829" s="385"/>
      <c r="L6829" s="385"/>
      <c r="M6829" s="386"/>
      <c r="N6829" s="386"/>
      <c r="O6829" s="385"/>
      <c r="P6829" s="385"/>
      <c r="Q6829" s="13"/>
      <c r="R6829" s="13"/>
    </row>
    <row r="6830" spans="8:19" ht="24.75" customHeight="1" x14ac:dyDescent="0.3">
      <c r="H6830" s="354"/>
      <c r="I6830" s="355"/>
      <c r="J6830" s="355"/>
      <c r="K6830" s="355"/>
      <c r="L6830" s="355"/>
      <c r="M6830" s="355"/>
      <c r="N6830" s="355"/>
      <c r="O6830" s="355"/>
      <c r="P6830" s="355"/>
      <c r="Q6830" s="13"/>
      <c r="R6830" s="13"/>
    </row>
    <row r="6831" spans="8:19" x14ac:dyDescent="0.3">
      <c r="H6831" s="354"/>
      <c r="I6831" s="355"/>
      <c r="J6831" s="355"/>
      <c r="K6831" s="355"/>
      <c r="L6831" s="355"/>
      <c r="M6831" s="355"/>
      <c r="N6831" s="355"/>
      <c r="O6831" s="355"/>
      <c r="P6831" s="355"/>
      <c r="Q6831" s="13"/>
      <c r="R6831" s="70"/>
    </row>
    <row r="6832" spans="8:19" ht="28.5" customHeight="1" x14ac:dyDescent="0.3">
      <c r="H6832" s="354"/>
      <c r="I6832" s="355"/>
      <c r="J6832" s="355"/>
      <c r="K6832" s="355"/>
      <c r="L6832" s="355"/>
      <c r="M6832" s="355"/>
      <c r="N6832" s="355"/>
      <c r="O6832" s="355"/>
      <c r="P6832" s="355"/>
      <c r="Q6832" s="13"/>
      <c r="R6832" s="70"/>
    </row>
    <row r="6833" spans="8:18" ht="3.75" customHeight="1" x14ac:dyDescent="0.3">
      <c r="H6833" s="13"/>
      <c r="I6833" s="13"/>
      <c r="J6833" s="13"/>
      <c r="K6833" s="13"/>
      <c r="L6833" s="13"/>
      <c r="M6833" s="358"/>
      <c r="N6833" s="358"/>
      <c r="O6833" s="13"/>
      <c r="P6833" s="13"/>
      <c r="Q6833" s="13"/>
      <c r="R6833" s="13"/>
    </row>
    <row r="6834" spans="8:18" ht="18.600000000000001" x14ac:dyDescent="0.4">
      <c r="H6834" s="487"/>
      <c r="I6834" s="487"/>
      <c r="J6834" s="487"/>
      <c r="K6834" s="487"/>
      <c r="L6834" s="487"/>
      <c r="M6834" s="487"/>
      <c r="N6834" s="487"/>
      <c r="O6834" s="487"/>
      <c r="P6834" s="487"/>
      <c r="Q6834" s="487"/>
      <c r="R6834" s="487"/>
    </row>
    <row r="6835" spans="8:18" ht="13.5" customHeight="1" x14ac:dyDescent="0.3">
      <c r="H6835" s="482"/>
      <c r="I6835" s="482"/>
      <c r="J6835" s="482"/>
      <c r="K6835" s="482"/>
      <c r="L6835" s="482"/>
      <c r="M6835" s="482"/>
      <c r="N6835" s="482"/>
      <c r="O6835" s="482"/>
      <c r="P6835" s="482"/>
      <c r="Q6835" s="13"/>
      <c r="R6835" s="13"/>
    </row>
    <row r="6836" spans="8:18" ht="17.25" customHeight="1" x14ac:dyDescent="0.4">
      <c r="H6836" s="483"/>
      <c r="I6836" s="483"/>
      <c r="J6836" s="483"/>
      <c r="K6836" s="483"/>
      <c r="L6836" s="483"/>
      <c r="M6836" s="483"/>
      <c r="N6836" s="483"/>
      <c r="O6836" s="483"/>
      <c r="P6836" s="483"/>
      <c r="Q6836" s="13"/>
      <c r="R6836" s="13"/>
    </row>
    <row r="6837" spans="8:18" ht="18" customHeight="1" x14ac:dyDescent="0.4">
      <c r="H6837" s="484"/>
      <c r="I6837" s="484"/>
      <c r="J6837" s="484"/>
      <c r="K6837" s="484"/>
      <c r="L6837" s="484"/>
      <c r="M6837" s="484"/>
      <c r="N6837" s="484"/>
      <c r="O6837" s="484"/>
      <c r="P6837" s="484"/>
      <c r="Q6837" s="13"/>
      <c r="R6837" s="13"/>
    </row>
    <row r="6838" spans="8:18" x14ac:dyDescent="0.3">
      <c r="H6838" s="13"/>
      <c r="I6838" s="359"/>
      <c r="J6838" s="360"/>
      <c r="K6838" s="430"/>
      <c r="L6838" s="362"/>
      <c r="M6838" s="363"/>
      <c r="N6838" s="485"/>
      <c r="O6838" s="485"/>
      <c r="P6838" s="364"/>
      <c r="Q6838" s="13"/>
      <c r="R6838" s="13"/>
    </row>
    <row r="6839" spans="8:18" ht="15.75" customHeight="1" x14ac:dyDescent="0.3">
      <c r="H6839" s="13"/>
      <c r="I6839" s="359"/>
      <c r="J6839" s="360"/>
      <c r="K6839" s="361"/>
      <c r="L6839" s="361"/>
      <c r="M6839" s="363"/>
      <c r="N6839" s="485"/>
      <c r="O6839" s="485"/>
      <c r="P6839" s="364"/>
      <c r="Q6839" s="13"/>
      <c r="R6839" s="13"/>
    </row>
    <row r="6840" spans="8:18" x14ac:dyDescent="0.3">
      <c r="H6840" s="13"/>
      <c r="I6840" s="365"/>
      <c r="J6840" s="365"/>
      <c r="K6840" s="366"/>
      <c r="L6840" s="367"/>
      <c r="M6840" s="368"/>
      <c r="N6840" s="369"/>
      <c r="O6840" s="486"/>
      <c r="P6840" s="486"/>
      <c r="Q6840" s="486"/>
      <c r="R6840" s="486"/>
    </row>
    <row r="6841" spans="8:18" x14ac:dyDescent="0.3">
      <c r="H6841" s="370"/>
      <c r="I6841" s="371"/>
      <c r="J6841" s="371"/>
      <c r="K6841" s="367"/>
      <c r="L6841" s="367"/>
      <c r="M6841" s="367"/>
      <c r="N6841" s="372"/>
      <c r="O6841" s="478"/>
      <c r="P6841" s="478"/>
      <c r="Q6841" s="478"/>
      <c r="R6841" s="478"/>
    </row>
    <row r="6842" spans="8:18" x14ac:dyDescent="0.3">
      <c r="H6842" s="357"/>
      <c r="I6842" s="357"/>
      <c r="J6842" s="407"/>
      <c r="K6842" s="378"/>
      <c r="L6842" s="378"/>
      <c r="M6842" s="381"/>
      <c r="N6842" s="423"/>
      <c r="O6842" s="376"/>
      <c r="P6842" s="377"/>
      <c r="Q6842" s="376"/>
      <c r="R6842" s="377"/>
    </row>
    <row r="6843" spans="8:18" x14ac:dyDescent="0.3">
      <c r="H6843" s="357"/>
      <c r="I6843" s="357"/>
      <c r="J6843" s="407"/>
      <c r="K6843" s="378"/>
      <c r="L6843" s="378"/>
      <c r="M6843" s="381"/>
      <c r="N6843" s="423"/>
      <c r="O6843" s="376"/>
      <c r="P6843" s="377"/>
      <c r="Q6843" s="376"/>
      <c r="R6843" s="377"/>
    </row>
    <row r="6844" spans="8:18" x14ac:dyDescent="0.3">
      <c r="H6844" s="357"/>
      <c r="I6844" s="357"/>
      <c r="J6844" s="407"/>
      <c r="K6844" s="378"/>
      <c r="L6844" s="378"/>
      <c r="M6844" s="381"/>
      <c r="N6844" s="423"/>
      <c r="O6844" s="376"/>
      <c r="P6844" s="377"/>
      <c r="Q6844" s="376"/>
      <c r="R6844" s="377"/>
    </row>
    <row r="6845" spans="8:18" x14ac:dyDescent="0.3">
      <c r="H6845" s="357"/>
      <c r="I6845" s="357"/>
      <c r="J6845" s="407"/>
      <c r="K6845" s="378"/>
      <c r="L6845" s="378"/>
      <c r="M6845" s="381"/>
      <c r="N6845" s="423"/>
      <c r="O6845" s="376"/>
      <c r="P6845" s="377"/>
      <c r="Q6845" s="376"/>
      <c r="R6845" s="377"/>
    </row>
    <row r="6846" spans="8:18" x14ac:dyDescent="0.3">
      <c r="H6846" s="357"/>
      <c r="I6846" s="357"/>
      <c r="J6846" s="407"/>
      <c r="K6846" s="378"/>
      <c r="L6846" s="378"/>
      <c r="M6846" s="381"/>
      <c r="N6846" s="423"/>
      <c r="O6846" s="376"/>
      <c r="P6846" s="377"/>
      <c r="Q6846" s="376"/>
      <c r="R6846" s="377"/>
    </row>
    <row r="6847" spans="8:18" x14ac:dyDescent="0.3">
      <c r="H6847" s="357"/>
      <c r="I6847" s="357"/>
      <c r="J6847" s="407"/>
      <c r="K6847" s="378"/>
      <c r="L6847" s="378"/>
      <c r="M6847" s="381"/>
      <c r="N6847" s="423"/>
      <c r="O6847" s="376"/>
      <c r="P6847" s="377"/>
      <c r="Q6847" s="376"/>
      <c r="R6847" s="377"/>
    </row>
    <row r="6848" spans="8:18" x14ac:dyDescent="0.3">
      <c r="H6848" s="357"/>
      <c r="I6848" s="357"/>
      <c r="J6848" s="407"/>
      <c r="K6848" s="378"/>
      <c r="L6848" s="378"/>
      <c r="M6848" s="381"/>
      <c r="N6848" s="423"/>
      <c r="O6848" s="376"/>
      <c r="P6848" s="377"/>
      <c r="Q6848" s="376"/>
      <c r="R6848" s="377"/>
    </row>
    <row r="6849" spans="8:19" x14ac:dyDescent="0.3">
      <c r="H6849" s="357"/>
      <c r="I6849" s="357"/>
      <c r="J6849" s="407"/>
      <c r="K6849" s="378"/>
      <c r="L6849" s="378"/>
      <c r="M6849" s="381"/>
      <c r="N6849" s="423"/>
      <c r="O6849" s="376"/>
      <c r="P6849" s="377"/>
      <c r="Q6849" s="376"/>
      <c r="R6849" s="377"/>
    </row>
    <row r="6850" spans="8:19" x14ac:dyDescent="0.3">
      <c r="H6850" s="357"/>
      <c r="I6850" s="357"/>
      <c r="J6850" s="407"/>
      <c r="K6850" s="378"/>
      <c r="L6850" s="378"/>
      <c r="M6850" s="381"/>
      <c r="N6850" s="423"/>
      <c r="O6850" s="376"/>
      <c r="P6850" s="377"/>
      <c r="Q6850" s="376"/>
      <c r="R6850" s="377"/>
    </row>
    <row r="6851" spans="8:19" x14ac:dyDescent="0.3">
      <c r="H6851" s="357"/>
      <c r="I6851" s="357"/>
      <c r="J6851" s="407"/>
      <c r="K6851" s="378"/>
      <c r="L6851" s="378"/>
      <c r="M6851" s="381"/>
      <c r="N6851" s="423"/>
      <c r="O6851" s="376"/>
      <c r="P6851" s="377"/>
      <c r="Q6851" s="376"/>
      <c r="R6851" s="377"/>
    </row>
    <row r="6852" spans="8:19" x14ac:dyDescent="0.3">
      <c r="H6852" s="357"/>
      <c r="I6852" s="357"/>
      <c r="J6852" s="407"/>
      <c r="K6852" s="378"/>
      <c r="L6852" s="378"/>
      <c r="M6852" s="381"/>
      <c r="N6852" s="423"/>
      <c r="O6852" s="376"/>
      <c r="P6852" s="377"/>
      <c r="Q6852" s="376"/>
      <c r="R6852" s="377"/>
    </row>
    <row r="6853" spans="8:19" x14ac:dyDescent="0.3">
      <c r="H6853" s="357"/>
      <c r="I6853" s="357"/>
      <c r="J6853" s="407"/>
      <c r="K6853" s="378"/>
      <c r="L6853" s="378"/>
      <c r="M6853" s="381"/>
      <c r="N6853" s="423"/>
      <c r="O6853" s="376"/>
      <c r="P6853" s="377"/>
      <c r="Q6853" s="376"/>
      <c r="R6853" s="377"/>
    </row>
    <row r="6854" spans="8:19" x14ac:dyDescent="0.3">
      <c r="H6854" s="357"/>
      <c r="I6854" s="357"/>
      <c r="J6854" s="407"/>
      <c r="K6854" s="378"/>
      <c r="L6854" s="378"/>
      <c r="M6854" s="381"/>
      <c r="N6854" s="423"/>
      <c r="O6854" s="376"/>
      <c r="P6854" s="377"/>
      <c r="Q6854" s="376"/>
      <c r="R6854" s="377"/>
    </row>
    <row r="6855" spans="8:19" x14ac:dyDescent="0.3">
      <c r="H6855" s="357"/>
      <c r="I6855" s="357"/>
      <c r="J6855" s="407"/>
      <c r="K6855" s="378"/>
      <c r="L6855" s="378"/>
      <c r="M6855" s="381"/>
      <c r="N6855" s="423"/>
      <c r="O6855" s="376"/>
      <c r="P6855" s="377"/>
      <c r="Q6855" s="376"/>
      <c r="R6855" s="377"/>
    </row>
    <row r="6856" spans="8:19" x14ac:dyDescent="0.3">
      <c r="H6856" s="357"/>
      <c r="I6856" s="357"/>
      <c r="J6856" s="407"/>
      <c r="K6856" s="378"/>
      <c r="L6856" s="378"/>
      <c r="M6856" s="381"/>
      <c r="N6856" s="423"/>
      <c r="O6856" s="376"/>
      <c r="P6856" s="377"/>
      <c r="Q6856" s="376"/>
      <c r="R6856" s="377"/>
    </row>
    <row r="6857" spans="8:19" x14ac:dyDescent="0.3">
      <c r="H6857" s="357"/>
      <c r="I6857" s="357"/>
      <c r="J6857" s="407"/>
      <c r="K6857" s="378"/>
      <c r="L6857" s="378"/>
      <c r="M6857" s="381"/>
      <c r="N6857" s="423"/>
      <c r="O6857" s="376"/>
      <c r="P6857" s="377"/>
      <c r="Q6857" s="376"/>
      <c r="R6857" s="377"/>
    </row>
    <row r="6858" spans="8:19" ht="18" customHeight="1" x14ac:dyDescent="0.3">
      <c r="H6858" s="367"/>
      <c r="I6858" s="367"/>
      <c r="J6858" s="367"/>
      <c r="K6858" s="367"/>
      <c r="L6858" s="367"/>
      <c r="M6858" s="367"/>
      <c r="N6858" s="382"/>
      <c r="O6858" s="376"/>
      <c r="P6858" s="377"/>
      <c r="Q6858" s="376"/>
      <c r="R6858" s="377"/>
    </row>
    <row r="6859" spans="8:19" ht="18.75" customHeight="1" x14ac:dyDescent="0.3">
      <c r="H6859" s="354"/>
      <c r="I6859" s="354"/>
      <c r="J6859" s="354"/>
      <c r="K6859" s="354"/>
      <c r="L6859" s="354"/>
      <c r="M6859" s="368"/>
      <c r="N6859" s="384"/>
      <c r="O6859" s="310"/>
      <c r="P6859" s="495"/>
      <c r="Q6859" s="495"/>
      <c r="R6859" s="495"/>
      <c r="S6859" s="71"/>
    </row>
    <row r="6860" spans="8:19" ht="21" customHeight="1" x14ac:dyDescent="0.3">
      <c r="H6860" s="385"/>
      <c r="I6860" s="385"/>
      <c r="J6860" s="385"/>
      <c r="K6860" s="385"/>
      <c r="L6860" s="385"/>
      <c r="M6860" s="386"/>
      <c r="N6860" s="386"/>
      <c r="O6860" s="385"/>
      <c r="P6860" s="385"/>
      <c r="Q6860" s="13"/>
      <c r="R6860" s="13"/>
    </row>
    <row r="6861" spans="8:19" ht="26.25" customHeight="1" x14ac:dyDescent="0.3">
      <c r="H6861" s="354"/>
      <c r="I6861" s="355"/>
      <c r="J6861" s="355"/>
      <c r="K6861" s="355"/>
      <c r="L6861" s="355"/>
      <c r="M6861" s="355"/>
      <c r="N6861" s="355"/>
      <c r="O6861" s="355"/>
      <c r="P6861" s="355"/>
      <c r="Q6861" s="13"/>
      <c r="R6861" s="13"/>
    </row>
    <row r="6862" spans="8:19" x14ac:dyDescent="0.3">
      <c r="H6862" s="354"/>
      <c r="I6862" s="355"/>
      <c r="J6862" s="355"/>
      <c r="K6862" s="355"/>
      <c r="L6862" s="355"/>
      <c r="M6862" s="355"/>
      <c r="N6862" s="355"/>
      <c r="O6862" s="355"/>
      <c r="P6862" s="355"/>
      <c r="Q6862" s="13"/>
      <c r="R6862" s="70"/>
    </row>
    <row r="6863" spans="8:19" ht="36" customHeight="1" x14ac:dyDescent="0.3">
      <c r="H6863" s="354"/>
      <c r="I6863" s="355"/>
      <c r="J6863" s="355"/>
      <c r="K6863" s="355"/>
      <c r="L6863" s="355"/>
      <c r="M6863" s="355"/>
      <c r="N6863" s="355"/>
      <c r="O6863" s="355"/>
      <c r="P6863" s="355"/>
      <c r="Q6863" s="13"/>
      <c r="R6863" s="70"/>
    </row>
    <row r="6864" spans="8:19" ht="5.25" customHeight="1" x14ac:dyDescent="0.3">
      <c r="H6864" s="13"/>
      <c r="I6864" s="13"/>
      <c r="J6864" s="13"/>
      <c r="K6864" s="13"/>
      <c r="L6864" s="13"/>
      <c r="M6864" s="358"/>
      <c r="N6864" s="358"/>
      <c r="O6864" s="13"/>
      <c r="P6864" s="13"/>
      <c r="Q6864" s="13"/>
      <c r="R6864" s="13"/>
    </row>
    <row r="6865" spans="8:18" ht="18.600000000000001" x14ac:dyDescent="0.4">
      <c r="H6865" s="487"/>
      <c r="I6865" s="487"/>
      <c r="J6865" s="487"/>
      <c r="K6865" s="487"/>
      <c r="L6865" s="487"/>
      <c r="M6865" s="487"/>
      <c r="N6865" s="487"/>
      <c r="O6865" s="487"/>
      <c r="P6865" s="487"/>
      <c r="Q6865" s="487"/>
      <c r="R6865" s="487"/>
    </row>
    <row r="6866" spans="8:18" x14ac:dyDescent="0.3">
      <c r="H6866" s="482"/>
      <c r="I6866" s="482"/>
      <c r="J6866" s="482"/>
      <c r="K6866" s="482"/>
      <c r="L6866" s="482"/>
      <c r="M6866" s="482"/>
      <c r="N6866" s="482"/>
      <c r="O6866" s="482"/>
      <c r="P6866" s="482"/>
      <c r="Q6866" s="13"/>
      <c r="R6866" s="13"/>
    </row>
    <row r="6867" spans="8:18" ht="18.600000000000001" x14ac:dyDescent="0.4">
      <c r="H6867" s="483"/>
      <c r="I6867" s="483"/>
      <c r="J6867" s="483"/>
      <c r="K6867" s="483"/>
      <c r="L6867" s="483"/>
      <c r="M6867" s="483"/>
      <c r="N6867" s="483"/>
      <c r="O6867" s="483"/>
      <c r="P6867" s="483"/>
      <c r="Q6867" s="13"/>
      <c r="R6867" s="13"/>
    </row>
    <row r="6868" spans="8:18" ht="18" x14ac:dyDescent="0.4">
      <c r="H6868" s="484"/>
      <c r="I6868" s="484"/>
      <c r="J6868" s="484"/>
      <c r="K6868" s="484"/>
      <c r="L6868" s="484"/>
      <c r="M6868" s="484"/>
      <c r="N6868" s="484"/>
      <c r="O6868" s="484"/>
      <c r="P6868" s="484"/>
      <c r="Q6868" s="13"/>
      <c r="R6868" s="13"/>
    </row>
    <row r="6869" spans="8:18" x14ac:dyDescent="0.3">
      <c r="H6869" s="13"/>
      <c r="I6869" s="359"/>
      <c r="J6869" s="360"/>
      <c r="K6869" s="430"/>
      <c r="L6869" s="362"/>
      <c r="M6869" s="363"/>
      <c r="N6869" s="485"/>
      <c r="O6869" s="485"/>
      <c r="P6869" s="364"/>
      <c r="Q6869" s="13"/>
      <c r="R6869" s="13"/>
    </row>
    <row r="6870" spans="8:18" x14ac:dyDescent="0.3">
      <c r="H6870" s="13"/>
      <c r="I6870" s="359"/>
      <c r="J6870" s="360"/>
      <c r="K6870" s="361"/>
      <c r="L6870" s="361"/>
      <c r="M6870" s="363"/>
      <c r="N6870" s="485"/>
      <c r="O6870" s="485"/>
      <c r="P6870" s="364"/>
      <c r="Q6870" s="13"/>
      <c r="R6870" s="13"/>
    </row>
    <row r="6871" spans="8:18" x14ac:dyDescent="0.3">
      <c r="H6871" s="13"/>
      <c r="I6871" s="365"/>
      <c r="J6871" s="365"/>
      <c r="K6871" s="366"/>
      <c r="L6871" s="367"/>
      <c r="M6871" s="368"/>
      <c r="N6871" s="369"/>
      <c r="O6871" s="486"/>
      <c r="P6871" s="486"/>
      <c r="Q6871" s="486"/>
      <c r="R6871" s="486"/>
    </row>
    <row r="6872" spans="8:18" x14ac:dyDescent="0.3">
      <c r="H6872" s="370"/>
      <c r="I6872" s="371"/>
      <c r="J6872" s="371"/>
      <c r="K6872" s="367"/>
      <c r="L6872" s="367"/>
      <c r="M6872" s="367"/>
      <c r="N6872" s="372"/>
      <c r="O6872" s="478"/>
      <c r="P6872" s="478"/>
      <c r="Q6872" s="478"/>
      <c r="R6872" s="478"/>
    </row>
    <row r="6873" spans="8:18" x14ac:dyDescent="0.3">
      <c r="H6873" s="357"/>
      <c r="I6873" s="357"/>
      <c r="J6873" s="407"/>
      <c r="K6873" s="378"/>
      <c r="L6873" s="378"/>
      <c r="M6873" s="381"/>
      <c r="N6873" s="423"/>
      <c r="O6873" s="376"/>
      <c r="P6873" s="377"/>
      <c r="Q6873" s="376"/>
      <c r="R6873" s="377"/>
    </row>
    <row r="6874" spans="8:18" ht="46.5" customHeight="1" x14ac:dyDescent="0.3">
      <c r="H6874" s="357"/>
      <c r="I6874" s="357"/>
      <c r="J6874" s="407"/>
      <c r="K6874" s="378"/>
      <c r="L6874" s="378"/>
      <c r="M6874" s="381"/>
      <c r="N6874" s="423"/>
      <c r="O6874" s="376"/>
      <c r="P6874" s="377"/>
      <c r="Q6874" s="376"/>
      <c r="R6874" s="377"/>
    </row>
    <row r="6875" spans="8:18" x14ac:dyDescent="0.3">
      <c r="H6875" s="357"/>
      <c r="I6875" s="357"/>
      <c r="J6875" s="407"/>
      <c r="K6875" s="378"/>
      <c r="L6875" s="378"/>
      <c r="M6875" s="381"/>
      <c r="N6875" s="423"/>
      <c r="O6875" s="376"/>
      <c r="P6875" s="377"/>
      <c r="Q6875" s="376"/>
      <c r="R6875" s="377"/>
    </row>
    <row r="6876" spans="8:18" ht="18" customHeight="1" x14ac:dyDescent="0.3">
      <c r="H6876" s="367"/>
      <c r="I6876" s="367"/>
      <c r="J6876" s="367"/>
      <c r="K6876" s="367"/>
      <c r="L6876" s="367"/>
      <c r="M6876" s="367"/>
      <c r="N6876" s="382"/>
      <c r="O6876" s="376"/>
      <c r="P6876" s="377"/>
      <c r="Q6876" s="376"/>
      <c r="R6876" s="377"/>
    </row>
    <row r="6877" spans="8:18" ht="27.75" customHeight="1" x14ac:dyDescent="0.3">
      <c r="H6877" s="354"/>
      <c r="I6877" s="354"/>
      <c r="J6877" s="354"/>
      <c r="K6877" s="354"/>
      <c r="L6877" s="354"/>
      <c r="M6877" s="368"/>
      <c r="N6877" s="384"/>
      <c r="O6877" s="310"/>
      <c r="P6877" s="495"/>
      <c r="Q6877" s="495"/>
      <c r="R6877" s="495"/>
    </row>
    <row r="6878" spans="8:18" ht="19.5" customHeight="1" x14ac:dyDescent="0.3">
      <c r="H6878" s="385"/>
      <c r="I6878" s="385"/>
      <c r="J6878" s="385"/>
      <c r="K6878" s="385"/>
      <c r="L6878" s="385"/>
      <c r="M6878" s="386"/>
      <c r="N6878" s="386"/>
      <c r="O6878" s="385"/>
      <c r="P6878" s="385"/>
      <c r="Q6878" s="13"/>
      <c r="R6878" s="13"/>
    </row>
    <row r="6879" spans="8:18" ht="21" customHeight="1" x14ac:dyDescent="0.3">
      <c r="H6879" s="354"/>
      <c r="I6879" s="355"/>
      <c r="J6879" s="355"/>
      <c r="K6879" s="355"/>
      <c r="L6879" s="355"/>
      <c r="M6879" s="355"/>
      <c r="N6879" s="355"/>
      <c r="O6879" s="355"/>
      <c r="P6879" s="355"/>
      <c r="Q6879" s="13"/>
      <c r="R6879" s="13"/>
    </row>
    <row r="6880" spans="8:18" ht="14.25" customHeight="1" x14ac:dyDescent="0.3">
      <c r="H6880" s="354"/>
      <c r="I6880" s="355"/>
      <c r="J6880" s="355"/>
      <c r="K6880" s="355"/>
      <c r="L6880" s="355"/>
      <c r="M6880" s="355"/>
      <c r="N6880" s="355"/>
      <c r="O6880" s="355"/>
      <c r="P6880" s="355"/>
      <c r="Q6880" s="13"/>
      <c r="R6880" s="70"/>
    </row>
    <row r="6881" spans="8:18" ht="35.25" customHeight="1" x14ac:dyDescent="0.3">
      <c r="H6881" s="354"/>
      <c r="I6881" s="355"/>
      <c r="J6881" s="355"/>
      <c r="K6881" s="355"/>
      <c r="L6881" s="355"/>
      <c r="M6881" s="355"/>
      <c r="N6881" s="355"/>
      <c r="O6881" s="355"/>
      <c r="P6881" s="355"/>
      <c r="Q6881" s="13"/>
      <c r="R6881" s="70"/>
    </row>
    <row r="6882" spans="8:18" ht="8.25" customHeight="1" x14ac:dyDescent="0.3">
      <c r="H6882" s="13"/>
      <c r="I6882" s="13"/>
      <c r="J6882" s="13"/>
      <c r="K6882" s="13"/>
      <c r="L6882" s="13"/>
      <c r="M6882" s="358"/>
      <c r="N6882" s="358"/>
      <c r="O6882" s="13"/>
      <c r="P6882" s="13"/>
      <c r="Q6882" s="13"/>
      <c r="R6882" s="13"/>
    </row>
    <row r="6883" spans="8:18" ht="19.5" customHeight="1" x14ac:dyDescent="0.4">
      <c r="H6883" s="487"/>
      <c r="I6883" s="487"/>
      <c r="J6883" s="487"/>
      <c r="K6883" s="487"/>
      <c r="L6883" s="487"/>
      <c r="M6883" s="487"/>
      <c r="N6883" s="487"/>
      <c r="O6883" s="487"/>
      <c r="P6883" s="487"/>
      <c r="Q6883" s="487"/>
      <c r="R6883" s="487"/>
    </row>
    <row r="6884" spans="8:18" ht="15.75" customHeight="1" x14ac:dyDescent="0.3">
      <c r="H6884" s="482"/>
      <c r="I6884" s="482"/>
      <c r="J6884" s="482"/>
      <c r="K6884" s="482"/>
      <c r="L6884" s="482"/>
      <c r="M6884" s="482"/>
      <c r="N6884" s="482"/>
      <c r="O6884" s="482"/>
      <c r="P6884" s="482"/>
      <c r="Q6884" s="13"/>
      <c r="R6884" s="13"/>
    </row>
    <row r="6885" spans="8:18" ht="22.5" customHeight="1" x14ac:dyDescent="0.4">
      <c r="H6885" s="483"/>
      <c r="I6885" s="483"/>
      <c r="J6885" s="483"/>
      <c r="K6885" s="483"/>
      <c r="L6885" s="483"/>
      <c r="M6885" s="483"/>
      <c r="N6885" s="483"/>
      <c r="O6885" s="483"/>
      <c r="P6885" s="483"/>
      <c r="Q6885" s="13"/>
      <c r="R6885" s="13"/>
    </row>
    <row r="6886" spans="8:18" ht="15" customHeight="1" x14ac:dyDescent="0.4">
      <c r="H6886" s="484"/>
      <c r="I6886" s="484"/>
      <c r="J6886" s="484"/>
      <c r="K6886" s="484"/>
      <c r="L6886" s="484"/>
      <c r="M6886" s="484"/>
      <c r="N6886" s="484"/>
      <c r="O6886" s="484"/>
      <c r="P6886" s="484"/>
      <c r="Q6886" s="13"/>
      <c r="R6886" s="13"/>
    </row>
    <row r="6887" spans="8:18" ht="10.5" customHeight="1" x14ac:dyDescent="0.3">
      <c r="H6887" s="13"/>
      <c r="I6887" s="359"/>
      <c r="J6887" s="360"/>
      <c r="K6887" s="430"/>
      <c r="L6887" s="362"/>
      <c r="M6887" s="363"/>
      <c r="N6887" s="485"/>
      <c r="O6887" s="485"/>
      <c r="P6887" s="364"/>
      <c r="Q6887" s="13"/>
      <c r="R6887" s="13"/>
    </row>
    <row r="6888" spans="8:18" ht="10.5" customHeight="1" x14ac:dyDescent="0.3">
      <c r="H6888" s="13"/>
      <c r="I6888" s="359"/>
      <c r="J6888" s="360"/>
      <c r="K6888" s="361"/>
      <c r="L6888" s="361"/>
      <c r="M6888" s="363"/>
      <c r="N6888" s="485"/>
      <c r="O6888" s="485"/>
      <c r="P6888" s="364"/>
      <c r="Q6888" s="13"/>
      <c r="R6888" s="13"/>
    </row>
    <row r="6889" spans="8:18" ht="11.25" customHeight="1" x14ac:dyDescent="0.3">
      <c r="H6889" s="13"/>
      <c r="I6889" s="365"/>
      <c r="J6889" s="365"/>
      <c r="K6889" s="366"/>
      <c r="L6889" s="367"/>
      <c r="M6889" s="368"/>
      <c r="N6889" s="369"/>
      <c r="O6889" s="486"/>
      <c r="P6889" s="486"/>
      <c r="Q6889" s="486"/>
      <c r="R6889" s="486"/>
    </row>
    <row r="6890" spans="8:18" ht="24.75" customHeight="1" x14ac:dyDescent="0.3">
      <c r="H6890" s="370"/>
      <c r="I6890" s="371"/>
      <c r="J6890" s="371"/>
      <c r="K6890" s="367"/>
      <c r="L6890" s="367"/>
      <c r="M6890" s="367"/>
      <c r="N6890" s="372"/>
      <c r="O6890" s="478"/>
      <c r="P6890" s="478"/>
      <c r="Q6890" s="478"/>
      <c r="R6890" s="478"/>
    </row>
    <row r="6891" spans="8:18" ht="13.5" customHeight="1" x14ac:dyDescent="0.3">
      <c r="H6891" s="357"/>
      <c r="I6891" s="357"/>
      <c r="J6891" s="407"/>
      <c r="K6891" s="378"/>
      <c r="L6891" s="378"/>
      <c r="M6891" s="381"/>
      <c r="N6891" s="423"/>
      <c r="O6891" s="376"/>
      <c r="P6891" s="377"/>
      <c r="Q6891" s="376"/>
      <c r="R6891" s="377"/>
    </row>
    <row r="6892" spans="8:18" ht="51" customHeight="1" x14ac:dyDescent="0.3">
      <c r="H6892" s="357"/>
      <c r="I6892" s="357"/>
      <c r="J6892" s="407"/>
      <c r="K6892" s="378"/>
      <c r="L6892" s="378"/>
      <c r="M6892" s="381"/>
      <c r="N6892" s="423"/>
      <c r="O6892" s="376"/>
      <c r="P6892" s="377"/>
      <c r="Q6892" s="376"/>
      <c r="R6892" s="377"/>
    </row>
    <row r="6893" spans="8:18" ht="15" customHeight="1" x14ac:dyDescent="0.3">
      <c r="H6893" s="357"/>
      <c r="I6893" s="357"/>
      <c r="J6893" s="407"/>
      <c r="K6893" s="378"/>
      <c r="L6893" s="378"/>
      <c r="M6893" s="381"/>
      <c r="N6893" s="490"/>
      <c r="O6893" s="376"/>
      <c r="P6893" s="377"/>
      <c r="Q6893" s="376"/>
      <c r="R6893" s="377"/>
    </row>
    <row r="6894" spans="8:18" x14ac:dyDescent="0.3">
      <c r="H6894" s="357"/>
      <c r="I6894" s="357"/>
      <c r="J6894" s="407"/>
      <c r="K6894" s="378"/>
      <c r="L6894" s="378"/>
      <c r="M6894" s="381"/>
      <c r="N6894" s="490"/>
      <c r="O6894" s="376"/>
      <c r="P6894" s="377"/>
      <c r="Q6894" s="376"/>
      <c r="R6894" s="377"/>
    </row>
    <row r="6895" spans="8:18" ht="14.25" customHeight="1" x14ac:dyDescent="0.3">
      <c r="H6895" s="357"/>
      <c r="I6895" s="357"/>
      <c r="J6895" s="407"/>
      <c r="K6895" s="378"/>
      <c r="L6895" s="378"/>
      <c r="M6895" s="381"/>
      <c r="N6895" s="490"/>
      <c r="O6895" s="376"/>
      <c r="P6895" s="377"/>
      <c r="Q6895" s="376"/>
      <c r="R6895" s="377"/>
    </row>
    <row r="6896" spans="8:18" x14ac:dyDescent="0.3">
      <c r="H6896" s="357"/>
      <c r="I6896" s="357"/>
      <c r="J6896" s="407"/>
      <c r="K6896" s="378"/>
      <c r="L6896" s="378"/>
      <c r="M6896" s="381"/>
      <c r="N6896" s="490"/>
      <c r="O6896" s="376"/>
      <c r="P6896" s="377"/>
      <c r="Q6896" s="376"/>
      <c r="R6896" s="377"/>
    </row>
    <row r="6897" spans="8:18" ht="44.25" customHeight="1" x14ac:dyDescent="0.3">
      <c r="H6897" s="357"/>
      <c r="I6897" s="357"/>
      <c r="J6897" s="407"/>
      <c r="K6897" s="378"/>
      <c r="L6897" s="378"/>
      <c r="M6897" s="381"/>
      <c r="N6897" s="423"/>
      <c r="O6897" s="376"/>
      <c r="P6897" s="377"/>
      <c r="Q6897" s="376"/>
      <c r="R6897" s="377"/>
    </row>
    <row r="6898" spans="8:18" ht="15.75" customHeight="1" x14ac:dyDescent="0.3">
      <c r="H6898" s="357"/>
      <c r="I6898" s="357"/>
      <c r="J6898" s="407"/>
      <c r="K6898" s="378"/>
      <c r="L6898" s="378"/>
      <c r="M6898" s="381"/>
      <c r="N6898" s="455"/>
      <c r="O6898" s="376"/>
      <c r="P6898" s="377"/>
      <c r="Q6898" s="376"/>
      <c r="R6898" s="377"/>
    </row>
    <row r="6899" spans="8:18" x14ac:dyDescent="0.3">
      <c r="H6899" s="357"/>
      <c r="I6899" s="357"/>
      <c r="J6899" s="407"/>
      <c r="K6899" s="378"/>
      <c r="L6899" s="378"/>
      <c r="M6899" s="381"/>
      <c r="N6899" s="455"/>
      <c r="O6899" s="376"/>
      <c r="P6899" s="377"/>
      <c r="Q6899" s="376"/>
      <c r="R6899" s="377"/>
    </row>
    <row r="6900" spans="8:18" x14ac:dyDescent="0.3">
      <c r="H6900" s="357"/>
      <c r="I6900" s="357"/>
      <c r="J6900" s="407"/>
      <c r="K6900" s="378"/>
      <c r="L6900" s="378"/>
      <c r="M6900" s="381"/>
      <c r="N6900" s="423"/>
      <c r="O6900" s="376"/>
      <c r="P6900" s="377"/>
      <c r="Q6900" s="376"/>
      <c r="R6900" s="377"/>
    </row>
    <row r="6901" spans="8:18" x14ac:dyDescent="0.3">
      <c r="H6901" s="357"/>
      <c r="I6901" s="357"/>
      <c r="J6901" s="407"/>
      <c r="K6901" s="378"/>
      <c r="L6901" s="378"/>
      <c r="M6901" s="381"/>
      <c r="N6901" s="423"/>
      <c r="O6901" s="376"/>
      <c r="P6901" s="377"/>
      <c r="Q6901" s="376"/>
      <c r="R6901" s="377"/>
    </row>
    <row r="6902" spans="8:18" x14ac:dyDescent="0.3">
      <c r="H6902" s="367"/>
      <c r="I6902" s="367"/>
      <c r="J6902" s="367"/>
      <c r="K6902" s="367"/>
      <c r="L6902" s="367"/>
      <c r="M6902" s="367"/>
      <c r="N6902" s="382"/>
      <c r="O6902" s="376"/>
      <c r="P6902" s="377"/>
      <c r="Q6902" s="376"/>
      <c r="R6902" s="377"/>
    </row>
    <row r="6903" spans="8:18" ht="20.25" customHeight="1" x14ac:dyDescent="0.3">
      <c r="H6903" s="354"/>
      <c r="I6903" s="354"/>
      <c r="J6903" s="354"/>
      <c r="K6903" s="354"/>
      <c r="L6903" s="354"/>
      <c r="M6903" s="368"/>
      <c r="N6903" s="384"/>
      <c r="O6903" s="310"/>
      <c r="P6903" s="495"/>
      <c r="Q6903" s="495"/>
      <c r="R6903" s="495"/>
    </row>
    <row r="6904" spans="8:18" ht="21.75" customHeight="1" x14ac:dyDescent="0.3">
      <c r="H6904" s="385"/>
      <c r="I6904" s="385"/>
      <c r="J6904" s="385"/>
      <c r="K6904" s="385"/>
      <c r="L6904" s="385"/>
      <c r="M6904" s="386"/>
      <c r="N6904" s="386"/>
      <c r="O6904" s="385"/>
      <c r="P6904" s="385"/>
      <c r="Q6904" s="13"/>
      <c r="R6904" s="13"/>
    </row>
    <row r="6905" spans="8:18" ht="23.25" customHeight="1" x14ac:dyDescent="0.3">
      <c r="H6905" s="354"/>
      <c r="I6905" s="355"/>
      <c r="J6905" s="355"/>
      <c r="K6905" s="355"/>
      <c r="L6905" s="355"/>
      <c r="M6905" s="355"/>
      <c r="N6905" s="355"/>
      <c r="O6905" s="355"/>
      <c r="P6905" s="355"/>
      <c r="Q6905" s="13"/>
      <c r="R6905" s="13"/>
    </row>
    <row r="6906" spans="8:18" ht="15" customHeight="1" x14ac:dyDescent="0.3">
      <c r="H6906" s="354"/>
      <c r="I6906" s="355"/>
      <c r="J6906" s="355"/>
      <c r="K6906" s="355"/>
      <c r="L6906" s="355"/>
      <c r="M6906" s="355"/>
      <c r="N6906" s="355"/>
      <c r="O6906" s="355"/>
      <c r="P6906" s="355"/>
      <c r="Q6906" s="13"/>
      <c r="R6906" s="70"/>
    </row>
    <row r="6907" spans="8:18" ht="26.25" customHeight="1" x14ac:dyDescent="0.3">
      <c r="H6907" s="354"/>
      <c r="I6907" s="355"/>
      <c r="J6907" s="355"/>
      <c r="K6907" s="355"/>
      <c r="L6907" s="355"/>
      <c r="M6907" s="355"/>
      <c r="N6907" s="355"/>
      <c r="O6907" s="355"/>
      <c r="P6907" s="355"/>
      <c r="Q6907" s="13"/>
      <c r="R6907" s="70"/>
    </row>
    <row r="6908" spans="8:18" ht="5.25" customHeight="1" x14ac:dyDescent="0.3">
      <c r="H6908" s="13"/>
      <c r="I6908" s="13"/>
      <c r="J6908" s="13"/>
      <c r="K6908" s="13"/>
      <c r="L6908" s="13"/>
      <c r="M6908" s="358"/>
      <c r="N6908" s="358"/>
      <c r="O6908" s="13"/>
      <c r="P6908" s="13"/>
      <c r="Q6908" s="13"/>
      <c r="R6908" s="13"/>
    </row>
    <row r="6909" spans="8:18" ht="19.5" customHeight="1" x14ac:dyDescent="0.4">
      <c r="H6909" s="487"/>
      <c r="I6909" s="487"/>
      <c r="J6909" s="487"/>
      <c r="K6909" s="487"/>
      <c r="L6909" s="487"/>
      <c r="M6909" s="487"/>
      <c r="N6909" s="487"/>
      <c r="O6909" s="487"/>
      <c r="P6909" s="487"/>
      <c r="Q6909" s="487"/>
      <c r="R6909" s="487"/>
    </row>
    <row r="6910" spans="8:18" x14ac:dyDescent="0.3">
      <c r="H6910" s="482"/>
      <c r="I6910" s="482"/>
      <c r="J6910" s="482"/>
      <c r="K6910" s="482"/>
      <c r="L6910" s="482"/>
      <c r="M6910" s="482"/>
      <c r="N6910" s="482"/>
      <c r="O6910" s="482"/>
      <c r="P6910" s="482"/>
      <c r="Q6910" s="13"/>
      <c r="R6910" s="13"/>
    </row>
    <row r="6911" spans="8:18" ht="18.600000000000001" x14ac:dyDescent="0.4">
      <c r="H6911" s="483"/>
      <c r="I6911" s="483"/>
      <c r="J6911" s="483"/>
      <c r="K6911" s="483"/>
      <c r="L6911" s="483"/>
      <c r="M6911" s="483"/>
      <c r="N6911" s="483"/>
      <c r="O6911" s="483"/>
      <c r="P6911" s="483"/>
      <c r="Q6911" s="13"/>
      <c r="R6911" s="13"/>
    </row>
    <row r="6912" spans="8:18" ht="18" x14ac:dyDescent="0.4">
      <c r="H6912" s="484"/>
      <c r="I6912" s="484"/>
      <c r="J6912" s="484"/>
      <c r="K6912" s="484"/>
      <c r="L6912" s="484"/>
      <c r="M6912" s="484"/>
      <c r="N6912" s="484"/>
      <c r="O6912" s="484"/>
      <c r="P6912" s="484"/>
      <c r="Q6912" s="13"/>
      <c r="R6912" s="13"/>
    </row>
    <row r="6913" spans="8:18" ht="24" customHeight="1" x14ac:dyDescent="0.3">
      <c r="H6913" s="13"/>
      <c r="I6913" s="359"/>
      <c r="J6913" s="360"/>
      <c r="K6913" s="430"/>
      <c r="L6913" s="362"/>
      <c r="M6913" s="363"/>
      <c r="N6913" s="485"/>
      <c r="O6913" s="485"/>
      <c r="P6913" s="364"/>
      <c r="Q6913" s="13"/>
      <c r="R6913" s="13"/>
    </row>
    <row r="6914" spans="8:18" x14ac:dyDescent="0.3">
      <c r="H6914" s="13"/>
      <c r="I6914" s="359"/>
      <c r="J6914" s="360"/>
      <c r="K6914" s="361"/>
      <c r="L6914" s="361"/>
      <c r="M6914" s="363"/>
      <c r="N6914" s="485"/>
      <c r="O6914" s="485"/>
      <c r="P6914" s="364"/>
      <c r="Q6914" s="13"/>
      <c r="R6914" s="13"/>
    </row>
    <row r="6915" spans="8:18" x14ac:dyDescent="0.3">
      <c r="H6915" s="13"/>
      <c r="I6915" s="365"/>
      <c r="J6915" s="365"/>
      <c r="K6915" s="366"/>
      <c r="L6915" s="367"/>
      <c r="M6915" s="368"/>
      <c r="N6915" s="369"/>
      <c r="O6915" s="486"/>
      <c r="P6915" s="486"/>
      <c r="Q6915" s="486"/>
      <c r="R6915" s="486"/>
    </row>
    <row r="6916" spans="8:18" x14ac:dyDescent="0.3">
      <c r="H6916" s="370"/>
      <c r="I6916" s="371"/>
      <c r="J6916" s="371"/>
      <c r="K6916" s="367"/>
      <c r="L6916" s="367"/>
      <c r="M6916" s="367"/>
      <c r="N6916" s="372"/>
      <c r="O6916" s="478"/>
      <c r="P6916" s="478"/>
      <c r="Q6916" s="478"/>
      <c r="R6916" s="478"/>
    </row>
    <row r="6917" spans="8:18" x14ac:dyDescent="0.3">
      <c r="H6917" s="357"/>
      <c r="I6917" s="357"/>
      <c r="J6917" s="407"/>
      <c r="K6917" s="378"/>
      <c r="L6917" s="378"/>
      <c r="M6917" s="381"/>
      <c r="N6917" s="423"/>
      <c r="O6917" s="376"/>
      <c r="P6917" s="377"/>
      <c r="Q6917" s="376"/>
      <c r="R6917" s="377"/>
    </row>
    <row r="6918" spans="8:18" x14ac:dyDescent="0.3">
      <c r="H6918" s="357"/>
      <c r="I6918" s="357"/>
      <c r="J6918" s="407"/>
      <c r="K6918" s="378"/>
      <c r="L6918" s="378"/>
      <c r="M6918" s="381"/>
      <c r="N6918" s="423"/>
      <c r="O6918" s="376"/>
      <c r="P6918" s="377"/>
      <c r="Q6918" s="376"/>
      <c r="R6918" s="377"/>
    </row>
    <row r="6919" spans="8:18" x14ac:dyDescent="0.3">
      <c r="H6919" s="357"/>
      <c r="I6919" s="357"/>
      <c r="J6919" s="407"/>
      <c r="K6919" s="378"/>
      <c r="L6919" s="378"/>
      <c r="M6919" s="381"/>
      <c r="N6919" s="423"/>
      <c r="O6919" s="376"/>
      <c r="P6919" s="377"/>
      <c r="Q6919" s="376"/>
      <c r="R6919" s="377"/>
    </row>
    <row r="6920" spans="8:18" x14ac:dyDescent="0.3">
      <c r="H6920" s="357"/>
      <c r="I6920" s="357"/>
      <c r="J6920" s="407"/>
      <c r="K6920" s="378"/>
      <c r="L6920" s="378"/>
      <c r="M6920" s="381"/>
      <c r="N6920" s="423"/>
      <c r="O6920" s="376"/>
      <c r="P6920" s="377"/>
      <c r="Q6920" s="376"/>
      <c r="R6920" s="377"/>
    </row>
    <row r="6921" spans="8:18" x14ac:dyDescent="0.3">
      <c r="H6921" s="357"/>
      <c r="I6921" s="357"/>
      <c r="J6921" s="407"/>
      <c r="K6921" s="378"/>
      <c r="L6921" s="378"/>
      <c r="M6921" s="381"/>
      <c r="N6921" s="423"/>
      <c r="O6921" s="376"/>
      <c r="P6921" s="377"/>
      <c r="Q6921" s="376"/>
      <c r="R6921" s="377"/>
    </row>
    <row r="6922" spans="8:18" x14ac:dyDescent="0.3">
      <c r="H6922" s="357"/>
      <c r="I6922" s="357"/>
      <c r="J6922" s="407"/>
      <c r="K6922" s="378"/>
      <c r="L6922" s="378"/>
      <c r="M6922" s="381"/>
      <c r="N6922" s="423"/>
      <c r="O6922" s="376"/>
      <c r="P6922" s="377"/>
      <c r="Q6922" s="376"/>
      <c r="R6922" s="377"/>
    </row>
    <row r="6923" spans="8:18" x14ac:dyDescent="0.3">
      <c r="H6923" s="357"/>
      <c r="I6923" s="357"/>
      <c r="J6923" s="407"/>
      <c r="K6923" s="378"/>
      <c r="L6923" s="378"/>
      <c r="M6923" s="381"/>
      <c r="N6923" s="423"/>
      <c r="O6923" s="376"/>
      <c r="P6923" s="377"/>
      <c r="Q6923" s="376"/>
      <c r="R6923" s="377"/>
    </row>
    <row r="6924" spans="8:18" x14ac:dyDescent="0.3">
      <c r="H6924" s="357"/>
      <c r="I6924" s="357"/>
      <c r="J6924" s="407"/>
      <c r="K6924" s="378"/>
      <c r="L6924" s="378"/>
      <c r="M6924" s="381"/>
      <c r="N6924" s="423"/>
      <c r="O6924" s="376"/>
      <c r="P6924" s="377"/>
      <c r="Q6924" s="376"/>
      <c r="R6924" s="377"/>
    </row>
    <row r="6925" spans="8:18" x14ac:dyDescent="0.3">
      <c r="H6925" s="357"/>
      <c r="I6925" s="357"/>
      <c r="J6925" s="407"/>
      <c r="K6925" s="378"/>
      <c r="L6925" s="378"/>
      <c r="M6925" s="381"/>
      <c r="N6925" s="423"/>
      <c r="O6925" s="376"/>
      <c r="P6925" s="377"/>
      <c r="Q6925" s="376"/>
      <c r="R6925" s="377"/>
    </row>
    <row r="6926" spans="8:18" x14ac:dyDescent="0.3">
      <c r="H6926" s="357"/>
      <c r="I6926" s="357"/>
      <c r="J6926" s="407"/>
      <c r="K6926" s="378"/>
      <c r="L6926" s="378"/>
      <c r="M6926" s="381"/>
      <c r="N6926" s="423"/>
      <c r="O6926" s="376"/>
      <c r="P6926" s="377"/>
      <c r="Q6926" s="376"/>
      <c r="R6926" s="377"/>
    </row>
    <row r="6927" spans="8:18" x14ac:dyDescent="0.3">
      <c r="H6927" s="357"/>
      <c r="I6927" s="357"/>
      <c r="J6927" s="407"/>
      <c r="K6927" s="378"/>
      <c r="L6927" s="378"/>
      <c r="M6927" s="381"/>
      <c r="N6927" s="490"/>
      <c r="O6927" s="376"/>
      <c r="P6927" s="377"/>
      <c r="Q6927" s="376"/>
      <c r="R6927" s="377"/>
    </row>
    <row r="6928" spans="8:18" x14ac:dyDescent="0.3">
      <c r="H6928" s="357"/>
      <c r="I6928" s="357"/>
      <c r="J6928" s="407"/>
      <c r="K6928" s="378"/>
      <c r="L6928" s="378"/>
      <c r="M6928" s="381"/>
      <c r="N6928" s="490"/>
      <c r="O6928" s="376"/>
      <c r="P6928" s="377"/>
      <c r="Q6928" s="376"/>
      <c r="R6928" s="377"/>
    </row>
    <row r="6929" spans="8:19" x14ac:dyDescent="0.3">
      <c r="H6929" s="357"/>
      <c r="I6929" s="357"/>
      <c r="J6929" s="407"/>
      <c r="K6929" s="378"/>
      <c r="L6929" s="378"/>
      <c r="M6929" s="381"/>
      <c r="N6929" s="423"/>
      <c r="O6929" s="376"/>
      <c r="P6929" s="377"/>
      <c r="Q6929" s="376"/>
      <c r="R6929" s="377"/>
    </row>
    <row r="6930" spans="8:19" x14ac:dyDescent="0.3">
      <c r="H6930" s="367"/>
      <c r="I6930" s="367"/>
      <c r="J6930" s="367"/>
      <c r="K6930" s="367"/>
      <c r="L6930" s="367"/>
      <c r="M6930" s="367"/>
      <c r="N6930" s="382"/>
      <c r="O6930" s="376"/>
      <c r="P6930" s="377"/>
      <c r="Q6930" s="376"/>
      <c r="R6930" s="377"/>
    </row>
    <row r="6931" spans="8:19" ht="20.25" customHeight="1" x14ac:dyDescent="0.3">
      <c r="H6931" s="354"/>
      <c r="I6931" s="354"/>
      <c r="J6931" s="354"/>
      <c r="K6931" s="354"/>
      <c r="L6931" s="354"/>
      <c r="M6931" s="368"/>
      <c r="N6931" s="384"/>
      <c r="O6931" s="310"/>
      <c r="P6931" s="495"/>
      <c r="Q6931" s="495"/>
      <c r="R6931" s="495"/>
      <c r="S6931" s="436"/>
    </row>
    <row r="6932" spans="8:19" ht="19.5" customHeight="1" x14ac:dyDescent="0.3">
      <c r="H6932" s="385"/>
      <c r="I6932" s="385"/>
      <c r="J6932" s="385"/>
      <c r="K6932" s="385"/>
      <c r="L6932" s="385"/>
      <c r="M6932" s="386"/>
      <c r="N6932" s="386"/>
      <c r="O6932" s="385"/>
      <c r="P6932" s="385"/>
      <c r="Q6932" s="13"/>
      <c r="R6932" s="13"/>
    </row>
    <row r="6933" spans="8:19" ht="18.75" customHeight="1" x14ac:dyDescent="0.3">
      <c r="H6933" s="354"/>
      <c r="I6933" s="355"/>
      <c r="J6933" s="355"/>
      <c r="K6933" s="355"/>
      <c r="L6933" s="355"/>
      <c r="M6933" s="355"/>
      <c r="N6933" s="355"/>
      <c r="O6933" s="355"/>
      <c r="P6933" s="355"/>
      <c r="Q6933" s="13"/>
      <c r="R6933" s="13"/>
    </row>
    <row r="6934" spans="8:19" x14ac:dyDescent="0.3">
      <c r="H6934" s="354"/>
      <c r="I6934" s="355"/>
      <c r="J6934" s="355"/>
      <c r="K6934" s="355"/>
      <c r="L6934" s="355"/>
      <c r="M6934" s="355"/>
      <c r="N6934" s="355"/>
      <c r="O6934" s="355"/>
      <c r="P6934" s="355"/>
      <c r="Q6934" s="13"/>
      <c r="R6934" s="70"/>
    </row>
    <row r="6935" spans="8:19" ht="30.75" customHeight="1" x14ac:dyDescent="0.3">
      <c r="H6935" s="354"/>
      <c r="I6935" s="355"/>
      <c r="J6935" s="355"/>
      <c r="K6935" s="355"/>
      <c r="L6935" s="355"/>
      <c r="M6935" s="355"/>
      <c r="N6935" s="355"/>
      <c r="O6935" s="355"/>
      <c r="P6935" s="355"/>
      <c r="Q6935" s="13"/>
      <c r="R6935" s="70"/>
    </row>
    <row r="6936" spans="8:19" ht="5.25" customHeight="1" x14ac:dyDescent="0.3">
      <c r="H6936" s="13"/>
      <c r="I6936" s="13"/>
      <c r="J6936" s="13"/>
      <c r="K6936" s="13"/>
      <c r="L6936" s="13"/>
      <c r="M6936" s="358"/>
      <c r="N6936" s="358"/>
      <c r="O6936" s="13"/>
      <c r="P6936" s="13"/>
      <c r="Q6936" s="13"/>
      <c r="R6936" s="13"/>
    </row>
    <row r="6937" spans="8:19" ht="18.600000000000001" x14ac:dyDescent="0.4">
      <c r="H6937" s="487"/>
      <c r="I6937" s="487"/>
      <c r="J6937" s="487"/>
      <c r="K6937" s="487"/>
      <c r="L6937" s="487"/>
      <c r="M6937" s="487"/>
      <c r="N6937" s="487"/>
      <c r="O6937" s="487"/>
      <c r="P6937" s="487"/>
      <c r="Q6937" s="487"/>
      <c r="R6937" s="487"/>
    </row>
    <row r="6938" spans="8:19" ht="25.5" customHeight="1" x14ac:dyDescent="0.3">
      <c r="H6938" s="482"/>
      <c r="I6938" s="482"/>
      <c r="J6938" s="482"/>
      <c r="K6938" s="482"/>
      <c r="L6938" s="482"/>
      <c r="M6938" s="482"/>
      <c r="N6938" s="482"/>
      <c r="O6938" s="482"/>
      <c r="P6938" s="482"/>
      <c r="Q6938" s="13"/>
      <c r="R6938" s="13"/>
    </row>
    <row r="6939" spans="8:19" ht="18.600000000000001" x14ac:dyDescent="0.4">
      <c r="H6939" s="483"/>
      <c r="I6939" s="483"/>
      <c r="J6939" s="483"/>
      <c r="K6939" s="483"/>
      <c r="L6939" s="483"/>
      <c r="M6939" s="483"/>
      <c r="N6939" s="483"/>
      <c r="O6939" s="483"/>
      <c r="P6939" s="483"/>
      <c r="Q6939" s="13"/>
      <c r="R6939" s="13"/>
    </row>
    <row r="6940" spans="8:19" ht="18" x14ac:dyDescent="0.4">
      <c r="H6940" s="484"/>
      <c r="I6940" s="484"/>
      <c r="J6940" s="484"/>
      <c r="K6940" s="484"/>
      <c r="L6940" s="484"/>
      <c r="M6940" s="484"/>
      <c r="N6940" s="484"/>
      <c r="O6940" s="484"/>
      <c r="P6940" s="484"/>
      <c r="Q6940" s="13"/>
      <c r="R6940" s="13"/>
    </row>
    <row r="6941" spans="8:19" x14ac:dyDescent="0.3">
      <c r="H6941" s="13"/>
      <c r="I6941" s="359"/>
      <c r="J6941" s="360"/>
      <c r="K6941" s="430"/>
      <c r="L6941" s="362"/>
      <c r="M6941" s="363"/>
      <c r="N6941" s="485"/>
      <c r="O6941" s="485"/>
      <c r="P6941" s="364"/>
      <c r="Q6941" s="13"/>
      <c r="R6941" s="13"/>
    </row>
    <row r="6942" spans="8:19" x14ac:dyDescent="0.3">
      <c r="H6942" s="13"/>
      <c r="I6942" s="359"/>
      <c r="J6942" s="360"/>
      <c r="K6942" s="361"/>
      <c r="L6942" s="361"/>
      <c r="M6942" s="363"/>
      <c r="N6942" s="485"/>
      <c r="O6942" s="485"/>
      <c r="P6942" s="364"/>
      <c r="Q6942" s="13"/>
      <c r="R6942" s="13"/>
    </row>
    <row r="6943" spans="8:19" x14ac:dyDescent="0.3">
      <c r="H6943" s="13"/>
      <c r="I6943" s="365"/>
      <c r="J6943" s="365"/>
      <c r="K6943" s="366"/>
      <c r="L6943" s="367"/>
      <c r="M6943" s="368"/>
      <c r="N6943" s="369"/>
      <c r="O6943" s="486"/>
      <c r="P6943" s="486"/>
      <c r="Q6943" s="486"/>
      <c r="R6943" s="486"/>
    </row>
    <row r="6944" spans="8:19" x14ac:dyDescent="0.3">
      <c r="H6944" s="370"/>
      <c r="I6944" s="371"/>
      <c r="J6944" s="371"/>
      <c r="K6944" s="367"/>
      <c r="L6944" s="367"/>
      <c r="M6944" s="367"/>
      <c r="N6944" s="372"/>
      <c r="O6944" s="478"/>
      <c r="P6944" s="478"/>
      <c r="Q6944" s="478"/>
      <c r="R6944" s="478"/>
    </row>
    <row r="6945" spans="8:19" x14ac:dyDescent="0.3">
      <c r="H6945" s="357"/>
      <c r="I6945" s="357"/>
      <c r="J6945" s="407"/>
      <c r="K6945" s="378"/>
      <c r="L6945" s="378"/>
      <c r="M6945" s="381"/>
      <c r="N6945" s="381"/>
      <c r="O6945" s="376"/>
      <c r="P6945" s="377"/>
      <c r="Q6945" s="376"/>
      <c r="R6945" s="377"/>
    </row>
    <row r="6946" spans="8:19" x14ac:dyDescent="0.3">
      <c r="H6946" s="357"/>
      <c r="I6946" s="357"/>
      <c r="J6946" s="407"/>
      <c r="K6946" s="378"/>
      <c r="L6946" s="378"/>
      <c r="M6946" s="381"/>
      <c r="N6946" s="381"/>
      <c r="O6946" s="376"/>
      <c r="P6946" s="377"/>
      <c r="Q6946" s="376"/>
      <c r="R6946" s="377"/>
    </row>
    <row r="6947" spans="8:19" x14ac:dyDescent="0.3">
      <c r="H6947" s="357"/>
      <c r="I6947" s="357"/>
      <c r="J6947" s="407"/>
      <c r="K6947" s="378"/>
      <c r="L6947" s="378"/>
      <c r="M6947" s="381"/>
      <c r="N6947" s="423"/>
      <c r="O6947" s="376"/>
      <c r="P6947" s="377"/>
      <c r="Q6947" s="376"/>
      <c r="R6947" s="377"/>
    </row>
    <row r="6948" spans="8:19" x14ac:dyDescent="0.3">
      <c r="H6948" s="357"/>
      <c r="I6948" s="357"/>
      <c r="J6948" s="407"/>
      <c r="K6948" s="378"/>
      <c r="L6948" s="378"/>
      <c r="M6948" s="381"/>
      <c r="N6948" s="423"/>
      <c r="O6948" s="376"/>
      <c r="P6948" s="377"/>
      <c r="Q6948" s="376"/>
      <c r="R6948" s="377"/>
    </row>
    <row r="6949" spans="8:19" x14ac:dyDescent="0.3">
      <c r="H6949" s="357"/>
      <c r="I6949" s="357"/>
      <c r="J6949" s="407"/>
      <c r="K6949" s="378"/>
      <c r="L6949" s="378"/>
      <c r="M6949" s="381"/>
      <c r="N6949" s="423"/>
      <c r="O6949" s="376"/>
      <c r="P6949" s="377"/>
      <c r="Q6949" s="376"/>
      <c r="R6949" s="377"/>
    </row>
    <row r="6950" spans="8:19" x14ac:dyDescent="0.3">
      <c r="H6950" s="357"/>
      <c r="I6950" s="357"/>
      <c r="J6950" s="407"/>
      <c r="K6950" s="378"/>
      <c r="L6950" s="378"/>
      <c r="M6950" s="381"/>
      <c r="N6950" s="423"/>
      <c r="O6950" s="376"/>
      <c r="P6950" s="377"/>
      <c r="Q6950" s="376"/>
      <c r="R6950" s="377"/>
    </row>
    <row r="6951" spans="8:19" x14ac:dyDescent="0.3">
      <c r="H6951" s="357"/>
      <c r="I6951" s="357"/>
      <c r="J6951" s="407"/>
      <c r="K6951" s="378"/>
      <c r="L6951" s="378"/>
      <c r="M6951" s="381"/>
      <c r="N6951" s="423"/>
      <c r="O6951" s="376"/>
      <c r="P6951" s="377"/>
      <c r="Q6951" s="376"/>
      <c r="R6951" s="377"/>
    </row>
    <row r="6952" spans="8:19" x14ac:dyDescent="0.3">
      <c r="H6952" s="357"/>
      <c r="I6952" s="357"/>
      <c r="J6952" s="407"/>
      <c r="K6952" s="378"/>
      <c r="L6952" s="378"/>
      <c r="M6952" s="381"/>
      <c r="N6952" s="423"/>
      <c r="O6952" s="376"/>
      <c r="P6952" s="377"/>
      <c r="Q6952" s="376"/>
      <c r="R6952" s="377"/>
    </row>
    <row r="6953" spans="8:19" x14ac:dyDescent="0.3">
      <c r="H6953" s="357"/>
      <c r="I6953" s="357"/>
      <c r="J6953" s="407"/>
      <c r="K6953" s="378"/>
      <c r="L6953" s="378"/>
      <c r="M6953" s="381"/>
      <c r="N6953" s="423"/>
      <c r="O6953" s="376"/>
      <c r="P6953" s="377"/>
      <c r="Q6953" s="376"/>
      <c r="R6953" s="377"/>
    </row>
    <row r="6954" spans="8:19" ht="24.75" customHeight="1" x14ac:dyDescent="0.3">
      <c r="H6954" s="357"/>
      <c r="I6954" s="357"/>
      <c r="J6954" s="407"/>
      <c r="K6954" s="378"/>
      <c r="L6954" s="378"/>
      <c r="M6954" s="381"/>
      <c r="N6954" s="423"/>
      <c r="O6954" s="376"/>
      <c r="P6954" s="377"/>
      <c r="Q6954" s="376"/>
      <c r="R6954" s="377"/>
    </row>
    <row r="6955" spans="8:19" x14ac:dyDescent="0.3">
      <c r="H6955" s="357"/>
      <c r="I6955" s="357"/>
      <c r="J6955" s="407"/>
      <c r="K6955" s="378"/>
      <c r="L6955" s="378"/>
      <c r="M6955" s="381"/>
      <c r="N6955" s="423"/>
      <c r="O6955" s="376"/>
      <c r="P6955" s="377"/>
      <c r="Q6955" s="376"/>
      <c r="R6955" s="377"/>
    </row>
    <row r="6956" spans="8:19" x14ac:dyDescent="0.3">
      <c r="H6956" s="367"/>
      <c r="I6956" s="367"/>
      <c r="J6956" s="367"/>
      <c r="K6956" s="367"/>
      <c r="L6956" s="367"/>
      <c r="M6956" s="367"/>
      <c r="N6956" s="382"/>
      <c r="O6956" s="376"/>
      <c r="P6956" s="377"/>
      <c r="Q6956" s="376"/>
      <c r="R6956" s="377"/>
    </row>
    <row r="6957" spans="8:19" x14ac:dyDescent="0.3">
      <c r="H6957" s="354"/>
      <c r="I6957" s="354"/>
      <c r="J6957" s="354"/>
      <c r="K6957" s="354"/>
      <c r="L6957" s="354"/>
      <c r="M6957" s="368"/>
      <c r="N6957" s="384"/>
      <c r="O6957" s="310"/>
      <c r="P6957" s="495"/>
      <c r="Q6957" s="495"/>
      <c r="R6957" s="495"/>
      <c r="S6957" s="436"/>
    </row>
    <row r="6958" spans="8:19" x14ac:dyDescent="0.3">
      <c r="H6958" s="492"/>
      <c r="I6958" s="492"/>
      <c r="J6958" s="492"/>
      <c r="K6958" s="492"/>
      <c r="L6958" s="492"/>
      <c r="M6958" s="492"/>
      <c r="N6958" s="492"/>
      <c r="O6958" s="421"/>
      <c r="P6958" s="420"/>
      <c r="Q6958" s="420"/>
      <c r="R6958" s="420"/>
    </row>
    <row r="6959" spans="8:19" ht="24" customHeight="1" x14ac:dyDescent="0.3">
      <c r="H6959" s="492"/>
      <c r="I6959" s="492"/>
      <c r="J6959" s="492"/>
      <c r="K6959" s="492"/>
      <c r="L6959" s="492"/>
      <c r="M6959" s="492"/>
      <c r="N6959" s="492"/>
      <c r="O6959" s="310"/>
      <c r="P6959" s="495"/>
      <c r="Q6959" s="495"/>
      <c r="R6959" s="495"/>
    </row>
    <row r="6960" spans="8:19" ht="21" customHeight="1" x14ac:dyDescent="0.3">
      <c r="H6960" s="385"/>
      <c r="I6960" s="385"/>
      <c r="J6960" s="385"/>
      <c r="K6960" s="385"/>
      <c r="L6960" s="385"/>
      <c r="M6960" s="386"/>
      <c r="N6960" s="386"/>
      <c r="O6960" s="385"/>
      <c r="P6960" s="385"/>
      <c r="Q6960" s="13"/>
      <c r="R6960" s="13"/>
    </row>
    <row r="6961" spans="8:18" ht="20.25" customHeight="1" x14ac:dyDescent="0.3">
      <c r="H6961" s="354"/>
      <c r="I6961" s="355"/>
      <c r="J6961" s="355"/>
      <c r="K6961" s="355"/>
      <c r="L6961" s="355"/>
      <c r="M6961" s="355"/>
      <c r="N6961" s="355"/>
      <c r="O6961" s="355"/>
      <c r="P6961" s="355"/>
      <c r="Q6961" s="13"/>
      <c r="R6961" s="13"/>
    </row>
    <row r="6962" spans="8:18" x14ac:dyDescent="0.3">
      <c r="H6962" s="354"/>
      <c r="I6962" s="355"/>
      <c r="J6962" s="355"/>
      <c r="K6962" s="355"/>
      <c r="L6962" s="355"/>
      <c r="M6962" s="355"/>
      <c r="N6962" s="355"/>
      <c r="O6962" s="355"/>
      <c r="P6962" s="355"/>
      <c r="Q6962" s="13"/>
      <c r="R6962" s="70"/>
    </row>
    <row r="6963" spans="8:18" ht="29.25" customHeight="1" x14ac:dyDescent="0.3">
      <c r="H6963" s="354"/>
      <c r="I6963" s="355"/>
      <c r="J6963" s="355"/>
      <c r="K6963" s="355"/>
      <c r="L6963" s="355"/>
      <c r="M6963" s="355"/>
      <c r="N6963" s="355"/>
      <c r="O6963" s="355"/>
      <c r="P6963" s="355"/>
      <c r="Q6963" s="13"/>
      <c r="R6963" s="70"/>
    </row>
    <row r="6964" spans="8:18" ht="5.25" customHeight="1" x14ac:dyDescent="0.3">
      <c r="H6964" s="13"/>
      <c r="I6964" s="13"/>
      <c r="J6964" s="13"/>
      <c r="K6964" s="13"/>
      <c r="L6964" s="13"/>
      <c r="M6964" s="358"/>
      <c r="N6964" s="358"/>
      <c r="O6964" s="13"/>
      <c r="P6964" s="13"/>
      <c r="Q6964" s="13"/>
      <c r="R6964" s="13"/>
    </row>
    <row r="6965" spans="8:18" ht="18.600000000000001" x14ac:dyDescent="0.4">
      <c r="H6965" s="487"/>
      <c r="I6965" s="487"/>
      <c r="J6965" s="487"/>
      <c r="K6965" s="487"/>
      <c r="L6965" s="487"/>
      <c r="M6965" s="487"/>
      <c r="N6965" s="487"/>
      <c r="O6965" s="487"/>
      <c r="P6965" s="487"/>
      <c r="Q6965" s="487"/>
      <c r="R6965" s="487"/>
    </row>
    <row r="6966" spans="8:18" x14ac:dyDescent="0.3">
      <c r="H6966" s="482"/>
      <c r="I6966" s="482"/>
      <c r="J6966" s="482"/>
      <c r="K6966" s="482"/>
      <c r="L6966" s="482"/>
      <c r="M6966" s="482"/>
      <c r="N6966" s="482"/>
      <c r="O6966" s="482"/>
      <c r="P6966" s="482"/>
      <c r="Q6966" s="13"/>
      <c r="R6966" s="13"/>
    </row>
    <row r="6967" spans="8:18" ht="18.600000000000001" x14ac:dyDescent="0.4">
      <c r="H6967" s="483"/>
      <c r="I6967" s="483"/>
      <c r="J6967" s="483"/>
      <c r="K6967" s="483"/>
      <c r="L6967" s="483"/>
      <c r="M6967" s="483"/>
      <c r="N6967" s="483"/>
      <c r="O6967" s="483"/>
      <c r="P6967" s="483"/>
      <c r="Q6967" s="13"/>
      <c r="R6967" s="13"/>
    </row>
    <row r="6968" spans="8:18" ht="18" x14ac:dyDescent="0.4">
      <c r="H6968" s="484"/>
      <c r="I6968" s="484"/>
      <c r="J6968" s="484"/>
      <c r="K6968" s="484"/>
      <c r="L6968" s="484"/>
      <c r="M6968" s="484"/>
      <c r="N6968" s="484"/>
      <c r="O6968" s="484"/>
      <c r="P6968" s="484"/>
      <c r="Q6968" s="13"/>
      <c r="R6968" s="13"/>
    </row>
    <row r="6969" spans="8:18" x14ac:dyDescent="0.3">
      <c r="H6969" s="13"/>
      <c r="I6969" s="359"/>
      <c r="J6969" s="360"/>
      <c r="K6969" s="430"/>
      <c r="L6969" s="362"/>
      <c r="M6969" s="363"/>
      <c r="N6969" s="485"/>
      <c r="O6969" s="485"/>
      <c r="P6969" s="364"/>
      <c r="Q6969" s="13"/>
      <c r="R6969" s="13"/>
    </row>
    <row r="6970" spans="8:18" x14ac:dyDescent="0.3">
      <c r="H6970" s="13"/>
      <c r="I6970" s="359"/>
      <c r="J6970" s="360"/>
      <c r="K6970" s="361"/>
      <c r="L6970" s="361"/>
      <c r="M6970" s="363"/>
      <c r="N6970" s="485"/>
      <c r="O6970" s="485"/>
      <c r="P6970" s="364"/>
      <c r="Q6970" s="13"/>
      <c r="R6970" s="13"/>
    </row>
    <row r="6971" spans="8:18" x14ac:dyDescent="0.3">
      <c r="H6971" s="13"/>
      <c r="I6971" s="365"/>
      <c r="J6971" s="365"/>
      <c r="K6971" s="366"/>
      <c r="L6971" s="367"/>
      <c r="M6971" s="368"/>
      <c r="N6971" s="369"/>
      <c r="O6971" s="486"/>
      <c r="P6971" s="486"/>
      <c r="Q6971" s="486"/>
      <c r="R6971" s="486"/>
    </row>
    <row r="6972" spans="8:18" x14ac:dyDescent="0.3">
      <c r="H6972" s="370"/>
      <c r="I6972" s="371"/>
      <c r="J6972" s="371"/>
      <c r="K6972" s="367"/>
      <c r="L6972" s="367"/>
      <c r="M6972" s="367"/>
      <c r="N6972" s="372"/>
      <c r="O6972" s="478"/>
      <c r="P6972" s="478"/>
      <c r="Q6972" s="478"/>
      <c r="R6972" s="478"/>
    </row>
    <row r="6973" spans="8:18" ht="18.75" customHeight="1" x14ac:dyDescent="0.3">
      <c r="H6973" s="357"/>
      <c r="I6973" s="357"/>
      <c r="J6973" s="407"/>
      <c r="K6973" s="378"/>
      <c r="L6973" s="378"/>
      <c r="M6973" s="423"/>
      <c r="N6973" s="490"/>
      <c r="O6973" s="376"/>
      <c r="P6973" s="377"/>
      <c r="Q6973" s="376"/>
      <c r="R6973" s="377"/>
    </row>
    <row r="6974" spans="8:18" x14ac:dyDescent="0.3">
      <c r="H6974" s="357"/>
      <c r="I6974" s="357"/>
      <c r="J6974" s="407"/>
      <c r="K6974" s="378"/>
      <c r="L6974" s="378"/>
      <c r="M6974" s="423"/>
      <c r="N6974" s="490"/>
      <c r="O6974" s="376"/>
      <c r="P6974" s="377"/>
      <c r="Q6974" s="376"/>
      <c r="R6974" s="377"/>
    </row>
    <row r="6975" spans="8:18" x14ac:dyDescent="0.3">
      <c r="H6975" s="357"/>
      <c r="I6975" s="357"/>
      <c r="J6975" s="407"/>
      <c r="K6975" s="378"/>
      <c r="L6975" s="378"/>
      <c r="M6975" s="423"/>
      <c r="N6975" s="490"/>
      <c r="O6975" s="376"/>
      <c r="P6975" s="377"/>
      <c r="Q6975" s="376"/>
      <c r="R6975" s="377"/>
    </row>
    <row r="6976" spans="8:18" x14ac:dyDescent="0.3">
      <c r="H6976" s="357"/>
      <c r="I6976" s="357"/>
      <c r="J6976" s="407"/>
      <c r="K6976" s="378"/>
      <c r="L6976" s="378"/>
      <c r="M6976" s="423"/>
      <c r="N6976" s="423"/>
      <c r="O6976" s="376"/>
      <c r="P6976" s="377"/>
      <c r="Q6976" s="376"/>
      <c r="R6976" s="377"/>
    </row>
    <row r="6977" spans="8:18" x14ac:dyDescent="0.3">
      <c r="H6977" s="357"/>
      <c r="I6977" s="357"/>
      <c r="J6977" s="407"/>
      <c r="K6977" s="378"/>
      <c r="L6977" s="378"/>
      <c r="M6977" s="423"/>
      <c r="N6977" s="423"/>
      <c r="O6977" s="376"/>
      <c r="P6977" s="377"/>
      <c r="Q6977" s="376"/>
      <c r="R6977" s="377"/>
    </row>
    <row r="6978" spans="8:18" x14ac:dyDescent="0.3">
      <c r="H6978" s="357"/>
      <c r="I6978" s="357"/>
      <c r="J6978" s="407"/>
      <c r="K6978" s="378"/>
      <c r="L6978" s="378"/>
      <c r="M6978" s="423"/>
      <c r="N6978" s="423"/>
      <c r="O6978" s="376"/>
      <c r="P6978" s="377"/>
      <c r="Q6978" s="376"/>
      <c r="R6978" s="377"/>
    </row>
    <row r="6979" spans="8:18" x14ac:dyDescent="0.3">
      <c r="H6979" s="357"/>
      <c r="I6979" s="357"/>
      <c r="J6979" s="407"/>
      <c r="K6979" s="378"/>
      <c r="L6979" s="378"/>
      <c r="M6979" s="423"/>
      <c r="N6979" s="423"/>
      <c r="O6979" s="376"/>
      <c r="P6979" s="377"/>
      <c r="Q6979" s="376"/>
      <c r="R6979" s="377"/>
    </row>
    <row r="6980" spans="8:18" x14ac:dyDescent="0.3">
      <c r="H6980" s="357"/>
      <c r="I6980" s="357"/>
      <c r="J6980" s="407"/>
      <c r="K6980" s="378"/>
      <c r="L6980" s="378"/>
      <c r="M6980" s="423"/>
      <c r="N6980" s="490"/>
      <c r="O6980" s="376"/>
      <c r="P6980" s="377"/>
      <c r="Q6980" s="376"/>
      <c r="R6980" s="377"/>
    </row>
    <row r="6981" spans="8:18" x14ac:dyDescent="0.3">
      <c r="H6981" s="357"/>
      <c r="I6981" s="357"/>
      <c r="J6981" s="407"/>
      <c r="K6981" s="378"/>
      <c r="L6981" s="378"/>
      <c r="M6981" s="423"/>
      <c r="N6981" s="490"/>
      <c r="O6981" s="376"/>
      <c r="P6981" s="377"/>
      <c r="Q6981" s="376"/>
      <c r="R6981" s="377"/>
    </row>
    <row r="6982" spans="8:18" x14ac:dyDescent="0.3">
      <c r="H6982" s="357"/>
      <c r="I6982" s="357"/>
      <c r="J6982" s="407"/>
      <c r="K6982" s="378"/>
      <c r="L6982" s="378"/>
      <c r="M6982" s="423"/>
      <c r="N6982" s="490"/>
      <c r="O6982" s="376"/>
      <c r="P6982" s="377"/>
      <c r="Q6982" s="376"/>
      <c r="R6982" s="377"/>
    </row>
    <row r="6983" spans="8:18" ht="26.25" customHeight="1" x14ac:dyDescent="0.3">
      <c r="H6983" s="357"/>
      <c r="I6983" s="357"/>
      <c r="J6983" s="407"/>
      <c r="K6983" s="378"/>
      <c r="L6983" s="378"/>
      <c r="M6983" s="423"/>
      <c r="N6983" s="423"/>
      <c r="O6983" s="376"/>
      <c r="P6983" s="377"/>
      <c r="Q6983" s="376"/>
      <c r="R6983" s="377"/>
    </row>
    <row r="6984" spans="8:18" x14ac:dyDescent="0.3">
      <c r="H6984" s="357"/>
      <c r="I6984" s="357"/>
      <c r="J6984" s="407"/>
      <c r="K6984" s="378"/>
      <c r="L6984" s="378"/>
      <c r="M6984" s="423"/>
      <c r="N6984" s="423"/>
      <c r="O6984" s="376"/>
      <c r="P6984" s="377"/>
      <c r="Q6984" s="376"/>
      <c r="R6984" s="377"/>
    </row>
    <row r="6985" spans="8:18" x14ac:dyDescent="0.3">
      <c r="H6985" s="357"/>
      <c r="I6985" s="357"/>
      <c r="J6985" s="407"/>
      <c r="K6985" s="378"/>
      <c r="L6985" s="378"/>
      <c r="M6985" s="423"/>
      <c r="N6985" s="423"/>
      <c r="O6985" s="376"/>
      <c r="P6985" s="377"/>
      <c r="Q6985" s="376"/>
      <c r="R6985" s="377"/>
    </row>
    <row r="6986" spans="8:18" x14ac:dyDescent="0.3">
      <c r="H6986" s="357"/>
      <c r="I6986" s="357"/>
      <c r="J6986" s="407"/>
      <c r="K6986" s="378"/>
      <c r="L6986" s="378"/>
      <c r="M6986" s="423"/>
      <c r="N6986" s="423"/>
      <c r="O6986" s="376"/>
      <c r="P6986" s="377"/>
      <c r="Q6986" s="376"/>
      <c r="R6986" s="377"/>
    </row>
    <row r="6987" spans="8:18" x14ac:dyDescent="0.3">
      <c r="H6987" s="357"/>
      <c r="I6987" s="357"/>
      <c r="J6987" s="407"/>
      <c r="K6987" s="378"/>
      <c r="L6987" s="378"/>
      <c r="M6987" s="423"/>
      <c r="N6987" s="423"/>
      <c r="O6987" s="376"/>
      <c r="P6987" s="377"/>
      <c r="Q6987" s="376"/>
      <c r="R6987" s="377"/>
    </row>
    <row r="6988" spans="8:18" x14ac:dyDescent="0.3">
      <c r="H6988" s="357"/>
      <c r="I6988" s="357"/>
      <c r="J6988" s="407"/>
      <c r="K6988" s="378"/>
      <c r="L6988" s="378"/>
      <c r="M6988" s="423"/>
      <c r="N6988" s="423"/>
      <c r="O6988" s="376"/>
      <c r="P6988" s="377"/>
      <c r="Q6988" s="376"/>
      <c r="R6988" s="377"/>
    </row>
    <row r="6989" spans="8:18" ht="11.25" customHeight="1" x14ac:dyDescent="0.3">
      <c r="H6989" s="357"/>
      <c r="I6989" s="357"/>
      <c r="J6989" s="407"/>
      <c r="K6989" s="378"/>
      <c r="L6989" s="378"/>
      <c r="M6989" s="381"/>
      <c r="N6989" s="423"/>
      <c r="O6989" s="376"/>
      <c r="P6989" s="377"/>
      <c r="Q6989" s="376"/>
      <c r="R6989" s="377"/>
    </row>
    <row r="6990" spans="8:18" x14ac:dyDescent="0.3">
      <c r="H6990" s="367"/>
      <c r="I6990" s="367"/>
      <c r="J6990" s="367"/>
      <c r="K6990" s="367"/>
      <c r="L6990" s="367"/>
      <c r="M6990" s="367"/>
      <c r="N6990" s="382"/>
      <c r="O6990" s="376"/>
      <c r="P6990" s="377"/>
      <c r="Q6990" s="376"/>
      <c r="R6990" s="377"/>
    </row>
    <row r="6991" spans="8:18" x14ac:dyDescent="0.3">
      <c r="H6991" s="354"/>
      <c r="I6991" s="354"/>
      <c r="J6991" s="354"/>
      <c r="K6991" s="354"/>
      <c r="L6991" s="354"/>
      <c r="M6991" s="368"/>
      <c r="N6991" s="384"/>
      <c r="O6991" s="310"/>
      <c r="P6991" s="495"/>
      <c r="Q6991" s="495"/>
      <c r="R6991" s="495"/>
    </row>
    <row r="6992" spans="8:18" ht="16.5" customHeight="1" x14ac:dyDescent="0.3">
      <c r="H6992" s="385"/>
      <c r="I6992" s="385"/>
      <c r="J6992" s="385"/>
      <c r="K6992" s="385"/>
      <c r="L6992" s="385"/>
      <c r="M6992" s="386"/>
      <c r="N6992" s="386"/>
      <c r="O6992" s="385"/>
      <c r="P6992" s="385"/>
      <c r="Q6992" s="13"/>
      <c r="R6992" s="13"/>
    </row>
    <row r="6993" spans="8:18" ht="12.75" customHeight="1" x14ac:dyDescent="0.3">
      <c r="H6993" s="354"/>
      <c r="I6993" s="355"/>
      <c r="J6993" s="355"/>
      <c r="K6993" s="355"/>
      <c r="L6993" s="355"/>
      <c r="M6993" s="355"/>
      <c r="N6993" s="355"/>
      <c r="O6993" s="355"/>
      <c r="P6993" s="355"/>
      <c r="Q6993" s="13"/>
      <c r="R6993" s="13"/>
    </row>
    <row r="6994" spans="8:18" ht="11.25" customHeight="1" x14ac:dyDescent="0.3">
      <c r="H6994" s="354"/>
      <c r="I6994" s="355"/>
      <c r="J6994" s="355"/>
      <c r="K6994" s="355"/>
      <c r="L6994" s="355"/>
      <c r="M6994" s="355"/>
      <c r="N6994" s="355"/>
      <c r="O6994" s="355"/>
      <c r="P6994" s="355"/>
      <c r="Q6994" s="13"/>
      <c r="R6994" s="70"/>
    </row>
    <row r="6995" spans="8:18" ht="24.75" customHeight="1" x14ac:dyDescent="0.3">
      <c r="H6995" s="354"/>
      <c r="I6995" s="355"/>
      <c r="J6995" s="355"/>
      <c r="K6995" s="355"/>
      <c r="L6995" s="355"/>
      <c r="M6995" s="355"/>
      <c r="N6995" s="355"/>
      <c r="O6995" s="355"/>
      <c r="P6995" s="355"/>
      <c r="Q6995" s="13"/>
      <c r="R6995" s="70"/>
    </row>
    <row r="6996" spans="8:18" ht="4.5" customHeight="1" x14ac:dyDescent="0.3">
      <c r="H6996" s="13"/>
      <c r="I6996" s="13"/>
      <c r="J6996" s="13"/>
      <c r="K6996" s="13"/>
      <c r="L6996" s="13"/>
      <c r="M6996" s="358"/>
      <c r="N6996" s="358"/>
      <c r="O6996" s="13"/>
      <c r="P6996" s="13"/>
      <c r="Q6996" s="13"/>
      <c r="R6996" s="13"/>
    </row>
    <row r="6997" spans="8:18" ht="18.600000000000001" x14ac:dyDescent="0.4">
      <c r="H6997" s="487"/>
      <c r="I6997" s="487"/>
      <c r="J6997" s="487"/>
      <c r="K6997" s="487"/>
      <c r="L6997" s="487"/>
      <c r="M6997" s="487"/>
      <c r="N6997" s="487"/>
      <c r="O6997" s="487"/>
      <c r="P6997" s="487"/>
      <c r="Q6997" s="487"/>
      <c r="R6997" s="487"/>
    </row>
    <row r="6998" spans="8:18" ht="15.75" customHeight="1" x14ac:dyDescent="0.3">
      <c r="H6998" s="482"/>
      <c r="I6998" s="482"/>
      <c r="J6998" s="482"/>
      <c r="K6998" s="482"/>
      <c r="L6998" s="482"/>
      <c r="M6998" s="482"/>
      <c r="N6998" s="482"/>
      <c r="O6998" s="482"/>
      <c r="P6998" s="482"/>
      <c r="Q6998" s="13"/>
      <c r="R6998" s="13"/>
    </row>
    <row r="6999" spans="8:18" ht="15" customHeight="1" x14ac:dyDescent="0.4">
      <c r="H6999" s="483"/>
      <c r="I6999" s="483"/>
      <c r="J6999" s="483"/>
      <c r="K6999" s="483"/>
      <c r="L6999" s="483"/>
      <c r="M6999" s="483"/>
      <c r="N6999" s="483"/>
      <c r="O6999" s="483"/>
      <c r="P6999" s="483"/>
      <c r="Q6999" s="13"/>
      <c r="R6999" s="13"/>
    </row>
    <row r="7000" spans="8:18" ht="18" x14ac:dyDescent="0.4">
      <c r="H7000" s="484"/>
      <c r="I7000" s="484"/>
      <c r="J7000" s="484"/>
      <c r="K7000" s="484"/>
      <c r="L7000" s="484"/>
      <c r="M7000" s="484"/>
      <c r="N7000" s="484"/>
      <c r="O7000" s="484"/>
      <c r="P7000" s="484"/>
      <c r="Q7000" s="13"/>
      <c r="R7000" s="13"/>
    </row>
    <row r="7001" spans="8:18" ht="13.5" customHeight="1" x14ac:dyDescent="0.3">
      <c r="H7001" s="13"/>
      <c r="I7001" s="359"/>
      <c r="J7001" s="360"/>
      <c r="K7001" s="430"/>
      <c r="L7001" s="362"/>
      <c r="M7001" s="363"/>
      <c r="N7001" s="485"/>
      <c r="O7001" s="485"/>
      <c r="P7001" s="364"/>
      <c r="Q7001" s="13"/>
      <c r="R7001" s="13"/>
    </row>
    <row r="7002" spans="8:18" x14ac:dyDescent="0.3">
      <c r="H7002" s="13"/>
      <c r="I7002" s="359"/>
      <c r="J7002" s="360"/>
      <c r="K7002" s="361"/>
      <c r="L7002" s="361"/>
      <c r="M7002" s="363"/>
      <c r="N7002" s="485"/>
      <c r="O7002" s="485"/>
      <c r="P7002" s="364"/>
      <c r="Q7002" s="13"/>
      <c r="R7002" s="13"/>
    </row>
    <row r="7003" spans="8:18" x14ac:dyDescent="0.3">
      <c r="H7003" s="13"/>
      <c r="I7003" s="365"/>
      <c r="J7003" s="365"/>
      <c r="K7003" s="366"/>
      <c r="L7003" s="367"/>
      <c r="M7003" s="368"/>
      <c r="N7003" s="369"/>
      <c r="O7003" s="486"/>
      <c r="P7003" s="486"/>
      <c r="Q7003" s="486"/>
      <c r="R7003" s="486"/>
    </row>
    <row r="7004" spans="8:18" x14ac:dyDescent="0.3">
      <c r="H7004" s="370"/>
      <c r="I7004" s="371"/>
      <c r="J7004" s="371"/>
      <c r="K7004" s="367"/>
      <c r="L7004" s="367"/>
      <c r="M7004" s="367"/>
      <c r="N7004" s="372"/>
      <c r="O7004" s="478"/>
      <c r="P7004" s="478"/>
      <c r="Q7004" s="478"/>
      <c r="R7004" s="478"/>
    </row>
    <row r="7005" spans="8:18" x14ac:dyDescent="0.3">
      <c r="H7005" s="357"/>
      <c r="I7005" s="357"/>
      <c r="J7005" s="407"/>
      <c r="K7005" s="378"/>
      <c r="L7005" s="378"/>
      <c r="M7005" s="381"/>
      <c r="N7005" s="423"/>
      <c r="O7005" s="376"/>
      <c r="P7005" s="377"/>
      <c r="Q7005" s="376"/>
      <c r="R7005" s="377"/>
    </row>
    <row r="7006" spans="8:18" x14ac:dyDescent="0.3">
      <c r="H7006" s="357"/>
      <c r="I7006" s="357"/>
      <c r="J7006" s="407"/>
      <c r="K7006" s="378"/>
      <c r="L7006" s="378"/>
      <c r="M7006" s="381"/>
      <c r="N7006" s="423"/>
      <c r="O7006" s="376"/>
      <c r="P7006" s="377"/>
      <c r="Q7006" s="376"/>
      <c r="R7006" s="377"/>
    </row>
    <row r="7007" spans="8:18" x14ac:dyDescent="0.3">
      <c r="H7007" s="357"/>
      <c r="I7007" s="357"/>
      <c r="J7007" s="407"/>
      <c r="K7007" s="378"/>
      <c r="L7007" s="378"/>
      <c r="M7007" s="381"/>
      <c r="N7007" s="423"/>
      <c r="O7007" s="376"/>
      <c r="P7007" s="377"/>
      <c r="Q7007" s="376"/>
      <c r="R7007" s="377"/>
    </row>
    <row r="7008" spans="8:18" x14ac:dyDescent="0.3">
      <c r="H7008" s="357"/>
      <c r="I7008" s="357"/>
      <c r="J7008" s="407"/>
      <c r="K7008" s="378"/>
      <c r="L7008" s="378"/>
      <c r="M7008" s="381"/>
      <c r="N7008" s="423"/>
      <c r="O7008" s="376"/>
      <c r="P7008" s="377"/>
      <c r="Q7008" s="376"/>
      <c r="R7008" s="377"/>
    </row>
    <row r="7009" spans="8:19" ht="18.75" customHeight="1" x14ac:dyDescent="0.3">
      <c r="H7009" s="357"/>
      <c r="I7009" s="357"/>
      <c r="J7009" s="407"/>
      <c r="K7009" s="378"/>
      <c r="L7009" s="378"/>
      <c r="M7009" s="381"/>
      <c r="N7009" s="423"/>
      <c r="O7009" s="376"/>
      <c r="P7009" s="377"/>
      <c r="Q7009" s="376"/>
      <c r="R7009" s="377"/>
    </row>
    <row r="7010" spans="8:19" ht="26.25" customHeight="1" x14ac:dyDescent="0.3">
      <c r="H7010" s="357"/>
      <c r="I7010" s="357"/>
      <c r="J7010" s="407"/>
      <c r="K7010" s="378"/>
      <c r="L7010" s="378"/>
      <c r="M7010" s="381"/>
      <c r="N7010" s="423"/>
      <c r="O7010" s="376"/>
      <c r="P7010" s="377"/>
      <c r="Q7010" s="376"/>
      <c r="R7010" s="377"/>
    </row>
    <row r="7011" spans="8:19" ht="15" customHeight="1" x14ac:dyDescent="0.3">
      <c r="H7011" s="357"/>
      <c r="I7011" s="357"/>
      <c r="J7011" s="407"/>
      <c r="K7011" s="378"/>
      <c r="L7011" s="378"/>
      <c r="M7011" s="381"/>
      <c r="N7011" s="423"/>
      <c r="O7011" s="376"/>
      <c r="P7011" s="377"/>
      <c r="Q7011" s="376"/>
      <c r="R7011" s="377"/>
    </row>
    <row r="7012" spans="8:19" ht="15" customHeight="1" x14ac:dyDescent="0.3">
      <c r="H7012" s="357"/>
      <c r="I7012" s="357"/>
      <c r="J7012" s="407"/>
      <c r="K7012" s="378"/>
      <c r="L7012" s="378"/>
      <c r="M7012" s="381"/>
      <c r="N7012" s="423"/>
      <c r="O7012" s="376"/>
      <c r="P7012" s="377"/>
      <c r="Q7012" s="376"/>
      <c r="R7012" s="377"/>
    </row>
    <row r="7013" spans="8:19" ht="15" customHeight="1" x14ac:dyDescent="0.3">
      <c r="H7013" s="357"/>
      <c r="I7013" s="357"/>
      <c r="J7013" s="407"/>
      <c r="K7013" s="378"/>
      <c r="L7013" s="378"/>
      <c r="M7013" s="381"/>
      <c r="N7013" s="423"/>
      <c r="O7013" s="376"/>
      <c r="P7013" s="377"/>
      <c r="Q7013" s="376"/>
      <c r="R7013" s="377"/>
    </row>
    <row r="7014" spans="8:19" ht="15" customHeight="1" x14ac:dyDescent="0.3">
      <c r="H7014" s="357"/>
      <c r="I7014" s="357"/>
      <c r="J7014" s="407"/>
      <c r="K7014" s="378"/>
      <c r="L7014" s="378"/>
      <c r="M7014" s="381"/>
      <c r="N7014" s="423"/>
      <c r="O7014" s="376"/>
      <c r="P7014" s="377"/>
      <c r="Q7014" s="376"/>
      <c r="R7014" s="377"/>
    </row>
    <row r="7015" spans="8:19" ht="15" customHeight="1" x14ac:dyDescent="0.3">
      <c r="H7015" s="357"/>
      <c r="I7015" s="357"/>
      <c r="J7015" s="407"/>
      <c r="K7015" s="378"/>
      <c r="L7015" s="378"/>
      <c r="M7015" s="381"/>
      <c r="N7015" s="423"/>
      <c r="O7015" s="376"/>
      <c r="P7015" s="377"/>
      <c r="Q7015" s="376"/>
      <c r="R7015" s="377"/>
    </row>
    <row r="7016" spans="8:19" x14ac:dyDescent="0.3">
      <c r="H7016" s="357"/>
      <c r="I7016" s="357"/>
      <c r="J7016" s="407"/>
      <c r="K7016" s="378"/>
      <c r="L7016" s="378"/>
      <c r="M7016" s="381"/>
      <c r="N7016" s="423"/>
      <c r="O7016" s="376"/>
      <c r="P7016" s="377"/>
      <c r="Q7016" s="376"/>
      <c r="R7016" s="377"/>
    </row>
    <row r="7017" spans="8:19" ht="14.25" customHeight="1" x14ac:dyDescent="0.3">
      <c r="H7017" s="367"/>
      <c r="I7017" s="367"/>
      <c r="J7017" s="367"/>
      <c r="K7017" s="367"/>
      <c r="L7017" s="367"/>
      <c r="M7017" s="367"/>
      <c r="N7017" s="382"/>
      <c r="O7017" s="376"/>
      <c r="P7017" s="377"/>
      <c r="Q7017" s="376"/>
      <c r="R7017" s="377"/>
    </row>
    <row r="7018" spans="8:19" ht="21" customHeight="1" x14ac:dyDescent="0.3">
      <c r="H7018" s="354"/>
      <c r="I7018" s="354"/>
      <c r="J7018" s="354"/>
      <c r="K7018" s="354"/>
      <c r="L7018" s="354"/>
      <c r="M7018" s="368"/>
      <c r="N7018" s="384"/>
      <c r="O7018" s="310"/>
      <c r="P7018" s="495"/>
      <c r="Q7018" s="495"/>
      <c r="R7018" s="495"/>
      <c r="S7018" s="436"/>
    </row>
    <row r="7019" spans="8:19" ht="19.5" customHeight="1" x14ac:dyDescent="0.3">
      <c r="H7019" s="385"/>
      <c r="I7019" s="385"/>
      <c r="J7019" s="385"/>
      <c r="K7019" s="385"/>
      <c r="L7019" s="385"/>
      <c r="M7019" s="386"/>
      <c r="N7019" s="386"/>
      <c r="O7019" s="385"/>
      <c r="P7019" s="385"/>
      <c r="Q7019" s="13"/>
      <c r="R7019" s="13"/>
    </row>
    <row r="7020" spans="8:19" ht="17.25" customHeight="1" x14ac:dyDescent="0.3">
      <c r="H7020" s="354"/>
      <c r="I7020" s="355"/>
      <c r="J7020" s="355"/>
      <c r="K7020" s="355"/>
      <c r="L7020" s="355"/>
      <c r="M7020" s="355"/>
      <c r="N7020" s="355"/>
      <c r="O7020" s="355"/>
      <c r="P7020" s="355"/>
      <c r="Q7020" s="13"/>
      <c r="R7020" s="13"/>
    </row>
    <row r="7021" spans="8:19" x14ac:dyDescent="0.3">
      <c r="H7021" s="354"/>
      <c r="I7021" s="355"/>
      <c r="J7021" s="355"/>
      <c r="K7021" s="355"/>
      <c r="L7021" s="355"/>
      <c r="M7021" s="355"/>
      <c r="N7021" s="355"/>
      <c r="O7021" s="355"/>
      <c r="P7021" s="355"/>
      <c r="Q7021" s="13"/>
      <c r="R7021" s="70"/>
    </row>
    <row r="7022" spans="8:19" ht="33" customHeight="1" x14ac:dyDescent="0.3">
      <c r="H7022" s="354"/>
      <c r="I7022" s="355"/>
      <c r="J7022" s="355"/>
      <c r="K7022" s="355"/>
      <c r="L7022" s="355"/>
      <c r="M7022" s="355"/>
      <c r="N7022" s="355"/>
      <c r="O7022" s="355"/>
      <c r="P7022" s="355"/>
      <c r="Q7022" s="13"/>
      <c r="R7022" s="70"/>
    </row>
    <row r="7023" spans="8:19" ht="6.75" customHeight="1" x14ac:dyDescent="0.3">
      <c r="H7023" s="13"/>
      <c r="I7023" s="13"/>
      <c r="J7023" s="13"/>
      <c r="K7023" s="13"/>
      <c r="L7023" s="13"/>
      <c r="M7023" s="358"/>
      <c r="N7023" s="358"/>
      <c r="O7023" s="13"/>
      <c r="P7023" s="13"/>
      <c r="Q7023" s="13"/>
      <c r="R7023" s="13"/>
    </row>
    <row r="7024" spans="8:19" ht="14.25" customHeight="1" x14ac:dyDescent="0.4">
      <c r="H7024" s="487"/>
      <c r="I7024" s="487"/>
      <c r="J7024" s="487"/>
      <c r="K7024" s="487"/>
      <c r="L7024" s="487"/>
      <c r="M7024" s="487"/>
      <c r="N7024" s="487"/>
      <c r="O7024" s="487"/>
      <c r="P7024" s="487"/>
      <c r="Q7024" s="487"/>
      <c r="R7024" s="487"/>
    </row>
    <row r="7025" spans="8:18" x14ac:dyDescent="0.3">
      <c r="H7025" s="482"/>
      <c r="I7025" s="482"/>
      <c r="J7025" s="482"/>
      <c r="K7025" s="482"/>
      <c r="L7025" s="482"/>
      <c r="M7025" s="482"/>
      <c r="N7025" s="482"/>
      <c r="O7025" s="482"/>
      <c r="P7025" s="482"/>
      <c r="Q7025" s="13"/>
      <c r="R7025" s="13"/>
    </row>
    <row r="7026" spans="8:18" ht="18.600000000000001" x14ac:dyDescent="0.4">
      <c r="H7026" s="483"/>
      <c r="I7026" s="483"/>
      <c r="J7026" s="483"/>
      <c r="K7026" s="483"/>
      <c r="L7026" s="483"/>
      <c r="M7026" s="483"/>
      <c r="N7026" s="483"/>
      <c r="O7026" s="483"/>
      <c r="P7026" s="483"/>
      <c r="Q7026" s="13"/>
      <c r="R7026" s="13"/>
    </row>
    <row r="7027" spans="8:18" ht="18" x14ac:dyDescent="0.4">
      <c r="H7027" s="484"/>
      <c r="I7027" s="484"/>
      <c r="J7027" s="484"/>
      <c r="K7027" s="484"/>
      <c r="L7027" s="484"/>
      <c r="M7027" s="484"/>
      <c r="N7027" s="484"/>
      <c r="O7027" s="484"/>
      <c r="P7027" s="484"/>
      <c r="Q7027" s="13"/>
      <c r="R7027" s="13"/>
    </row>
    <row r="7028" spans="8:18" x14ac:dyDescent="0.3">
      <c r="H7028" s="13"/>
      <c r="I7028" s="359"/>
      <c r="J7028" s="360"/>
      <c r="K7028" s="430"/>
      <c r="L7028" s="362"/>
      <c r="M7028" s="363"/>
      <c r="N7028" s="485"/>
      <c r="O7028" s="485"/>
      <c r="P7028" s="364"/>
      <c r="Q7028" s="13"/>
      <c r="R7028" s="13"/>
    </row>
    <row r="7029" spans="8:18" ht="14.25" customHeight="1" x14ac:dyDescent="0.3">
      <c r="H7029" s="13"/>
      <c r="I7029" s="359"/>
      <c r="J7029" s="360"/>
      <c r="K7029" s="361"/>
      <c r="L7029" s="361"/>
      <c r="M7029" s="363"/>
      <c r="N7029" s="485"/>
      <c r="O7029" s="485"/>
      <c r="P7029" s="364"/>
      <c r="Q7029" s="13"/>
      <c r="R7029" s="13"/>
    </row>
    <row r="7030" spans="8:18" x14ac:dyDescent="0.3">
      <c r="H7030" s="13"/>
      <c r="I7030" s="365"/>
      <c r="J7030" s="365"/>
      <c r="K7030" s="366"/>
      <c r="L7030" s="367"/>
      <c r="M7030" s="368"/>
      <c r="N7030" s="369"/>
      <c r="O7030" s="486"/>
      <c r="P7030" s="486"/>
      <c r="Q7030" s="486"/>
      <c r="R7030" s="486"/>
    </row>
    <row r="7031" spans="8:18" x14ac:dyDescent="0.3">
      <c r="H7031" s="370"/>
      <c r="I7031" s="371"/>
      <c r="J7031" s="371"/>
      <c r="K7031" s="367"/>
      <c r="L7031" s="367"/>
      <c r="M7031" s="367"/>
      <c r="N7031" s="372"/>
      <c r="O7031" s="478"/>
      <c r="P7031" s="478"/>
      <c r="Q7031" s="478"/>
      <c r="R7031" s="478"/>
    </row>
    <row r="7032" spans="8:18" x14ac:dyDescent="0.3">
      <c r="H7032" s="357"/>
      <c r="I7032" s="357"/>
      <c r="J7032" s="407"/>
      <c r="K7032" s="378"/>
      <c r="L7032" s="378"/>
      <c r="M7032" s="381"/>
      <c r="N7032" s="423"/>
      <c r="O7032" s="376"/>
      <c r="P7032" s="377"/>
      <c r="Q7032" s="376"/>
      <c r="R7032" s="377"/>
    </row>
    <row r="7033" spans="8:18" x14ac:dyDescent="0.3">
      <c r="H7033" s="357"/>
      <c r="I7033" s="357"/>
      <c r="J7033" s="407"/>
      <c r="K7033" s="378"/>
      <c r="L7033" s="378"/>
      <c r="M7033" s="381"/>
      <c r="N7033" s="423"/>
      <c r="O7033" s="376"/>
      <c r="P7033" s="377"/>
      <c r="Q7033" s="376"/>
      <c r="R7033" s="377"/>
    </row>
    <row r="7034" spans="8:18" x14ac:dyDescent="0.3">
      <c r="H7034" s="357"/>
      <c r="I7034" s="357"/>
      <c r="J7034" s="407"/>
      <c r="K7034" s="378"/>
      <c r="L7034" s="378"/>
      <c r="M7034" s="381"/>
      <c r="N7034" s="423"/>
      <c r="O7034" s="376"/>
      <c r="P7034" s="377"/>
      <c r="Q7034" s="376"/>
      <c r="R7034" s="377"/>
    </row>
    <row r="7035" spans="8:18" x14ac:dyDescent="0.3">
      <c r="H7035" s="357"/>
      <c r="I7035" s="357"/>
      <c r="J7035" s="357"/>
      <c r="K7035" s="378"/>
      <c r="L7035" s="378"/>
      <c r="M7035" s="381"/>
      <c r="N7035" s="381"/>
      <c r="O7035" s="423"/>
      <c r="P7035" s="377"/>
      <c r="Q7035" s="376"/>
      <c r="R7035" s="377"/>
    </row>
    <row r="7036" spans="8:18" ht="16.5" customHeight="1" x14ac:dyDescent="0.3">
      <c r="H7036" s="357"/>
      <c r="I7036" s="357"/>
      <c r="J7036" s="407"/>
      <c r="K7036" s="378"/>
      <c r="L7036" s="378"/>
      <c r="M7036" s="381"/>
      <c r="N7036" s="423"/>
      <c r="O7036" s="376"/>
      <c r="P7036" s="377"/>
      <c r="Q7036" s="376"/>
      <c r="R7036" s="377"/>
    </row>
    <row r="7037" spans="8:18" ht="12.75" customHeight="1" x14ac:dyDescent="0.3">
      <c r="H7037" s="357"/>
      <c r="I7037" s="357"/>
      <c r="J7037" s="407"/>
      <c r="K7037" s="378"/>
      <c r="L7037" s="378"/>
      <c r="M7037" s="381"/>
      <c r="N7037" s="423"/>
      <c r="O7037" s="376"/>
      <c r="P7037" s="377"/>
      <c r="Q7037" s="376"/>
      <c r="R7037" s="377"/>
    </row>
    <row r="7038" spans="8:18" x14ac:dyDescent="0.3">
      <c r="H7038" s="357"/>
      <c r="I7038" s="357"/>
      <c r="J7038" s="407"/>
      <c r="K7038" s="378"/>
      <c r="L7038" s="378"/>
      <c r="M7038" s="381"/>
      <c r="N7038" s="423"/>
      <c r="O7038" s="376"/>
      <c r="P7038" s="377"/>
      <c r="Q7038" s="376"/>
      <c r="R7038" s="377"/>
    </row>
    <row r="7039" spans="8:18" x14ac:dyDescent="0.3">
      <c r="H7039" s="357"/>
      <c r="I7039" s="357"/>
      <c r="J7039" s="407"/>
      <c r="K7039" s="378"/>
      <c r="L7039" s="378"/>
      <c r="M7039" s="381"/>
      <c r="N7039" s="423"/>
      <c r="O7039" s="376"/>
      <c r="P7039" s="377"/>
      <c r="Q7039" s="376"/>
      <c r="R7039" s="377"/>
    </row>
    <row r="7040" spans="8:18" x14ac:dyDescent="0.3">
      <c r="H7040" s="357"/>
      <c r="I7040" s="357"/>
      <c r="J7040" s="407"/>
      <c r="K7040" s="378"/>
      <c r="L7040" s="378"/>
      <c r="M7040" s="381"/>
      <c r="N7040" s="423"/>
      <c r="O7040" s="376"/>
      <c r="P7040" s="377"/>
      <c r="Q7040" s="376"/>
      <c r="R7040" s="377"/>
    </row>
    <row r="7041" spans="8:19" x14ac:dyDescent="0.3">
      <c r="H7041" s="357"/>
      <c r="I7041" s="357"/>
      <c r="J7041" s="407"/>
      <c r="K7041" s="378"/>
      <c r="L7041" s="378"/>
      <c r="M7041" s="381"/>
      <c r="N7041" s="490"/>
      <c r="O7041" s="376"/>
      <c r="P7041" s="377"/>
      <c r="Q7041" s="376"/>
      <c r="R7041" s="377"/>
    </row>
    <row r="7042" spans="8:19" x14ac:dyDescent="0.3">
      <c r="H7042" s="357"/>
      <c r="I7042" s="357"/>
      <c r="J7042" s="407"/>
      <c r="K7042" s="378"/>
      <c r="L7042" s="378"/>
      <c r="M7042" s="381"/>
      <c r="N7042" s="490"/>
      <c r="O7042" s="376"/>
      <c r="P7042" s="377"/>
      <c r="Q7042" s="376"/>
      <c r="R7042" s="377"/>
    </row>
    <row r="7043" spans="8:19" ht="25.5" customHeight="1" x14ac:dyDescent="0.3">
      <c r="H7043" s="357"/>
      <c r="I7043" s="357"/>
      <c r="J7043" s="407"/>
      <c r="K7043" s="378"/>
      <c r="L7043" s="378"/>
      <c r="M7043" s="381"/>
      <c r="N7043" s="423"/>
      <c r="O7043" s="376"/>
      <c r="P7043" s="377"/>
      <c r="Q7043" s="376"/>
      <c r="R7043" s="377"/>
    </row>
    <row r="7044" spans="8:19" ht="26.25" customHeight="1" x14ac:dyDescent="0.3">
      <c r="H7044" s="357"/>
      <c r="I7044" s="357"/>
      <c r="J7044" s="407"/>
      <c r="K7044" s="378"/>
      <c r="L7044" s="378"/>
      <c r="M7044" s="381"/>
      <c r="N7044" s="423"/>
      <c r="O7044" s="376"/>
      <c r="P7044" s="377"/>
      <c r="Q7044" s="376"/>
      <c r="R7044" s="377"/>
    </row>
    <row r="7045" spans="8:19" ht="6" customHeight="1" x14ac:dyDescent="0.3">
      <c r="H7045" s="357"/>
      <c r="I7045" s="357"/>
      <c r="J7045" s="407"/>
      <c r="K7045" s="378"/>
      <c r="L7045" s="378"/>
      <c r="M7045" s="440"/>
      <c r="N7045" s="423"/>
      <c r="O7045" s="376"/>
      <c r="P7045" s="377"/>
      <c r="Q7045" s="376"/>
      <c r="R7045" s="377"/>
    </row>
    <row r="7046" spans="8:19" ht="12.75" customHeight="1" x14ac:dyDescent="0.3">
      <c r="H7046" s="367"/>
      <c r="I7046" s="367"/>
      <c r="J7046" s="367"/>
      <c r="K7046" s="367"/>
      <c r="L7046" s="367"/>
      <c r="M7046" s="368"/>
      <c r="N7046" s="382"/>
      <c r="O7046" s="376"/>
      <c r="P7046" s="377"/>
      <c r="Q7046" s="376"/>
      <c r="R7046" s="377"/>
    </row>
    <row r="7047" spans="8:19" ht="17.25" customHeight="1" x14ac:dyDescent="0.3">
      <c r="H7047" s="354"/>
      <c r="I7047" s="354"/>
      <c r="J7047" s="354"/>
      <c r="K7047" s="354"/>
      <c r="L7047" s="354"/>
      <c r="M7047" s="368"/>
      <c r="N7047" s="384"/>
      <c r="O7047" s="310"/>
      <c r="P7047" s="495"/>
      <c r="Q7047" s="495"/>
      <c r="R7047" s="495"/>
      <c r="S7047" s="71"/>
    </row>
    <row r="7048" spans="8:19" ht="14.25" customHeight="1" x14ac:dyDescent="0.3">
      <c r="H7048" s="385"/>
      <c r="I7048" s="385"/>
      <c r="J7048" s="385"/>
      <c r="K7048" s="385"/>
      <c r="L7048" s="385"/>
      <c r="M7048" s="386"/>
      <c r="N7048" s="386"/>
      <c r="O7048" s="385"/>
      <c r="P7048" s="385"/>
      <c r="Q7048" s="13"/>
      <c r="R7048" s="13"/>
    </row>
    <row r="7049" spans="8:19" ht="17.25" customHeight="1" x14ac:dyDescent="0.3">
      <c r="H7049" s="354"/>
      <c r="I7049" s="355"/>
      <c r="J7049" s="355"/>
      <c r="K7049" s="355"/>
      <c r="L7049" s="355"/>
      <c r="M7049" s="355"/>
      <c r="N7049" s="355"/>
      <c r="O7049" s="355"/>
      <c r="P7049" s="355"/>
      <c r="Q7049" s="13"/>
      <c r="R7049" s="13"/>
    </row>
    <row r="7050" spans="8:19" ht="9.75" customHeight="1" x14ac:dyDescent="0.3">
      <c r="H7050" s="354"/>
      <c r="I7050" s="355"/>
      <c r="J7050" s="355"/>
      <c r="K7050" s="355"/>
      <c r="L7050" s="355"/>
      <c r="M7050" s="355"/>
      <c r="N7050" s="355"/>
      <c r="O7050" s="355"/>
      <c r="P7050" s="355"/>
      <c r="Q7050" s="13"/>
      <c r="R7050" s="70"/>
    </row>
    <row r="7051" spans="8:19" ht="26.25" customHeight="1" x14ac:dyDescent="0.3">
      <c r="H7051" s="354"/>
      <c r="I7051" s="355"/>
      <c r="J7051" s="355"/>
      <c r="K7051" s="355"/>
      <c r="L7051" s="355"/>
      <c r="M7051" s="355"/>
      <c r="N7051" s="355"/>
      <c r="O7051" s="355"/>
      <c r="P7051" s="355"/>
      <c r="Q7051" s="13"/>
      <c r="R7051" s="70"/>
    </row>
    <row r="7052" spans="8:19" ht="3" customHeight="1" x14ac:dyDescent="0.3">
      <c r="H7052" s="13"/>
      <c r="I7052" s="13"/>
      <c r="J7052" s="13"/>
      <c r="K7052" s="13"/>
      <c r="L7052" s="13"/>
      <c r="M7052" s="358"/>
      <c r="N7052" s="358"/>
      <c r="O7052" s="13"/>
      <c r="P7052" s="13"/>
      <c r="Q7052" s="13"/>
      <c r="R7052" s="13"/>
    </row>
    <row r="7053" spans="8:19" ht="18.600000000000001" x14ac:dyDescent="0.4">
      <c r="H7053" s="487"/>
      <c r="I7053" s="487"/>
      <c r="J7053" s="487"/>
      <c r="K7053" s="487"/>
      <c r="L7053" s="487"/>
      <c r="M7053" s="487"/>
      <c r="N7053" s="487"/>
      <c r="O7053" s="487"/>
      <c r="P7053" s="487"/>
      <c r="Q7053" s="487"/>
      <c r="R7053" s="487"/>
    </row>
    <row r="7054" spans="8:19" x14ac:dyDescent="0.3">
      <c r="H7054" s="482"/>
      <c r="I7054" s="482"/>
      <c r="J7054" s="482"/>
      <c r="K7054" s="482"/>
      <c r="L7054" s="482"/>
      <c r="M7054" s="482"/>
      <c r="N7054" s="482"/>
      <c r="O7054" s="482"/>
      <c r="P7054" s="482"/>
      <c r="Q7054" s="13"/>
      <c r="R7054" s="13"/>
    </row>
    <row r="7055" spans="8:19" ht="18.600000000000001" x14ac:dyDescent="0.4">
      <c r="H7055" s="483"/>
      <c r="I7055" s="483"/>
      <c r="J7055" s="483"/>
      <c r="K7055" s="483"/>
      <c r="L7055" s="483"/>
      <c r="M7055" s="483"/>
      <c r="N7055" s="483"/>
      <c r="O7055" s="483"/>
      <c r="P7055" s="483"/>
      <c r="Q7055" s="13"/>
      <c r="R7055" s="13"/>
    </row>
    <row r="7056" spans="8:19" ht="18" x14ac:dyDescent="0.4">
      <c r="H7056" s="484"/>
      <c r="I7056" s="484"/>
      <c r="J7056" s="484"/>
      <c r="K7056" s="484"/>
      <c r="L7056" s="484"/>
      <c r="M7056" s="484"/>
      <c r="N7056" s="484"/>
      <c r="O7056" s="484"/>
      <c r="P7056" s="484"/>
      <c r="Q7056" s="13"/>
      <c r="R7056" s="13"/>
    </row>
    <row r="7057" spans="8:18" ht="12" customHeight="1" x14ac:dyDescent="0.3">
      <c r="H7057" s="13"/>
      <c r="I7057" s="359"/>
      <c r="J7057" s="360"/>
      <c r="K7057" s="430"/>
      <c r="L7057" s="362"/>
      <c r="M7057" s="363"/>
      <c r="N7057" s="485"/>
      <c r="O7057" s="485"/>
      <c r="P7057" s="364"/>
      <c r="Q7057" s="13"/>
      <c r="R7057" s="13"/>
    </row>
    <row r="7058" spans="8:18" x14ac:dyDescent="0.3">
      <c r="H7058" s="13"/>
      <c r="I7058" s="359"/>
      <c r="J7058" s="360"/>
      <c r="K7058" s="361"/>
      <c r="L7058" s="361"/>
      <c r="M7058" s="363"/>
      <c r="N7058" s="485"/>
      <c r="O7058" s="485"/>
      <c r="P7058" s="364"/>
      <c r="Q7058" s="13"/>
      <c r="R7058" s="13"/>
    </row>
    <row r="7059" spans="8:18" x14ac:dyDescent="0.3">
      <c r="H7059" s="13"/>
      <c r="I7059" s="365"/>
      <c r="J7059" s="365"/>
      <c r="K7059" s="366"/>
      <c r="L7059" s="367"/>
      <c r="M7059" s="368"/>
      <c r="N7059" s="369"/>
      <c r="O7059" s="486"/>
      <c r="P7059" s="486"/>
      <c r="Q7059" s="486"/>
      <c r="R7059" s="486"/>
    </row>
    <row r="7060" spans="8:18" x14ac:dyDescent="0.3">
      <c r="H7060" s="370"/>
      <c r="I7060" s="371"/>
      <c r="J7060" s="371"/>
      <c r="K7060" s="367"/>
      <c r="L7060" s="367"/>
      <c r="M7060" s="367"/>
      <c r="N7060" s="372"/>
      <c r="O7060" s="478"/>
      <c r="P7060" s="478"/>
      <c r="Q7060" s="478"/>
      <c r="R7060" s="478"/>
    </row>
    <row r="7061" spans="8:18" ht="19.5" customHeight="1" x14ac:dyDescent="0.3">
      <c r="H7061" s="357"/>
      <c r="I7061" s="357"/>
      <c r="J7061" s="407"/>
      <c r="K7061" s="378"/>
      <c r="L7061" s="378"/>
      <c r="M7061" s="381"/>
      <c r="N7061" s="490"/>
      <c r="O7061" s="376"/>
      <c r="P7061" s="377"/>
      <c r="Q7061" s="376"/>
      <c r="R7061" s="377"/>
    </row>
    <row r="7062" spans="8:18" x14ac:dyDescent="0.3">
      <c r="H7062" s="357"/>
      <c r="I7062" s="357"/>
      <c r="J7062" s="407"/>
      <c r="K7062" s="378"/>
      <c r="L7062" s="378"/>
      <c r="M7062" s="381"/>
      <c r="N7062" s="490"/>
      <c r="O7062" s="376"/>
      <c r="P7062" s="377"/>
      <c r="Q7062" s="376"/>
      <c r="R7062" s="377"/>
    </row>
    <row r="7063" spans="8:18" x14ac:dyDescent="0.3">
      <c r="H7063" s="357"/>
      <c r="I7063" s="357"/>
      <c r="J7063" s="407"/>
      <c r="K7063" s="378"/>
      <c r="L7063" s="378"/>
      <c r="M7063" s="381"/>
      <c r="N7063" s="423"/>
      <c r="O7063" s="376"/>
      <c r="P7063" s="377"/>
      <c r="Q7063" s="376"/>
      <c r="R7063" s="377"/>
    </row>
    <row r="7064" spans="8:18" x14ac:dyDescent="0.3">
      <c r="H7064" s="357"/>
      <c r="I7064" s="357"/>
      <c r="J7064" s="407"/>
      <c r="K7064" s="378"/>
      <c r="L7064" s="378"/>
      <c r="M7064" s="381"/>
      <c r="N7064" s="423"/>
      <c r="O7064" s="376"/>
      <c r="P7064" s="377"/>
      <c r="Q7064" s="376"/>
      <c r="R7064" s="377"/>
    </row>
    <row r="7065" spans="8:18" ht="15.75" customHeight="1" x14ac:dyDescent="0.3">
      <c r="H7065" s="357"/>
      <c r="I7065" s="357"/>
      <c r="J7065" s="407"/>
      <c r="K7065" s="378"/>
      <c r="L7065" s="378"/>
      <c r="M7065" s="381"/>
      <c r="N7065" s="381"/>
      <c r="O7065" s="376"/>
      <c r="P7065" s="377"/>
      <c r="Q7065" s="376"/>
      <c r="R7065" s="377"/>
    </row>
    <row r="7066" spans="8:18" x14ac:dyDescent="0.3">
      <c r="H7066" s="357"/>
      <c r="I7066" s="357"/>
      <c r="J7066" s="407"/>
      <c r="K7066" s="378"/>
      <c r="L7066" s="378"/>
      <c r="M7066" s="381"/>
      <c r="N7066" s="381"/>
      <c r="O7066" s="376"/>
      <c r="P7066" s="377"/>
      <c r="Q7066" s="376"/>
      <c r="R7066" s="377"/>
    </row>
    <row r="7067" spans="8:18" ht="15" customHeight="1" x14ac:dyDescent="0.3">
      <c r="H7067" s="357"/>
      <c r="I7067" s="357"/>
      <c r="J7067" s="407"/>
      <c r="K7067" s="378"/>
      <c r="L7067" s="378"/>
      <c r="M7067" s="381"/>
      <c r="N7067" s="381"/>
      <c r="O7067" s="376"/>
      <c r="P7067" s="377"/>
      <c r="Q7067" s="376"/>
      <c r="R7067" s="377"/>
    </row>
    <row r="7068" spans="8:18" ht="27" customHeight="1" x14ac:dyDescent="0.3">
      <c r="H7068" s="357"/>
      <c r="I7068" s="357"/>
      <c r="J7068" s="407"/>
      <c r="K7068" s="378"/>
      <c r="L7068" s="378"/>
      <c r="M7068" s="381"/>
      <c r="N7068" s="381"/>
      <c r="O7068" s="376"/>
      <c r="P7068" s="377"/>
      <c r="Q7068" s="376"/>
      <c r="R7068" s="377"/>
    </row>
    <row r="7069" spans="8:18" x14ac:dyDescent="0.3">
      <c r="H7069" s="357"/>
      <c r="I7069" s="357"/>
      <c r="J7069" s="407"/>
      <c r="K7069" s="378"/>
      <c r="L7069" s="378"/>
      <c r="M7069" s="381"/>
      <c r="N7069" s="381"/>
      <c r="O7069" s="376"/>
      <c r="P7069" s="377"/>
      <c r="Q7069" s="376"/>
      <c r="R7069" s="377"/>
    </row>
    <row r="7070" spans="8:18" x14ac:dyDescent="0.3">
      <c r="H7070" s="357"/>
      <c r="I7070" s="357"/>
      <c r="J7070" s="407"/>
      <c r="K7070" s="378"/>
      <c r="L7070" s="378"/>
      <c r="M7070" s="381"/>
      <c r="N7070" s="381"/>
      <c r="O7070" s="376"/>
      <c r="P7070" s="377"/>
      <c r="Q7070" s="376"/>
      <c r="R7070" s="377"/>
    </row>
    <row r="7071" spans="8:18" x14ac:dyDescent="0.3">
      <c r="H7071" s="357"/>
      <c r="I7071" s="357"/>
      <c r="J7071" s="407"/>
      <c r="K7071" s="378"/>
      <c r="L7071" s="378"/>
      <c r="M7071" s="381"/>
      <c r="N7071" s="381"/>
      <c r="O7071" s="376"/>
      <c r="P7071" s="377"/>
      <c r="Q7071" s="376"/>
      <c r="R7071" s="377"/>
    </row>
    <row r="7072" spans="8:18" x14ac:dyDescent="0.3">
      <c r="H7072" s="357"/>
      <c r="I7072" s="357"/>
      <c r="J7072" s="407"/>
      <c r="K7072" s="378"/>
      <c r="L7072" s="378"/>
      <c r="M7072" s="381"/>
      <c r="N7072" s="381"/>
      <c r="O7072" s="376"/>
      <c r="P7072" s="377"/>
      <c r="Q7072" s="376"/>
      <c r="R7072" s="377"/>
    </row>
    <row r="7073" spans="8:19" x14ac:dyDescent="0.3">
      <c r="H7073" s="357"/>
      <c r="I7073" s="357"/>
      <c r="J7073" s="407"/>
      <c r="K7073" s="378"/>
      <c r="L7073" s="378"/>
      <c r="M7073" s="381"/>
      <c r="N7073" s="381"/>
      <c r="O7073" s="376"/>
      <c r="P7073" s="377"/>
      <c r="Q7073" s="376"/>
      <c r="R7073" s="377"/>
    </row>
    <row r="7074" spans="8:19" x14ac:dyDescent="0.3">
      <c r="H7074" s="357"/>
      <c r="I7074" s="357"/>
      <c r="J7074" s="407"/>
      <c r="K7074" s="378"/>
      <c r="L7074" s="378"/>
      <c r="M7074" s="381"/>
      <c r="N7074" s="381"/>
      <c r="O7074" s="376"/>
      <c r="P7074" s="377"/>
      <c r="Q7074" s="376"/>
      <c r="R7074" s="377"/>
    </row>
    <row r="7075" spans="8:19" x14ac:dyDescent="0.3">
      <c r="H7075" s="357"/>
      <c r="I7075" s="357"/>
      <c r="J7075" s="407"/>
      <c r="K7075" s="378"/>
      <c r="L7075" s="378"/>
      <c r="M7075" s="381"/>
      <c r="N7075" s="381"/>
      <c r="O7075" s="376"/>
      <c r="P7075" s="377"/>
      <c r="Q7075" s="376"/>
      <c r="R7075" s="377"/>
    </row>
    <row r="7076" spans="8:19" x14ac:dyDescent="0.3">
      <c r="H7076" s="357"/>
      <c r="I7076" s="357"/>
      <c r="J7076" s="407"/>
      <c r="K7076" s="378"/>
      <c r="L7076" s="378"/>
      <c r="M7076" s="381"/>
      <c r="N7076" s="381"/>
      <c r="O7076" s="376"/>
      <c r="P7076" s="377"/>
      <c r="Q7076" s="376"/>
      <c r="R7076" s="377"/>
    </row>
    <row r="7077" spans="8:19" ht="4.5" customHeight="1" x14ac:dyDescent="0.3">
      <c r="H7077" s="357"/>
      <c r="I7077" s="357"/>
      <c r="J7077" s="407"/>
      <c r="K7077" s="378"/>
      <c r="L7077" s="378"/>
      <c r="M7077" s="381"/>
      <c r="N7077" s="381"/>
      <c r="O7077" s="376"/>
      <c r="P7077" s="377"/>
      <c r="Q7077" s="376"/>
      <c r="R7077" s="377"/>
    </row>
    <row r="7078" spans="8:19" x14ac:dyDescent="0.3">
      <c r="H7078" s="367"/>
      <c r="I7078" s="367"/>
      <c r="J7078" s="367"/>
      <c r="K7078" s="367"/>
      <c r="L7078" s="367"/>
      <c r="M7078" s="367"/>
      <c r="N7078" s="382"/>
      <c r="O7078" s="376"/>
      <c r="P7078" s="377"/>
      <c r="Q7078" s="376"/>
      <c r="R7078" s="377"/>
    </row>
    <row r="7079" spans="8:19" x14ac:dyDescent="0.3">
      <c r="H7079" s="354"/>
      <c r="I7079" s="354"/>
      <c r="J7079" s="354"/>
      <c r="K7079" s="354"/>
      <c r="L7079" s="354"/>
      <c r="M7079" s="368"/>
      <c r="N7079" s="384"/>
      <c r="O7079" s="310"/>
      <c r="P7079" s="495"/>
      <c r="Q7079" s="495"/>
      <c r="R7079" s="495"/>
      <c r="S7079" s="120"/>
    </row>
    <row r="7080" spans="8:19" x14ac:dyDescent="0.3">
      <c r="H7080" s="492"/>
      <c r="I7080" s="492"/>
      <c r="J7080" s="492"/>
      <c r="K7080" s="492"/>
      <c r="L7080" s="492"/>
      <c r="M7080" s="492"/>
      <c r="N7080" s="492"/>
      <c r="O7080" s="421"/>
      <c r="P7080" s="420"/>
      <c r="Q7080" s="420"/>
      <c r="R7080" s="420"/>
      <c r="S7080" s="71"/>
    </row>
    <row r="7081" spans="8:19" x14ac:dyDescent="0.3">
      <c r="H7081" s="492"/>
      <c r="I7081" s="492"/>
      <c r="J7081" s="492"/>
      <c r="K7081" s="492"/>
      <c r="L7081" s="492"/>
      <c r="M7081" s="492"/>
      <c r="N7081" s="492"/>
      <c r="O7081" s="310"/>
      <c r="P7081" s="495"/>
      <c r="Q7081" s="495"/>
      <c r="R7081" s="495"/>
      <c r="S7081" s="120"/>
    </row>
    <row r="7082" spans="8:19" x14ac:dyDescent="0.3">
      <c r="H7082" s="385"/>
      <c r="I7082" s="385"/>
      <c r="J7082" s="385"/>
      <c r="K7082" s="385"/>
      <c r="L7082" s="385"/>
      <c r="M7082" s="386"/>
      <c r="N7082" s="386"/>
      <c r="O7082" s="385"/>
      <c r="P7082" s="385"/>
      <c r="Q7082" s="13"/>
      <c r="R7082" s="13"/>
    </row>
    <row r="7083" spans="8:19" ht="15" customHeight="1" x14ac:dyDescent="0.3">
      <c r="H7083" s="354"/>
      <c r="I7083" s="355"/>
      <c r="J7083" s="355"/>
      <c r="K7083" s="355"/>
      <c r="L7083" s="355"/>
      <c r="M7083" s="355"/>
      <c r="N7083" s="355"/>
      <c r="O7083" s="355"/>
      <c r="P7083" s="355"/>
      <c r="Q7083" s="13"/>
      <c r="R7083" s="13"/>
    </row>
    <row r="7084" spans="8:19" x14ac:dyDescent="0.3">
      <c r="H7084" s="354"/>
      <c r="I7084" s="355"/>
      <c r="J7084" s="355"/>
      <c r="K7084" s="355"/>
      <c r="L7084" s="355"/>
      <c r="M7084" s="355"/>
      <c r="N7084" s="355"/>
      <c r="O7084" s="355"/>
      <c r="P7084" s="355"/>
      <c r="Q7084" s="13"/>
      <c r="R7084" s="70"/>
    </row>
    <row r="7085" spans="8:19" ht="24" customHeight="1" x14ac:dyDescent="0.3">
      <c r="H7085" s="354"/>
      <c r="I7085" s="355"/>
      <c r="J7085" s="355"/>
      <c r="K7085" s="355"/>
      <c r="L7085" s="355"/>
      <c r="M7085" s="355"/>
      <c r="N7085" s="355"/>
      <c r="O7085" s="355"/>
      <c r="P7085" s="355"/>
      <c r="Q7085" s="13"/>
      <c r="R7085" s="70"/>
    </row>
    <row r="7086" spans="8:19" ht="2.25" customHeight="1" x14ac:dyDescent="0.3">
      <c r="H7086" s="13"/>
      <c r="I7086" s="13"/>
      <c r="J7086" s="13"/>
      <c r="K7086" s="13"/>
      <c r="L7086" s="13"/>
      <c r="M7086" s="358"/>
      <c r="N7086" s="358"/>
      <c r="O7086" s="13"/>
      <c r="P7086" s="13"/>
      <c r="Q7086" s="13"/>
      <c r="R7086" s="13"/>
    </row>
    <row r="7087" spans="8:19" ht="18.600000000000001" x14ac:dyDescent="0.4">
      <c r="H7087" s="487"/>
      <c r="I7087" s="487"/>
      <c r="J7087" s="487"/>
      <c r="K7087" s="487"/>
      <c r="L7087" s="487"/>
      <c r="M7087" s="487"/>
      <c r="N7087" s="487"/>
      <c r="O7087" s="487"/>
      <c r="P7087" s="487"/>
      <c r="Q7087" s="487"/>
      <c r="R7087" s="487"/>
    </row>
    <row r="7088" spans="8:19" x14ac:dyDescent="0.3">
      <c r="H7088" s="482"/>
      <c r="I7088" s="482"/>
      <c r="J7088" s="482"/>
      <c r="K7088" s="482"/>
      <c r="L7088" s="482"/>
      <c r="M7088" s="482"/>
      <c r="N7088" s="482"/>
      <c r="O7088" s="482"/>
      <c r="P7088" s="482"/>
      <c r="Q7088" s="13"/>
      <c r="R7088" s="13"/>
    </row>
    <row r="7089" spans="8:18" ht="18.600000000000001" x14ac:dyDescent="0.4">
      <c r="H7089" s="483"/>
      <c r="I7089" s="483"/>
      <c r="J7089" s="483"/>
      <c r="K7089" s="483"/>
      <c r="L7089" s="483"/>
      <c r="M7089" s="483"/>
      <c r="N7089" s="483"/>
      <c r="O7089" s="483"/>
      <c r="P7089" s="483"/>
      <c r="Q7089" s="13"/>
      <c r="R7089" s="13"/>
    </row>
    <row r="7090" spans="8:18" ht="18" x14ac:dyDescent="0.4">
      <c r="H7090" s="484"/>
      <c r="I7090" s="484"/>
      <c r="J7090" s="484"/>
      <c r="K7090" s="484"/>
      <c r="L7090" s="484"/>
      <c r="M7090" s="484"/>
      <c r="N7090" s="484"/>
      <c r="O7090" s="484"/>
      <c r="P7090" s="484"/>
      <c r="Q7090" s="13"/>
      <c r="R7090" s="13"/>
    </row>
    <row r="7091" spans="8:18" ht="21.75" customHeight="1" x14ac:dyDescent="0.3">
      <c r="H7091" s="13"/>
      <c r="I7091" s="359"/>
      <c r="J7091" s="360"/>
      <c r="K7091" s="430"/>
      <c r="L7091" s="362"/>
      <c r="M7091" s="363"/>
      <c r="N7091" s="485"/>
      <c r="O7091" s="485"/>
      <c r="P7091" s="364"/>
      <c r="Q7091" s="13"/>
      <c r="R7091" s="13"/>
    </row>
    <row r="7092" spans="8:18" x14ac:dyDescent="0.3">
      <c r="H7092" s="13"/>
      <c r="I7092" s="359"/>
      <c r="J7092" s="360"/>
      <c r="K7092" s="361"/>
      <c r="L7092" s="361"/>
      <c r="M7092" s="363"/>
      <c r="N7092" s="485"/>
      <c r="O7092" s="485"/>
      <c r="P7092" s="364"/>
      <c r="Q7092" s="13"/>
      <c r="R7092" s="13"/>
    </row>
    <row r="7093" spans="8:18" x14ac:dyDescent="0.3">
      <c r="H7093" s="13"/>
      <c r="I7093" s="365"/>
      <c r="J7093" s="365"/>
      <c r="K7093" s="366"/>
      <c r="L7093" s="367"/>
      <c r="M7093" s="368"/>
      <c r="N7093" s="369"/>
      <c r="O7093" s="486"/>
      <c r="P7093" s="486"/>
      <c r="Q7093" s="486"/>
      <c r="R7093" s="486"/>
    </row>
    <row r="7094" spans="8:18" x14ac:dyDescent="0.3">
      <c r="H7094" s="370"/>
      <c r="I7094" s="371"/>
      <c r="J7094" s="371"/>
      <c r="K7094" s="367"/>
      <c r="L7094" s="367"/>
      <c r="M7094" s="367"/>
      <c r="N7094" s="372"/>
      <c r="O7094" s="478"/>
      <c r="P7094" s="478"/>
      <c r="Q7094" s="478"/>
      <c r="R7094" s="478"/>
    </row>
    <row r="7095" spans="8:18" x14ac:dyDescent="0.3">
      <c r="H7095" s="357"/>
      <c r="I7095" s="357"/>
      <c r="J7095" s="407"/>
      <c r="K7095" s="378"/>
      <c r="L7095" s="378"/>
      <c r="M7095" s="381"/>
      <c r="N7095" s="423"/>
      <c r="O7095" s="376"/>
      <c r="P7095" s="377"/>
      <c r="Q7095" s="376"/>
      <c r="R7095" s="377"/>
    </row>
    <row r="7096" spans="8:18" x14ac:dyDescent="0.3">
      <c r="H7096" s="357"/>
      <c r="I7096" s="357"/>
      <c r="J7096" s="407"/>
      <c r="K7096" s="378"/>
      <c r="L7096" s="378"/>
      <c r="M7096" s="381"/>
      <c r="N7096" s="423"/>
      <c r="O7096" s="376"/>
      <c r="P7096" s="377"/>
      <c r="Q7096" s="376"/>
      <c r="R7096" s="377"/>
    </row>
    <row r="7097" spans="8:18" x14ac:dyDescent="0.3">
      <c r="H7097" s="357"/>
      <c r="I7097" s="357"/>
      <c r="J7097" s="407"/>
      <c r="K7097" s="378"/>
      <c r="L7097" s="378"/>
      <c r="M7097" s="381"/>
      <c r="N7097" s="423"/>
      <c r="O7097" s="376"/>
      <c r="P7097" s="377"/>
      <c r="Q7097" s="376"/>
      <c r="R7097" s="377"/>
    </row>
    <row r="7098" spans="8:18" x14ac:dyDescent="0.3">
      <c r="H7098" s="357"/>
      <c r="I7098" s="357"/>
      <c r="J7098" s="407"/>
      <c r="K7098" s="378"/>
      <c r="L7098" s="378"/>
      <c r="M7098" s="381"/>
      <c r="N7098" s="423"/>
      <c r="O7098" s="376"/>
      <c r="P7098" s="377"/>
      <c r="Q7098" s="376"/>
      <c r="R7098" s="377"/>
    </row>
    <row r="7099" spans="8:18" x14ac:dyDescent="0.3">
      <c r="H7099" s="357"/>
      <c r="I7099" s="357"/>
      <c r="J7099" s="407"/>
      <c r="K7099" s="378"/>
      <c r="L7099" s="378"/>
      <c r="M7099" s="381"/>
      <c r="N7099" s="423"/>
      <c r="O7099" s="376"/>
      <c r="P7099" s="377"/>
      <c r="Q7099" s="376"/>
      <c r="R7099" s="377"/>
    </row>
    <row r="7100" spans="8:18" x14ac:dyDescent="0.3">
      <c r="H7100" s="357"/>
      <c r="I7100" s="357"/>
      <c r="J7100" s="407"/>
      <c r="K7100" s="378"/>
      <c r="L7100" s="378"/>
      <c r="M7100" s="381"/>
      <c r="N7100" s="423"/>
      <c r="O7100" s="376"/>
      <c r="P7100" s="377"/>
      <c r="Q7100" s="376"/>
      <c r="R7100" s="377"/>
    </row>
    <row r="7101" spans="8:18" x14ac:dyDescent="0.3">
      <c r="H7101" s="357"/>
      <c r="I7101" s="357"/>
      <c r="J7101" s="407"/>
      <c r="K7101" s="378"/>
      <c r="L7101" s="378"/>
      <c r="M7101" s="381"/>
      <c r="N7101" s="423"/>
      <c r="O7101" s="376"/>
      <c r="P7101" s="377"/>
      <c r="Q7101" s="376"/>
      <c r="R7101" s="377"/>
    </row>
    <row r="7102" spans="8:18" x14ac:dyDescent="0.3">
      <c r="H7102" s="357"/>
      <c r="I7102" s="357"/>
      <c r="J7102" s="407"/>
      <c r="K7102" s="378"/>
      <c r="L7102" s="378"/>
      <c r="M7102" s="381"/>
      <c r="N7102" s="423"/>
      <c r="O7102" s="376"/>
      <c r="P7102" s="377"/>
      <c r="Q7102" s="376"/>
      <c r="R7102" s="377"/>
    </row>
    <row r="7103" spans="8:18" x14ac:dyDescent="0.3">
      <c r="H7103" s="357"/>
      <c r="I7103" s="357"/>
      <c r="J7103" s="407"/>
      <c r="K7103" s="378"/>
      <c r="L7103" s="378"/>
      <c r="M7103" s="381"/>
      <c r="N7103" s="423"/>
      <c r="O7103" s="376"/>
      <c r="P7103" s="377"/>
      <c r="Q7103" s="376"/>
      <c r="R7103" s="377"/>
    </row>
    <row r="7104" spans="8:18" x14ac:dyDescent="0.3">
      <c r="H7104" s="357"/>
      <c r="I7104" s="357"/>
      <c r="J7104" s="407"/>
      <c r="K7104" s="378"/>
      <c r="L7104" s="378"/>
      <c r="M7104" s="381"/>
      <c r="N7104" s="423"/>
      <c r="O7104" s="376"/>
      <c r="P7104" s="377"/>
      <c r="Q7104" s="376"/>
      <c r="R7104" s="377"/>
    </row>
    <row r="7105" spans="8:19" x14ac:dyDescent="0.3">
      <c r="H7105" s="357"/>
      <c r="I7105" s="357"/>
      <c r="J7105" s="407"/>
      <c r="K7105" s="378"/>
      <c r="L7105" s="378"/>
      <c r="M7105" s="381"/>
      <c r="N7105" s="423"/>
      <c r="O7105" s="376"/>
      <c r="P7105" s="377"/>
      <c r="Q7105" s="376"/>
      <c r="R7105" s="377"/>
    </row>
    <row r="7106" spans="8:19" x14ac:dyDescent="0.3">
      <c r="H7106" s="367"/>
      <c r="I7106" s="367"/>
      <c r="J7106" s="367"/>
      <c r="K7106" s="367"/>
      <c r="L7106" s="367"/>
      <c r="M7106" s="367"/>
      <c r="N7106" s="382"/>
      <c r="O7106" s="376"/>
      <c r="P7106" s="377"/>
      <c r="Q7106" s="376"/>
      <c r="R7106" s="377"/>
      <c r="S7106" s="436"/>
    </row>
    <row r="7107" spans="8:19" x14ac:dyDescent="0.3">
      <c r="H7107" s="354"/>
      <c r="I7107" s="354"/>
      <c r="J7107" s="354"/>
      <c r="K7107" s="354"/>
      <c r="L7107" s="354"/>
      <c r="M7107" s="368"/>
      <c r="N7107" s="384"/>
      <c r="O7107" s="310"/>
      <c r="P7107" s="495"/>
      <c r="Q7107" s="495"/>
      <c r="R7107" s="495"/>
    </row>
    <row r="7108" spans="8:19" ht="20.25" customHeight="1" x14ac:dyDescent="0.3">
      <c r="H7108" s="385"/>
      <c r="I7108" s="385"/>
      <c r="J7108" s="385"/>
      <c r="K7108" s="385"/>
      <c r="L7108" s="385"/>
      <c r="M7108" s="386"/>
      <c r="N7108" s="386"/>
      <c r="O7108" s="385"/>
      <c r="P7108" s="385"/>
      <c r="Q7108" s="13"/>
      <c r="R7108" s="13"/>
    </row>
    <row r="7109" spans="8:19" ht="20.25" customHeight="1" x14ac:dyDescent="0.3">
      <c r="H7109" s="354"/>
      <c r="I7109" s="355"/>
      <c r="J7109" s="355"/>
      <c r="K7109" s="355"/>
      <c r="L7109" s="355"/>
      <c r="M7109" s="355"/>
      <c r="N7109" s="355"/>
      <c r="O7109" s="355"/>
      <c r="P7109" s="355"/>
      <c r="Q7109" s="13"/>
      <c r="R7109" s="13"/>
    </row>
    <row r="7110" spans="8:19" x14ac:dyDescent="0.3">
      <c r="H7110" s="354"/>
      <c r="I7110" s="355"/>
      <c r="J7110" s="355"/>
      <c r="K7110" s="355"/>
      <c r="L7110" s="355"/>
      <c r="M7110" s="355"/>
      <c r="N7110" s="355"/>
      <c r="O7110" s="355"/>
      <c r="P7110" s="355"/>
      <c r="Q7110" s="13"/>
      <c r="R7110" s="70"/>
    </row>
    <row r="7111" spans="8:19" ht="30.75" customHeight="1" x14ac:dyDescent="0.3">
      <c r="H7111" s="354"/>
      <c r="I7111" s="355"/>
      <c r="J7111" s="355"/>
      <c r="K7111" s="355"/>
      <c r="L7111" s="355"/>
      <c r="M7111" s="355"/>
      <c r="N7111" s="355"/>
      <c r="O7111" s="355"/>
      <c r="P7111" s="355"/>
      <c r="Q7111" s="13"/>
      <c r="R7111" s="70"/>
    </row>
    <row r="7112" spans="8:19" ht="3.75" customHeight="1" x14ac:dyDescent="0.3">
      <c r="H7112" s="13"/>
      <c r="I7112" s="13"/>
      <c r="J7112" s="13"/>
      <c r="K7112" s="13"/>
      <c r="L7112" s="13"/>
      <c r="M7112" s="358"/>
      <c r="N7112" s="358"/>
      <c r="O7112" s="13"/>
      <c r="P7112" s="13"/>
      <c r="Q7112" s="13"/>
      <c r="R7112" s="13"/>
    </row>
    <row r="7113" spans="8:19" ht="28.5" customHeight="1" x14ac:dyDescent="0.4">
      <c r="H7113" s="487"/>
      <c r="I7113" s="487"/>
      <c r="J7113" s="487"/>
      <c r="K7113" s="487"/>
      <c r="L7113" s="487"/>
      <c r="M7113" s="487"/>
      <c r="N7113" s="487"/>
      <c r="O7113" s="487"/>
      <c r="P7113" s="487"/>
      <c r="Q7113" s="487"/>
      <c r="R7113" s="487"/>
    </row>
    <row r="7114" spans="8:19" x14ac:dyDescent="0.3">
      <c r="H7114" s="482"/>
      <c r="I7114" s="482"/>
      <c r="J7114" s="482"/>
      <c r="K7114" s="482"/>
      <c r="L7114" s="482"/>
      <c r="M7114" s="482"/>
      <c r="N7114" s="482"/>
      <c r="O7114" s="482"/>
      <c r="P7114" s="482"/>
      <c r="Q7114" s="13"/>
      <c r="R7114" s="13"/>
    </row>
    <row r="7115" spans="8:19" ht="18.600000000000001" x14ac:dyDescent="0.4">
      <c r="H7115" s="483"/>
      <c r="I7115" s="483"/>
      <c r="J7115" s="483"/>
      <c r="K7115" s="483"/>
      <c r="L7115" s="483"/>
      <c r="M7115" s="483"/>
      <c r="N7115" s="483"/>
      <c r="O7115" s="483"/>
      <c r="P7115" s="483"/>
      <c r="Q7115" s="13"/>
      <c r="R7115" s="13"/>
    </row>
    <row r="7116" spans="8:19" ht="18" x14ac:dyDescent="0.4">
      <c r="H7116" s="484"/>
      <c r="I7116" s="484"/>
      <c r="J7116" s="484"/>
      <c r="K7116" s="484"/>
      <c r="L7116" s="484"/>
      <c r="M7116" s="484"/>
      <c r="N7116" s="484"/>
      <c r="O7116" s="484"/>
      <c r="P7116" s="484"/>
      <c r="Q7116" s="13"/>
      <c r="R7116" s="13"/>
    </row>
    <row r="7117" spans="8:19" x14ac:dyDescent="0.3">
      <c r="H7117" s="13"/>
      <c r="I7117" s="359"/>
      <c r="J7117" s="360"/>
      <c r="K7117" s="430"/>
      <c r="L7117" s="362"/>
      <c r="M7117" s="363"/>
      <c r="N7117" s="485"/>
      <c r="O7117" s="485"/>
      <c r="P7117" s="364"/>
      <c r="Q7117" s="13"/>
      <c r="R7117" s="13"/>
    </row>
    <row r="7118" spans="8:19" ht="22.5" customHeight="1" x14ac:dyDescent="0.3">
      <c r="H7118" s="13"/>
      <c r="I7118" s="359"/>
      <c r="J7118" s="360"/>
      <c r="K7118" s="361"/>
      <c r="L7118" s="361"/>
      <c r="M7118" s="363"/>
      <c r="N7118" s="485"/>
      <c r="O7118" s="485"/>
      <c r="P7118" s="364"/>
      <c r="Q7118" s="13"/>
      <c r="R7118" s="13"/>
    </row>
    <row r="7119" spans="8:19" x14ac:dyDescent="0.3">
      <c r="H7119" s="13"/>
      <c r="I7119" s="365"/>
      <c r="J7119" s="365"/>
      <c r="K7119" s="366"/>
      <c r="L7119" s="367"/>
      <c r="M7119" s="368"/>
      <c r="N7119" s="369"/>
      <c r="O7119" s="486"/>
      <c r="P7119" s="486"/>
      <c r="Q7119" s="486"/>
      <c r="R7119" s="486"/>
    </row>
    <row r="7120" spans="8:19" x14ac:dyDescent="0.3">
      <c r="H7120" s="370"/>
      <c r="I7120" s="371"/>
      <c r="J7120" s="371"/>
      <c r="K7120" s="367"/>
      <c r="L7120" s="367"/>
      <c r="M7120" s="367"/>
      <c r="N7120" s="372"/>
      <c r="O7120" s="478"/>
      <c r="P7120" s="478"/>
      <c r="Q7120" s="478"/>
      <c r="R7120" s="478"/>
    </row>
    <row r="7121" spans="8:19" x14ac:dyDescent="0.3">
      <c r="H7121" s="357"/>
      <c r="I7121" s="357"/>
      <c r="J7121" s="407"/>
      <c r="K7121" s="378"/>
      <c r="L7121" s="378"/>
      <c r="M7121" s="381"/>
      <c r="N7121" s="459"/>
      <c r="O7121" s="376"/>
      <c r="P7121" s="377"/>
      <c r="Q7121" s="376"/>
      <c r="R7121" s="377"/>
    </row>
    <row r="7122" spans="8:19" x14ac:dyDescent="0.3">
      <c r="H7122" s="357"/>
      <c r="I7122" s="357"/>
      <c r="J7122" s="407"/>
      <c r="K7122" s="378"/>
      <c r="L7122" s="378"/>
      <c r="M7122" s="381"/>
      <c r="N7122" s="423"/>
      <c r="O7122" s="376"/>
      <c r="P7122" s="377"/>
      <c r="Q7122" s="376"/>
      <c r="R7122" s="377"/>
    </row>
    <row r="7123" spans="8:19" x14ac:dyDescent="0.3">
      <c r="H7123" s="357"/>
      <c r="I7123" s="357"/>
      <c r="J7123" s="407"/>
      <c r="K7123" s="378"/>
      <c r="L7123" s="378"/>
      <c r="M7123" s="381"/>
      <c r="N7123" s="423"/>
      <c r="O7123" s="376"/>
      <c r="P7123" s="377"/>
      <c r="Q7123" s="376"/>
      <c r="R7123" s="377"/>
    </row>
    <row r="7124" spans="8:19" x14ac:dyDescent="0.3">
      <c r="H7124" s="357"/>
      <c r="I7124" s="357"/>
      <c r="J7124" s="407"/>
      <c r="K7124" s="378"/>
      <c r="L7124" s="378"/>
      <c r="M7124" s="381"/>
      <c r="N7124" s="423"/>
      <c r="O7124" s="376"/>
      <c r="P7124" s="377"/>
      <c r="Q7124" s="376"/>
      <c r="R7124" s="377"/>
    </row>
    <row r="7125" spans="8:19" x14ac:dyDescent="0.3">
      <c r="H7125" s="357"/>
      <c r="I7125" s="357"/>
      <c r="J7125" s="407"/>
      <c r="K7125" s="378"/>
      <c r="L7125" s="378"/>
      <c r="M7125" s="381"/>
      <c r="N7125" s="381"/>
      <c r="O7125" s="376"/>
      <c r="P7125" s="377"/>
      <c r="Q7125" s="376"/>
      <c r="R7125" s="377"/>
    </row>
    <row r="7126" spans="8:19" x14ac:dyDescent="0.3">
      <c r="H7126" s="357"/>
      <c r="I7126" s="357"/>
      <c r="J7126" s="407"/>
      <c r="K7126" s="378"/>
      <c r="L7126" s="378"/>
      <c r="M7126" s="381"/>
      <c r="N7126" s="381"/>
      <c r="O7126" s="376"/>
      <c r="P7126" s="377"/>
      <c r="Q7126" s="376"/>
      <c r="R7126" s="377"/>
    </row>
    <row r="7127" spans="8:19" x14ac:dyDescent="0.3">
      <c r="H7127" s="357"/>
      <c r="I7127" s="357"/>
      <c r="J7127" s="407"/>
      <c r="K7127" s="378"/>
      <c r="L7127" s="378"/>
      <c r="M7127" s="381"/>
      <c r="N7127" s="381"/>
      <c r="O7127" s="376"/>
      <c r="P7127" s="377"/>
      <c r="Q7127" s="376"/>
      <c r="R7127" s="377"/>
    </row>
    <row r="7128" spans="8:19" x14ac:dyDescent="0.3">
      <c r="H7128" s="357"/>
      <c r="I7128" s="357"/>
      <c r="J7128" s="407"/>
      <c r="K7128" s="378"/>
      <c r="L7128" s="378"/>
      <c r="M7128" s="381"/>
      <c r="N7128" s="381"/>
      <c r="O7128" s="376"/>
      <c r="P7128" s="377"/>
      <c r="Q7128" s="376"/>
      <c r="R7128" s="377"/>
    </row>
    <row r="7129" spans="8:19" x14ac:dyDescent="0.3">
      <c r="H7129" s="357"/>
      <c r="I7129" s="357"/>
      <c r="J7129" s="407"/>
      <c r="K7129" s="378"/>
      <c r="L7129" s="378"/>
      <c r="M7129" s="381"/>
      <c r="N7129" s="381"/>
      <c r="O7129" s="376"/>
      <c r="P7129" s="377"/>
      <c r="Q7129" s="376"/>
      <c r="R7129" s="377"/>
    </row>
    <row r="7130" spans="8:19" x14ac:dyDescent="0.3">
      <c r="H7130" s="367"/>
      <c r="I7130" s="367"/>
      <c r="J7130" s="367"/>
      <c r="K7130" s="367"/>
      <c r="L7130" s="367"/>
      <c r="M7130" s="367"/>
      <c r="N7130" s="382"/>
      <c r="O7130" s="376"/>
      <c r="P7130" s="377"/>
      <c r="Q7130" s="376"/>
      <c r="R7130" s="377"/>
    </row>
    <row r="7131" spans="8:19" x14ac:dyDescent="0.3">
      <c r="H7131" s="354"/>
      <c r="I7131" s="354"/>
      <c r="J7131" s="354"/>
      <c r="K7131" s="354"/>
      <c r="L7131" s="354"/>
      <c r="M7131" s="368"/>
      <c r="N7131" s="384"/>
      <c r="O7131" s="310"/>
      <c r="P7131" s="495"/>
      <c r="Q7131" s="495"/>
      <c r="R7131" s="495"/>
      <c r="S7131" s="436"/>
    </row>
    <row r="7132" spans="8:19" x14ac:dyDescent="0.3">
      <c r="H7132" s="492"/>
      <c r="I7132" s="492"/>
      <c r="J7132" s="492"/>
      <c r="K7132" s="492"/>
      <c r="L7132" s="492"/>
      <c r="M7132" s="492"/>
      <c r="N7132" s="492"/>
      <c r="O7132" s="421"/>
      <c r="P7132" s="420"/>
      <c r="Q7132" s="420"/>
      <c r="R7132" s="420"/>
    </row>
    <row r="7133" spans="8:19" x14ac:dyDescent="0.3">
      <c r="H7133" s="492"/>
      <c r="I7133" s="492"/>
      <c r="J7133" s="492"/>
      <c r="K7133" s="492"/>
      <c r="L7133" s="492"/>
      <c r="M7133" s="492"/>
      <c r="N7133" s="492"/>
      <c r="O7133" s="310"/>
      <c r="P7133" s="495"/>
      <c r="Q7133" s="495"/>
      <c r="R7133" s="495"/>
    </row>
    <row r="7134" spans="8:19" ht="19.5" customHeight="1" x14ac:dyDescent="0.3">
      <c r="H7134" s="385"/>
      <c r="I7134" s="385"/>
      <c r="J7134" s="385"/>
      <c r="K7134" s="385"/>
      <c r="L7134" s="385"/>
      <c r="M7134" s="386"/>
      <c r="N7134" s="386"/>
      <c r="O7134" s="385"/>
      <c r="P7134" s="385"/>
      <c r="Q7134" s="13"/>
      <c r="R7134" s="13"/>
    </row>
    <row r="7135" spans="8:19" ht="24.75" customHeight="1" x14ac:dyDescent="0.3">
      <c r="H7135" s="354"/>
      <c r="I7135" s="355"/>
      <c r="J7135" s="355"/>
      <c r="K7135" s="355"/>
      <c r="L7135" s="355"/>
      <c r="M7135" s="355"/>
      <c r="N7135" s="355"/>
      <c r="O7135" s="355"/>
      <c r="P7135" s="355"/>
      <c r="Q7135" s="13"/>
      <c r="R7135" s="13"/>
    </row>
    <row r="7136" spans="8:19" x14ac:dyDescent="0.3">
      <c r="H7136" s="354"/>
      <c r="I7136" s="355"/>
      <c r="J7136" s="355"/>
      <c r="K7136" s="355"/>
      <c r="L7136" s="355"/>
      <c r="M7136" s="355"/>
      <c r="N7136" s="355"/>
      <c r="O7136" s="355"/>
      <c r="P7136" s="355"/>
      <c r="Q7136" s="13"/>
      <c r="R7136" s="70"/>
    </row>
    <row r="7137" spans="8:18" ht="33" customHeight="1" x14ac:dyDescent="0.3">
      <c r="H7137" s="354"/>
      <c r="I7137" s="355"/>
      <c r="J7137" s="355"/>
      <c r="K7137" s="355"/>
      <c r="L7137" s="355"/>
      <c r="M7137" s="355"/>
      <c r="N7137" s="355"/>
      <c r="O7137" s="355"/>
      <c r="P7137" s="355"/>
      <c r="Q7137" s="13"/>
      <c r="R7137" s="70"/>
    </row>
    <row r="7138" spans="8:18" ht="5.25" customHeight="1" x14ac:dyDescent="0.3">
      <c r="H7138" s="13"/>
      <c r="I7138" s="13"/>
      <c r="J7138" s="13"/>
      <c r="K7138" s="13"/>
      <c r="L7138" s="13"/>
      <c r="M7138" s="358"/>
      <c r="N7138" s="358"/>
      <c r="O7138" s="13"/>
      <c r="P7138" s="13"/>
      <c r="Q7138" s="13"/>
      <c r="R7138" s="13"/>
    </row>
    <row r="7139" spans="8:18" ht="18.600000000000001" x14ac:dyDescent="0.4">
      <c r="H7139" s="487"/>
      <c r="I7139" s="487"/>
      <c r="J7139" s="487"/>
      <c r="K7139" s="487"/>
      <c r="L7139" s="487"/>
      <c r="M7139" s="487"/>
      <c r="N7139" s="487"/>
      <c r="O7139" s="487"/>
      <c r="P7139" s="487"/>
      <c r="Q7139" s="487"/>
      <c r="R7139" s="487"/>
    </row>
    <row r="7140" spans="8:18" x14ac:dyDescent="0.3">
      <c r="H7140" s="482"/>
      <c r="I7140" s="482"/>
      <c r="J7140" s="482"/>
      <c r="K7140" s="482"/>
      <c r="L7140" s="482"/>
      <c r="M7140" s="482"/>
      <c r="N7140" s="482"/>
      <c r="O7140" s="482"/>
      <c r="P7140" s="482"/>
      <c r="Q7140" s="13"/>
      <c r="R7140" s="13"/>
    </row>
    <row r="7141" spans="8:18" ht="18.600000000000001" x14ac:dyDescent="0.4">
      <c r="H7141" s="483"/>
      <c r="I7141" s="483"/>
      <c r="J7141" s="483"/>
      <c r="K7141" s="483"/>
      <c r="L7141" s="483"/>
      <c r="M7141" s="483"/>
      <c r="N7141" s="483"/>
      <c r="O7141" s="483"/>
      <c r="P7141" s="483"/>
      <c r="Q7141" s="13"/>
      <c r="R7141" s="13"/>
    </row>
    <row r="7142" spans="8:18" ht="18" x14ac:dyDescent="0.4">
      <c r="H7142" s="484"/>
      <c r="I7142" s="484"/>
      <c r="J7142" s="484"/>
      <c r="K7142" s="484"/>
      <c r="L7142" s="484"/>
      <c r="M7142" s="484"/>
      <c r="N7142" s="484"/>
      <c r="O7142" s="484"/>
      <c r="P7142" s="484"/>
      <c r="Q7142" s="13"/>
      <c r="R7142" s="13"/>
    </row>
    <row r="7143" spans="8:18" x14ac:dyDescent="0.3">
      <c r="H7143" s="13"/>
      <c r="I7143" s="359"/>
      <c r="J7143" s="360"/>
      <c r="K7143" s="430"/>
      <c r="L7143" s="362"/>
      <c r="M7143" s="363"/>
      <c r="N7143" s="485"/>
      <c r="O7143" s="485"/>
      <c r="P7143" s="364"/>
      <c r="Q7143" s="13"/>
      <c r="R7143" s="13"/>
    </row>
    <row r="7144" spans="8:18" x14ac:dyDescent="0.3">
      <c r="H7144" s="13"/>
      <c r="I7144" s="359"/>
      <c r="J7144" s="360"/>
      <c r="K7144" s="361"/>
      <c r="L7144" s="361"/>
      <c r="M7144" s="363"/>
      <c r="N7144" s="485"/>
      <c r="O7144" s="485"/>
      <c r="P7144" s="364"/>
      <c r="Q7144" s="13"/>
      <c r="R7144" s="13"/>
    </row>
    <row r="7145" spans="8:18" x14ac:dyDescent="0.3">
      <c r="H7145" s="13"/>
      <c r="I7145" s="365"/>
      <c r="J7145" s="365"/>
      <c r="K7145" s="366"/>
      <c r="L7145" s="367"/>
      <c r="M7145" s="368"/>
      <c r="N7145" s="369"/>
      <c r="O7145" s="486"/>
      <c r="P7145" s="486"/>
      <c r="Q7145" s="486"/>
      <c r="R7145" s="486"/>
    </row>
    <row r="7146" spans="8:18" x14ac:dyDescent="0.3">
      <c r="H7146" s="370"/>
      <c r="I7146" s="371"/>
      <c r="J7146" s="371"/>
      <c r="K7146" s="367"/>
      <c r="L7146" s="367"/>
      <c r="M7146" s="367"/>
      <c r="N7146" s="372"/>
      <c r="O7146" s="478"/>
      <c r="P7146" s="478"/>
      <c r="Q7146" s="478"/>
      <c r="R7146" s="478"/>
    </row>
    <row r="7147" spans="8:18" ht="30.75" customHeight="1" x14ac:dyDescent="0.3">
      <c r="H7147" s="357"/>
      <c r="I7147" s="357"/>
      <c r="J7147" s="407"/>
      <c r="K7147" s="378"/>
      <c r="L7147" s="378"/>
      <c r="M7147" s="381"/>
      <c r="N7147" s="423"/>
      <c r="O7147" s="376"/>
      <c r="P7147" s="377"/>
      <c r="Q7147" s="376"/>
      <c r="R7147" s="377"/>
    </row>
    <row r="7148" spans="8:18" x14ac:dyDescent="0.3">
      <c r="H7148" s="357"/>
      <c r="I7148" s="357"/>
      <c r="J7148" s="407"/>
      <c r="K7148" s="378"/>
      <c r="L7148" s="378"/>
      <c r="M7148" s="381"/>
      <c r="N7148" s="423"/>
      <c r="O7148" s="376"/>
      <c r="P7148" s="377"/>
      <c r="Q7148" s="376"/>
      <c r="R7148" s="377"/>
    </row>
    <row r="7149" spans="8:18" x14ac:dyDescent="0.3">
      <c r="H7149" s="357"/>
      <c r="I7149" s="357"/>
      <c r="J7149" s="407"/>
      <c r="K7149" s="378"/>
      <c r="L7149" s="378"/>
      <c r="M7149" s="381"/>
      <c r="N7149" s="423"/>
      <c r="O7149" s="376"/>
      <c r="P7149" s="377"/>
      <c r="Q7149" s="376"/>
      <c r="R7149" s="377"/>
    </row>
    <row r="7150" spans="8:18" x14ac:dyDescent="0.3">
      <c r="H7150" s="357"/>
      <c r="I7150" s="357"/>
      <c r="J7150" s="407"/>
      <c r="K7150" s="378"/>
      <c r="L7150" s="378"/>
      <c r="M7150" s="381"/>
      <c r="N7150" s="381"/>
      <c r="O7150" s="376"/>
      <c r="P7150" s="377"/>
      <c r="Q7150" s="376"/>
      <c r="R7150" s="377"/>
    </row>
    <row r="7151" spans="8:18" x14ac:dyDescent="0.3">
      <c r="H7151" s="357"/>
      <c r="I7151" s="357"/>
      <c r="J7151" s="407"/>
      <c r="K7151" s="378"/>
      <c r="L7151" s="378"/>
      <c r="M7151" s="381"/>
      <c r="N7151" s="381"/>
      <c r="O7151" s="376"/>
      <c r="P7151" s="377"/>
      <c r="Q7151" s="376"/>
      <c r="R7151" s="377"/>
    </row>
    <row r="7152" spans="8:18" x14ac:dyDescent="0.3">
      <c r="H7152" s="357"/>
      <c r="I7152" s="357"/>
      <c r="J7152" s="407"/>
      <c r="K7152" s="378"/>
      <c r="L7152" s="378"/>
      <c r="M7152" s="381"/>
      <c r="N7152" s="381"/>
      <c r="O7152" s="376"/>
      <c r="P7152" s="377"/>
      <c r="Q7152" s="376"/>
      <c r="R7152" s="377"/>
    </row>
    <row r="7153" spans="8:18" x14ac:dyDescent="0.3">
      <c r="H7153" s="357"/>
      <c r="I7153" s="357"/>
      <c r="J7153" s="407"/>
      <c r="K7153" s="378"/>
      <c r="L7153" s="378"/>
      <c r="M7153" s="381"/>
      <c r="N7153" s="381"/>
      <c r="O7153" s="376"/>
      <c r="P7153" s="377"/>
      <c r="Q7153" s="376"/>
      <c r="R7153" s="377"/>
    </row>
    <row r="7154" spans="8:18" ht="12.75" customHeight="1" x14ac:dyDescent="0.3">
      <c r="H7154" s="357"/>
      <c r="I7154" s="357"/>
      <c r="J7154" s="407"/>
      <c r="K7154" s="378"/>
      <c r="L7154" s="378"/>
      <c r="M7154" s="381"/>
      <c r="N7154" s="381"/>
      <c r="O7154" s="376"/>
      <c r="P7154" s="377"/>
      <c r="Q7154" s="376"/>
      <c r="R7154" s="377"/>
    </row>
    <row r="7155" spans="8:18" ht="13.5" customHeight="1" x14ac:dyDescent="0.3">
      <c r="H7155" s="357"/>
      <c r="I7155" s="357"/>
      <c r="J7155" s="407"/>
      <c r="K7155" s="378"/>
      <c r="L7155" s="378"/>
      <c r="M7155" s="381"/>
      <c r="N7155" s="490"/>
      <c r="O7155" s="376"/>
      <c r="P7155" s="377"/>
      <c r="Q7155" s="376"/>
      <c r="R7155" s="377"/>
    </row>
    <row r="7156" spans="8:18" ht="12.75" customHeight="1" x14ac:dyDescent="0.3">
      <c r="H7156" s="357"/>
      <c r="I7156" s="357"/>
      <c r="J7156" s="407"/>
      <c r="K7156" s="378"/>
      <c r="L7156" s="378"/>
      <c r="M7156" s="381"/>
      <c r="N7156" s="490"/>
      <c r="O7156" s="376"/>
      <c r="P7156" s="377"/>
      <c r="Q7156" s="376"/>
      <c r="R7156" s="377"/>
    </row>
    <row r="7157" spans="8:18" ht="18" customHeight="1" x14ac:dyDescent="0.3">
      <c r="H7157" s="357"/>
      <c r="I7157" s="357"/>
      <c r="J7157" s="407"/>
      <c r="K7157" s="378"/>
      <c r="L7157" s="378"/>
      <c r="M7157" s="381"/>
      <c r="N7157" s="423"/>
      <c r="O7157" s="376"/>
      <c r="P7157" s="377"/>
      <c r="Q7157" s="376"/>
      <c r="R7157" s="377"/>
    </row>
    <row r="7158" spans="8:18" ht="24.75" customHeight="1" x14ac:dyDescent="0.3">
      <c r="H7158" s="357"/>
      <c r="I7158" s="357"/>
      <c r="J7158" s="407"/>
      <c r="K7158" s="378"/>
      <c r="L7158" s="378"/>
      <c r="M7158" s="381"/>
      <c r="N7158" s="381"/>
      <c r="O7158" s="376"/>
      <c r="P7158" s="377"/>
      <c r="Q7158" s="376"/>
      <c r="R7158" s="377"/>
    </row>
    <row r="7159" spans="8:18" ht="24.75" customHeight="1" x14ac:dyDescent="0.3">
      <c r="H7159" s="357"/>
      <c r="I7159" s="357"/>
      <c r="J7159" s="407"/>
      <c r="K7159" s="378"/>
      <c r="L7159" s="378"/>
      <c r="M7159" s="381"/>
      <c r="N7159" s="381"/>
      <c r="O7159" s="376"/>
      <c r="P7159" s="377"/>
      <c r="Q7159" s="376"/>
      <c r="R7159" s="377"/>
    </row>
    <row r="7160" spans="8:18" ht="26.25" customHeight="1" x14ac:dyDescent="0.3">
      <c r="H7160" s="357"/>
      <c r="I7160" s="357"/>
      <c r="J7160" s="407"/>
      <c r="K7160" s="378"/>
      <c r="L7160" s="378"/>
      <c r="M7160" s="381"/>
      <c r="N7160" s="381"/>
      <c r="O7160" s="376"/>
      <c r="P7160" s="377"/>
      <c r="Q7160" s="376"/>
      <c r="R7160" s="377"/>
    </row>
    <row r="7161" spans="8:18" ht="26.25" customHeight="1" x14ac:dyDescent="0.3">
      <c r="H7161" s="357"/>
      <c r="I7161" s="357"/>
      <c r="J7161" s="407"/>
      <c r="K7161" s="378"/>
      <c r="L7161" s="378"/>
      <c r="M7161" s="381"/>
      <c r="N7161" s="381"/>
      <c r="O7161" s="376"/>
      <c r="P7161" s="377"/>
      <c r="Q7161" s="376"/>
      <c r="R7161" s="377"/>
    </row>
    <row r="7162" spans="8:18" ht="26.25" customHeight="1" x14ac:dyDescent="0.3">
      <c r="H7162" s="357"/>
      <c r="I7162" s="357"/>
      <c r="J7162" s="407"/>
      <c r="K7162" s="378"/>
      <c r="L7162" s="378"/>
      <c r="M7162" s="381"/>
      <c r="N7162" s="381"/>
      <c r="O7162" s="376"/>
      <c r="P7162" s="377"/>
      <c r="Q7162" s="376"/>
      <c r="R7162" s="377"/>
    </row>
    <row r="7163" spans="8:18" ht="26.25" customHeight="1" x14ac:dyDescent="0.3">
      <c r="H7163" s="357"/>
      <c r="I7163" s="357"/>
      <c r="J7163" s="407"/>
      <c r="K7163" s="378"/>
      <c r="L7163" s="378"/>
      <c r="M7163" s="381"/>
      <c r="N7163" s="423"/>
      <c r="O7163" s="376"/>
      <c r="P7163" s="377"/>
      <c r="Q7163" s="376"/>
      <c r="R7163" s="377"/>
    </row>
    <row r="7164" spans="8:18" ht="12" customHeight="1" x14ac:dyDescent="0.3">
      <c r="H7164" s="357"/>
      <c r="I7164" s="357"/>
      <c r="J7164" s="407"/>
      <c r="K7164" s="378"/>
      <c r="L7164" s="378"/>
      <c r="M7164" s="381"/>
      <c r="N7164" s="423"/>
      <c r="O7164" s="376"/>
      <c r="P7164" s="377"/>
      <c r="Q7164" s="376"/>
      <c r="R7164" s="377"/>
    </row>
    <row r="7165" spans="8:18" ht="12.75" customHeight="1" x14ac:dyDescent="0.3">
      <c r="H7165" s="357"/>
      <c r="I7165" s="357"/>
      <c r="J7165" s="407"/>
      <c r="K7165" s="378"/>
      <c r="L7165" s="378"/>
      <c r="M7165" s="381"/>
      <c r="N7165" s="423"/>
      <c r="O7165" s="376"/>
      <c r="P7165" s="377"/>
      <c r="Q7165" s="376"/>
      <c r="R7165" s="377"/>
    </row>
    <row r="7166" spans="8:18" ht="17.25" customHeight="1" x14ac:dyDescent="0.3">
      <c r="H7166" s="357"/>
      <c r="I7166" s="357"/>
      <c r="J7166" s="407"/>
      <c r="K7166" s="378"/>
      <c r="L7166" s="378"/>
      <c r="M7166" s="381"/>
      <c r="N7166" s="381"/>
      <c r="O7166" s="376"/>
      <c r="P7166" s="377"/>
      <c r="Q7166" s="376"/>
      <c r="R7166" s="377"/>
    </row>
    <row r="7167" spans="8:18" ht="3" customHeight="1" x14ac:dyDescent="0.3">
      <c r="H7167" s="357"/>
      <c r="I7167" s="357"/>
      <c r="J7167" s="407"/>
      <c r="K7167" s="378"/>
      <c r="L7167" s="378"/>
      <c r="M7167" s="381"/>
      <c r="N7167" s="381"/>
      <c r="O7167" s="376"/>
      <c r="P7167" s="377"/>
      <c r="Q7167" s="376"/>
      <c r="R7167" s="377"/>
    </row>
    <row r="7168" spans="8:18" ht="15" customHeight="1" x14ac:dyDescent="0.3">
      <c r="H7168" s="367"/>
      <c r="I7168" s="367"/>
      <c r="J7168" s="367"/>
      <c r="K7168" s="367"/>
      <c r="L7168" s="367"/>
      <c r="M7168" s="367"/>
      <c r="N7168" s="382"/>
      <c r="O7168" s="376"/>
      <c r="P7168" s="460"/>
      <c r="Q7168" s="376"/>
      <c r="R7168" s="460"/>
    </row>
    <row r="7169" spans="8:18" ht="21" customHeight="1" x14ac:dyDescent="0.3">
      <c r="H7169" s="367"/>
      <c r="I7169" s="367"/>
      <c r="J7169" s="367"/>
      <c r="K7169" s="367"/>
      <c r="L7169" s="367"/>
      <c r="M7169" s="367"/>
      <c r="N7169" s="382"/>
      <c r="O7169" s="376"/>
      <c r="P7169" s="480"/>
      <c r="Q7169" s="480"/>
      <c r="R7169" s="480"/>
    </row>
    <row r="7170" spans="8:18" x14ac:dyDescent="0.3">
      <c r="H7170" s="385"/>
      <c r="I7170" s="385"/>
      <c r="J7170" s="385"/>
      <c r="K7170" s="385"/>
      <c r="L7170" s="385"/>
      <c r="M7170" s="386"/>
      <c r="N7170" s="386"/>
      <c r="O7170" s="385"/>
      <c r="P7170" s="385"/>
      <c r="Q7170" s="13"/>
      <c r="R7170" s="13"/>
    </row>
    <row r="7171" spans="8:18" ht="21" customHeight="1" x14ac:dyDescent="0.3">
      <c r="H7171" s="354"/>
      <c r="I7171" s="355"/>
      <c r="J7171" s="355"/>
      <c r="K7171" s="355"/>
      <c r="L7171" s="355"/>
      <c r="M7171" s="355"/>
      <c r="N7171" s="355"/>
      <c r="O7171" s="355"/>
      <c r="P7171" s="355"/>
      <c r="Q7171" s="13"/>
      <c r="R7171" s="13"/>
    </row>
    <row r="7172" spans="8:18" x14ac:dyDescent="0.3">
      <c r="H7172" s="354"/>
      <c r="I7172" s="355"/>
      <c r="J7172" s="355"/>
      <c r="K7172" s="355"/>
      <c r="L7172" s="355"/>
      <c r="M7172" s="355"/>
      <c r="N7172" s="355"/>
      <c r="O7172" s="355"/>
      <c r="P7172" s="355"/>
      <c r="Q7172" s="13"/>
      <c r="R7172" s="70"/>
    </row>
    <row r="7173" spans="8:18" ht="25.5" customHeight="1" x14ac:dyDescent="0.3">
      <c r="H7173" s="354"/>
      <c r="I7173" s="355"/>
      <c r="J7173" s="355"/>
      <c r="K7173" s="355"/>
      <c r="L7173" s="355"/>
      <c r="M7173" s="355"/>
      <c r="N7173" s="355"/>
      <c r="O7173" s="355"/>
      <c r="P7173" s="355"/>
      <c r="Q7173" s="13"/>
      <c r="R7173" s="70"/>
    </row>
    <row r="7174" spans="8:18" ht="5.25" customHeight="1" x14ac:dyDescent="0.3">
      <c r="H7174" s="13"/>
      <c r="I7174" s="13"/>
      <c r="J7174" s="13"/>
      <c r="K7174" s="13"/>
      <c r="L7174" s="13"/>
      <c r="M7174" s="358"/>
      <c r="N7174" s="358"/>
      <c r="O7174" s="13"/>
      <c r="P7174" s="13"/>
      <c r="Q7174" s="13"/>
      <c r="R7174" s="13"/>
    </row>
    <row r="7175" spans="8:18" ht="18.600000000000001" x14ac:dyDescent="0.4">
      <c r="H7175" s="487"/>
      <c r="I7175" s="487"/>
      <c r="J7175" s="487"/>
      <c r="K7175" s="487"/>
      <c r="L7175" s="487"/>
      <c r="M7175" s="487"/>
      <c r="N7175" s="487"/>
      <c r="O7175" s="487"/>
      <c r="P7175" s="487"/>
      <c r="Q7175" s="487"/>
      <c r="R7175" s="487"/>
    </row>
    <row r="7176" spans="8:18" x14ac:dyDescent="0.3">
      <c r="H7176" s="482"/>
      <c r="I7176" s="482"/>
      <c r="J7176" s="482"/>
      <c r="K7176" s="482"/>
      <c r="L7176" s="482"/>
      <c r="M7176" s="482"/>
      <c r="N7176" s="482"/>
      <c r="O7176" s="482"/>
      <c r="P7176" s="482"/>
      <c r="Q7176" s="13"/>
      <c r="R7176" s="13"/>
    </row>
    <row r="7177" spans="8:18" ht="18.600000000000001" x14ac:dyDescent="0.4">
      <c r="H7177" s="483"/>
      <c r="I7177" s="483"/>
      <c r="J7177" s="483"/>
      <c r="K7177" s="483"/>
      <c r="L7177" s="483"/>
      <c r="M7177" s="483"/>
      <c r="N7177" s="483"/>
      <c r="O7177" s="483"/>
      <c r="P7177" s="483"/>
      <c r="Q7177" s="13"/>
      <c r="R7177" s="13"/>
    </row>
    <row r="7178" spans="8:18" ht="18" x14ac:dyDescent="0.4">
      <c r="H7178" s="484"/>
      <c r="I7178" s="484"/>
      <c r="J7178" s="484"/>
      <c r="K7178" s="484"/>
      <c r="L7178" s="484"/>
      <c r="M7178" s="484"/>
      <c r="N7178" s="484"/>
      <c r="O7178" s="484"/>
      <c r="P7178" s="484"/>
      <c r="Q7178" s="13"/>
      <c r="R7178" s="13"/>
    </row>
    <row r="7179" spans="8:18" x14ac:dyDescent="0.3">
      <c r="H7179" s="13"/>
      <c r="I7179" s="359"/>
      <c r="J7179" s="360"/>
      <c r="K7179" s="430"/>
      <c r="L7179" s="362"/>
      <c r="M7179" s="363"/>
      <c r="N7179" s="485"/>
      <c r="O7179" s="485"/>
      <c r="P7179" s="364"/>
      <c r="Q7179" s="13"/>
      <c r="R7179" s="13"/>
    </row>
    <row r="7180" spans="8:18" x14ac:dyDescent="0.3">
      <c r="H7180" s="13"/>
      <c r="I7180" s="359"/>
      <c r="J7180" s="360"/>
      <c r="K7180" s="361"/>
      <c r="L7180" s="361"/>
      <c r="M7180" s="363"/>
      <c r="N7180" s="485"/>
      <c r="O7180" s="485"/>
      <c r="P7180" s="364"/>
      <c r="Q7180" s="13"/>
      <c r="R7180" s="13"/>
    </row>
    <row r="7181" spans="8:18" x14ac:dyDescent="0.3">
      <c r="H7181" s="13"/>
      <c r="I7181" s="365"/>
      <c r="J7181" s="365"/>
      <c r="K7181" s="366"/>
      <c r="L7181" s="367"/>
      <c r="M7181" s="368"/>
      <c r="N7181" s="369"/>
      <c r="O7181" s="486"/>
      <c r="P7181" s="486"/>
      <c r="Q7181" s="486"/>
      <c r="R7181" s="486"/>
    </row>
    <row r="7182" spans="8:18" x14ac:dyDescent="0.3">
      <c r="H7182" s="370"/>
      <c r="I7182" s="371"/>
      <c r="J7182" s="371"/>
      <c r="K7182" s="367"/>
      <c r="L7182" s="367"/>
      <c r="M7182" s="367"/>
      <c r="N7182" s="372"/>
      <c r="O7182" s="478"/>
      <c r="P7182" s="478"/>
      <c r="Q7182" s="478"/>
      <c r="R7182" s="478"/>
    </row>
    <row r="7183" spans="8:18" x14ac:dyDescent="0.3">
      <c r="H7183" s="370"/>
      <c r="I7183" s="371"/>
      <c r="J7183" s="371"/>
      <c r="K7183" s="367"/>
      <c r="L7183" s="367"/>
      <c r="M7183" s="367"/>
      <c r="N7183" s="372"/>
      <c r="O7183" s="390"/>
      <c r="P7183" s="390"/>
      <c r="Q7183" s="390"/>
      <c r="R7183" s="390"/>
    </row>
    <row r="7184" spans="8:18" ht="34.5" customHeight="1" x14ac:dyDescent="0.3">
      <c r="H7184" s="357"/>
      <c r="I7184" s="357"/>
      <c r="J7184" s="407"/>
      <c r="K7184" s="378"/>
      <c r="L7184" s="378"/>
      <c r="M7184" s="381"/>
      <c r="N7184" s="381"/>
      <c r="O7184" s="376"/>
      <c r="P7184" s="377"/>
      <c r="Q7184" s="376"/>
      <c r="R7184" s="377"/>
    </row>
    <row r="7185" spans="8:18" ht="22.5" customHeight="1" x14ac:dyDescent="0.3">
      <c r="H7185" s="357"/>
      <c r="I7185" s="357"/>
      <c r="J7185" s="407"/>
      <c r="K7185" s="378"/>
      <c r="L7185" s="378"/>
      <c r="M7185" s="381"/>
      <c r="N7185" s="381"/>
      <c r="O7185" s="376"/>
      <c r="P7185" s="377"/>
      <c r="Q7185" s="376"/>
      <c r="R7185" s="377"/>
    </row>
    <row r="7186" spans="8:18" x14ac:dyDescent="0.3">
      <c r="H7186" s="357"/>
      <c r="I7186" s="357"/>
      <c r="J7186" s="407"/>
      <c r="K7186" s="378"/>
      <c r="L7186" s="378"/>
      <c r="M7186" s="381"/>
      <c r="N7186" s="381"/>
      <c r="O7186" s="376"/>
      <c r="P7186" s="377"/>
      <c r="Q7186" s="376"/>
      <c r="R7186" s="377"/>
    </row>
    <row r="7187" spans="8:18" ht="27.75" customHeight="1" x14ac:dyDescent="0.3">
      <c r="H7187" s="357"/>
      <c r="I7187" s="357"/>
      <c r="J7187" s="407"/>
      <c r="K7187" s="378"/>
      <c r="L7187" s="378"/>
      <c r="M7187" s="381"/>
      <c r="N7187" s="381"/>
      <c r="O7187" s="376"/>
      <c r="P7187" s="377"/>
      <c r="Q7187" s="376"/>
      <c r="R7187" s="377"/>
    </row>
    <row r="7188" spans="8:18" ht="24" customHeight="1" x14ac:dyDescent="0.3">
      <c r="H7188" s="357"/>
      <c r="I7188" s="357"/>
      <c r="J7188" s="407"/>
      <c r="K7188" s="378"/>
      <c r="L7188" s="378"/>
      <c r="M7188" s="381"/>
      <c r="N7188" s="381"/>
      <c r="O7188" s="376"/>
      <c r="P7188" s="377"/>
      <c r="Q7188" s="376"/>
      <c r="R7188" s="377"/>
    </row>
    <row r="7189" spans="8:18" x14ac:dyDescent="0.3">
      <c r="H7189" s="357"/>
      <c r="I7189" s="357"/>
      <c r="J7189" s="407"/>
      <c r="K7189" s="378"/>
      <c r="L7189" s="378"/>
      <c r="M7189" s="381"/>
      <c r="N7189" s="381"/>
      <c r="O7189" s="376"/>
      <c r="P7189" s="377"/>
      <c r="Q7189" s="376"/>
      <c r="R7189" s="377"/>
    </row>
    <row r="7190" spans="8:18" x14ac:dyDescent="0.3">
      <c r="H7190" s="357"/>
      <c r="I7190" s="357"/>
      <c r="J7190" s="407"/>
      <c r="K7190" s="378"/>
      <c r="L7190" s="378"/>
      <c r="M7190" s="381"/>
      <c r="N7190" s="381"/>
      <c r="O7190" s="376"/>
      <c r="P7190" s="377"/>
      <c r="Q7190" s="376"/>
      <c r="R7190" s="377"/>
    </row>
    <row r="7191" spans="8:18" ht="36.75" customHeight="1" x14ac:dyDescent="0.3">
      <c r="H7191" s="357"/>
      <c r="I7191" s="357"/>
      <c r="J7191" s="407"/>
      <c r="K7191" s="378"/>
      <c r="L7191" s="378"/>
      <c r="M7191" s="381"/>
      <c r="N7191" s="381"/>
      <c r="O7191" s="376"/>
      <c r="P7191" s="377"/>
      <c r="Q7191" s="376"/>
      <c r="R7191" s="377"/>
    </row>
    <row r="7192" spans="8:18" ht="30.75" customHeight="1" x14ac:dyDescent="0.3">
      <c r="H7192" s="357"/>
      <c r="I7192" s="357"/>
      <c r="J7192" s="407"/>
      <c r="K7192" s="378"/>
      <c r="L7192" s="378"/>
      <c r="M7192" s="381"/>
      <c r="N7192" s="381"/>
      <c r="O7192" s="376"/>
      <c r="P7192" s="377"/>
      <c r="Q7192" s="376"/>
      <c r="R7192" s="377"/>
    </row>
    <row r="7193" spans="8:18" x14ac:dyDescent="0.3">
      <c r="H7193" s="357"/>
      <c r="I7193" s="357"/>
      <c r="J7193" s="407"/>
      <c r="K7193" s="378"/>
      <c r="L7193" s="378"/>
      <c r="M7193" s="381"/>
      <c r="N7193" s="381"/>
      <c r="O7193" s="376"/>
      <c r="P7193" s="377"/>
      <c r="Q7193" s="376"/>
      <c r="R7193" s="377"/>
    </row>
    <row r="7194" spans="8:18" ht="17.25" customHeight="1" x14ac:dyDescent="0.3">
      <c r="H7194" s="367"/>
      <c r="I7194" s="367"/>
      <c r="J7194" s="367"/>
      <c r="K7194" s="367"/>
      <c r="L7194" s="367"/>
      <c r="M7194" s="367"/>
      <c r="N7194" s="382"/>
      <c r="O7194" s="376"/>
      <c r="P7194" s="377"/>
      <c r="Q7194" s="376"/>
      <c r="R7194" s="460"/>
    </row>
    <row r="7195" spans="8:18" ht="18.75" customHeight="1" x14ac:dyDescent="0.3">
      <c r="H7195" s="367"/>
      <c r="I7195" s="367"/>
      <c r="J7195" s="367"/>
      <c r="K7195" s="367"/>
      <c r="L7195" s="367"/>
      <c r="M7195" s="367"/>
      <c r="N7195" s="382"/>
      <c r="O7195" s="376"/>
      <c r="P7195" s="480"/>
      <c r="Q7195" s="480"/>
      <c r="R7195" s="480"/>
    </row>
    <row r="7196" spans="8:18" ht="18.75" customHeight="1" x14ac:dyDescent="0.3">
      <c r="H7196" s="385"/>
      <c r="I7196" s="385"/>
      <c r="J7196" s="385"/>
      <c r="K7196" s="385"/>
      <c r="L7196" s="385"/>
      <c r="M7196" s="386"/>
      <c r="N7196" s="386"/>
      <c r="O7196" s="385"/>
      <c r="P7196" s="385"/>
      <c r="Q7196" s="13"/>
      <c r="R7196" s="13"/>
    </row>
    <row r="7197" spans="8:18" ht="20.25" customHeight="1" x14ac:dyDescent="0.3">
      <c r="H7197" s="354"/>
      <c r="I7197" s="355"/>
      <c r="J7197" s="355"/>
      <c r="K7197" s="355"/>
      <c r="L7197" s="355"/>
      <c r="M7197" s="355"/>
      <c r="N7197" s="355"/>
      <c r="O7197" s="355"/>
      <c r="P7197" s="355"/>
      <c r="Q7197" s="13"/>
      <c r="R7197" s="13"/>
    </row>
    <row r="7198" spans="8:18" x14ac:dyDescent="0.3">
      <c r="H7198" s="354"/>
      <c r="I7198" s="355"/>
      <c r="J7198" s="355"/>
      <c r="K7198" s="355"/>
      <c r="L7198" s="355"/>
      <c r="M7198" s="355"/>
      <c r="N7198" s="355"/>
      <c r="O7198" s="355"/>
      <c r="P7198" s="355"/>
      <c r="Q7198" s="13"/>
      <c r="R7198" s="70"/>
    </row>
    <row r="7199" spans="8:18" ht="30" customHeight="1" x14ac:dyDescent="0.3">
      <c r="H7199" s="354"/>
      <c r="I7199" s="355"/>
      <c r="J7199" s="355"/>
      <c r="K7199" s="355"/>
      <c r="L7199" s="355"/>
      <c r="M7199" s="355"/>
      <c r="N7199" s="355"/>
      <c r="O7199" s="355"/>
      <c r="P7199" s="355"/>
      <c r="Q7199" s="13"/>
      <c r="R7199" s="70"/>
    </row>
    <row r="7200" spans="8:18" ht="4.5" customHeight="1" x14ac:dyDescent="0.3">
      <c r="H7200" s="13"/>
      <c r="I7200" s="13"/>
      <c r="J7200" s="13"/>
      <c r="K7200" s="13"/>
      <c r="L7200" s="13"/>
      <c r="M7200" s="358"/>
      <c r="N7200" s="358"/>
      <c r="O7200" s="13"/>
      <c r="P7200" s="13"/>
      <c r="Q7200" s="13"/>
      <c r="R7200" s="13"/>
    </row>
    <row r="7201" spans="8:18" ht="18.600000000000001" x14ac:dyDescent="0.4">
      <c r="H7201" s="487"/>
      <c r="I7201" s="487"/>
      <c r="J7201" s="487"/>
      <c r="K7201" s="487"/>
      <c r="L7201" s="487"/>
      <c r="M7201" s="487"/>
      <c r="N7201" s="487"/>
      <c r="O7201" s="487"/>
      <c r="P7201" s="487"/>
      <c r="Q7201" s="487"/>
      <c r="R7201" s="487"/>
    </row>
    <row r="7202" spans="8:18" x14ac:dyDescent="0.3">
      <c r="H7202" s="482"/>
      <c r="I7202" s="482"/>
      <c r="J7202" s="482"/>
      <c r="K7202" s="482"/>
      <c r="L7202" s="482"/>
      <c r="M7202" s="482"/>
      <c r="N7202" s="482"/>
      <c r="O7202" s="482"/>
      <c r="P7202" s="482"/>
      <c r="Q7202" s="13"/>
      <c r="R7202" s="13"/>
    </row>
    <row r="7203" spans="8:18" ht="18.600000000000001" x14ac:dyDescent="0.4">
      <c r="H7203" s="483"/>
      <c r="I7203" s="483"/>
      <c r="J7203" s="483"/>
      <c r="K7203" s="483"/>
      <c r="L7203" s="483"/>
      <c r="M7203" s="483"/>
      <c r="N7203" s="483"/>
      <c r="O7203" s="483"/>
      <c r="P7203" s="483"/>
      <c r="Q7203" s="13"/>
      <c r="R7203" s="13"/>
    </row>
    <row r="7204" spans="8:18" ht="18" x14ac:dyDescent="0.4">
      <c r="H7204" s="484"/>
      <c r="I7204" s="484"/>
      <c r="J7204" s="484"/>
      <c r="K7204" s="484"/>
      <c r="L7204" s="484"/>
      <c r="M7204" s="484"/>
      <c r="N7204" s="484"/>
      <c r="O7204" s="484"/>
      <c r="P7204" s="484"/>
      <c r="Q7204" s="13"/>
      <c r="R7204" s="13"/>
    </row>
    <row r="7205" spans="8:18" x14ac:dyDescent="0.3">
      <c r="H7205" s="13"/>
      <c r="I7205" s="359"/>
      <c r="J7205" s="360"/>
      <c r="K7205" s="430"/>
      <c r="L7205" s="362"/>
      <c r="M7205" s="363"/>
      <c r="N7205" s="485"/>
      <c r="O7205" s="485"/>
      <c r="P7205" s="364"/>
      <c r="Q7205" s="13"/>
      <c r="R7205" s="13"/>
    </row>
    <row r="7206" spans="8:18" x14ac:dyDescent="0.3">
      <c r="H7206" s="13"/>
      <c r="I7206" s="359"/>
      <c r="J7206" s="360"/>
      <c r="K7206" s="361"/>
      <c r="L7206" s="361"/>
      <c r="M7206" s="363"/>
      <c r="N7206" s="485"/>
      <c r="O7206" s="485"/>
      <c r="P7206" s="364"/>
      <c r="Q7206" s="13"/>
      <c r="R7206" s="13"/>
    </row>
    <row r="7207" spans="8:18" x14ac:dyDescent="0.3">
      <c r="H7207" s="13"/>
      <c r="I7207" s="365"/>
      <c r="J7207" s="365"/>
      <c r="K7207" s="366"/>
      <c r="L7207" s="367"/>
      <c r="M7207" s="368"/>
      <c r="N7207" s="369"/>
      <c r="O7207" s="486"/>
      <c r="P7207" s="486"/>
      <c r="Q7207" s="486"/>
      <c r="R7207" s="486"/>
    </row>
    <row r="7208" spans="8:18" x14ac:dyDescent="0.3">
      <c r="H7208" s="370"/>
      <c r="I7208" s="371"/>
      <c r="J7208" s="371"/>
      <c r="K7208" s="367"/>
      <c r="L7208" s="367"/>
      <c r="M7208" s="367"/>
      <c r="N7208" s="372"/>
      <c r="O7208" s="478"/>
      <c r="P7208" s="478"/>
      <c r="Q7208" s="478"/>
      <c r="R7208" s="478"/>
    </row>
    <row r="7209" spans="8:18" x14ac:dyDescent="0.3">
      <c r="H7209" s="370"/>
      <c r="I7209" s="371"/>
      <c r="J7209" s="371"/>
      <c r="K7209" s="367"/>
      <c r="L7209" s="367"/>
      <c r="M7209" s="367"/>
      <c r="N7209" s="372"/>
      <c r="O7209" s="390"/>
      <c r="P7209" s="390"/>
      <c r="Q7209" s="390"/>
      <c r="R7209" s="390"/>
    </row>
    <row r="7210" spans="8:18" ht="37.5" customHeight="1" x14ac:dyDescent="0.3">
      <c r="H7210" s="357"/>
      <c r="I7210" s="357"/>
      <c r="J7210" s="407"/>
      <c r="K7210" s="378"/>
      <c r="L7210" s="378"/>
      <c r="M7210" s="381"/>
      <c r="N7210" s="423"/>
      <c r="O7210" s="376"/>
      <c r="P7210" s="377"/>
      <c r="Q7210" s="376"/>
      <c r="R7210" s="377"/>
    </row>
    <row r="7211" spans="8:18" x14ac:dyDescent="0.3">
      <c r="H7211" s="357"/>
      <c r="I7211" s="357"/>
      <c r="J7211" s="407"/>
      <c r="K7211" s="378"/>
      <c r="L7211" s="378"/>
      <c r="M7211" s="381"/>
      <c r="N7211" s="423"/>
      <c r="O7211" s="376"/>
      <c r="P7211" s="377"/>
      <c r="Q7211" s="376"/>
      <c r="R7211" s="377"/>
    </row>
    <row r="7212" spans="8:18" ht="42.75" customHeight="1" x14ac:dyDescent="0.3">
      <c r="H7212" s="357"/>
      <c r="I7212" s="357"/>
      <c r="J7212" s="407"/>
      <c r="K7212" s="378"/>
      <c r="L7212" s="378"/>
      <c r="M7212" s="381"/>
      <c r="N7212" s="423"/>
      <c r="O7212" s="376"/>
      <c r="P7212" s="377"/>
      <c r="Q7212" s="376"/>
      <c r="R7212" s="377"/>
    </row>
    <row r="7213" spans="8:18" x14ac:dyDescent="0.3">
      <c r="H7213" s="357"/>
      <c r="I7213" s="357"/>
      <c r="J7213" s="407"/>
      <c r="K7213" s="378"/>
      <c r="L7213" s="378"/>
      <c r="M7213" s="381"/>
      <c r="N7213" s="381"/>
      <c r="O7213" s="376"/>
      <c r="P7213" s="377"/>
      <c r="Q7213" s="376"/>
      <c r="R7213" s="377"/>
    </row>
    <row r="7214" spans="8:18" x14ac:dyDescent="0.3">
      <c r="H7214" s="357"/>
      <c r="I7214" s="357"/>
      <c r="J7214" s="407"/>
      <c r="K7214" s="378"/>
      <c r="L7214" s="378"/>
      <c r="M7214" s="381"/>
      <c r="N7214" s="381"/>
      <c r="O7214" s="376"/>
      <c r="P7214" s="377"/>
      <c r="Q7214" s="376"/>
      <c r="R7214" s="377"/>
    </row>
    <row r="7215" spans="8:18" ht="20.25" customHeight="1" x14ac:dyDescent="0.3">
      <c r="H7215" s="367"/>
      <c r="I7215" s="367"/>
      <c r="J7215" s="367"/>
      <c r="K7215" s="367"/>
      <c r="L7215" s="367"/>
      <c r="M7215" s="367"/>
      <c r="N7215" s="382"/>
      <c r="O7215" s="376"/>
      <c r="P7215" s="377"/>
      <c r="Q7215" s="376"/>
      <c r="R7215" s="460"/>
    </row>
    <row r="7216" spans="8:18" ht="21" customHeight="1" x14ac:dyDescent="0.3">
      <c r="H7216" s="367"/>
      <c r="I7216" s="367"/>
      <c r="J7216" s="367"/>
      <c r="K7216" s="367"/>
      <c r="L7216" s="367"/>
      <c r="M7216" s="367"/>
      <c r="N7216" s="382"/>
      <c r="O7216" s="376"/>
      <c r="P7216" s="480"/>
      <c r="Q7216" s="480"/>
      <c r="R7216" s="480"/>
    </row>
    <row r="7217" spans="8:18" ht="25.5" customHeight="1" x14ac:dyDescent="0.3">
      <c r="H7217" s="385"/>
      <c r="I7217" s="385"/>
      <c r="J7217" s="385"/>
      <c r="K7217" s="385"/>
      <c r="L7217" s="385"/>
      <c r="M7217" s="386"/>
      <c r="N7217" s="386"/>
      <c r="O7217" s="385"/>
      <c r="P7217" s="385"/>
      <c r="Q7217" s="13"/>
      <c r="R7217" s="13"/>
    </row>
    <row r="7218" spans="8:18" ht="24.75" customHeight="1" x14ac:dyDescent="0.3">
      <c r="H7218" s="354"/>
      <c r="I7218" s="355"/>
      <c r="J7218" s="355"/>
      <c r="K7218" s="355"/>
      <c r="L7218" s="355"/>
      <c r="M7218" s="355"/>
      <c r="N7218" s="355"/>
      <c r="O7218" s="355"/>
      <c r="P7218" s="355"/>
      <c r="Q7218" s="13"/>
      <c r="R7218" s="13"/>
    </row>
    <row r="7219" spans="8:18" x14ac:dyDescent="0.3">
      <c r="H7219" s="354"/>
      <c r="I7219" s="355"/>
      <c r="J7219" s="355"/>
      <c r="K7219" s="355"/>
      <c r="L7219" s="355"/>
      <c r="M7219" s="355"/>
      <c r="N7219" s="355"/>
      <c r="O7219" s="355"/>
      <c r="P7219" s="355"/>
      <c r="Q7219" s="13"/>
      <c r="R7219" s="70"/>
    </row>
    <row r="7220" spans="8:18" ht="27.75" customHeight="1" x14ac:dyDescent="0.3">
      <c r="H7220" s="354"/>
      <c r="I7220" s="355"/>
      <c r="J7220" s="355"/>
      <c r="K7220" s="355"/>
      <c r="L7220" s="355"/>
      <c r="M7220" s="355"/>
      <c r="N7220" s="355"/>
      <c r="O7220" s="355"/>
      <c r="P7220" s="355"/>
      <c r="Q7220" s="13"/>
      <c r="R7220" s="70"/>
    </row>
    <row r="7221" spans="8:18" ht="3.75" customHeight="1" x14ac:dyDescent="0.3">
      <c r="H7221" s="13"/>
      <c r="I7221" s="13"/>
      <c r="J7221" s="13"/>
      <c r="K7221" s="13"/>
      <c r="L7221" s="13"/>
      <c r="M7221" s="358"/>
      <c r="N7221" s="358"/>
      <c r="O7221" s="13"/>
      <c r="P7221" s="13"/>
      <c r="Q7221" s="13"/>
      <c r="R7221" s="13"/>
    </row>
    <row r="7222" spans="8:18" ht="18.600000000000001" x14ac:dyDescent="0.4">
      <c r="H7222" s="487"/>
      <c r="I7222" s="487"/>
      <c r="J7222" s="487"/>
      <c r="K7222" s="487"/>
      <c r="L7222" s="487"/>
      <c r="M7222" s="487"/>
      <c r="N7222" s="487"/>
      <c r="O7222" s="487"/>
      <c r="P7222" s="487"/>
      <c r="Q7222" s="487"/>
      <c r="R7222" s="487"/>
    </row>
    <row r="7223" spans="8:18" x14ac:dyDescent="0.3">
      <c r="H7223" s="482"/>
      <c r="I7223" s="482"/>
      <c r="J7223" s="482"/>
      <c r="K7223" s="482"/>
      <c r="L7223" s="482"/>
      <c r="M7223" s="482"/>
      <c r="N7223" s="482"/>
      <c r="O7223" s="482"/>
      <c r="P7223" s="482"/>
      <c r="Q7223" s="13"/>
      <c r="R7223" s="13"/>
    </row>
    <row r="7224" spans="8:18" ht="18.600000000000001" x14ac:dyDescent="0.4">
      <c r="H7224" s="483"/>
      <c r="I7224" s="483"/>
      <c r="J7224" s="483"/>
      <c r="K7224" s="483"/>
      <c r="L7224" s="483"/>
      <c r="M7224" s="483"/>
      <c r="N7224" s="483"/>
      <c r="O7224" s="483"/>
      <c r="P7224" s="483"/>
      <c r="Q7224" s="13"/>
      <c r="R7224" s="13"/>
    </row>
    <row r="7225" spans="8:18" ht="18" x14ac:dyDescent="0.4">
      <c r="H7225" s="484"/>
      <c r="I7225" s="484"/>
      <c r="J7225" s="484"/>
      <c r="K7225" s="484"/>
      <c r="L7225" s="484"/>
      <c r="M7225" s="484"/>
      <c r="N7225" s="484"/>
      <c r="O7225" s="484"/>
      <c r="P7225" s="484"/>
      <c r="Q7225" s="13"/>
      <c r="R7225" s="13"/>
    </row>
    <row r="7226" spans="8:18" x14ac:dyDescent="0.3">
      <c r="H7226" s="13"/>
      <c r="I7226" s="359"/>
      <c r="J7226" s="360"/>
      <c r="K7226" s="430"/>
      <c r="L7226" s="362"/>
      <c r="M7226" s="363"/>
      <c r="N7226" s="485"/>
      <c r="O7226" s="485"/>
      <c r="P7226" s="364"/>
      <c r="Q7226" s="13"/>
      <c r="R7226" s="13"/>
    </row>
    <row r="7227" spans="8:18" x14ac:dyDescent="0.3">
      <c r="H7227" s="13"/>
      <c r="I7227" s="359"/>
      <c r="J7227" s="360"/>
      <c r="K7227" s="361"/>
      <c r="L7227" s="361"/>
      <c r="M7227" s="363"/>
      <c r="N7227" s="485"/>
      <c r="O7227" s="485"/>
      <c r="P7227" s="364"/>
      <c r="Q7227" s="13"/>
      <c r="R7227" s="13"/>
    </row>
    <row r="7228" spans="8:18" ht="15" customHeight="1" x14ac:dyDescent="0.3">
      <c r="H7228" s="13"/>
      <c r="I7228" s="365"/>
      <c r="J7228" s="365"/>
      <c r="K7228" s="366"/>
      <c r="L7228" s="367"/>
      <c r="M7228" s="368"/>
      <c r="N7228" s="369"/>
      <c r="O7228" s="486"/>
      <c r="P7228" s="486"/>
      <c r="Q7228" s="486"/>
      <c r="R7228" s="486"/>
    </row>
    <row r="7229" spans="8:18" x14ac:dyDescent="0.3">
      <c r="H7229" s="370"/>
      <c r="I7229" s="371"/>
      <c r="J7229" s="371"/>
      <c r="K7229" s="367"/>
      <c r="L7229" s="367"/>
      <c r="M7229" s="367"/>
      <c r="N7229" s="372"/>
      <c r="O7229" s="478"/>
      <c r="P7229" s="478"/>
      <c r="Q7229" s="478"/>
      <c r="R7229" s="478"/>
    </row>
    <row r="7230" spans="8:18" ht="20.25" customHeight="1" x14ac:dyDescent="0.3">
      <c r="H7230" s="357"/>
      <c r="I7230" s="357"/>
      <c r="J7230" s="407"/>
      <c r="K7230" s="378"/>
      <c r="L7230" s="378"/>
      <c r="M7230" s="381"/>
      <c r="N7230" s="490"/>
      <c r="O7230" s="376"/>
      <c r="P7230" s="377"/>
      <c r="Q7230" s="376"/>
      <c r="R7230" s="377"/>
    </row>
    <row r="7231" spans="8:18" x14ac:dyDescent="0.3">
      <c r="H7231" s="357"/>
      <c r="I7231" s="357"/>
      <c r="J7231" s="407"/>
      <c r="K7231" s="378"/>
      <c r="L7231" s="378"/>
      <c r="M7231" s="381"/>
      <c r="N7231" s="490"/>
      <c r="O7231" s="376"/>
      <c r="P7231" s="377"/>
      <c r="Q7231" s="376"/>
      <c r="R7231" s="377"/>
    </row>
    <row r="7232" spans="8:18" x14ac:dyDescent="0.3">
      <c r="H7232" s="357"/>
      <c r="I7232" s="357"/>
      <c r="J7232" s="407"/>
      <c r="K7232" s="378"/>
      <c r="L7232" s="378"/>
      <c r="M7232" s="381"/>
      <c r="N7232" s="490"/>
      <c r="O7232" s="376"/>
      <c r="P7232" s="377"/>
      <c r="Q7232" s="376"/>
      <c r="R7232" s="377"/>
    </row>
    <row r="7233" spans="8:18" x14ac:dyDescent="0.3">
      <c r="H7233" s="357"/>
      <c r="I7233" s="357"/>
      <c r="J7233" s="407"/>
      <c r="K7233" s="378"/>
      <c r="L7233" s="378"/>
      <c r="M7233" s="381"/>
      <c r="N7233" s="490"/>
      <c r="O7233" s="376"/>
      <c r="P7233" s="377"/>
      <c r="Q7233" s="376"/>
      <c r="R7233" s="377"/>
    </row>
    <row r="7234" spans="8:18" ht="38.25" customHeight="1" x14ac:dyDescent="0.3">
      <c r="H7234" s="357"/>
      <c r="I7234" s="357"/>
      <c r="J7234" s="407"/>
      <c r="K7234" s="378"/>
      <c r="L7234" s="378"/>
      <c r="M7234" s="381"/>
      <c r="N7234" s="381"/>
      <c r="O7234" s="376"/>
      <c r="P7234" s="377"/>
      <c r="Q7234" s="376"/>
      <c r="R7234" s="377"/>
    </row>
    <row r="7235" spans="8:18" x14ac:dyDescent="0.3">
      <c r="H7235" s="357"/>
      <c r="I7235" s="357"/>
      <c r="J7235" s="407"/>
      <c r="K7235" s="378"/>
      <c r="L7235" s="378"/>
      <c r="M7235" s="381"/>
      <c r="N7235" s="381"/>
      <c r="O7235" s="376"/>
      <c r="P7235" s="377"/>
      <c r="Q7235" s="376"/>
      <c r="R7235" s="377"/>
    </row>
    <row r="7236" spans="8:18" ht="18.75" customHeight="1" x14ac:dyDescent="0.3">
      <c r="H7236" s="357"/>
      <c r="I7236" s="357"/>
      <c r="J7236" s="407"/>
      <c r="K7236" s="378"/>
      <c r="L7236" s="378"/>
      <c r="M7236" s="381"/>
      <c r="N7236" s="381"/>
      <c r="O7236" s="376"/>
      <c r="P7236" s="377"/>
      <c r="Q7236" s="376"/>
      <c r="R7236" s="377"/>
    </row>
    <row r="7237" spans="8:18" x14ac:dyDescent="0.3">
      <c r="H7237" s="357"/>
      <c r="I7237" s="357"/>
      <c r="J7237" s="407"/>
      <c r="K7237" s="378"/>
      <c r="L7237" s="378"/>
      <c r="M7237" s="381"/>
      <c r="N7237" s="381"/>
      <c r="O7237" s="376"/>
      <c r="P7237" s="377"/>
      <c r="Q7237" s="376"/>
      <c r="R7237" s="377"/>
    </row>
    <row r="7238" spans="8:18" x14ac:dyDescent="0.3">
      <c r="H7238" s="357"/>
      <c r="I7238" s="357"/>
      <c r="J7238" s="407"/>
      <c r="K7238" s="378"/>
      <c r="L7238" s="378"/>
      <c r="M7238" s="381"/>
      <c r="N7238" s="381"/>
      <c r="O7238" s="376"/>
      <c r="P7238" s="377"/>
      <c r="Q7238" s="376"/>
      <c r="R7238" s="377"/>
    </row>
    <row r="7239" spans="8:18" x14ac:dyDescent="0.3">
      <c r="H7239" s="357"/>
      <c r="I7239" s="357"/>
      <c r="J7239" s="407"/>
      <c r="K7239" s="378"/>
      <c r="L7239" s="378"/>
      <c r="M7239" s="381"/>
      <c r="N7239" s="381"/>
      <c r="O7239" s="376"/>
      <c r="P7239" s="377"/>
      <c r="Q7239" s="376"/>
      <c r="R7239" s="377"/>
    </row>
    <row r="7240" spans="8:18" x14ac:dyDescent="0.3">
      <c r="H7240" s="357"/>
      <c r="I7240" s="357"/>
      <c r="J7240" s="407"/>
      <c r="K7240" s="378"/>
      <c r="L7240" s="378"/>
      <c r="M7240" s="381"/>
      <c r="N7240" s="381"/>
      <c r="O7240" s="376"/>
      <c r="P7240" s="377"/>
      <c r="Q7240" s="376"/>
      <c r="R7240" s="377"/>
    </row>
    <row r="7241" spans="8:18" ht="44.25" customHeight="1" x14ac:dyDescent="0.3">
      <c r="H7241" s="357"/>
      <c r="I7241" s="357"/>
      <c r="J7241" s="407"/>
      <c r="K7241" s="378"/>
      <c r="L7241" s="378"/>
      <c r="M7241" s="381"/>
      <c r="N7241" s="381"/>
      <c r="O7241" s="376"/>
      <c r="P7241" s="377"/>
      <c r="Q7241" s="376"/>
      <c r="R7241" s="377"/>
    </row>
    <row r="7242" spans="8:18" ht="22.5" customHeight="1" x14ac:dyDescent="0.3">
      <c r="H7242" s="357"/>
      <c r="I7242" s="357"/>
      <c r="J7242" s="407"/>
      <c r="K7242" s="378"/>
      <c r="L7242" s="378"/>
      <c r="M7242" s="381"/>
      <c r="N7242" s="381"/>
      <c r="O7242" s="376"/>
      <c r="P7242" s="377"/>
      <c r="Q7242" s="376"/>
      <c r="R7242" s="377"/>
    </row>
    <row r="7243" spans="8:18" x14ac:dyDescent="0.3">
      <c r="H7243" s="357"/>
      <c r="I7243" s="357"/>
      <c r="J7243" s="407"/>
      <c r="K7243" s="378"/>
      <c r="L7243" s="378"/>
      <c r="M7243" s="381"/>
      <c r="N7243" s="381"/>
      <c r="O7243" s="376"/>
      <c r="P7243" s="377"/>
      <c r="Q7243" s="376"/>
      <c r="R7243" s="377"/>
    </row>
    <row r="7244" spans="8:18" x14ac:dyDescent="0.3">
      <c r="H7244" s="357"/>
      <c r="I7244" s="357"/>
      <c r="J7244" s="407"/>
      <c r="K7244" s="378"/>
      <c r="L7244" s="378"/>
      <c r="M7244" s="381"/>
      <c r="N7244" s="381"/>
      <c r="O7244" s="376"/>
      <c r="P7244" s="377"/>
      <c r="Q7244" s="376"/>
      <c r="R7244" s="377"/>
    </row>
    <row r="7245" spans="8:18" ht="6.75" customHeight="1" x14ac:dyDescent="0.3">
      <c r="H7245" s="357"/>
      <c r="I7245" s="357"/>
      <c r="J7245" s="407"/>
      <c r="K7245" s="378"/>
      <c r="L7245" s="378"/>
      <c r="M7245" s="381"/>
      <c r="N7245" s="381"/>
      <c r="O7245" s="376"/>
      <c r="P7245" s="377"/>
      <c r="Q7245" s="376"/>
      <c r="R7245" s="377"/>
    </row>
    <row r="7246" spans="8:18" ht="17.25" customHeight="1" x14ac:dyDescent="0.3">
      <c r="H7246" s="367"/>
      <c r="I7246" s="367"/>
      <c r="J7246" s="367"/>
      <c r="K7246" s="367"/>
      <c r="L7246" s="367"/>
      <c r="M7246" s="367"/>
      <c r="N7246" s="382"/>
      <c r="O7246" s="376"/>
      <c r="P7246" s="377"/>
      <c r="Q7246" s="376"/>
      <c r="R7246" s="460"/>
    </row>
    <row r="7247" spans="8:18" ht="17.25" customHeight="1" x14ac:dyDescent="0.3">
      <c r="H7247" s="367"/>
      <c r="I7247" s="367"/>
      <c r="J7247" s="367"/>
      <c r="K7247" s="367"/>
      <c r="L7247" s="367"/>
      <c r="M7247" s="367"/>
      <c r="N7247" s="382"/>
      <c r="O7247" s="376"/>
      <c r="P7247" s="480"/>
      <c r="Q7247" s="480"/>
      <c r="R7247" s="480"/>
    </row>
    <row r="7248" spans="8:18" ht="16.5" customHeight="1" x14ac:dyDescent="0.3">
      <c r="H7248" s="385"/>
      <c r="I7248" s="385"/>
      <c r="J7248" s="385"/>
      <c r="K7248" s="385"/>
      <c r="L7248" s="385"/>
      <c r="M7248" s="386"/>
      <c r="N7248" s="386"/>
      <c r="O7248" s="385"/>
      <c r="P7248" s="385"/>
      <c r="Q7248" s="13"/>
      <c r="R7248" s="13"/>
    </row>
    <row r="7249" spans="8:18" ht="15" customHeight="1" x14ac:dyDescent="0.3">
      <c r="H7249" s="354"/>
      <c r="I7249" s="355"/>
      <c r="J7249" s="355"/>
      <c r="K7249" s="355"/>
      <c r="L7249" s="355"/>
      <c r="M7249" s="355"/>
      <c r="N7249" s="355"/>
      <c r="O7249" s="355"/>
      <c r="P7249" s="355"/>
      <c r="Q7249" s="13"/>
      <c r="R7249" s="13"/>
    </row>
    <row r="7250" spans="8:18" x14ac:dyDescent="0.3">
      <c r="H7250" s="354"/>
      <c r="I7250" s="355"/>
      <c r="J7250" s="355"/>
      <c r="K7250" s="355"/>
      <c r="L7250" s="355"/>
      <c r="M7250" s="355"/>
      <c r="N7250" s="355"/>
      <c r="O7250" s="355"/>
      <c r="P7250" s="355"/>
      <c r="Q7250" s="13"/>
      <c r="R7250" s="70"/>
    </row>
    <row r="7251" spans="8:18" ht="30" customHeight="1" x14ac:dyDescent="0.3">
      <c r="H7251" s="354"/>
      <c r="I7251" s="355"/>
      <c r="J7251" s="355"/>
      <c r="K7251" s="355"/>
      <c r="L7251" s="355"/>
      <c r="M7251" s="355"/>
      <c r="N7251" s="355"/>
      <c r="O7251" s="355"/>
      <c r="P7251" s="355"/>
      <c r="Q7251" s="13"/>
      <c r="R7251" s="70"/>
    </row>
    <row r="7252" spans="8:18" ht="5.25" customHeight="1" x14ac:dyDescent="0.3">
      <c r="H7252" s="13"/>
      <c r="I7252" s="13"/>
      <c r="J7252" s="13"/>
      <c r="K7252" s="13"/>
      <c r="L7252" s="13"/>
      <c r="M7252" s="358"/>
      <c r="N7252" s="358"/>
      <c r="O7252" s="13"/>
      <c r="P7252" s="13"/>
      <c r="Q7252" s="13"/>
      <c r="R7252" s="13"/>
    </row>
    <row r="7253" spans="8:18" ht="18.600000000000001" x14ac:dyDescent="0.4">
      <c r="H7253" s="487"/>
      <c r="I7253" s="487"/>
      <c r="J7253" s="487"/>
      <c r="K7253" s="487"/>
      <c r="L7253" s="487"/>
      <c r="M7253" s="487"/>
      <c r="N7253" s="487"/>
      <c r="O7253" s="487"/>
      <c r="P7253" s="487"/>
      <c r="Q7253" s="487"/>
      <c r="R7253" s="487"/>
    </row>
    <row r="7254" spans="8:18" x14ac:dyDescent="0.3">
      <c r="H7254" s="482"/>
      <c r="I7254" s="482"/>
      <c r="J7254" s="482"/>
      <c r="K7254" s="482"/>
      <c r="L7254" s="482"/>
      <c r="M7254" s="482"/>
      <c r="N7254" s="482"/>
      <c r="O7254" s="482"/>
      <c r="P7254" s="482"/>
      <c r="Q7254" s="13"/>
      <c r="R7254" s="13"/>
    </row>
    <row r="7255" spans="8:18" ht="15" customHeight="1" x14ac:dyDescent="0.4">
      <c r="H7255" s="483"/>
      <c r="I7255" s="483"/>
      <c r="J7255" s="483"/>
      <c r="K7255" s="483"/>
      <c r="L7255" s="483"/>
      <c r="M7255" s="483"/>
      <c r="N7255" s="483"/>
      <c r="O7255" s="483"/>
      <c r="P7255" s="483"/>
      <c r="Q7255" s="13"/>
      <c r="R7255" s="13"/>
    </row>
    <row r="7256" spans="8:18" ht="18" x14ac:dyDescent="0.4">
      <c r="H7256" s="484"/>
      <c r="I7256" s="484"/>
      <c r="J7256" s="484"/>
      <c r="K7256" s="484"/>
      <c r="L7256" s="484"/>
      <c r="M7256" s="484"/>
      <c r="N7256" s="484"/>
      <c r="O7256" s="484"/>
      <c r="P7256" s="484"/>
      <c r="Q7256" s="13"/>
      <c r="R7256" s="13"/>
    </row>
    <row r="7257" spans="8:18" x14ac:dyDescent="0.3">
      <c r="H7257" s="13"/>
      <c r="I7257" s="359"/>
      <c r="J7257" s="360"/>
      <c r="K7257" s="430"/>
      <c r="L7257" s="362"/>
      <c r="M7257" s="363"/>
      <c r="N7257" s="485"/>
      <c r="O7257" s="485"/>
      <c r="P7257" s="364"/>
      <c r="Q7257" s="13"/>
      <c r="R7257" s="13"/>
    </row>
    <row r="7258" spans="8:18" x14ac:dyDescent="0.3">
      <c r="H7258" s="13"/>
      <c r="I7258" s="359"/>
      <c r="J7258" s="360"/>
      <c r="K7258" s="361"/>
      <c r="L7258" s="361"/>
      <c r="M7258" s="363"/>
      <c r="N7258" s="485"/>
      <c r="O7258" s="485"/>
      <c r="P7258" s="364"/>
      <c r="Q7258" s="13"/>
      <c r="R7258" s="13"/>
    </row>
    <row r="7259" spans="8:18" ht="11.25" customHeight="1" x14ac:dyDescent="0.3">
      <c r="H7259" s="13"/>
      <c r="I7259" s="365"/>
      <c r="J7259" s="365"/>
      <c r="K7259" s="366"/>
      <c r="L7259" s="367"/>
      <c r="M7259" s="368"/>
      <c r="N7259" s="369"/>
      <c r="O7259" s="486"/>
      <c r="P7259" s="486"/>
      <c r="Q7259" s="486"/>
      <c r="R7259" s="486"/>
    </row>
    <row r="7260" spans="8:18" x14ac:dyDescent="0.3">
      <c r="H7260" s="370"/>
      <c r="I7260" s="371"/>
      <c r="J7260" s="371"/>
      <c r="K7260" s="367"/>
      <c r="L7260" s="367"/>
      <c r="M7260" s="367"/>
      <c r="N7260" s="372"/>
      <c r="O7260" s="478"/>
      <c r="P7260" s="478"/>
      <c r="Q7260" s="478"/>
      <c r="R7260" s="478"/>
    </row>
    <row r="7261" spans="8:18" ht="11.25" customHeight="1" x14ac:dyDescent="0.3">
      <c r="H7261" s="357"/>
      <c r="I7261" s="357"/>
      <c r="J7261" s="407"/>
      <c r="K7261" s="378"/>
      <c r="L7261" s="378"/>
      <c r="M7261" s="381"/>
      <c r="N7261" s="423"/>
      <c r="O7261" s="376"/>
      <c r="P7261" s="377"/>
      <c r="Q7261" s="376"/>
      <c r="R7261" s="377"/>
    </row>
    <row r="7262" spans="8:18" x14ac:dyDescent="0.3">
      <c r="H7262" s="357"/>
      <c r="I7262" s="357"/>
      <c r="J7262" s="407"/>
      <c r="K7262" s="378"/>
      <c r="L7262" s="378"/>
      <c r="M7262" s="381"/>
      <c r="N7262" s="381"/>
      <c r="O7262" s="376"/>
      <c r="P7262" s="377"/>
      <c r="Q7262" s="376"/>
      <c r="R7262" s="377"/>
    </row>
    <row r="7263" spans="8:18" x14ac:dyDescent="0.3">
      <c r="H7263" s="357"/>
      <c r="I7263" s="357"/>
      <c r="J7263" s="407"/>
      <c r="K7263" s="378"/>
      <c r="L7263" s="378"/>
      <c r="M7263" s="381"/>
      <c r="N7263" s="381"/>
      <c r="O7263" s="376"/>
      <c r="P7263" s="377"/>
      <c r="Q7263" s="376"/>
      <c r="R7263" s="377"/>
    </row>
    <row r="7264" spans="8:18" x14ac:dyDescent="0.3">
      <c r="H7264" s="357"/>
      <c r="I7264" s="357"/>
      <c r="J7264" s="407"/>
      <c r="K7264" s="378"/>
      <c r="L7264" s="378"/>
      <c r="M7264" s="381"/>
      <c r="N7264" s="381"/>
      <c r="O7264" s="376"/>
      <c r="P7264" s="377"/>
      <c r="Q7264" s="376"/>
      <c r="R7264" s="377"/>
    </row>
    <row r="7265" spans="8:19" ht="18" customHeight="1" x14ac:dyDescent="0.3">
      <c r="H7265" s="357"/>
      <c r="I7265" s="357"/>
      <c r="J7265" s="407"/>
      <c r="K7265" s="378"/>
      <c r="L7265" s="378"/>
      <c r="M7265" s="381"/>
      <c r="N7265" s="381"/>
      <c r="O7265" s="376"/>
      <c r="P7265" s="377"/>
      <c r="Q7265" s="376"/>
      <c r="R7265" s="377"/>
    </row>
    <row r="7266" spans="8:19" x14ac:dyDescent="0.3">
      <c r="H7266" s="357"/>
      <c r="I7266" s="357"/>
      <c r="J7266" s="407"/>
      <c r="K7266" s="378"/>
      <c r="L7266" s="378"/>
      <c r="M7266" s="381"/>
      <c r="N7266" s="381"/>
      <c r="O7266" s="376"/>
      <c r="P7266" s="377"/>
      <c r="Q7266" s="376"/>
      <c r="R7266" s="377"/>
    </row>
    <row r="7267" spans="8:19" x14ac:dyDescent="0.3">
      <c r="H7267" s="357"/>
      <c r="I7267" s="357"/>
      <c r="J7267" s="407"/>
      <c r="K7267" s="378"/>
      <c r="L7267" s="378"/>
      <c r="M7267" s="381"/>
      <c r="N7267" s="381"/>
      <c r="O7267" s="376"/>
      <c r="P7267" s="377"/>
      <c r="Q7267" s="376"/>
      <c r="R7267" s="377"/>
    </row>
    <row r="7268" spans="8:19" x14ac:dyDescent="0.3">
      <c r="H7268" s="357"/>
      <c r="I7268" s="357"/>
      <c r="J7268" s="407"/>
      <c r="K7268" s="378"/>
      <c r="L7268" s="378"/>
      <c r="M7268" s="381"/>
      <c r="N7268" s="381"/>
      <c r="O7268" s="376"/>
      <c r="P7268" s="377"/>
      <c r="Q7268" s="376"/>
      <c r="R7268" s="377"/>
    </row>
    <row r="7269" spans="8:19" x14ac:dyDescent="0.3">
      <c r="H7269" s="357"/>
      <c r="I7269" s="357"/>
      <c r="J7269" s="407"/>
      <c r="K7269" s="378"/>
      <c r="L7269" s="378"/>
      <c r="M7269" s="381"/>
      <c r="N7269" s="381"/>
      <c r="O7269" s="376"/>
      <c r="P7269" s="377"/>
      <c r="Q7269" s="376"/>
      <c r="R7269" s="377"/>
    </row>
    <row r="7270" spans="8:19" x14ac:dyDescent="0.3">
      <c r="H7270" s="357"/>
      <c r="I7270" s="357"/>
      <c r="J7270" s="407"/>
      <c r="K7270" s="378"/>
      <c r="L7270" s="378"/>
      <c r="M7270" s="381"/>
      <c r="N7270" s="381"/>
      <c r="O7270" s="376"/>
      <c r="P7270" s="377"/>
      <c r="Q7270" s="376"/>
      <c r="R7270" s="377"/>
    </row>
    <row r="7271" spans="8:19" ht="34.5" customHeight="1" x14ac:dyDescent="0.3">
      <c r="H7271" s="357"/>
      <c r="I7271" s="357"/>
      <c r="J7271" s="407"/>
      <c r="K7271" s="378"/>
      <c r="L7271" s="378"/>
      <c r="M7271" s="381"/>
      <c r="N7271" s="381"/>
      <c r="O7271" s="376"/>
      <c r="P7271" s="377"/>
      <c r="Q7271" s="376"/>
      <c r="R7271" s="377"/>
    </row>
    <row r="7272" spans="8:19" x14ac:dyDescent="0.3">
      <c r="H7272" s="357"/>
      <c r="I7272" s="357"/>
      <c r="J7272" s="407"/>
      <c r="K7272" s="378"/>
      <c r="L7272" s="378"/>
      <c r="M7272" s="381"/>
      <c r="N7272" s="381"/>
      <c r="O7272" s="376"/>
      <c r="P7272" s="377"/>
      <c r="Q7272" s="376"/>
      <c r="R7272" s="377"/>
    </row>
    <row r="7273" spans="8:19" x14ac:dyDescent="0.3">
      <c r="H7273" s="357"/>
      <c r="I7273" s="357"/>
      <c r="J7273" s="407"/>
      <c r="K7273" s="378"/>
      <c r="L7273" s="378"/>
      <c r="M7273" s="381"/>
      <c r="N7273" s="423"/>
      <c r="O7273" s="376"/>
      <c r="P7273" s="377"/>
      <c r="Q7273" s="376"/>
      <c r="R7273" s="377"/>
    </row>
    <row r="7274" spans="8:19" x14ac:dyDescent="0.3">
      <c r="H7274" s="367"/>
      <c r="I7274" s="367"/>
      <c r="J7274" s="367"/>
      <c r="K7274" s="367"/>
      <c r="L7274" s="367"/>
      <c r="M7274" s="367"/>
      <c r="N7274" s="382"/>
      <c r="O7274" s="376"/>
      <c r="P7274" s="377"/>
      <c r="Q7274" s="376"/>
      <c r="R7274" s="460"/>
    </row>
    <row r="7275" spans="8:19" x14ac:dyDescent="0.3">
      <c r="H7275" s="367"/>
      <c r="I7275" s="367"/>
      <c r="J7275" s="367"/>
      <c r="K7275" s="367"/>
      <c r="L7275" s="367"/>
      <c r="M7275" s="367"/>
      <c r="N7275" s="382"/>
      <c r="O7275" s="376"/>
      <c r="P7275" s="480"/>
      <c r="Q7275" s="480"/>
      <c r="R7275" s="480"/>
    </row>
    <row r="7276" spans="8:19" x14ac:dyDescent="0.3">
      <c r="H7276" s="494"/>
      <c r="I7276" s="494"/>
      <c r="J7276" s="494"/>
      <c r="K7276" s="494"/>
      <c r="L7276" s="494"/>
      <c r="M7276" s="494"/>
      <c r="N7276" s="494"/>
      <c r="O7276" s="376"/>
      <c r="P7276" s="372"/>
      <c r="Q7276" s="398"/>
      <c r="R7276" s="372"/>
    </row>
    <row r="7277" spans="8:19" x14ac:dyDescent="0.3">
      <c r="H7277" s="494"/>
      <c r="I7277" s="494"/>
      <c r="J7277" s="494"/>
      <c r="K7277" s="494"/>
      <c r="L7277" s="494"/>
      <c r="M7277" s="494"/>
      <c r="N7277" s="494"/>
      <c r="O7277" s="376"/>
      <c r="P7277" s="480"/>
      <c r="Q7277" s="480"/>
      <c r="R7277" s="480"/>
      <c r="S7277" s="120"/>
    </row>
    <row r="7278" spans="8:19" ht="18" customHeight="1" x14ac:dyDescent="0.3">
      <c r="H7278" s="385"/>
      <c r="I7278" s="385"/>
      <c r="J7278" s="385"/>
      <c r="K7278" s="385"/>
      <c r="L7278" s="385"/>
      <c r="M7278" s="386"/>
      <c r="N7278" s="386"/>
      <c r="O7278" s="385"/>
      <c r="P7278" s="385"/>
      <c r="Q7278" s="13"/>
      <c r="R7278" s="13"/>
    </row>
    <row r="7279" spans="8:19" ht="22.5" customHeight="1" x14ac:dyDescent="0.3">
      <c r="H7279" s="354"/>
      <c r="I7279" s="355"/>
      <c r="J7279" s="355"/>
      <c r="K7279" s="355"/>
      <c r="L7279" s="355"/>
      <c r="M7279" s="355"/>
      <c r="N7279" s="355"/>
      <c r="O7279" s="355"/>
      <c r="P7279" s="355"/>
      <c r="Q7279" s="13"/>
      <c r="R7279" s="13"/>
    </row>
    <row r="7280" spans="8:19" ht="12" customHeight="1" x14ac:dyDescent="0.3">
      <c r="H7280" s="354"/>
      <c r="I7280" s="355"/>
      <c r="J7280" s="355"/>
      <c r="K7280" s="355"/>
      <c r="L7280" s="355"/>
      <c r="M7280" s="355"/>
      <c r="N7280" s="355"/>
      <c r="O7280" s="355"/>
      <c r="P7280" s="355"/>
      <c r="Q7280" s="13"/>
      <c r="R7280" s="70"/>
    </row>
    <row r="7281" spans="8:18" ht="24.75" customHeight="1" x14ac:dyDescent="0.3">
      <c r="H7281" s="354"/>
      <c r="I7281" s="355"/>
      <c r="J7281" s="355"/>
      <c r="K7281" s="355"/>
      <c r="L7281" s="355"/>
      <c r="M7281" s="355"/>
      <c r="N7281" s="355"/>
      <c r="O7281" s="355"/>
      <c r="P7281" s="355"/>
      <c r="Q7281" s="13"/>
      <c r="R7281" s="70"/>
    </row>
    <row r="7282" spans="8:18" ht="7.5" customHeight="1" x14ac:dyDescent="0.3">
      <c r="H7282" s="13"/>
      <c r="I7282" s="13"/>
      <c r="J7282" s="13"/>
      <c r="K7282" s="13"/>
      <c r="L7282" s="13"/>
      <c r="M7282" s="358"/>
      <c r="N7282" s="358"/>
      <c r="O7282" s="13"/>
      <c r="P7282" s="13"/>
      <c r="Q7282" s="13"/>
      <c r="R7282" s="13"/>
    </row>
    <row r="7283" spans="8:18" ht="15" customHeight="1" x14ac:dyDescent="0.4">
      <c r="H7283" s="487"/>
      <c r="I7283" s="487"/>
      <c r="J7283" s="487"/>
      <c r="K7283" s="487"/>
      <c r="L7283" s="487"/>
      <c r="M7283" s="487"/>
      <c r="N7283" s="487"/>
      <c r="O7283" s="487"/>
      <c r="P7283" s="487"/>
      <c r="Q7283" s="487"/>
      <c r="R7283" s="487"/>
    </row>
    <row r="7284" spans="8:18" x14ac:dyDescent="0.3">
      <c r="H7284" s="482"/>
      <c r="I7284" s="482"/>
      <c r="J7284" s="482"/>
      <c r="K7284" s="482"/>
      <c r="L7284" s="482"/>
      <c r="M7284" s="482"/>
      <c r="N7284" s="482"/>
      <c r="O7284" s="482"/>
      <c r="P7284" s="482"/>
      <c r="Q7284" s="13"/>
      <c r="R7284" s="13"/>
    </row>
    <row r="7285" spans="8:18" ht="16.5" customHeight="1" x14ac:dyDescent="0.4">
      <c r="H7285" s="483"/>
      <c r="I7285" s="483"/>
      <c r="J7285" s="483"/>
      <c r="K7285" s="483"/>
      <c r="L7285" s="483"/>
      <c r="M7285" s="483"/>
      <c r="N7285" s="483"/>
      <c r="O7285" s="483"/>
      <c r="P7285" s="483"/>
      <c r="Q7285" s="13"/>
      <c r="R7285" s="13"/>
    </row>
    <row r="7286" spans="8:18" ht="18" customHeight="1" x14ac:dyDescent="0.4">
      <c r="H7286" s="484"/>
      <c r="I7286" s="484"/>
      <c r="J7286" s="484"/>
      <c r="K7286" s="484"/>
      <c r="L7286" s="484"/>
      <c r="M7286" s="484"/>
      <c r="N7286" s="484"/>
      <c r="O7286" s="484"/>
      <c r="P7286" s="484"/>
      <c r="Q7286" s="13"/>
      <c r="R7286" s="13"/>
    </row>
    <row r="7287" spans="8:18" x14ac:dyDescent="0.3">
      <c r="H7287" s="13"/>
      <c r="I7287" s="359"/>
      <c r="J7287" s="360"/>
      <c r="K7287" s="430"/>
      <c r="L7287" s="362"/>
      <c r="M7287" s="363"/>
      <c r="N7287" s="485"/>
      <c r="O7287" s="485"/>
      <c r="P7287" s="364"/>
      <c r="Q7287" s="13"/>
      <c r="R7287" s="13"/>
    </row>
    <row r="7288" spans="8:18" x14ac:dyDescent="0.3">
      <c r="H7288" s="13"/>
      <c r="I7288" s="359"/>
      <c r="J7288" s="360"/>
      <c r="K7288" s="361"/>
      <c r="L7288" s="361"/>
      <c r="M7288" s="363"/>
      <c r="N7288" s="485"/>
      <c r="O7288" s="485"/>
      <c r="P7288" s="364"/>
      <c r="Q7288" s="13"/>
      <c r="R7288" s="13"/>
    </row>
    <row r="7289" spans="8:18" x14ac:dyDescent="0.3">
      <c r="H7289" s="13"/>
      <c r="I7289" s="365"/>
      <c r="J7289" s="365"/>
      <c r="K7289" s="366"/>
      <c r="L7289" s="367"/>
      <c r="M7289" s="368"/>
      <c r="N7289" s="369"/>
      <c r="O7289" s="486"/>
      <c r="P7289" s="486"/>
      <c r="Q7289" s="486"/>
      <c r="R7289" s="486"/>
    </row>
    <row r="7290" spans="8:18" x14ac:dyDescent="0.3">
      <c r="H7290" s="370"/>
      <c r="I7290" s="371"/>
      <c r="J7290" s="371"/>
      <c r="K7290" s="367"/>
      <c r="L7290" s="367"/>
      <c r="M7290" s="367"/>
      <c r="N7290" s="372"/>
      <c r="O7290" s="478"/>
      <c r="P7290" s="478"/>
      <c r="Q7290" s="478"/>
      <c r="R7290" s="478"/>
    </row>
    <row r="7291" spans="8:18" ht="23.25" customHeight="1" x14ac:dyDescent="0.3">
      <c r="H7291" s="357"/>
      <c r="I7291" s="357"/>
      <c r="J7291" s="407"/>
      <c r="K7291" s="378"/>
      <c r="L7291" s="378"/>
      <c r="M7291" s="381"/>
      <c r="N7291" s="490"/>
      <c r="O7291" s="376"/>
      <c r="P7291" s="377"/>
      <c r="Q7291" s="376"/>
      <c r="R7291" s="377"/>
    </row>
    <row r="7292" spans="8:18" x14ac:dyDescent="0.3">
      <c r="H7292" s="357"/>
      <c r="I7292" s="357"/>
      <c r="J7292" s="407"/>
      <c r="K7292" s="378"/>
      <c r="L7292" s="378"/>
      <c r="M7292" s="381"/>
      <c r="N7292" s="490"/>
      <c r="O7292" s="376"/>
      <c r="P7292" s="377"/>
      <c r="Q7292" s="376"/>
      <c r="R7292" s="377"/>
    </row>
    <row r="7293" spans="8:18" x14ac:dyDescent="0.3">
      <c r="H7293" s="357"/>
      <c r="I7293" s="357"/>
      <c r="J7293" s="407"/>
      <c r="K7293" s="378"/>
      <c r="L7293" s="378"/>
      <c r="M7293" s="381"/>
      <c r="N7293" s="490"/>
      <c r="O7293" s="376"/>
      <c r="P7293" s="377"/>
      <c r="Q7293" s="376"/>
      <c r="R7293" s="377"/>
    </row>
    <row r="7294" spans="8:18" x14ac:dyDescent="0.3">
      <c r="H7294" s="357"/>
      <c r="I7294" s="357"/>
      <c r="J7294" s="407"/>
      <c r="K7294" s="378"/>
      <c r="L7294" s="378"/>
      <c r="M7294" s="381"/>
      <c r="N7294" s="490"/>
      <c r="O7294" s="376"/>
      <c r="P7294" s="377"/>
      <c r="Q7294" s="376"/>
      <c r="R7294" s="377"/>
    </row>
    <row r="7295" spans="8:18" x14ac:dyDescent="0.3">
      <c r="H7295" s="357"/>
      <c r="I7295" s="357"/>
      <c r="J7295" s="407"/>
      <c r="K7295" s="378"/>
      <c r="L7295" s="378"/>
      <c r="M7295" s="381"/>
      <c r="N7295" s="490"/>
      <c r="O7295" s="376"/>
      <c r="P7295" s="377"/>
      <c r="Q7295" s="376"/>
      <c r="R7295" s="377"/>
    </row>
    <row r="7296" spans="8:18" x14ac:dyDescent="0.3">
      <c r="H7296" s="357"/>
      <c r="I7296" s="357"/>
      <c r="J7296" s="407"/>
      <c r="K7296" s="378"/>
      <c r="L7296" s="378"/>
      <c r="M7296" s="381"/>
      <c r="N7296" s="490"/>
      <c r="O7296" s="376"/>
      <c r="P7296" s="377"/>
      <c r="Q7296" s="376"/>
      <c r="R7296" s="377"/>
    </row>
    <row r="7297" spans="8:18" x14ac:dyDescent="0.3">
      <c r="H7297" s="357"/>
      <c r="I7297" s="357"/>
      <c r="J7297" s="407"/>
      <c r="K7297" s="378"/>
      <c r="L7297" s="378"/>
      <c r="M7297" s="381"/>
      <c r="N7297" s="490"/>
      <c r="O7297" s="376"/>
      <c r="P7297" s="377"/>
      <c r="Q7297" s="376"/>
      <c r="R7297" s="377"/>
    </row>
    <row r="7298" spans="8:18" x14ac:dyDescent="0.3">
      <c r="H7298" s="357"/>
      <c r="I7298" s="357"/>
      <c r="J7298" s="407"/>
      <c r="K7298" s="378"/>
      <c r="L7298" s="378"/>
      <c r="M7298" s="381"/>
      <c r="N7298" s="490"/>
      <c r="O7298" s="376"/>
      <c r="P7298" s="377"/>
      <c r="Q7298" s="376"/>
      <c r="R7298" s="377"/>
    </row>
    <row r="7299" spans="8:18" x14ac:dyDescent="0.3">
      <c r="H7299" s="357"/>
      <c r="I7299" s="357"/>
      <c r="J7299" s="407"/>
      <c r="K7299" s="378"/>
      <c r="L7299" s="378"/>
      <c r="M7299" s="381"/>
      <c r="N7299" s="381"/>
      <c r="O7299" s="376"/>
      <c r="P7299" s="377"/>
      <c r="Q7299" s="376"/>
      <c r="R7299" s="377"/>
    </row>
    <row r="7300" spans="8:18" x14ac:dyDescent="0.3">
      <c r="H7300" s="357"/>
      <c r="I7300" s="357"/>
      <c r="J7300" s="407"/>
      <c r="K7300" s="378"/>
      <c r="L7300" s="378"/>
      <c r="M7300" s="381"/>
      <c r="N7300" s="381"/>
      <c r="O7300" s="376"/>
      <c r="P7300" s="377"/>
      <c r="Q7300" s="376"/>
      <c r="R7300" s="377"/>
    </row>
    <row r="7301" spans="8:18" x14ac:dyDescent="0.3">
      <c r="H7301" s="357"/>
      <c r="I7301" s="357"/>
      <c r="J7301" s="407"/>
      <c r="K7301" s="378"/>
      <c r="L7301" s="378"/>
      <c r="M7301" s="381"/>
      <c r="N7301" s="381"/>
      <c r="O7301" s="376"/>
      <c r="P7301" s="377"/>
      <c r="Q7301" s="376"/>
      <c r="R7301" s="377"/>
    </row>
    <row r="7302" spans="8:18" x14ac:dyDescent="0.3">
      <c r="H7302" s="357"/>
      <c r="I7302" s="357"/>
      <c r="J7302" s="407"/>
      <c r="K7302" s="378"/>
      <c r="L7302" s="378"/>
      <c r="M7302" s="381"/>
      <c r="N7302" s="381"/>
      <c r="O7302" s="376"/>
      <c r="P7302" s="377"/>
      <c r="Q7302" s="376"/>
      <c r="R7302" s="377"/>
    </row>
    <row r="7303" spans="8:18" x14ac:dyDescent="0.3">
      <c r="H7303" s="357"/>
      <c r="I7303" s="357"/>
      <c r="J7303" s="407"/>
      <c r="K7303" s="378"/>
      <c r="L7303" s="378"/>
      <c r="M7303" s="381"/>
      <c r="N7303" s="381"/>
      <c r="O7303" s="376"/>
      <c r="P7303" s="377"/>
      <c r="Q7303" s="376"/>
      <c r="R7303" s="377"/>
    </row>
    <row r="7304" spans="8:18" x14ac:dyDescent="0.3">
      <c r="H7304" s="357"/>
      <c r="I7304" s="357"/>
      <c r="J7304" s="407"/>
      <c r="K7304" s="378"/>
      <c r="L7304" s="378"/>
      <c r="M7304" s="381"/>
      <c r="N7304" s="381"/>
      <c r="O7304" s="376"/>
      <c r="P7304" s="377"/>
      <c r="Q7304" s="376"/>
      <c r="R7304" s="377"/>
    </row>
    <row r="7305" spans="8:18" x14ac:dyDescent="0.3">
      <c r="H7305" s="357"/>
      <c r="I7305" s="357"/>
      <c r="J7305" s="407"/>
      <c r="K7305" s="378"/>
      <c r="L7305" s="378"/>
      <c r="M7305" s="381"/>
      <c r="N7305" s="381"/>
      <c r="O7305" s="376"/>
      <c r="P7305" s="377"/>
      <c r="Q7305" s="376"/>
      <c r="R7305" s="377"/>
    </row>
    <row r="7306" spans="8:18" x14ac:dyDescent="0.3">
      <c r="H7306" s="357"/>
      <c r="I7306" s="357"/>
      <c r="J7306" s="407"/>
      <c r="K7306" s="378"/>
      <c r="L7306" s="378"/>
      <c r="M7306" s="381"/>
      <c r="N7306" s="381"/>
      <c r="O7306" s="376"/>
      <c r="P7306" s="377"/>
      <c r="Q7306" s="376"/>
      <c r="R7306" s="377"/>
    </row>
    <row r="7307" spans="8:18" ht="16.5" customHeight="1" x14ac:dyDescent="0.3">
      <c r="H7307" s="367"/>
      <c r="I7307" s="367"/>
      <c r="J7307" s="367"/>
      <c r="K7307" s="367"/>
      <c r="L7307" s="367"/>
      <c r="M7307" s="367"/>
      <c r="N7307" s="382"/>
      <c r="O7307" s="376"/>
      <c r="P7307" s="377"/>
      <c r="Q7307" s="376"/>
      <c r="R7307" s="460"/>
    </row>
    <row r="7308" spans="8:18" ht="18.75" customHeight="1" x14ac:dyDescent="0.3">
      <c r="H7308" s="367"/>
      <c r="I7308" s="367"/>
      <c r="J7308" s="367"/>
      <c r="K7308" s="367"/>
      <c r="L7308" s="367"/>
      <c r="M7308" s="367"/>
      <c r="N7308" s="382"/>
      <c r="O7308" s="376"/>
      <c r="P7308" s="480"/>
      <c r="Q7308" s="480"/>
      <c r="R7308" s="480"/>
    </row>
    <row r="7309" spans="8:18" ht="19.5" customHeight="1" x14ac:dyDescent="0.3">
      <c r="H7309" s="385"/>
      <c r="I7309" s="385"/>
      <c r="J7309" s="385"/>
      <c r="K7309" s="385"/>
      <c r="L7309" s="385"/>
      <c r="M7309" s="386"/>
      <c r="N7309" s="386"/>
      <c r="O7309" s="385"/>
      <c r="P7309" s="385"/>
      <c r="Q7309" s="13"/>
      <c r="R7309" s="13"/>
    </row>
    <row r="7310" spans="8:18" ht="18" customHeight="1" x14ac:dyDescent="0.3">
      <c r="H7310" s="354"/>
      <c r="I7310" s="355"/>
      <c r="J7310" s="355"/>
      <c r="K7310" s="355"/>
      <c r="L7310" s="355"/>
      <c r="M7310" s="355"/>
      <c r="N7310" s="355"/>
      <c r="O7310" s="355"/>
      <c r="P7310" s="355"/>
      <c r="Q7310" s="13"/>
      <c r="R7310" s="13"/>
    </row>
    <row r="7311" spans="8:18" x14ac:dyDescent="0.3">
      <c r="H7311" s="354"/>
      <c r="I7311" s="355"/>
      <c r="J7311" s="355"/>
      <c r="K7311" s="355"/>
      <c r="L7311" s="355"/>
      <c r="M7311" s="355"/>
      <c r="N7311" s="355"/>
      <c r="O7311" s="355"/>
      <c r="P7311" s="355"/>
      <c r="Q7311" s="13"/>
      <c r="R7311" s="70"/>
    </row>
    <row r="7312" spans="8:18" ht="37.5" customHeight="1" x14ac:dyDescent="0.3">
      <c r="H7312" s="354"/>
      <c r="I7312" s="355"/>
      <c r="J7312" s="355"/>
      <c r="K7312" s="355"/>
      <c r="L7312" s="355"/>
      <c r="M7312" s="355"/>
      <c r="N7312" s="355"/>
      <c r="O7312" s="355"/>
      <c r="P7312" s="355"/>
      <c r="Q7312" s="13"/>
      <c r="R7312" s="70"/>
    </row>
    <row r="7313" spans="8:18" ht="4.5" customHeight="1" x14ac:dyDescent="0.3">
      <c r="H7313" s="13"/>
      <c r="I7313" s="13"/>
      <c r="J7313" s="13"/>
      <c r="K7313" s="13"/>
      <c r="L7313" s="13"/>
      <c r="M7313" s="358"/>
      <c r="N7313" s="358"/>
      <c r="O7313" s="13"/>
      <c r="P7313" s="13"/>
      <c r="Q7313" s="13"/>
      <c r="R7313" s="13"/>
    </row>
    <row r="7314" spans="8:18" ht="18.600000000000001" x14ac:dyDescent="0.4">
      <c r="H7314" s="487"/>
      <c r="I7314" s="487"/>
      <c r="J7314" s="487"/>
      <c r="K7314" s="487"/>
      <c r="L7314" s="487"/>
      <c r="M7314" s="487"/>
      <c r="N7314" s="487"/>
      <c r="O7314" s="487"/>
      <c r="P7314" s="487"/>
      <c r="Q7314" s="487"/>
      <c r="R7314" s="487"/>
    </row>
    <row r="7315" spans="8:18" x14ac:dyDescent="0.3">
      <c r="H7315" s="482"/>
      <c r="I7315" s="482"/>
      <c r="J7315" s="482"/>
      <c r="K7315" s="482"/>
      <c r="L7315" s="482"/>
      <c r="M7315" s="482"/>
      <c r="N7315" s="482"/>
      <c r="O7315" s="482"/>
      <c r="P7315" s="482"/>
      <c r="Q7315" s="13"/>
      <c r="R7315" s="13"/>
    </row>
    <row r="7316" spans="8:18" ht="18.600000000000001" x14ac:dyDescent="0.4">
      <c r="H7316" s="483"/>
      <c r="I7316" s="483"/>
      <c r="J7316" s="483"/>
      <c r="K7316" s="483"/>
      <c r="L7316" s="483"/>
      <c r="M7316" s="483"/>
      <c r="N7316" s="483"/>
      <c r="O7316" s="483"/>
      <c r="P7316" s="483"/>
      <c r="Q7316" s="13"/>
      <c r="R7316" s="13"/>
    </row>
    <row r="7317" spans="8:18" ht="18" x14ac:dyDescent="0.4">
      <c r="H7317" s="484"/>
      <c r="I7317" s="484"/>
      <c r="J7317" s="484"/>
      <c r="K7317" s="484"/>
      <c r="L7317" s="484"/>
      <c r="M7317" s="484"/>
      <c r="N7317" s="484"/>
      <c r="O7317" s="484"/>
      <c r="P7317" s="484"/>
      <c r="Q7317" s="13"/>
      <c r="R7317" s="13"/>
    </row>
    <row r="7318" spans="8:18" x14ac:dyDescent="0.3">
      <c r="H7318" s="13"/>
      <c r="I7318" s="359"/>
      <c r="J7318" s="360"/>
      <c r="K7318" s="430"/>
      <c r="L7318" s="362"/>
      <c r="M7318" s="363"/>
      <c r="N7318" s="485"/>
      <c r="O7318" s="485"/>
      <c r="P7318" s="364"/>
      <c r="Q7318" s="13"/>
      <c r="R7318" s="13"/>
    </row>
    <row r="7319" spans="8:18" ht="18.75" customHeight="1" x14ac:dyDescent="0.3">
      <c r="H7319" s="13"/>
      <c r="I7319" s="359"/>
      <c r="J7319" s="360"/>
      <c r="K7319" s="361"/>
      <c r="L7319" s="361"/>
      <c r="M7319" s="363"/>
      <c r="N7319" s="485"/>
      <c r="O7319" s="485"/>
      <c r="P7319" s="364"/>
      <c r="Q7319" s="13"/>
      <c r="R7319" s="13"/>
    </row>
    <row r="7320" spans="8:18" x14ac:dyDescent="0.3">
      <c r="H7320" s="13"/>
      <c r="I7320" s="365"/>
      <c r="J7320" s="365"/>
      <c r="K7320" s="366"/>
      <c r="L7320" s="367"/>
      <c r="M7320" s="368"/>
      <c r="N7320" s="369"/>
      <c r="O7320" s="486"/>
      <c r="P7320" s="486"/>
      <c r="Q7320" s="486"/>
      <c r="R7320" s="486"/>
    </row>
    <row r="7321" spans="8:18" x14ac:dyDescent="0.3">
      <c r="H7321" s="370"/>
      <c r="I7321" s="371"/>
      <c r="J7321" s="371"/>
      <c r="K7321" s="367"/>
      <c r="L7321" s="367"/>
      <c r="M7321" s="367"/>
      <c r="N7321" s="372"/>
      <c r="O7321" s="478"/>
      <c r="P7321" s="478"/>
      <c r="Q7321" s="478"/>
      <c r="R7321" s="478"/>
    </row>
    <row r="7322" spans="8:18" ht="27" customHeight="1" x14ac:dyDescent="0.3">
      <c r="H7322" s="357"/>
      <c r="I7322" s="357"/>
      <c r="J7322" s="407"/>
      <c r="K7322" s="378"/>
      <c r="L7322" s="378"/>
      <c r="M7322" s="381"/>
      <c r="N7322" s="381"/>
      <c r="O7322" s="376"/>
      <c r="P7322" s="377"/>
      <c r="Q7322" s="376"/>
      <c r="R7322" s="377"/>
    </row>
    <row r="7323" spans="8:18" ht="22.5" customHeight="1" x14ac:dyDescent="0.3">
      <c r="H7323" s="357"/>
      <c r="I7323" s="357"/>
      <c r="J7323" s="407"/>
      <c r="K7323" s="378"/>
      <c r="L7323" s="378"/>
      <c r="M7323" s="381"/>
      <c r="N7323" s="381"/>
      <c r="O7323" s="376"/>
      <c r="P7323" s="377"/>
      <c r="Q7323" s="376"/>
      <c r="R7323" s="377"/>
    </row>
    <row r="7324" spans="8:18" ht="17.25" customHeight="1" x14ac:dyDescent="0.3">
      <c r="H7324" s="357"/>
      <c r="I7324" s="357"/>
      <c r="J7324" s="407"/>
      <c r="K7324" s="378"/>
      <c r="L7324" s="378"/>
      <c r="M7324" s="381"/>
      <c r="N7324" s="381"/>
      <c r="O7324" s="376"/>
      <c r="P7324" s="377"/>
      <c r="Q7324" s="376"/>
      <c r="R7324" s="377"/>
    </row>
    <row r="7325" spans="8:18" ht="22.5" customHeight="1" x14ac:dyDescent="0.3">
      <c r="H7325" s="357"/>
      <c r="I7325" s="357"/>
      <c r="J7325" s="407"/>
      <c r="K7325" s="378"/>
      <c r="L7325" s="378"/>
      <c r="M7325" s="381"/>
      <c r="N7325" s="381"/>
      <c r="O7325" s="376"/>
      <c r="P7325" s="377"/>
      <c r="Q7325" s="376"/>
      <c r="R7325" s="377"/>
    </row>
    <row r="7326" spans="8:18" x14ac:dyDescent="0.3">
      <c r="H7326" s="357"/>
      <c r="I7326" s="357"/>
      <c r="J7326" s="407"/>
      <c r="K7326" s="378"/>
      <c r="L7326" s="378"/>
      <c r="M7326" s="381"/>
      <c r="N7326" s="381"/>
      <c r="O7326" s="376"/>
      <c r="P7326" s="377"/>
      <c r="Q7326" s="376"/>
      <c r="R7326" s="377"/>
    </row>
    <row r="7327" spans="8:18" ht="23.25" customHeight="1" x14ac:dyDescent="0.3">
      <c r="H7327" s="357"/>
      <c r="I7327" s="357"/>
      <c r="J7327" s="407"/>
      <c r="K7327" s="378"/>
      <c r="L7327" s="378"/>
      <c r="M7327" s="381"/>
      <c r="N7327" s="381"/>
      <c r="O7327" s="376"/>
      <c r="P7327" s="377"/>
      <c r="Q7327" s="376"/>
      <c r="R7327" s="377"/>
    </row>
    <row r="7328" spans="8:18" ht="16.5" customHeight="1" x14ac:dyDescent="0.3">
      <c r="H7328" s="357"/>
      <c r="I7328" s="357"/>
      <c r="J7328" s="407"/>
      <c r="K7328" s="378"/>
      <c r="L7328" s="378"/>
      <c r="M7328" s="381"/>
      <c r="N7328" s="381"/>
      <c r="O7328" s="376"/>
      <c r="P7328" s="377"/>
      <c r="Q7328" s="376"/>
      <c r="R7328" s="377"/>
    </row>
    <row r="7329" spans="8:19" ht="15" customHeight="1" x14ac:dyDescent="0.3">
      <c r="H7329" s="357"/>
      <c r="I7329" s="357"/>
      <c r="J7329" s="407"/>
      <c r="K7329" s="378"/>
      <c r="L7329" s="378"/>
      <c r="M7329" s="381"/>
      <c r="N7329" s="381"/>
      <c r="O7329" s="376"/>
      <c r="P7329" s="377"/>
      <c r="Q7329" s="376"/>
      <c r="R7329" s="377"/>
    </row>
    <row r="7330" spans="8:19" ht="23.25" customHeight="1" x14ac:dyDescent="0.3">
      <c r="H7330" s="357"/>
      <c r="I7330" s="357"/>
      <c r="J7330" s="407"/>
      <c r="K7330" s="378"/>
      <c r="L7330" s="378"/>
      <c r="M7330" s="381"/>
      <c r="N7330" s="381"/>
      <c r="O7330" s="376"/>
      <c r="P7330" s="377"/>
      <c r="Q7330" s="376"/>
      <c r="R7330" s="377"/>
    </row>
    <row r="7331" spans="8:19" ht="21.75" customHeight="1" x14ac:dyDescent="0.3">
      <c r="H7331" s="357"/>
      <c r="I7331" s="357"/>
      <c r="J7331" s="407"/>
      <c r="K7331" s="378"/>
      <c r="L7331" s="378"/>
      <c r="M7331" s="381"/>
      <c r="N7331" s="381"/>
      <c r="O7331" s="376"/>
      <c r="P7331" s="377"/>
      <c r="Q7331" s="376"/>
      <c r="R7331" s="377"/>
    </row>
    <row r="7332" spans="8:19" x14ac:dyDescent="0.3">
      <c r="H7332" s="357"/>
      <c r="I7332" s="357"/>
      <c r="J7332" s="407"/>
      <c r="K7332" s="378"/>
      <c r="L7332" s="378"/>
      <c r="M7332" s="381"/>
      <c r="N7332" s="381"/>
      <c r="O7332" s="376"/>
      <c r="P7332" s="377"/>
      <c r="Q7332" s="376"/>
      <c r="R7332" s="377"/>
    </row>
    <row r="7333" spans="8:19" ht="22.5" customHeight="1" x14ac:dyDescent="0.3">
      <c r="H7333" s="357"/>
      <c r="I7333" s="357"/>
      <c r="J7333" s="407"/>
      <c r="K7333" s="378"/>
      <c r="L7333" s="378"/>
      <c r="M7333" s="381"/>
      <c r="N7333" s="381"/>
      <c r="O7333" s="376"/>
      <c r="P7333" s="377"/>
      <c r="Q7333" s="376"/>
      <c r="R7333" s="377"/>
    </row>
    <row r="7334" spans="8:19" ht="23.25" customHeight="1" x14ac:dyDescent="0.3">
      <c r="H7334" s="357"/>
      <c r="I7334" s="357"/>
      <c r="J7334" s="407"/>
      <c r="K7334" s="378"/>
      <c r="L7334" s="378"/>
      <c r="M7334" s="381"/>
      <c r="N7334" s="381"/>
      <c r="O7334" s="376"/>
      <c r="P7334" s="377"/>
      <c r="Q7334" s="376"/>
      <c r="R7334" s="377"/>
    </row>
    <row r="7335" spans="8:19" ht="22.5" customHeight="1" x14ac:dyDescent="0.3">
      <c r="H7335" s="357"/>
      <c r="I7335" s="357"/>
      <c r="J7335" s="407"/>
      <c r="K7335" s="378"/>
      <c r="L7335" s="378"/>
      <c r="M7335" s="381"/>
      <c r="N7335" s="381"/>
      <c r="O7335" s="376"/>
      <c r="P7335" s="377"/>
      <c r="Q7335" s="376"/>
      <c r="R7335" s="377"/>
    </row>
    <row r="7336" spans="8:19" ht="6.75" customHeight="1" x14ac:dyDescent="0.3">
      <c r="H7336" s="357"/>
      <c r="I7336" s="357"/>
      <c r="J7336" s="407"/>
      <c r="K7336" s="378"/>
      <c r="L7336" s="378"/>
      <c r="M7336" s="381"/>
      <c r="N7336" s="423"/>
      <c r="O7336" s="376"/>
      <c r="P7336" s="377"/>
      <c r="Q7336" s="376"/>
      <c r="R7336" s="377"/>
    </row>
    <row r="7337" spans="8:19" ht="16.5" customHeight="1" x14ac:dyDescent="0.3">
      <c r="H7337" s="367"/>
      <c r="I7337" s="367"/>
      <c r="J7337" s="367"/>
      <c r="K7337" s="367"/>
      <c r="L7337" s="367"/>
      <c r="M7337" s="367"/>
      <c r="N7337" s="382"/>
      <c r="O7337" s="376"/>
      <c r="P7337" s="377"/>
      <c r="Q7337" s="376"/>
      <c r="R7337" s="377"/>
    </row>
    <row r="7338" spans="8:19" ht="16.5" customHeight="1" x14ac:dyDescent="0.3">
      <c r="H7338" s="367"/>
      <c r="I7338" s="367"/>
      <c r="J7338" s="367"/>
      <c r="K7338" s="367"/>
      <c r="L7338" s="367"/>
      <c r="M7338" s="367"/>
      <c r="N7338" s="382"/>
      <c r="O7338" s="376"/>
      <c r="P7338" s="480"/>
      <c r="Q7338" s="480"/>
      <c r="R7338" s="480"/>
    </row>
    <row r="7339" spans="8:19" x14ac:dyDescent="0.3">
      <c r="H7339" s="494"/>
      <c r="I7339" s="494"/>
      <c r="J7339" s="494"/>
      <c r="K7339" s="494"/>
      <c r="L7339" s="494"/>
      <c r="M7339" s="494"/>
      <c r="N7339" s="494"/>
      <c r="O7339" s="376"/>
      <c r="P7339" s="398"/>
      <c r="Q7339" s="398"/>
      <c r="R7339" s="398"/>
    </row>
    <row r="7340" spans="8:19" ht="20.25" customHeight="1" x14ac:dyDescent="0.3">
      <c r="H7340" s="494"/>
      <c r="I7340" s="494"/>
      <c r="J7340" s="494"/>
      <c r="K7340" s="494"/>
      <c r="L7340" s="494"/>
      <c r="M7340" s="494"/>
      <c r="N7340" s="494"/>
      <c r="O7340" s="376"/>
      <c r="P7340" s="480"/>
      <c r="Q7340" s="480"/>
      <c r="R7340" s="480"/>
      <c r="S7340" s="71"/>
    </row>
    <row r="7341" spans="8:19" ht="18" customHeight="1" x14ac:dyDescent="0.3">
      <c r="H7341" s="385"/>
      <c r="I7341" s="385"/>
      <c r="J7341" s="385"/>
      <c r="K7341" s="385"/>
      <c r="L7341" s="385"/>
      <c r="M7341" s="386"/>
      <c r="N7341" s="386"/>
      <c r="O7341" s="385"/>
      <c r="P7341" s="385"/>
      <c r="Q7341" s="13"/>
      <c r="R7341" s="13"/>
    </row>
    <row r="7342" spans="8:19" ht="19.5" customHeight="1" x14ac:dyDescent="0.3">
      <c r="H7342" s="354"/>
      <c r="I7342" s="355"/>
      <c r="J7342" s="355"/>
      <c r="K7342" s="355"/>
      <c r="L7342" s="355"/>
      <c r="M7342" s="355"/>
      <c r="N7342" s="355"/>
      <c r="O7342" s="355"/>
      <c r="P7342" s="355"/>
      <c r="Q7342" s="13"/>
      <c r="R7342" s="13"/>
    </row>
    <row r="7343" spans="8:19" x14ac:dyDescent="0.3">
      <c r="H7343" s="354"/>
      <c r="I7343" s="355"/>
      <c r="J7343" s="355"/>
      <c r="K7343" s="355"/>
      <c r="L7343" s="355"/>
      <c r="M7343" s="355"/>
      <c r="N7343" s="355"/>
      <c r="O7343" s="355"/>
      <c r="P7343" s="355"/>
      <c r="Q7343" s="13"/>
      <c r="R7343" s="70"/>
    </row>
    <row r="7344" spans="8:19" ht="21.75" customHeight="1" x14ac:dyDescent="0.3">
      <c r="H7344" s="354"/>
      <c r="I7344" s="355"/>
      <c r="J7344" s="355"/>
      <c r="K7344" s="355"/>
      <c r="L7344" s="355"/>
      <c r="M7344" s="355"/>
      <c r="N7344" s="355"/>
      <c r="O7344" s="355"/>
      <c r="P7344" s="355"/>
      <c r="Q7344" s="13"/>
      <c r="R7344" s="70"/>
    </row>
    <row r="7345" spans="8:18" ht="5.25" customHeight="1" x14ac:dyDescent="0.3">
      <c r="H7345" s="13"/>
      <c r="I7345" s="13"/>
      <c r="J7345" s="13"/>
      <c r="K7345" s="13"/>
      <c r="L7345" s="13"/>
      <c r="M7345" s="358"/>
      <c r="N7345" s="358"/>
      <c r="O7345" s="13"/>
      <c r="P7345" s="13"/>
      <c r="Q7345" s="13"/>
      <c r="R7345" s="13"/>
    </row>
    <row r="7346" spans="8:18" ht="18.600000000000001" x14ac:dyDescent="0.4">
      <c r="H7346" s="487"/>
      <c r="I7346" s="487"/>
      <c r="J7346" s="487"/>
      <c r="K7346" s="487"/>
      <c r="L7346" s="487"/>
      <c r="M7346" s="487"/>
      <c r="N7346" s="487"/>
      <c r="O7346" s="487"/>
      <c r="P7346" s="487"/>
      <c r="Q7346" s="487"/>
      <c r="R7346" s="487"/>
    </row>
    <row r="7347" spans="8:18" x14ac:dyDescent="0.3">
      <c r="H7347" s="482"/>
      <c r="I7347" s="482"/>
      <c r="J7347" s="482"/>
      <c r="K7347" s="482"/>
      <c r="L7347" s="482"/>
      <c r="M7347" s="482"/>
      <c r="N7347" s="482"/>
      <c r="O7347" s="482"/>
      <c r="P7347" s="482"/>
      <c r="Q7347" s="13"/>
      <c r="R7347" s="13"/>
    </row>
    <row r="7348" spans="8:18" ht="18.600000000000001" x14ac:dyDescent="0.4">
      <c r="H7348" s="483"/>
      <c r="I7348" s="483"/>
      <c r="J7348" s="483"/>
      <c r="K7348" s="483"/>
      <c r="L7348" s="483"/>
      <c r="M7348" s="483"/>
      <c r="N7348" s="483"/>
      <c r="O7348" s="483"/>
      <c r="P7348" s="483"/>
      <c r="Q7348" s="13"/>
      <c r="R7348" s="13"/>
    </row>
    <row r="7349" spans="8:18" ht="19.5" customHeight="1" x14ac:dyDescent="0.4">
      <c r="H7349" s="484"/>
      <c r="I7349" s="484"/>
      <c r="J7349" s="484"/>
      <c r="K7349" s="484"/>
      <c r="L7349" s="484"/>
      <c r="M7349" s="484"/>
      <c r="N7349" s="484"/>
      <c r="O7349" s="484"/>
      <c r="P7349" s="484"/>
      <c r="Q7349" s="13"/>
      <c r="R7349" s="13"/>
    </row>
    <row r="7350" spans="8:18" x14ac:dyDescent="0.3">
      <c r="H7350" s="13"/>
      <c r="I7350" s="359"/>
      <c r="J7350" s="360"/>
      <c r="K7350" s="430"/>
      <c r="L7350" s="362"/>
      <c r="M7350" s="363"/>
      <c r="N7350" s="485"/>
      <c r="O7350" s="485"/>
      <c r="P7350" s="364"/>
      <c r="Q7350" s="13"/>
      <c r="R7350" s="13"/>
    </row>
    <row r="7351" spans="8:18" x14ac:dyDescent="0.3">
      <c r="H7351" s="13"/>
      <c r="I7351" s="359"/>
      <c r="J7351" s="360"/>
      <c r="K7351" s="361"/>
      <c r="L7351" s="361"/>
      <c r="M7351" s="363"/>
      <c r="N7351" s="485"/>
      <c r="O7351" s="485"/>
      <c r="P7351" s="364"/>
      <c r="Q7351" s="13"/>
      <c r="R7351" s="13"/>
    </row>
    <row r="7352" spans="8:18" x14ac:dyDescent="0.3">
      <c r="H7352" s="13"/>
      <c r="I7352" s="365"/>
      <c r="J7352" s="365"/>
      <c r="K7352" s="366"/>
      <c r="L7352" s="367"/>
      <c r="M7352" s="368"/>
      <c r="N7352" s="369"/>
      <c r="O7352" s="486"/>
      <c r="P7352" s="486"/>
      <c r="Q7352" s="486"/>
      <c r="R7352" s="486"/>
    </row>
    <row r="7353" spans="8:18" x14ac:dyDescent="0.3">
      <c r="H7353" s="370"/>
      <c r="I7353" s="371"/>
      <c r="J7353" s="371"/>
      <c r="K7353" s="367"/>
      <c r="L7353" s="367"/>
      <c r="M7353" s="367"/>
      <c r="N7353" s="372"/>
      <c r="O7353" s="478"/>
      <c r="P7353" s="478"/>
      <c r="Q7353" s="478"/>
      <c r="R7353" s="478"/>
    </row>
    <row r="7354" spans="8:18" x14ac:dyDescent="0.3">
      <c r="H7354" s="370"/>
      <c r="I7354" s="371"/>
      <c r="J7354" s="371"/>
      <c r="K7354" s="367"/>
      <c r="L7354" s="367"/>
      <c r="M7354" s="367"/>
      <c r="N7354" s="372"/>
      <c r="O7354" s="390"/>
      <c r="P7354" s="390"/>
      <c r="Q7354" s="390"/>
      <c r="R7354" s="390"/>
    </row>
    <row r="7355" spans="8:18" ht="50.25" customHeight="1" x14ac:dyDescent="0.3">
      <c r="H7355" s="357"/>
      <c r="I7355" s="357"/>
      <c r="J7355" s="407"/>
      <c r="K7355" s="378"/>
      <c r="L7355" s="378"/>
      <c r="M7355" s="381"/>
      <c r="N7355" s="423"/>
      <c r="O7355" s="376"/>
      <c r="P7355" s="377"/>
      <c r="Q7355" s="376"/>
      <c r="R7355" s="377"/>
    </row>
    <row r="7356" spans="8:18" x14ac:dyDescent="0.3">
      <c r="H7356" s="357"/>
      <c r="I7356" s="357"/>
      <c r="J7356" s="407"/>
      <c r="K7356" s="378"/>
      <c r="L7356" s="378"/>
      <c r="M7356" s="381"/>
      <c r="N7356" s="423"/>
      <c r="O7356" s="376"/>
      <c r="P7356" s="377"/>
      <c r="Q7356" s="376"/>
      <c r="R7356" s="377"/>
    </row>
    <row r="7357" spans="8:18" x14ac:dyDescent="0.3">
      <c r="H7357" s="357"/>
      <c r="I7357" s="357"/>
      <c r="J7357" s="407"/>
      <c r="K7357" s="378"/>
      <c r="L7357" s="378"/>
      <c r="M7357" s="381"/>
      <c r="N7357" s="423"/>
      <c r="O7357" s="376"/>
      <c r="P7357" s="377"/>
      <c r="Q7357" s="376"/>
      <c r="R7357" s="377"/>
    </row>
    <row r="7358" spans="8:18" x14ac:dyDescent="0.3">
      <c r="H7358" s="357"/>
      <c r="I7358" s="357"/>
      <c r="J7358" s="407"/>
      <c r="K7358" s="378"/>
      <c r="L7358" s="378"/>
      <c r="M7358" s="381"/>
      <c r="N7358" s="381"/>
      <c r="O7358" s="376"/>
      <c r="P7358" s="377"/>
      <c r="Q7358" s="376"/>
      <c r="R7358" s="377"/>
    </row>
    <row r="7359" spans="8:18" x14ac:dyDescent="0.3">
      <c r="H7359" s="357"/>
      <c r="I7359" s="357"/>
      <c r="J7359" s="407"/>
      <c r="K7359" s="378"/>
      <c r="L7359" s="378"/>
      <c r="M7359" s="381"/>
      <c r="N7359" s="381"/>
      <c r="O7359" s="376"/>
      <c r="P7359" s="377"/>
      <c r="Q7359" s="376"/>
      <c r="R7359" s="377"/>
    </row>
    <row r="7360" spans="8:18" ht="18.75" customHeight="1" x14ac:dyDescent="0.3">
      <c r="H7360" s="367"/>
      <c r="I7360" s="367"/>
      <c r="J7360" s="367"/>
      <c r="K7360" s="367"/>
      <c r="L7360" s="367"/>
      <c r="M7360" s="367"/>
      <c r="N7360" s="382"/>
      <c r="O7360" s="376"/>
      <c r="P7360" s="377"/>
      <c r="Q7360" s="376"/>
      <c r="R7360" s="460"/>
    </row>
    <row r="7361" spans="8:18" ht="21.75" customHeight="1" x14ac:dyDescent="0.3">
      <c r="H7361" s="367"/>
      <c r="I7361" s="367"/>
      <c r="J7361" s="367"/>
      <c r="K7361" s="367"/>
      <c r="L7361" s="367"/>
      <c r="M7361" s="367"/>
      <c r="N7361" s="382"/>
      <c r="O7361" s="376"/>
      <c r="P7361" s="480"/>
      <c r="Q7361" s="480"/>
      <c r="R7361" s="480"/>
    </row>
    <row r="7362" spans="8:18" ht="21.75" customHeight="1" x14ac:dyDescent="0.3">
      <c r="H7362" s="385"/>
      <c r="I7362" s="385"/>
      <c r="J7362" s="385"/>
      <c r="K7362" s="385"/>
      <c r="L7362" s="385"/>
      <c r="M7362" s="386"/>
      <c r="N7362" s="386"/>
      <c r="O7362" s="385"/>
      <c r="P7362" s="385"/>
      <c r="Q7362" s="13"/>
      <c r="R7362" s="13"/>
    </row>
    <row r="7363" spans="8:18" ht="15" customHeight="1" x14ac:dyDescent="0.3">
      <c r="H7363" s="354"/>
      <c r="I7363" s="355"/>
      <c r="J7363" s="355"/>
      <c r="K7363" s="355"/>
      <c r="L7363" s="355"/>
      <c r="M7363" s="355"/>
      <c r="N7363" s="355"/>
      <c r="O7363" s="355"/>
      <c r="P7363" s="355"/>
      <c r="Q7363" s="13"/>
      <c r="R7363" s="13"/>
    </row>
    <row r="7364" spans="8:18" x14ac:dyDescent="0.3">
      <c r="H7364" s="354"/>
      <c r="I7364" s="355"/>
      <c r="J7364" s="355"/>
      <c r="K7364" s="355"/>
      <c r="L7364" s="355"/>
      <c r="M7364" s="355"/>
      <c r="N7364" s="355"/>
      <c r="O7364" s="355"/>
      <c r="P7364" s="355"/>
      <c r="Q7364" s="13"/>
      <c r="R7364" s="70"/>
    </row>
    <row r="7365" spans="8:18" ht="33" customHeight="1" x14ac:dyDescent="0.3">
      <c r="H7365" s="354"/>
      <c r="I7365" s="355"/>
      <c r="J7365" s="355"/>
      <c r="K7365" s="355"/>
      <c r="L7365" s="355"/>
      <c r="M7365" s="355"/>
      <c r="N7365" s="355"/>
      <c r="O7365" s="355"/>
      <c r="P7365" s="355"/>
      <c r="Q7365" s="13"/>
      <c r="R7365" s="70"/>
    </row>
    <row r="7366" spans="8:18" x14ac:dyDescent="0.3">
      <c r="H7366" s="13"/>
      <c r="I7366" s="13"/>
      <c r="J7366" s="13"/>
      <c r="K7366" s="13"/>
      <c r="L7366" s="13"/>
      <c r="M7366" s="358"/>
      <c r="N7366" s="358"/>
      <c r="O7366" s="13"/>
      <c r="P7366" s="13"/>
      <c r="Q7366" s="13"/>
      <c r="R7366" s="13"/>
    </row>
    <row r="7367" spans="8:18" ht="18" customHeight="1" x14ac:dyDescent="0.4">
      <c r="H7367" s="487"/>
      <c r="I7367" s="487"/>
      <c r="J7367" s="487"/>
      <c r="K7367" s="487"/>
      <c r="L7367" s="487"/>
      <c r="M7367" s="487"/>
      <c r="N7367" s="487"/>
      <c r="O7367" s="487"/>
      <c r="P7367" s="487"/>
      <c r="Q7367" s="487"/>
      <c r="R7367" s="487"/>
    </row>
    <row r="7368" spans="8:18" ht="21" customHeight="1" x14ac:dyDescent="0.3">
      <c r="H7368" s="482"/>
      <c r="I7368" s="482"/>
      <c r="J7368" s="482"/>
      <c r="K7368" s="482"/>
      <c r="L7368" s="482"/>
      <c r="M7368" s="482"/>
      <c r="N7368" s="482"/>
      <c r="O7368" s="482"/>
      <c r="P7368" s="482"/>
      <c r="Q7368" s="13"/>
      <c r="R7368" s="13"/>
    </row>
    <row r="7369" spans="8:18" ht="18.600000000000001" x14ac:dyDescent="0.4">
      <c r="H7369" s="483"/>
      <c r="I7369" s="483"/>
      <c r="J7369" s="483"/>
      <c r="K7369" s="483"/>
      <c r="L7369" s="483"/>
      <c r="M7369" s="483"/>
      <c r="N7369" s="483"/>
      <c r="O7369" s="483"/>
      <c r="P7369" s="483"/>
      <c r="Q7369" s="13"/>
      <c r="R7369" s="13"/>
    </row>
    <row r="7370" spans="8:18" ht="18" x14ac:dyDescent="0.4">
      <c r="H7370" s="484"/>
      <c r="I7370" s="484"/>
      <c r="J7370" s="484"/>
      <c r="K7370" s="484"/>
      <c r="L7370" s="484"/>
      <c r="M7370" s="484"/>
      <c r="N7370" s="484"/>
      <c r="O7370" s="484"/>
      <c r="P7370" s="484"/>
      <c r="Q7370" s="13"/>
      <c r="R7370" s="13"/>
    </row>
    <row r="7371" spans="8:18" x14ac:dyDescent="0.3">
      <c r="H7371" s="13"/>
      <c r="I7371" s="359"/>
      <c r="J7371" s="360"/>
      <c r="K7371" s="430"/>
      <c r="L7371" s="362"/>
      <c r="M7371" s="363"/>
      <c r="N7371" s="485"/>
      <c r="O7371" s="485"/>
      <c r="P7371" s="364"/>
      <c r="Q7371" s="13"/>
      <c r="R7371" s="13"/>
    </row>
    <row r="7372" spans="8:18" x14ac:dyDescent="0.3">
      <c r="H7372" s="13"/>
      <c r="I7372" s="359"/>
      <c r="J7372" s="360"/>
      <c r="K7372" s="361"/>
      <c r="L7372" s="361"/>
      <c r="M7372" s="363"/>
      <c r="N7372" s="485"/>
      <c r="O7372" s="485"/>
      <c r="P7372" s="364"/>
      <c r="Q7372" s="13"/>
      <c r="R7372" s="13"/>
    </row>
    <row r="7373" spans="8:18" ht="19.5" customHeight="1" x14ac:dyDescent="0.3">
      <c r="H7373" s="13"/>
      <c r="I7373" s="365"/>
      <c r="J7373" s="365"/>
      <c r="K7373" s="366"/>
      <c r="L7373" s="367"/>
      <c r="M7373" s="368"/>
      <c r="N7373" s="369"/>
      <c r="O7373" s="486"/>
      <c r="P7373" s="486"/>
      <c r="Q7373" s="486"/>
      <c r="R7373" s="486"/>
    </row>
    <row r="7374" spans="8:18" x14ac:dyDescent="0.3">
      <c r="H7374" s="370"/>
      <c r="I7374" s="371"/>
      <c r="J7374" s="371"/>
      <c r="K7374" s="367"/>
      <c r="L7374" s="367"/>
      <c r="M7374" s="367"/>
      <c r="N7374" s="372"/>
      <c r="O7374" s="478"/>
      <c r="P7374" s="478"/>
      <c r="Q7374" s="478"/>
      <c r="R7374" s="478"/>
    </row>
    <row r="7375" spans="8:18" ht="17.25" customHeight="1" x14ac:dyDescent="0.3">
      <c r="H7375" s="370"/>
      <c r="I7375" s="371"/>
      <c r="J7375" s="371"/>
      <c r="K7375" s="367"/>
      <c r="L7375" s="367"/>
      <c r="M7375" s="367"/>
      <c r="N7375" s="372"/>
      <c r="O7375" s="390"/>
      <c r="P7375" s="390"/>
      <c r="Q7375" s="390"/>
      <c r="R7375" s="390"/>
    </row>
    <row r="7376" spans="8:18" ht="25.5" customHeight="1" x14ac:dyDescent="0.3">
      <c r="H7376" s="357"/>
      <c r="I7376" s="357"/>
      <c r="J7376" s="407"/>
      <c r="K7376" s="378"/>
      <c r="L7376" s="378"/>
      <c r="M7376" s="381"/>
      <c r="N7376" s="423"/>
      <c r="O7376" s="376"/>
      <c r="P7376" s="377"/>
      <c r="Q7376" s="376"/>
      <c r="R7376" s="377"/>
    </row>
    <row r="7377" spans="8:18" ht="13.5" customHeight="1" x14ac:dyDescent="0.3">
      <c r="H7377" s="357"/>
      <c r="I7377" s="357"/>
      <c r="J7377" s="407"/>
      <c r="K7377" s="378"/>
      <c r="L7377" s="378"/>
      <c r="M7377" s="381"/>
      <c r="N7377" s="423"/>
      <c r="O7377" s="376"/>
      <c r="P7377" s="377"/>
      <c r="Q7377" s="376"/>
      <c r="R7377" s="377"/>
    </row>
    <row r="7378" spans="8:18" ht="12" customHeight="1" x14ac:dyDescent="0.3">
      <c r="H7378" s="357"/>
      <c r="I7378" s="357"/>
      <c r="J7378" s="407"/>
      <c r="K7378" s="378"/>
      <c r="L7378" s="378"/>
      <c r="M7378" s="381"/>
      <c r="N7378" s="423"/>
      <c r="O7378" s="376"/>
      <c r="P7378" s="377"/>
      <c r="Q7378" s="376"/>
      <c r="R7378" s="377"/>
    </row>
    <row r="7379" spans="8:18" ht="12" customHeight="1" x14ac:dyDescent="0.3">
      <c r="H7379" s="357"/>
      <c r="I7379" s="357"/>
      <c r="J7379" s="407"/>
      <c r="K7379" s="378"/>
      <c r="L7379" s="378"/>
      <c r="M7379" s="381"/>
      <c r="N7379" s="381"/>
      <c r="O7379" s="376"/>
      <c r="P7379" s="377"/>
      <c r="Q7379" s="376"/>
      <c r="R7379" s="377"/>
    </row>
    <row r="7380" spans="8:18" ht="13.5" customHeight="1" x14ac:dyDescent="0.3">
      <c r="H7380" s="357"/>
      <c r="I7380" s="357"/>
      <c r="J7380" s="407"/>
      <c r="K7380" s="378"/>
      <c r="L7380" s="378"/>
      <c r="M7380" s="381"/>
      <c r="N7380" s="381"/>
      <c r="O7380" s="376"/>
      <c r="P7380" s="377"/>
      <c r="Q7380" s="376"/>
      <c r="R7380" s="377"/>
    </row>
    <row r="7381" spans="8:18" ht="20.25" customHeight="1" x14ac:dyDescent="0.3">
      <c r="H7381" s="367"/>
      <c r="I7381" s="367"/>
      <c r="J7381" s="367"/>
      <c r="K7381" s="367"/>
      <c r="L7381" s="367"/>
      <c r="M7381" s="367"/>
      <c r="N7381" s="382"/>
      <c r="O7381" s="376"/>
      <c r="P7381" s="377"/>
      <c r="Q7381" s="376"/>
      <c r="R7381" s="460"/>
    </row>
    <row r="7382" spans="8:18" ht="24.75" customHeight="1" x14ac:dyDescent="0.3">
      <c r="H7382" s="367"/>
      <c r="I7382" s="367"/>
      <c r="J7382" s="367"/>
      <c r="K7382" s="367"/>
      <c r="L7382" s="367"/>
      <c r="M7382" s="367"/>
      <c r="N7382" s="382"/>
      <c r="O7382" s="376"/>
      <c r="P7382" s="480"/>
      <c r="Q7382" s="480"/>
      <c r="R7382" s="480"/>
    </row>
    <row r="7383" spans="8:18" x14ac:dyDescent="0.3">
      <c r="H7383" s="385"/>
      <c r="I7383" s="385"/>
      <c r="J7383" s="385"/>
      <c r="K7383" s="385"/>
      <c r="L7383" s="385"/>
      <c r="M7383" s="386"/>
      <c r="N7383" s="386"/>
      <c r="O7383" s="385"/>
      <c r="P7383" s="385"/>
      <c r="Q7383" s="13"/>
      <c r="R7383" s="13"/>
    </row>
    <row r="7384" spans="8:18" ht="23.25" customHeight="1" x14ac:dyDescent="0.3">
      <c r="H7384" s="354"/>
      <c r="I7384" s="355"/>
      <c r="J7384" s="355"/>
      <c r="K7384" s="355"/>
      <c r="L7384" s="355"/>
      <c r="M7384" s="355"/>
      <c r="N7384" s="355"/>
      <c r="O7384" s="355"/>
      <c r="P7384" s="355"/>
      <c r="Q7384" s="13"/>
      <c r="R7384" s="13"/>
    </row>
    <row r="7385" spans="8:18" x14ac:dyDescent="0.3">
      <c r="H7385" s="354"/>
      <c r="I7385" s="355"/>
      <c r="J7385" s="355"/>
      <c r="K7385" s="355"/>
      <c r="L7385" s="355"/>
      <c r="M7385" s="355"/>
      <c r="N7385" s="355"/>
      <c r="O7385" s="355"/>
      <c r="P7385" s="355"/>
      <c r="Q7385" s="13"/>
      <c r="R7385" s="70"/>
    </row>
    <row r="7386" spans="8:18" ht="33.75" customHeight="1" x14ac:dyDescent="0.3">
      <c r="H7386" s="354"/>
      <c r="I7386" s="355"/>
      <c r="J7386" s="355"/>
      <c r="K7386" s="355"/>
      <c r="L7386" s="355"/>
      <c r="M7386" s="355"/>
      <c r="N7386" s="355"/>
      <c r="O7386" s="355"/>
      <c r="P7386" s="355"/>
      <c r="Q7386" s="13"/>
      <c r="R7386" s="70"/>
    </row>
    <row r="7387" spans="8:18" ht="6.75" customHeight="1" x14ac:dyDescent="0.3">
      <c r="H7387" s="13"/>
      <c r="I7387" s="13"/>
      <c r="J7387" s="13"/>
      <c r="K7387" s="13"/>
      <c r="L7387" s="13"/>
      <c r="M7387" s="358"/>
      <c r="N7387" s="358"/>
      <c r="O7387" s="13"/>
      <c r="P7387" s="13"/>
      <c r="Q7387" s="13"/>
      <c r="R7387" s="13"/>
    </row>
    <row r="7388" spans="8:18" ht="18.600000000000001" x14ac:dyDescent="0.4">
      <c r="H7388" s="487"/>
      <c r="I7388" s="487"/>
      <c r="J7388" s="487"/>
      <c r="K7388" s="487"/>
      <c r="L7388" s="487"/>
      <c r="M7388" s="487"/>
      <c r="N7388" s="487"/>
      <c r="O7388" s="487"/>
      <c r="P7388" s="487"/>
      <c r="Q7388" s="487"/>
      <c r="R7388" s="487"/>
    </row>
    <row r="7389" spans="8:18" x14ac:dyDescent="0.3">
      <c r="H7389" s="482"/>
      <c r="I7389" s="482"/>
      <c r="J7389" s="482"/>
      <c r="K7389" s="482"/>
      <c r="L7389" s="482"/>
      <c r="M7389" s="482"/>
      <c r="N7389" s="482"/>
      <c r="O7389" s="482"/>
      <c r="P7389" s="482"/>
      <c r="Q7389" s="13"/>
      <c r="R7389" s="13"/>
    </row>
    <row r="7390" spans="8:18" ht="17.25" customHeight="1" x14ac:dyDescent="0.4">
      <c r="H7390" s="483"/>
      <c r="I7390" s="483"/>
      <c r="J7390" s="483"/>
      <c r="K7390" s="483"/>
      <c r="L7390" s="483"/>
      <c r="M7390" s="483"/>
      <c r="N7390" s="483"/>
      <c r="O7390" s="483"/>
      <c r="P7390" s="483"/>
      <c r="Q7390" s="13"/>
      <c r="R7390" s="13"/>
    </row>
    <row r="7391" spans="8:18" ht="15" customHeight="1" x14ac:dyDescent="0.4">
      <c r="H7391" s="484"/>
      <c r="I7391" s="484"/>
      <c r="J7391" s="484"/>
      <c r="K7391" s="484"/>
      <c r="L7391" s="484"/>
      <c r="M7391" s="484"/>
      <c r="N7391" s="484"/>
      <c r="O7391" s="484"/>
      <c r="P7391" s="484"/>
      <c r="Q7391" s="13"/>
      <c r="R7391" s="13"/>
    </row>
    <row r="7392" spans="8:18" ht="15" customHeight="1" x14ac:dyDescent="0.3">
      <c r="H7392" s="13"/>
      <c r="I7392" s="359"/>
      <c r="J7392" s="360"/>
      <c r="K7392" s="430"/>
      <c r="L7392" s="362"/>
      <c r="M7392" s="363"/>
      <c r="N7392" s="485"/>
      <c r="O7392" s="485"/>
      <c r="P7392" s="364"/>
      <c r="Q7392" s="13"/>
      <c r="R7392" s="13"/>
    </row>
    <row r="7393" spans="8:18" x14ac:dyDescent="0.3">
      <c r="H7393" s="13"/>
      <c r="I7393" s="359"/>
      <c r="J7393" s="360"/>
      <c r="K7393" s="361"/>
      <c r="L7393" s="361"/>
      <c r="M7393" s="363"/>
      <c r="N7393" s="485"/>
      <c r="O7393" s="485"/>
      <c r="P7393" s="364"/>
      <c r="Q7393" s="13"/>
      <c r="R7393" s="13"/>
    </row>
    <row r="7394" spans="8:18" x14ac:dyDescent="0.3">
      <c r="H7394" s="13"/>
      <c r="I7394" s="365"/>
      <c r="J7394" s="365"/>
      <c r="K7394" s="366"/>
      <c r="L7394" s="367"/>
      <c r="M7394" s="368"/>
      <c r="N7394" s="369"/>
      <c r="O7394" s="486"/>
      <c r="P7394" s="486"/>
      <c r="Q7394" s="486"/>
      <c r="R7394" s="486"/>
    </row>
    <row r="7395" spans="8:18" x14ac:dyDescent="0.3">
      <c r="H7395" s="370"/>
      <c r="I7395" s="371"/>
      <c r="J7395" s="371"/>
      <c r="K7395" s="367"/>
      <c r="L7395" s="367"/>
      <c r="M7395" s="367"/>
      <c r="N7395" s="372"/>
      <c r="O7395" s="478"/>
      <c r="P7395" s="478"/>
      <c r="Q7395" s="478"/>
      <c r="R7395" s="478"/>
    </row>
    <row r="7396" spans="8:18" ht="6.75" customHeight="1" x14ac:dyDescent="0.3">
      <c r="H7396" s="370"/>
      <c r="I7396" s="371"/>
      <c r="J7396" s="371"/>
      <c r="K7396" s="367"/>
      <c r="L7396" s="367"/>
      <c r="M7396" s="367"/>
      <c r="N7396" s="372"/>
      <c r="O7396" s="390"/>
      <c r="P7396" s="390"/>
      <c r="Q7396" s="390"/>
      <c r="R7396" s="390"/>
    </row>
    <row r="7397" spans="8:18" x14ac:dyDescent="0.3">
      <c r="H7397" s="357"/>
      <c r="I7397" s="357"/>
      <c r="J7397" s="407"/>
      <c r="K7397" s="378"/>
      <c r="L7397" s="378"/>
      <c r="M7397" s="381"/>
      <c r="N7397" s="423"/>
      <c r="O7397" s="376"/>
      <c r="P7397" s="377"/>
      <c r="Q7397" s="376"/>
      <c r="R7397" s="377"/>
    </row>
    <row r="7398" spans="8:18" x14ac:dyDescent="0.3">
      <c r="H7398" s="357"/>
      <c r="I7398" s="357"/>
      <c r="J7398" s="407"/>
      <c r="K7398" s="378"/>
      <c r="L7398" s="378"/>
      <c r="M7398" s="381"/>
      <c r="N7398" s="423"/>
      <c r="O7398" s="376"/>
      <c r="P7398" s="377"/>
      <c r="Q7398" s="376"/>
      <c r="R7398" s="377"/>
    </row>
    <row r="7399" spans="8:18" x14ac:dyDescent="0.3">
      <c r="H7399" s="357"/>
      <c r="I7399" s="357"/>
      <c r="J7399" s="407"/>
      <c r="K7399" s="378"/>
      <c r="L7399" s="378"/>
      <c r="M7399" s="381"/>
      <c r="N7399" s="381"/>
      <c r="O7399" s="376"/>
      <c r="P7399" s="377"/>
      <c r="Q7399" s="376"/>
      <c r="R7399" s="377"/>
    </row>
    <row r="7400" spans="8:18" x14ac:dyDescent="0.3">
      <c r="H7400" s="367"/>
      <c r="I7400" s="367"/>
      <c r="J7400" s="367"/>
      <c r="K7400" s="367"/>
      <c r="L7400" s="367"/>
      <c r="M7400" s="367"/>
      <c r="N7400" s="382"/>
      <c r="O7400" s="376"/>
      <c r="P7400" s="377"/>
      <c r="Q7400" s="376"/>
      <c r="R7400" s="460"/>
    </row>
    <row r="7401" spans="8:18" ht="22.5" customHeight="1" x14ac:dyDescent="0.3">
      <c r="H7401" s="367"/>
      <c r="I7401" s="367"/>
      <c r="J7401" s="367"/>
      <c r="K7401" s="367"/>
      <c r="L7401" s="367"/>
      <c r="M7401" s="367"/>
      <c r="N7401" s="382"/>
      <c r="O7401" s="376"/>
      <c r="P7401" s="480"/>
      <c r="Q7401" s="480"/>
      <c r="R7401" s="480"/>
    </row>
    <row r="7402" spans="8:18" ht="22.5" customHeight="1" x14ac:dyDescent="0.3">
      <c r="H7402" s="493"/>
      <c r="I7402" s="493"/>
      <c r="J7402" s="493"/>
      <c r="K7402" s="493"/>
      <c r="L7402" s="493"/>
      <c r="M7402" s="493"/>
      <c r="N7402" s="493"/>
      <c r="O7402" s="376"/>
      <c r="P7402" s="398"/>
      <c r="Q7402" s="398"/>
      <c r="R7402" s="398"/>
    </row>
    <row r="7403" spans="8:18" ht="22.5" customHeight="1" x14ac:dyDescent="0.3">
      <c r="H7403" s="493"/>
      <c r="I7403" s="493"/>
      <c r="J7403" s="493"/>
      <c r="K7403" s="493"/>
      <c r="L7403" s="493"/>
      <c r="M7403" s="493"/>
      <c r="N7403" s="493"/>
      <c r="O7403" s="376"/>
      <c r="P7403" s="480"/>
      <c r="Q7403" s="480"/>
      <c r="R7403" s="480"/>
    </row>
    <row r="7404" spans="8:18" x14ac:dyDescent="0.3">
      <c r="H7404" s="385"/>
      <c r="I7404" s="385"/>
      <c r="J7404" s="385"/>
      <c r="K7404" s="385"/>
      <c r="L7404" s="385"/>
      <c r="M7404" s="386"/>
      <c r="N7404" s="386"/>
      <c r="O7404" s="385"/>
      <c r="P7404" s="385"/>
      <c r="Q7404" s="13"/>
      <c r="R7404" s="13"/>
    </row>
    <row r="7405" spans="8:18" ht="20.25" customHeight="1" x14ac:dyDescent="0.3">
      <c r="H7405" s="354"/>
      <c r="I7405" s="355"/>
      <c r="J7405" s="355"/>
      <c r="K7405" s="355"/>
      <c r="L7405" s="355"/>
      <c r="M7405" s="355"/>
      <c r="N7405" s="355"/>
      <c r="O7405" s="355"/>
      <c r="P7405" s="355"/>
      <c r="Q7405" s="13"/>
      <c r="R7405" s="13"/>
    </row>
    <row r="7406" spans="8:18" x14ac:dyDescent="0.3">
      <c r="H7406" s="354"/>
      <c r="I7406" s="355"/>
      <c r="J7406" s="355"/>
      <c r="K7406" s="355"/>
      <c r="L7406" s="355"/>
      <c r="M7406" s="355"/>
      <c r="N7406" s="355"/>
      <c r="O7406" s="355"/>
      <c r="P7406" s="355"/>
      <c r="Q7406" s="13"/>
      <c r="R7406" s="70"/>
    </row>
    <row r="7407" spans="8:18" ht="32.25" customHeight="1" x14ac:dyDescent="0.3">
      <c r="H7407" s="354"/>
      <c r="I7407" s="355"/>
      <c r="J7407" s="355"/>
      <c r="K7407" s="355"/>
      <c r="L7407" s="355"/>
      <c r="M7407" s="355"/>
      <c r="N7407" s="355"/>
      <c r="O7407" s="355"/>
      <c r="P7407" s="355"/>
      <c r="Q7407" s="13"/>
      <c r="R7407" s="70"/>
    </row>
    <row r="7408" spans="8:18" x14ac:dyDescent="0.3">
      <c r="H7408" s="13"/>
      <c r="I7408" s="13"/>
      <c r="J7408" s="13"/>
      <c r="K7408" s="13"/>
      <c r="L7408" s="13"/>
      <c r="M7408" s="358"/>
      <c r="N7408" s="358"/>
      <c r="O7408" s="13"/>
      <c r="P7408" s="13"/>
      <c r="Q7408" s="13"/>
      <c r="R7408" s="13"/>
    </row>
    <row r="7409" spans="8:18" ht="18.600000000000001" x14ac:dyDescent="0.4">
      <c r="H7409" s="487"/>
      <c r="I7409" s="487"/>
      <c r="J7409" s="487"/>
      <c r="K7409" s="487"/>
      <c r="L7409" s="487"/>
      <c r="M7409" s="487"/>
      <c r="N7409" s="487"/>
      <c r="O7409" s="487"/>
      <c r="P7409" s="487"/>
      <c r="Q7409" s="487"/>
      <c r="R7409" s="487"/>
    </row>
    <row r="7410" spans="8:18" x14ac:dyDescent="0.3">
      <c r="H7410" s="482"/>
      <c r="I7410" s="482"/>
      <c r="J7410" s="482"/>
      <c r="K7410" s="482"/>
      <c r="L7410" s="482"/>
      <c r="M7410" s="482"/>
      <c r="N7410" s="482"/>
      <c r="O7410" s="482"/>
      <c r="P7410" s="482"/>
      <c r="Q7410" s="13"/>
      <c r="R7410" s="13"/>
    </row>
    <row r="7411" spans="8:18" ht="18.600000000000001" x14ac:dyDescent="0.4">
      <c r="H7411" s="483"/>
      <c r="I7411" s="483"/>
      <c r="J7411" s="483"/>
      <c r="K7411" s="483"/>
      <c r="L7411" s="483"/>
      <c r="M7411" s="483"/>
      <c r="N7411" s="483"/>
      <c r="O7411" s="483"/>
      <c r="P7411" s="483"/>
      <c r="Q7411" s="13"/>
      <c r="R7411" s="13"/>
    </row>
    <row r="7412" spans="8:18" ht="18" x14ac:dyDescent="0.4">
      <c r="H7412" s="484"/>
      <c r="I7412" s="484"/>
      <c r="J7412" s="484"/>
      <c r="K7412" s="484"/>
      <c r="L7412" s="484"/>
      <c r="M7412" s="484"/>
      <c r="N7412" s="484"/>
      <c r="O7412" s="484"/>
      <c r="P7412" s="484"/>
      <c r="Q7412" s="13"/>
      <c r="R7412" s="13"/>
    </row>
    <row r="7413" spans="8:18" ht="12.75" customHeight="1" x14ac:dyDescent="0.3">
      <c r="H7413" s="13"/>
      <c r="I7413" s="359"/>
      <c r="J7413" s="360"/>
      <c r="K7413" s="430"/>
      <c r="L7413" s="362"/>
      <c r="M7413" s="363"/>
      <c r="N7413" s="485"/>
      <c r="O7413" s="485"/>
      <c r="P7413" s="364"/>
      <c r="Q7413" s="13"/>
      <c r="R7413" s="13"/>
    </row>
    <row r="7414" spans="8:18" x14ac:dyDescent="0.3">
      <c r="H7414" s="13"/>
      <c r="I7414" s="359"/>
      <c r="J7414" s="360"/>
      <c r="K7414" s="361"/>
      <c r="L7414" s="361"/>
      <c r="M7414" s="363"/>
      <c r="N7414" s="485"/>
      <c r="O7414" s="485"/>
      <c r="P7414" s="364"/>
      <c r="Q7414" s="13"/>
      <c r="R7414" s="13"/>
    </row>
    <row r="7415" spans="8:18" x14ac:dyDescent="0.3">
      <c r="H7415" s="13"/>
      <c r="I7415" s="365"/>
      <c r="J7415" s="365"/>
      <c r="K7415" s="366"/>
      <c r="L7415" s="367"/>
      <c r="M7415" s="368"/>
      <c r="N7415" s="369"/>
      <c r="O7415" s="486"/>
      <c r="P7415" s="486"/>
      <c r="Q7415" s="486"/>
      <c r="R7415" s="486"/>
    </row>
    <row r="7416" spans="8:18" x14ac:dyDescent="0.3">
      <c r="H7416" s="370"/>
      <c r="I7416" s="371"/>
      <c r="J7416" s="371"/>
      <c r="K7416" s="367"/>
      <c r="L7416" s="367"/>
      <c r="M7416" s="367"/>
      <c r="N7416" s="372"/>
      <c r="O7416" s="478"/>
      <c r="P7416" s="478"/>
      <c r="Q7416" s="478"/>
      <c r="R7416" s="478"/>
    </row>
    <row r="7417" spans="8:18" ht="12" customHeight="1" x14ac:dyDescent="0.3">
      <c r="H7417" s="370"/>
      <c r="I7417" s="371"/>
      <c r="J7417" s="371"/>
      <c r="K7417" s="367"/>
      <c r="L7417" s="367"/>
      <c r="M7417" s="367"/>
      <c r="N7417" s="372"/>
      <c r="O7417" s="390"/>
      <c r="P7417" s="390"/>
      <c r="Q7417" s="390"/>
      <c r="R7417" s="390"/>
    </row>
    <row r="7418" spans="8:18" ht="14.25" customHeight="1" x14ac:dyDescent="0.3">
      <c r="H7418" s="357"/>
      <c r="I7418" s="357"/>
      <c r="J7418" s="407"/>
      <c r="K7418" s="378"/>
      <c r="L7418" s="378"/>
      <c r="M7418" s="381"/>
      <c r="N7418" s="381"/>
      <c r="O7418" s="376"/>
      <c r="P7418" s="377"/>
      <c r="Q7418" s="376"/>
      <c r="R7418" s="377"/>
    </row>
    <row r="7419" spans="8:18" x14ac:dyDescent="0.3">
      <c r="H7419" s="357"/>
      <c r="I7419" s="357"/>
      <c r="J7419" s="407"/>
      <c r="K7419" s="378"/>
      <c r="L7419" s="378"/>
      <c r="M7419" s="381"/>
      <c r="N7419" s="381"/>
      <c r="O7419" s="376"/>
      <c r="P7419" s="377"/>
      <c r="Q7419" s="376"/>
      <c r="R7419" s="377"/>
    </row>
    <row r="7420" spans="8:18" ht="13.5" customHeight="1" x14ac:dyDescent="0.3">
      <c r="H7420" s="357"/>
      <c r="I7420" s="357"/>
      <c r="J7420" s="407"/>
      <c r="K7420" s="378"/>
      <c r="L7420" s="378"/>
      <c r="M7420" s="381"/>
      <c r="N7420" s="381"/>
      <c r="O7420" s="376"/>
      <c r="P7420" s="377"/>
      <c r="Q7420" s="376"/>
      <c r="R7420" s="377"/>
    </row>
    <row r="7421" spans="8:18" ht="20.25" customHeight="1" x14ac:dyDescent="0.3">
      <c r="H7421" s="367"/>
      <c r="I7421" s="367"/>
      <c r="J7421" s="367"/>
      <c r="K7421" s="367"/>
      <c r="L7421" s="367"/>
      <c r="M7421" s="367"/>
      <c r="N7421" s="382"/>
      <c r="O7421" s="376"/>
      <c r="P7421" s="377"/>
      <c r="Q7421" s="376"/>
      <c r="R7421" s="460"/>
    </row>
    <row r="7422" spans="8:18" ht="23.25" customHeight="1" x14ac:dyDescent="0.3">
      <c r="H7422" s="367"/>
      <c r="I7422" s="367"/>
      <c r="J7422" s="367"/>
      <c r="K7422" s="367"/>
      <c r="L7422" s="367"/>
      <c r="M7422" s="367"/>
      <c r="N7422" s="382"/>
      <c r="O7422" s="376"/>
      <c r="P7422" s="480"/>
      <c r="Q7422" s="480"/>
      <c r="R7422" s="480"/>
    </row>
    <row r="7423" spans="8:18" x14ac:dyDescent="0.3">
      <c r="H7423" s="385"/>
      <c r="I7423" s="385"/>
      <c r="J7423" s="385"/>
      <c r="K7423" s="385"/>
      <c r="L7423" s="385"/>
      <c r="M7423" s="386"/>
      <c r="N7423" s="386"/>
      <c r="O7423" s="385"/>
      <c r="P7423" s="385"/>
      <c r="Q7423" s="13"/>
      <c r="R7423" s="13"/>
    </row>
    <row r="7424" spans="8:18" ht="18.75" customHeight="1" x14ac:dyDescent="0.3">
      <c r="H7424" s="354"/>
      <c r="I7424" s="355"/>
      <c r="J7424" s="355"/>
      <c r="K7424" s="355"/>
      <c r="L7424" s="355"/>
      <c r="M7424" s="355"/>
      <c r="N7424" s="355"/>
      <c r="O7424" s="355"/>
      <c r="P7424" s="355"/>
      <c r="Q7424" s="13"/>
      <c r="R7424" s="13"/>
    </row>
    <row r="7425" spans="8:18" ht="11.25" customHeight="1" x14ac:dyDescent="0.3">
      <c r="H7425" s="354"/>
      <c r="I7425" s="355"/>
      <c r="J7425" s="355"/>
      <c r="K7425" s="355"/>
      <c r="L7425" s="355"/>
      <c r="M7425" s="355"/>
      <c r="N7425" s="355"/>
      <c r="O7425" s="355"/>
      <c r="P7425" s="355"/>
      <c r="Q7425" s="13"/>
      <c r="R7425" s="70"/>
    </row>
    <row r="7426" spans="8:18" ht="33.75" customHeight="1" x14ac:dyDescent="0.3">
      <c r="H7426" s="354"/>
      <c r="I7426" s="355"/>
      <c r="J7426" s="355"/>
      <c r="K7426" s="355"/>
      <c r="L7426" s="355"/>
      <c r="M7426" s="355"/>
      <c r="N7426" s="355"/>
      <c r="O7426" s="355"/>
      <c r="P7426" s="355"/>
      <c r="Q7426" s="13"/>
      <c r="R7426" s="70"/>
    </row>
    <row r="7427" spans="8:18" ht="6" customHeight="1" x14ac:dyDescent="0.3">
      <c r="H7427" s="13"/>
      <c r="I7427" s="13"/>
      <c r="J7427" s="13"/>
      <c r="K7427" s="13"/>
      <c r="L7427" s="13"/>
      <c r="M7427" s="358"/>
      <c r="N7427" s="358"/>
      <c r="O7427" s="13"/>
      <c r="P7427" s="13"/>
      <c r="Q7427" s="13"/>
      <c r="R7427" s="13"/>
    </row>
    <row r="7428" spans="8:18" ht="18.600000000000001" x14ac:dyDescent="0.4">
      <c r="H7428" s="487"/>
      <c r="I7428" s="487"/>
      <c r="J7428" s="487"/>
      <c r="K7428" s="487"/>
      <c r="L7428" s="487"/>
      <c r="M7428" s="487"/>
      <c r="N7428" s="487"/>
      <c r="O7428" s="487"/>
      <c r="P7428" s="487"/>
      <c r="Q7428" s="487"/>
      <c r="R7428" s="487"/>
    </row>
    <row r="7429" spans="8:18" x14ac:dyDescent="0.3">
      <c r="H7429" s="482"/>
      <c r="I7429" s="482"/>
      <c r="J7429" s="482"/>
      <c r="K7429" s="482"/>
      <c r="L7429" s="482"/>
      <c r="M7429" s="482"/>
      <c r="N7429" s="482"/>
      <c r="O7429" s="482"/>
      <c r="P7429" s="482"/>
      <c r="Q7429" s="13"/>
      <c r="R7429" s="13"/>
    </row>
    <row r="7430" spans="8:18" ht="15" customHeight="1" x14ac:dyDescent="0.4">
      <c r="H7430" s="483"/>
      <c r="I7430" s="483"/>
      <c r="J7430" s="483"/>
      <c r="K7430" s="483"/>
      <c r="L7430" s="483"/>
      <c r="M7430" s="483"/>
      <c r="N7430" s="483"/>
      <c r="O7430" s="483"/>
      <c r="P7430" s="483"/>
      <c r="Q7430" s="13"/>
      <c r="R7430" s="13"/>
    </row>
    <row r="7431" spans="8:18" ht="18" x14ac:dyDescent="0.4">
      <c r="H7431" s="484"/>
      <c r="I7431" s="484"/>
      <c r="J7431" s="484"/>
      <c r="K7431" s="484"/>
      <c r="L7431" s="484"/>
      <c r="M7431" s="484"/>
      <c r="N7431" s="484"/>
      <c r="O7431" s="484"/>
      <c r="P7431" s="484"/>
      <c r="Q7431" s="13"/>
      <c r="R7431" s="13"/>
    </row>
    <row r="7432" spans="8:18" ht="12" customHeight="1" x14ac:dyDescent="0.3">
      <c r="H7432" s="13"/>
      <c r="I7432" s="359"/>
      <c r="J7432" s="360"/>
      <c r="K7432" s="430"/>
      <c r="L7432" s="362"/>
      <c r="M7432" s="363"/>
      <c r="N7432" s="485"/>
      <c r="O7432" s="485"/>
      <c r="P7432" s="364"/>
      <c r="Q7432" s="13"/>
      <c r="R7432" s="13"/>
    </row>
    <row r="7433" spans="8:18" x14ac:dyDescent="0.3">
      <c r="H7433" s="13"/>
      <c r="I7433" s="359"/>
      <c r="J7433" s="360"/>
      <c r="K7433" s="361"/>
      <c r="L7433" s="361"/>
      <c r="M7433" s="363"/>
      <c r="N7433" s="485"/>
      <c r="O7433" s="485"/>
      <c r="P7433" s="364"/>
      <c r="Q7433" s="13"/>
      <c r="R7433" s="13"/>
    </row>
    <row r="7434" spans="8:18" x14ac:dyDescent="0.3">
      <c r="H7434" s="13"/>
      <c r="I7434" s="365"/>
      <c r="J7434" s="365"/>
      <c r="K7434" s="366"/>
      <c r="L7434" s="367"/>
      <c r="M7434" s="368"/>
      <c r="N7434" s="369"/>
      <c r="O7434" s="486"/>
      <c r="P7434" s="486"/>
      <c r="Q7434" s="486"/>
      <c r="R7434" s="486"/>
    </row>
    <row r="7435" spans="8:18" x14ac:dyDescent="0.3">
      <c r="H7435" s="370"/>
      <c r="I7435" s="371"/>
      <c r="J7435" s="371"/>
      <c r="K7435" s="367"/>
      <c r="L7435" s="367"/>
      <c r="M7435" s="367"/>
      <c r="N7435" s="372"/>
      <c r="O7435" s="478"/>
      <c r="P7435" s="478"/>
      <c r="Q7435" s="478"/>
      <c r="R7435" s="478"/>
    </row>
    <row r="7436" spans="8:18" x14ac:dyDescent="0.3">
      <c r="H7436" s="370"/>
      <c r="I7436" s="371"/>
      <c r="J7436" s="371"/>
      <c r="K7436" s="367"/>
      <c r="L7436" s="367"/>
      <c r="M7436" s="367"/>
      <c r="N7436" s="372"/>
      <c r="O7436" s="390"/>
      <c r="P7436" s="390"/>
      <c r="Q7436" s="390"/>
      <c r="R7436" s="390"/>
    </row>
    <row r="7437" spans="8:18" x14ac:dyDescent="0.3">
      <c r="H7437" s="357"/>
      <c r="I7437" s="357"/>
      <c r="J7437" s="407"/>
      <c r="K7437" s="378"/>
      <c r="L7437" s="378"/>
      <c r="M7437" s="381"/>
      <c r="N7437" s="381"/>
      <c r="O7437" s="376"/>
      <c r="P7437" s="377"/>
      <c r="Q7437" s="390"/>
      <c r="R7437" s="390"/>
    </row>
    <row r="7438" spans="8:18" x14ac:dyDescent="0.3">
      <c r="H7438" s="357"/>
      <c r="I7438" s="357"/>
      <c r="J7438" s="407"/>
      <c r="K7438" s="378"/>
      <c r="L7438" s="378"/>
      <c r="M7438" s="381"/>
      <c r="N7438" s="490"/>
      <c r="O7438" s="376"/>
      <c r="P7438" s="377"/>
      <c r="Q7438" s="390"/>
      <c r="R7438" s="390"/>
    </row>
    <row r="7439" spans="8:18" x14ac:dyDescent="0.3">
      <c r="H7439" s="357"/>
      <c r="I7439" s="357"/>
      <c r="J7439" s="407"/>
      <c r="K7439" s="378"/>
      <c r="L7439" s="378"/>
      <c r="M7439" s="381"/>
      <c r="N7439" s="490"/>
      <c r="O7439" s="376"/>
      <c r="P7439" s="377"/>
      <c r="Q7439" s="390"/>
      <c r="R7439" s="390"/>
    </row>
    <row r="7440" spans="8:18" x14ac:dyDescent="0.3">
      <c r="H7440" s="357"/>
      <c r="I7440" s="357"/>
      <c r="J7440" s="407"/>
      <c r="K7440" s="378"/>
      <c r="L7440" s="378"/>
      <c r="M7440" s="381"/>
      <c r="N7440" s="490"/>
      <c r="O7440" s="376"/>
      <c r="P7440" s="377"/>
      <c r="Q7440" s="390"/>
      <c r="R7440" s="390"/>
    </row>
    <row r="7441" spans="8:18" x14ac:dyDescent="0.3">
      <c r="H7441" s="357"/>
      <c r="I7441" s="357"/>
      <c r="J7441" s="407"/>
      <c r="K7441" s="378"/>
      <c r="L7441" s="378"/>
      <c r="M7441" s="381"/>
      <c r="N7441" s="490"/>
      <c r="O7441" s="376"/>
      <c r="P7441" s="377"/>
      <c r="Q7441" s="390"/>
      <c r="R7441" s="390"/>
    </row>
    <row r="7442" spans="8:18" x14ac:dyDescent="0.3">
      <c r="H7442" s="370"/>
      <c r="I7442" s="371"/>
      <c r="J7442" s="371"/>
      <c r="K7442" s="367"/>
      <c r="L7442" s="367"/>
      <c r="M7442" s="367"/>
      <c r="N7442" s="372"/>
      <c r="O7442" s="390"/>
      <c r="P7442" s="390"/>
      <c r="Q7442" s="390"/>
      <c r="R7442" s="390"/>
    </row>
    <row r="7443" spans="8:18" x14ac:dyDescent="0.3">
      <c r="H7443" s="370"/>
      <c r="I7443" s="357"/>
      <c r="J7443" s="365"/>
      <c r="K7443" s="378"/>
      <c r="L7443" s="378"/>
      <c r="M7443" s="411"/>
      <c r="N7443" s="389"/>
      <c r="O7443" s="398"/>
      <c r="P7443" s="398"/>
      <c r="Q7443" s="398"/>
      <c r="R7443" s="398"/>
    </row>
    <row r="7444" spans="8:18" x14ac:dyDescent="0.3">
      <c r="H7444" s="370"/>
      <c r="I7444" s="357"/>
      <c r="J7444" s="365"/>
      <c r="K7444" s="378"/>
      <c r="L7444" s="378"/>
      <c r="M7444" s="461"/>
      <c r="N7444" s="389"/>
      <c r="O7444" s="442"/>
      <c r="P7444" s="398"/>
      <c r="Q7444" s="398"/>
      <c r="R7444" s="398"/>
    </row>
    <row r="7445" spans="8:18" x14ac:dyDescent="0.3">
      <c r="H7445" s="370"/>
      <c r="I7445" s="357"/>
      <c r="J7445" s="365"/>
      <c r="K7445" s="378"/>
      <c r="L7445" s="378"/>
      <c r="M7445" s="461"/>
      <c r="N7445" s="389"/>
      <c r="O7445" s="442"/>
      <c r="P7445" s="398"/>
      <c r="Q7445" s="398"/>
      <c r="R7445" s="398"/>
    </row>
    <row r="7446" spans="8:18" x14ac:dyDescent="0.3">
      <c r="H7446" s="357"/>
      <c r="I7446" s="357"/>
      <c r="J7446" s="407"/>
      <c r="K7446" s="378"/>
      <c r="L7446" s="378"/>
      <c r="M7446" s="381"/>
      <c r="N7446" s="381"/>
      <c r="O7446" s="376"/>
      <c r="P7446" s="377"/>
      <c r="Q7446" s="376"/>
      <c r="R7446" s="377"/>
    </row>
    <row r="7447" spans="8:18" ht="18.75" customHeight="1" x14ac:dyDescent="0.3">
      <c r="H7447" s="367"/>
      <c r="I7447" s="367"/>
      <c r="J7447" s="367"/>
      <c r="K7447" s="367"/>
      <c r="L7447" s="367"/>
      <c r="M7447" s="367"/>
      <c r="N7447" s="382"/>
      <c r="O7447" s="376"/>
      <c r="P7447" s="377"/>
      <c r="Q7447" s="376"/>
      <c r="R7447" s="460"/>
    </row>
    <row r="7448" spans="8:18" ht="24.75" customHeight="1" x14ac:dyDescent="0.3">
      <c r="H7448" s="367"/>
      <c r="I7448" s="367"/>
      <c r="J7448" s="367"/>
      <c r="K7448" s="367"/>
      <c r="L7448" s="367"/>
      <c r="M7448" s="367"/>
      <c r="N7448" s="382"/>
      <c r="O7448" s="376"/>
      <c r="P7448" s="480"/>
      <c r="Q7448" s="480"/>
      <c r="R7448" s="480"/>
    </row>
    <row r="7449" spans="8:18" ht="24" customHeight="1" x14ac:dyDescent="0.3">
      <c r="H7449" s="385"/>
      <c r="I7449" s="385"/>
      <c r="J7449" s="385"/>
      <c r="K7449" s="385"/>
      <c r="L7449" s="385"/>
      <c r="M7449" s="386"/>
      <c r="N7449" s="386"/>
      <c r="O7449" s="385"/>
      <c r="P7449" s="385"/>
      <c r="Q7449" s="13"/>
      <c r="R7449" s="13"/>
    </row>
    <row r="7450" spans="8:18" ht="18" customHeight="1" x14ac:dyDescent="0.3">
      <c r="H7450" s="354"/>
      <c r="I7450" s="355"/>
      <c r="J7450" s="355"/>
      <c r="K7450" s="355"/>
      <c r="L7450" s="355"/>
      <c r="M7450" s="355"/>
      <c r="N7450" s="355"/>
      <c r="O7450" s="355"/>
      <c r="P7450" s="355"/>
      <c r="Q7450" s="13"/>
      <c r="R7450" s="13"/>
    </row>
    <row r="7451" spans="8:18" ht="12.75" customHeight="1" x14ac:dyDescent="0.3">
      <c r="H7451" s="354"/>
      <c r="I7451" s="355"/>
      <c r="J7451" s="355"/>
      <c r="K7451" s="355"/>
      <c r="L7451" s="355"/>
      <c r="M7451" s="355"/>
      <c r="N7451" s="355"/>
      <c r="O7451" s="355"/>
      <c r="P7451" s="355"/>
      <c r="Q7451" s="13"/>
      <c r="R7451" s="70"/>
    </row>
    <row r="7452" spans="8:18" ht="30" customHeight="1" x14ac:dyDescent="0.3">
      <c r="H7452" s="354"/>
      <c r="I7452" s="355"/>
      <c r="J7452" s="355"/>
      <c r="K7452" s="355"/>
      <c r="L7452" s="355"/>
      <c r="M7452" s="355"/>
      <c r="N7452" s="355"/>
      <c r="O7452" s="355"/>
      <c r="P7452" s="355"/>
      <c r="Q7452" s="13"/>
      <c r="R7452" s="70"/>
    </row>
    <row r="7453" spans="8:18" ht="7.5" customHeight="1" x14ac:dyDescent="0.3">
      <c r="H7453" s="13"/>
      <c r="I7453" s="13"/>
      <c r="J7453" s="13"/>
      <c r="K7453" s="13"/>
      <c r="L7453" s="13"/>
      <c r="M7453" s="358"/>
      <c r="N7453" s="358"/>
      <c r="O7453" s="13"/>
      <c r="P7453" s="13"/>
      <c r="Q7453" s="13"/>
      <c r="R7453" s="13"/>
    </row>
    <row r="7454" spans="8:18" ht="18.600000000000001" x14ac:dyDescent="0.4">
      <c r="H7454" s="487"/>
      <c r="I7454" s="487"/>
      <c r="J7454" s="487"/>
      <c r="K7454" s="487"/>
      <c r="L7454" s="487"/>
      <c r="M7454" s="487"/>
      <c r="N7454" s="487"/>
      <c r="O7454" s="487"/>
      <c r="P7454" s="487"/>
      <c r="Q7454" s="487"/>
      <c r="R7454" s="487"/>
    </row>
    <row r="7455" spans="8:18" ht="15.75" customHeight="1" x14ac:dyDescent="0.3">
      <c r="H7455" s="482"/>
      <c r="I7455" s="482"/>
      <c r="J7455" s="482"/>
      <c r="K7455" s="482"/>
      <c r="L7455" s="482"/>
      <c r="M7455" s="482"/>
      <c r="N7455" s="482"/>
      <c r="O7455" s="482"/>
      <c r="P7455" s="482"/>
      <c r="Q7455" s="13"/>
      <c r="R7455" s="13"/>
    </row>
    <row r="7456" spans="8:18" ht="15" customHeight="1" x14ac:dyDescent="0.4">
      <c r="H7456" s="483"/>
      <c r="I7456" s="483"/>
      <c r="J7456" s="483"/>
      <c r="K7456" s="483"/>
      <c r="L7456" s="483"/>
      <c r="M7456" s="483"/>
      <c r="N7456" s="483"/>
      <c r="O7456" s="483"/>
      <c r="P7456" s="483"/>
      <c r="Q7456" s="13"/>
      <c r="R7456" s="13"/>
    </row>
    <row r="7457" spans="8:18" ht="21" customHeight="1" x14ac:dyDescent="0.4">
      <c r="H7457" s="484"/>
      <c r="I7457" s="484"/>
      <c r="J7457" s="484"/>
      <c r="K7457" s="484"/>
      <c r="L7457" s="484"/>
      <c r="M7457" s="484"/>
      <c r="N7457" s="484"/>
      <c r="O7457" s="484"/>
      <c r="P7457" s="484"/>
      <c r="Q7457" s="13"/>
      <c r="R7457" s="13"/>
    </row>
    <row r="7458" spans="8:18" x14ac:dyDescent="0.3">
      <c r="H7458" s="13"/>
      <c r="I7458" s="359"/>
      <c r="J7458" s="360"/>
      <c r="K7458" s="430"/>
      <c r="L7458" s="362"/>
      <c r="M7458" s="363"/>
      <c r="N7458" s="485"/>
      <c r="O7458" s="485"/>
      <c r="P7458" s="364"/>
      <c r="Q7458" s="13"/>
      <c r="R7458" s="13"/>
    </row>
    <row r="7459" spans="8:18" ht="14.25" customHeight="1" x14ac:dyDescent="0.3">
      <c r="H7459" s="13"/>
      <c r="I7459" s="359"/>
      <c r="J7459" s="360"/>
      <c r="K7459" s="361"/>
      <c r="L7459" s="361"/>
      <c r="M7459" s="363"/>
      <c r="N7459" s="485"/>
      <c r="O7459" s="485"/>
      <c r="P7459" s="364"/>
      <c r="Q7459" s="13"/>
      <c r="R7459" s="13"/>
    </row>
    <row r="7460" spans="8:18" x14ac:dyDescent="0.3">
      <c r="H7460" s="13"/>
      <c r="I7460" s="365"/>
      <c r="J7460" s="365"/>
      <c r="K7460" s="366"/>
      <c r="L7460" s="367"/>
      <c r="M7460" s="368"/>
      <c r="N7460" s="369"/>
      <c r="O7460" s="486"/>
      <c r="P7460" s="486"/>
      <c r="Q7460" s="486"/>
      <c r="R7460" s="486"/>
    </row>
    <row r="7461" spans="8:18" x14ac:dyDescent="0.3">
      <c r="H7461" s="370"/>
      <c r="I7461" s="371"/>
      <c r="J7461" s="371"/>
      <c r="K7461" s="367"/>
      <c r="L7461" s="367"/>
      <c r="M7461" s="367"/>
      <c r="N7461" s="372"/>
      <c r="O7461" s="478"/>
      <c r="P7461" s="478"/>
      <c r="Q7461" s="478"/>
      <c r="R7461" s="478"/>
    </row>
    <row r="7462" spans="8:18" x14ac:dyDescent="0.3">
      <c r="H7462" s="357"/>
      <c r="I7462" s="357"/>
      <c r="J7462" s="407"/>
      <c r="K7462" s="378"/>
      <c r="L7462" s="378"/>
      <c r="M7462" s="381"/>
      <c r="N7462" s="455"/>
      <c r="O7462" s="376"/>
      <c r="P7462" s="377"/>
      <c r="Q7462" s="376"/>
      <c r="R7462" s="377"/>
    </row>
    <row r="7463" spans="8:18" x14ac:dyDescent="0.3">
      <c r="H7463" s="370"/>
      <c r="I7463" s="357"/>
      <c r="J7463" s="407"/>
      <c r="K7463" s="378"/>
      <c r="L7463" s="378"/>
      <c r="M7463" s="411"/>
      <c r="N7463" s="423"/>
      <c r="O7463" s="376"/>
      <c r="P7463" s="377"/>
      <c r="Q7463" s="376"/>
      <c r="R7463" s="377"/>
    </row>
    <row r="7464" spans="8:18" x14ac:dyDescent="0.3">
      <c r="H7464" s="370"/>
      <c r="I7464" s="357"/>
      <c r="J7464" s="365"/>
      <c r="K7464" s="378"/>
      <c r="L7464" s="378"/>
      <c r="M7464" s="461"/>
      <c r="N7464" s="423"/>
      <c r="O7464" s="376"/>
      <c r="P7464" s="377"/>
      <c r="Q7464" s="376"/>
      <c r="R7464" s="377"/>
    </row>
    <row r="7465" spans="8:18" x14ac:dyDescent="0.3">
      <c r="H7465" s="370"/>
      <c r="I7465" s="357"/>
      <c r="J7465" s="365"/>
      <c r="K7465" s="378"/>
      <c r="L7465" s="378"/>
      <c r="M7465" s="461"/>
      <c r="N7465" s="381"/>
      <c r="O7465" s="376"/>
      <c r="P7465" s="377"/>
      <c r="Q7465" s="376"/>
      <c r="R7465" s="377"/>
    </row>
    <row r="7466" spans="8:18" x14ac:dyDescent="0.3">
      <c r="H7466" s="357"/>
      <c r="I7466" s="357"/>
      <c r="J7466" s="407"/>
      <c r="K7466" s="378"/>
      <c r="L7466" s="378"/>
      <c r="M7466" s="381"/>
      <c r="N7466" s="423"/>
      <c r="O7466" s="376"/>
      <c r="P7466" s="377"/>
      <c r="Q7466" s="376"/>
      <c r="R7466" s="377"/>
    </row>
    <row r="7467" spans="8:18" x14ac:dyDescent="0.3">
      <c r="H7467" s="357"/>
      <c r="I7467" s="357"/>
      <c r="J7467" s="407"/>
      <c r="K7467" s="378"/>
      <c r="L7467" s="378"/>
      <c r="M7467" s="381"/>
      <c r="N7467" s="423"/>
      <c r="O7467" s="376"/>
      <c r="P7467" s="377"/>
      <c r="Q7467" s="376"/>
      <c r="R7467" s="377"/>
    </row>
    <row r="7468" spans="8:18" x14ac:dyDescent="0.3">
      <c r="H7468" s="357"/>
      <c r="I7468" s="357"/>
      <c r="J7468" s="407"/>
      <c r="K7468" s="378"/>
      <c r="L7468" s="378"/>
      <c r="M7468" s="381"/>
      <c r="N7468" s="423"/>
      <c r="O7468" s="376"/>
      <c r="P7468" s="377"/>
      <c r="Q7468" s="376"/>
      <c r="R7468" s="377"/>
    </row>
    <row r="7469" spans="8:18" x14ac:dyDescent="0.3">
      <c r="H7469" s="357"/>
      <c r="I7469" s="357"/>
      <c r="J7469" s="407"/>
      <c r="K7469" s="378"/>
      <c r="L7469" s="378"/>
      <c r="M7469" s="381"/>
      <c r="N7469" s="381"/>
      <c r="O7469" s="376"/>
      <c r="P7469" s="377"/>
      <c r="Q7469" s="376"/>
      <c r="R7469" s="377"/>
    </row>
    <row r="7470" spans="8:18" ht="21" customHeight="1" x14ac:dyDescent="0.3">
      <c r="H7470" s="367"/>
      <c r="I7470" s="367"/>
      <c r="J7470" s="367"/>
      <c r="K7470" s="367"/>
      <c r="L7470" s="367"/>
      <c r="M7470" s="367"/>
      <c r="N7470" s="382"/>
      <c r="O7470" s="376"/>
      <c r="P7470" s="377"/>
      <c r="Q7470" s="376"/>
      <c r="R7470" s="460"/>
    </row>
    <row r="7471" spans="8:18" ht="19.5" customHeight="1" x14ac:dyDescent="0.3">
      <c r="H7471" s="367"/>
      <c r="I7471" s="367"/>
      <c r="J7471" s="367"/>
      <c r="K7471" s="367"/>
      <c r="L7471" s="367"/>
      <c r="M7471" s="367"/>
      <c r="N7471" s="382"/>
      <c r="O7471" s="376"/>
      <c r="P7471" s="480"/>
      <c r="Q7471" s="480"/>
      <c r="R7471" s="480"/>
    </row>
    <row r="7472" spans="8:18" ht="21" customHeight="1" x14ac:dyDescent="0.3">
      <c r="H7472" s="385"/>
      <c r="I7472" s="385"/>
      <c r="J7472" s="385"/>
      <c r="K7472" s="385"/>
      <c r="L7472" s="385"/>
      <c r="M7472" s="386"/>
      <c r="N7472" s="386"/>
      <c r="O7472" s="385"/>
      <c r="P7472" s="385"/>
      <c r="Q7472" s="13"/>
      <c r="R7472" s="13"/>
    </row>
    <row r="7473" spans="8:18" ht="22.5" customHeight="1" x14ac:dyDescent="0.3">
      <c r="H7473" s="354"/>
      <c r="I7473" s="355"/>
      <c r="J7473" s="355"/>
      <c r="K7473" s="355"/>
      <c r="L7473" s="355"/>
      <c r="M7473" s="355"/>
      <c r="N7473" s="355"/>
      <c r="O7473" s="355"/>
      <c r="P7473" s="355"/>
      <c r="Q7473" s="13"/>
      <c r="R7473" s="13"/>
    </row>
    <row r="7474" spans="8:18" x14ac:dyDescent="0.3">
      <c r="H7474" s="354"/>
      <c r="I7474" s="355"/>
      <c r="J7474" s="355"/>
      <c r="K7474" s="355"/>
      <c r="L7474" s="355"/>
      <c r="M7474" s="355"/>
      <c r="N7474" s="355"/>
      <c r="O7474" s="355"/>
      <c r="P7474" s="355"/>
      <c r="Q7474" s="13"/>
      <c r="R7474" s="70"/>
    </row>
    <row r="7475" spans="8:18" ht="24" customHeight="1" x14ac:dyDescent="0.3">
      <c r="H7475" s="354"/>
      <c r="I7475" s="355"/>
      <c r="J7475" s="355"/>
      <c r="K7475" s="355"/>
      <c r="L7475" s="355"/>
      <c r="M7475" s="355"/>
      <c r="N7475" s="355"/>
      <c r="O7475" s="355"/>
      <c r="P7475" s="355"/>
      <c r="Q7475" s="13"/>
      <c r="R7475" s="70"/>
    </row>
    <row r="7476" spans="8:18" ht="4.5" customHeight="1" x14ac:dyDescent="0.3">
      <c r="H7476" s="13"/>
      <c r="I7476" s="13"/>
      <c r="J7476" s="13"/>
      <c r="K7476" s="13"/>
      <c r="L7476" s="13"/>
      <c r="M7476" s="358"/>
      <c r="N7476" s="358"/>
      <c r="O7476" s="13"/>
      <c r="P7476" s="13"/>
      <c r="Q7476" s="13"/>
      <c r="R7476" s="13"/>
    </row>
    <row r="7477" spans="8:18" ht="23.25" customHeight="1" x14ac:dyDescent="0.4">
      <c r="H7477" s="487"/>
      <c r="I7477" s="487"/>
      <c r="J7477" s="487"/>
      <c r="K7477" s="487"/>
      <c r="L7477" s="487"/>
      <c r="M7477" s="487"/>
      <c r="N7477" s="487"/>
      <c r="O7477" s="487"/>
      <c r="P7477" s="487"/>
      <c r="Q7477" s="487"/>
      <c r="R7477" s="487"/>
    </row>
    <row r="7478" spans="8:18" x14ac:dyDescent="0.3">
      <c r="H7478" s="482"/>
      <c r="I7478" s="482"/>
      <c r="J7478" s="482"/>
      <c r="K7478" s="482"/>
      <c r="L7478" s="482"/>
      <c r="M7478" s="482"/>
      <c r="N7478" s="482"/>
      <c r="O7478" s="482"/>
      <c r="P7478" s="482"/>
      <c r="Q7478" s="13"/>
      <c r="R7478" s="13"/>
    </row>
    <row r="7479" spans="8:18" ht="18.600000000000001" x14ac:dyDescent="0.4">
      <c r="H7479" s="483"/>
      <c r="I7479" s="483"/>
      <c r="J7479" s="483"/>
      <c r="K7479" s="483"/>
      <c r="L7479" s="483"/>
      <c r="M7479" s="483"/>
      <c r="N7479" s="483"/>
      <c r="O7479" s="483"/>
      <c r="P7479" s="483"/>
      <c r="Q7479" s="13"/>
      <c r="R7479" s="13"/>
    </row>
    <row r="7480" spans="8:18" ht="18" x14ac:dyDescent="0.4">
      <c r="H7480" s="484"/>
      <c r="I7480" s="484"/>
      <c r="J7480" s="484"/>
      <c r="K7480" s="484"/>
      <c r="L7480" s="484"/>
      <c r="M7480" s="484"/>
      <c r="N7480" s="484"/>
      <c r="O7480" s="484"/>
      <c r="P7480" s="484"/>
      <c r="Q7480" s="13"/>
      <c r="R7480" s="13"/>
    </row>
    <row r="7481" spans="8:18" x14ac:dyDescent="0.3">
      <c r="H7481" s="13"/>
      <c r="I7481" s="359"/>
      <c r="J7481" s="360"/>
      <c r="K7481" s="430"/>
      <c r="L7481" s="362"/>
      <c r="M7481" s="363"/>
      <c r="N7481" s="485"/>
      <c r="O7481" s="485"/>
      <c r="P7481" s="364"/>
      <c r="Q7481" s="13"/>
      <c r="R7481" s="13"/>
    </row>
    <row r="7482" spans="8:18" x14ac:dyDescent="0.3">
      <c r="H7482" s="13"/>
      <c r="I7482" s="359"/>
      <c r="J7482" s="360"/>
      <c r="K7482" s="361"/>
      <c r="L7482" s="361"/>
      <c r="M7482" s="363"/>
      <c r="N7482" s="485"/>
      <c r="O7482" s="485"/>
      <c r="P7482" s="364"/>
      <c r="Q7482" s="13"/>
      <c r="R7482" s="13"/>
    </row>
    <row r="7483" spans="8:18" x14ac:dyDescent="0.3">
      <c r="H7483" s="13"/>
      <c r="I7483" s="365"/>
      <c r="J7483" s="365"/>
      <c r="K7483" s="366"/>
      <c r="L7483" s="367"/>
      <c r="M7483" s="368"/>
      <c r="N7483" s="369"/>
      <c r="O7483" s="486"/>
      <c r="P7483" s="486"/>
      <c r="Q7483" s="486"/>
      <c r="R7483" s="486"/>
    </row>
    <row r="7484" spans="8:18" x14ac:dyDescent="0.3">
      <c r="H7484" s="370"/>
      <c r="I7484" s="371"/>
      <c r="J7484" s="371"/>
      <c r="K7484" s="367"/>
      <c r="L7484" s="367"/>
      <c r="M7484" s="367"/>
      <c r="N7484" s="372"/>
      <c r="O7484" s="478"/>
      <c r="P7484" s="478"/>
      <c r="Q7484" s="478"/>
      <c r="R7484" s="478"/>
    </row>
    <row r="7485" spans="8:18" x14ac:dyDescent="0.3">
      <c r="H7485" s="357"/>
      <c r="I7485" s="357"/>
      <c r="J7485" s="407"/>
      <c r="K7485" s="378"/>
      <c r="L7485" s="378"/>
      <c r="M7485" s="381"/>
      <c r="N7485" s="423"/>
      <c r="O7485" s="376"/>
      <c r="P7485" s="377"/>
      <c r="Q7485" s="376"/>
      <c r="R7485" s="377"/>
    </row>
    <row r="7486" spans="8:18" x14ac:dyDescent="0.3">
      <c r="H7486" s="357"/>
      <c r="I7486" s="357"/>
      <c r="J7486" s="407"/>
      <c r="K7486" s="378"/>
      <c r="L7486" s="378"/>
      <c r="M7486" s="381"/>
      <c r="N7486" s="381"/>
      <c r="O7486" s="376"/>
      <c r="P7486" s="377"/>
      <c r="Q7486" s="376"/>
      <c r="R7486" s="377"/>
    </row>
    <row r="7487" spans="8:18" x14ac:dyDescent="0.3">
      <c r="H7487" s="357"/>
      <c r="I7487" s="357"/>
      <c r="J7487" s="407"/>
      <c r="K7487" s="378"/>
      <c r="L7487" s="378"/>
      <c r="M7487" s="381"/>
      <c r="N7487" s="381"/>
      <c r="O7487" s="376"/>
      <c r="P7487" s="377"/>
      <c r="Q7487" s="376"/>
      <c r="R7487" s="377"/>
    </row>
    <row r="7488" spans="8:18" x14ac:dyDescent="0.3">
      <c r="H7488" s="357"/>
      <c r="I7488" s="357"/>
      <c r="J7488" s="407"/>
      <c r="K7488" s="378"/>
      <c r="L7488" s="378"/>
      <c r="M7488" s="381"/>
      <c r="N7488" s="381"/>
      <c r="O7488" s="376"/>
      <c r="P7488" s="377"/>
      <c r="Q7488" s="376"/>
      <c r="R7488" s="377"/>
    </row>
    <row r="7489" spans="8:19" x14ac:dyDescent="0.3">
      <c r="H7489" s="357"/>
      <c r="I7489" s="357"/>
      <c r="J7489" s="407"/>
      <c r="K7489" s="378"/>
      <c r="L7489" s="378"/>
      <c r="M7489" s="381"/>
      <c r="N7489" s="423"/>
      <c r="O7489" s="376"/>
      <c r="P7489" s="377"/>
      <c r="Q7489" s="376"/>
      <c r="R7489" s="377"/>
    </row>
    <row r="7490" spans="8:19" x14ac:dyDescent="0.3">
      <c r="H7490" s="357"/>
      <c r="I7490" s="357"/>
      <c r="J7490" s="407"/>
      <c r="K7490" s="378"/>
      <c r="L7490" s="378"/>
      <c r="M7490" s="381"/>
      <c r="N7490" s="381"/>
      <c r="O7490" s="376"/>
      <c r="P7490" s="377"/>
      <c r="Q7490" s="376"/>
      <c r="R7490" s="377"/>
    </row>
    <row r="7491" spans="8:19" x14ac:dyDescent="0.3">
      <c r="H7491" s="357"/>
      <c r="I7491" s="357"/>
      <c r="J7491" s="407"/>
      <c r="K7491" s="378"/>
      <c r="L7491" s="378"/>
      <c r="M7491" s="381"/>
      <c r="N7491" s="381"/>
      <c r="O7491" s="376"/>
      <c r="P7491" s="377"/>
      <c r="Q7491" s="376"/>
      <c r="R7491" s="377"/>
    </row>
    <row r="7492" spans="8:19" x14ac:dyDescent="0.3">
      <c r="H7492" s="357"/>
      <c r="I7492" s="357"/>
      <c r="J7492" s="407"/>
      <c r="K7492" s="378"/>
      <c r="L7492" s="378"/>
      <c r="M7492" s="381"/>
      <c r="N7492" s="381"/>
      <c r="O7492" s="376"/>
      <c r="P7492" s="377"/>
      <c r="Q7492" s="376"/>
      <c r="R7492" s="377"/>
    </row>
    <row r="7493" spans="8:19" x14ac:dyDescent="0.3">
      <c r="H7493" s="357"/>
      <c r="I7493" s="357"/>
      <c r="J7493" s="407"/>
      <c r="K7493" s="378"/>
      <c r="L7493" s="378"/>
      <c r="M7493" s="381"/>
      <c r="N7493" s="381"/>
      <c r="O7493" s="376"/>
      <c r="P7493" s="377"/>
      <c r="Q7493" s="376"/>
      <c r="R7493" s="377"/>
    </row>
    <row r="7494" spans="8:19" x14ac:dyDescent="0.3">
      <c r="H7494" s="357"/>
      <c r="I7494" s="357"/>
      <c r="J7494" s="407"/>
      <c r="K7494" s="378"/>
      <c r="L7494" s="378"/>
      <c r="M7494" s="381"/>
      <c r="N7494" s="423"/>
      <c r="O7494" s="376"/>
      <c r="P7494" s="377"/>
      <c r="Q7494" s="376"/>
      <c r="R7494" s="377"/>
    </row>
    <row r="7495" spans="8:19" ht="18" customHeight="1" x14ac:dyDescent="0.3">
      <c r="H7495" s="367"/>
      <c r="I7495" s="367"/>
      <c r="J7495" s="367"/>
      <c r="K7495" s="367"/>
      <c r="L7495" s="367"/>
      <c r="M7495" s="367"/>
      <c r="N7495" s="382"/>
      <c r="O7495" s="376"/>
      <c r="P7495" s="377"/>
      <c r="Q7495" s="376"/>
      <c r="R7495" s="460"/>
    </row>
    <row r="7496" spans="8:19" ht="19.5" customHeight="1" x14ac:dyDescent="0.3">
      <c r="H7496" s="367"/>
      <c r="I7496" s="367"/>
      <c r="J7496" s="367"/>
      <c r="K7496" s="367"/>
      <c r="L7496" s="367"/>
      <c r="M7496" s="367"/>
      <c r="N7496" s="382"/>
      <c r="O7496" s="376"/>
      <c r="P7496" s="480"/>
      <c r="Q7496" s="480"/>
      <c r="R7496" s="480"/>
    </row>
    <row r="7497" spans="8:19" ht="18" customHeight="1" x14ac:dyDescent="0.3">
      <c r="H7497" s="494"/>
      <c r="I7497" s="494"/>
      <c r="J7497" s="494"/>
      <c r="K7497" s="494"/>
      <c r="L7497" s="494"/>
      <c r="M7497" s="494"/>
      <c r="N7497" s="494"/>
      <c r="O7497" s="376"/>
      <c r="P7497" s="372"/>
      <c r="Q7497" s="398"/>
      <c r="R7497" s="372"/>
    </row>
    <row r="7498" spans="8:19" ht="20.25" customHeight="1" x14ac:dyDescent="0.3">
      <c r="H7498" s="494"/>
      <c r="I7498" s="494"/>
      <c r="J7498" s="494"/>
      <c r="K7498" s="494"/>
      <c r="L7498" s="494"/>
      <c r="M7498" s="494"/>
      <c r="N7498" s="494"/>
      <c r="O7498" s="376"/>
      <c r="P7498" s="480"/>
      <c r="Q7498" s="480"/>
      <c r="R7498" s="480"/>
      <c r="S7498" s="71"/>
    </row>
    <row r="7499" spans="8:19" ht="17.25" customHeight="1" x14ac:dyDescent="0.3">
      <c r="H7499" s="385"/>
      <c r="I7499" s="385"/>
      <c r="J7499" s="385"/>
      <c r="K7499" s="385"/>
      <c r="L7499" s="385"/>
      <c r="M7499" s="386"/>
      <c r="N7499" s="386"/>
      <c r="O7499" s="385"/>
      <c r="P7499" s="385"/>
      <c r="Q7499" s="13"/>
      <c r="R7499" s="13"/>
    </row>
    <row r="7500" spans="8:19" ht="19.5" customHeight="1" x14ac:dyDescent="0.3">
      <c r="H7500" s="354"/>
      <c r="I7500" s="355"/>
      <c r="J7500" s="355"/>
      <c r="K7500" s="355"/>
      <c r="L7500" s="355"/>
      <c r="M7500" s="355"/>
      <c r="N7500" s="355"/>
      <c r="O7500" s="355"/>
      <c r="P7500" s="355"/>
      <c r="Q7500" s="13"/>
      <c r="R7500" s="13"/>
    </row>
    <row r="7501" spans="8:19" x14ac:dyDescent="0.3">
      <c r="H7501" s="354"/>
      <c r="I7501" s="355"/>
      <c r="J7501" s="355"/>
      <c r="K7501" s="355"/>
      <c r="L7501" s="355"/>
      <c r="M7501" s="355"/>
      <c r="N7501" s="355"/>
      <c r="O7501" s="355"/>
      <c r="P7501" s="355"/>
      <c r="Q7501" s="13"/>
      <c r="R7501" s="70"/>
    </row>
    <row r="7502" spans="8:19" ht="30.75" customHeight="1" x14ac:dyDescent="0.3">
      <c r="H7502" s="354"/>
      <c r="I7502" s="355"/>
      <c r="J7502" s="355"/>
      <c r="K7502" s="355"/>
      <c r="L7502" s="355"/>
      <c r="M7502" s="355"/>
      <c r="N7502" s="355"/>
      <c r="O7502" s="355"/>
      <c r="P7502" s="355"/>
      <c r="Q7502" s="13"/>
      <c r="R7502" s="70"/>
    </row>
    <row r="7503" spans="8:19" ht="4.5" customHeight="1" x14ac:dyDescent="0.3">
      <c r="H7503" s="13"/>
      <c r="I7503" s="13"/>
      <c r="J7503" s="13"/>
      <c r="K7503" s="13"/>
      <c r="L7503" s="13"/>
      <c r="M7503" s="358"/>
      <c r="N7503" s="358"/>
      <c r="O7503" s="13"/>
      <c r="P7503" s="13"/>
      <c r="Q7503" s="13"/>
      <c r="R7503" s="13"/>
    </row>
    <row r="7504" spans="8:19" ht="18.600000000000001" x14ac:dyDescent="0.4">
      <c r="H7504" s="487"/>
      <c r="I7504" s="487"/>
      <c r="J7504" s="487"/>
      <c r="K7504" s="487"/>
      <c r="L7504" s="487"/>
      <c r="M7504" s="487"/>
      <c r="N7504" s="487"/>
      <c r="O7504" s="487"/>
      <c r="P7504" s="487"/>
      <c r="Q7504" s="487"/>
      <c r="R7504" s="487"/>
    </row>
    <row r="7505" spans="8:18" x14ac:dyDescent="0.3">
      <c r="H7505" s="482"/>
      <c r="I7505" s="482"/>
      <c r="J7505" s="482"/>
      <c r="K7505" s="482"/>
      <c r="L7505" s="482"/>
      <c r="M7505" s="482"/>
      <c r="N7505" s="482"/>
      <c r="O7505" s="482"/>
      <c r="P7505" s="482"/>
      <c r="Q7505" s="13"/>
      <c r="R7505" s="13"/>
    </row>
    <row r="7506" spans="8:18" ht="18.600000000000001" x14ac:dyDescent="0.4">
      <c r="H7506" s="483"/>
      <c r="I7506" s="483"/>
      <c r="J7506" s="483"/>
      <c r="K7506" s="483"/>
      <c r="L7506" s="483"/>
      <c r="M7506" s="483"/>
      <c r="N7506" s="483"/>
      <c r="O7506" s="483"/>
      <c r="P7506" s="483"/>
      <c r="Q7506" s="13"/>
      <c r="R7506" s="13"/>
    </row>
    <row r="7507" spans="8:18" ht="21" customHeight="1" x14ac:dyDescent="0.4">
      <c r="H7507" s="484"/>
      <c r="I7507" s="484"/>
      <c r="J7507" s="484"/>
      <c r="K7507" s="484"/>
      <c r="L7507" s="484"/>
      <c r="M7507" s="484"/>
      <c r="N7507" s="484"/>
      <c r="O7507" s="484"/>
      <c r="P7507" s="484"/>
      <c r="Q7507" s="13"/>
      <c r="R7507" s="13"/>
    </row>
    <row r="7508" spans="8:18" x14ac:dyDescent="0.3">
      <c r="H7508" s="13"/>
      <c r="I7508" s="359"/>
      <c r="J7508" s="360"/>
      <c r="K7508" s="430"/>
      <c r="L7508" s="362"/>
      <c r="M7508" s="363"/>
      <c r="N7508" s="485"/>
      <c r="O7508" s="485"/>
      <c r="P7508" s="364"/>
      <c r="Q7508" s="13"/>
      <c r="R7508" s="13"/>
    </row>
    <row r="7509" spans="8:18" x14ac:dyDescent="0.3">
      <c r="H7509" s="13"/>
      <c r="I7509" s="359"/>
      <c r="J7509" s="360"/>
      <c r="K7509" s="361"/>
      <c r="L7509" s="361"/>
      <c r="M7509" s="363"/>
      <c r="N7509" s="485"/>
      <c r="O7509" s="485"/>
      <c r="P7509" s="364"/>
      <c r="Q7509" s="13"/>
      <c r="R7509" s="13"/>
    </row>
    <row r="7510" spans="8:18" x14ac:dyDescent="0.3">
      <c r="H7510" s="13"/>
      <c r="I7510" s="365"/>
      <c r="J7510" s="365"/>
      <c r="K7510" s="366"/>
      <c r="L7510" s="367"/>
      <c r="M7510" s="368"/>
      <c r="N7510" s="369"/>
      <c r="O7510" s="486"/>
      <c r="P7510" s="486"/>
      <c r="Q7510" s="486"/>
      <c r="R7510" s="486"/>
    </row>
    <row r="7511" spans="8:18" x14ac:dyDescent="0.3">
      <c r="H7511" s="370"/>
      <c r="I7511" s="371"/>
      <c r="J7511" s="371"/>
      <c r="K7511" s="367"/>
      <c r="L7511" s="367"/>
      <c r="M7511" s="367"/>
      <c r="N7511" s="372"/>
      <c r="O7511" s="478"/>
      <c r="P7511" s="478"/>
      <c r="Q7511" s="478"/>
      <c r="R7511" s="478"/>
    </row>
    <row r="7512" spans="8:18" x14ac:dyDescent="0.3">
      <c r="H7512" s="370"/>
      <c r="I7512" s="371"/>
      <c r="J7512" s="371"/>
      <c r="K7512" s="367"/>
      <c r="L7512" s="367"/>
      <c r="M7512" s="367"/>
      <c r="N7512" s="372"/>
      <c r="O7512" s="390"/>
      <c r="P7512" s="390"/>
      <c r="Q7512" s="390"/>
      <c r="R7512" s="390"/>
    </row>
    <row r="7513" spans="8:18" ht="16.5" customHeight="1" x14ac:dyDescent="0.3">
      <c r="H7513" s="357"/>
      <c r="I7513" s="357"/>
      <c r="J7513" s="407"/>
      <c r="K7513" s="378"/>
      <c r="L7513" s="378"/>
      <c r="M7513" s="381"/>
      <c r="N7513" s="381"/>
      <c r="O7513" s="376"/>
      <c r="P7513" s="377"/>
      <c r="Q7513" s="376"/>
      <c r="R7513" s="377"/>
    </row>
    <row r="7514" spans="8:18" ht="31.5" customHeight="1" x14ac:dyDescent="0.3">
      <c r="H7514" s="357"/>
      <c r="I7514" s="357"/>
      <c r="J7514" s="407"/>
      <c r="K7514" s="378"/>
      <c r="L7514" s="378"/>
      <c r="M7514" s="381"/>
      <c r="N7514" s="381"/>
      <c r="O7514" s="376"/>
      <c r="P7514" s="377"/>
      <c r="Q7514" s="376"/>
      <c r="R7514" s="377"/>
    </row>
    <row r="7515" spans="8:18" x14ac:dyDescent="0.3">
      <c r="H7515" s="357"/>
      <c r="I7515" s="357"/>
      <c r="J7515" s="407"/>
      <c r="K7515" s="378"/>
      <c r="L7515" s="378"/>
      <c r="M7515" s="381"/>
      <c r="N7515" s="381"/>
      <c r="O7515" s="376"/>
      <c r="P7515" s="377"/>
      <c r="Q7515" s="376"/>
      <c r="R7515" s="377"/>
    </row>
    <row r="7516" spans="8:18" ht="20.25" customHeight="1" x14ac:dyDescent="0.3">
      <c r="H7516" s="367"/>
      <c r="I7516" s="367"/>
      <c r="J7516" s="367"/>
      <c r="K7516" s="367"/>
      <c r="L7516" s="367"/>
      <c r="M7516" s="367"/>
      <c r="N7516" s="382"/>
      <c r="O7516" s="376"/>
      <c r="P7516" s="377"/>
      <c r="Q7516" s="376"/>
      <c r="R7516" s="460"/>
    </row>
    <row r="7517" spans="8:18" ht="21.75" customHeight="1" x14ac:dyDescent="0.3">
      <c r="H7517" s="367"/>
      <c r="I7517" s="367"/>
      <c r="J7517" s="367"/>
      <c r="K7517" s="367"/>
      <c r="L7517" s="367"/>
      <c r="M7517" s="367"/>
      <c r="N7517" s="382"/>
      <c r="O7517" s="376"/>
      <c r="P7517" s="480"/>
      <c r="Q7517" s="480"/>
      <c r="R7517" s="480"/>
    </row>
    <row r="7518" spans="8:18" ht="19.5" customHeight="1" x14ac:dyDescent="0.3">
      <c r="H7518" s="385"/>
      <c r="I7518" s="385"/>
      <c r="J7518" s="385"/>
      <c r="K7518" s="385"/>
      <c r="L7518" s="385"/>
      <c r="M7518" s="386"/>
      <c r="N7518" s="386"/>
      <c r="O7518" s="385"/>
      <c r="P7518" s="385"/>
      <c r="Q7518" s="13"/>
      <c r="R7518" s="13"/>
    </row>
    <row r="7519" spans="8:18" ht="18.75" customHeight="1" x14ac:dyDescent="0.3">
      <c r="H7519" s="354"/>
      <c r="I7519" s="355"/>
      <c r="J7519" s="355"/>
      <c r="K7519" s="355"/>
      <c r="L7519" s="355"/>
      <c r="M7519" s="355"/>
      <c r="N7519" s="355"/>
      <c r="O7519" s="355"/>
      <c r="P7519" s="355"/>
      <c r="Q7519" s="13"/>
      <c r="R7519" s="13"/>
    </row>
    <row r="7520" spans="8:18" x14ac:dyDescent="0.3">
      <c r="H7520" s="354"/>
      <c r="I7520" s="355"/>
      <c r="J7520" s="355"/>
      <c r="K7520" s="355"/>
      <c r="L7520" s="355"/>
      <c r="M7520" s="355"/>
      <c r="N7520" s="355"/>
      <c r="O7520" s="355"/>
      <c r="P7520" s="355"/>
      <c r="Q7520" s="13"/>
      <c r="R7520" s="70"/>
    </row>
    <row r="7521" spans="8:18" ht="30.75" customHeight="1" x14ac:dyDescent="0.3">
      <c r="H7521" s="354"/>
      <c r="I7521" s="355"/>
      <c r="J7521" s="355"/>
      <c r="K7521" s="355"/>
      <c r="L7521" s="355"/>
      <c r="M7521" s="355"/>
      <c r="N7521" s="355"/>
      <c r="O7521" s="355"/>
      <c r="P7521" s="355"/>
      <c r="Q7521" s="13"/>
      <c r="R7521" s="70"/>
    </row>
    <row r="7522" spans="8:18" ht="5.25" customHeight="1" x14ac:dyDescent="0.3">
      <c r="H7522" s="13"/>
      <c r="I7522" s="13"/>
      <c r="J7522" s="13"/>
      <c r="K7522" s="13"/>
      <c r="L7522" s="13"/>
      <c r="M7522" s="358"/>
      <c r="N7522" s="358"/>
      <c r="O7522" s="13"/>
      <c r="P7522" s="13"/>
      <c r="Q7522" s="13"/>
      <c r="R7522" s="13"/>
    </row>
    <row r="7523" spans="8:18" ht="18.600000000000001" x14ac:dyDescent="0.4">
      <c r="H7523" s="487"/>
      <c r="I7523" s="487"/>
      <c r="J7523" s="487"/>
      <c r="K7523" s="487"/>
      <c r="L7523" s="487"/>
      <c r="M7523" s="487"/>
      <c r="N7523" s="487"/>
      <c r="O7523" s="487"/>
      <c r="P7523" s="487"/>
      <c r="Q7523" s="487"/>
      <c r="R7523" s="487"/>
    </row>
    <row r="7524" spans="8:18" x14ac:dyDescent="0.3">
      <c r="H7524" s="482"/>
      <c r="I7524" s="482"/>
      <c r="J7524" s="482"/>
      <c r="K7524" s="482"/>
      <c r="L7524" s="482"/>
      <c r="M7524" s="482"/>
      <c r="N7524" s="482"/>
      <c r="O7524" s="482"/>
      <c r="P7524" s="482"/>
      <c r="Q7524" s="13"/>
      <c r="R7524" s="13"/>
    </row>
    <row r="7525" spans="8:18" ht="18.600000000000001" x14ac:dyDescent="0.4">
      <c r="H7525" s="483"/>
      <c r="I7525" s="483"/>
      <c r="J7525" s="483"/>
      <c r="K7525" s="483"/>
      <c r="L7525" s="483"/>
      <c r="M7525" s="483"/>
      <c r="N7525" s="483"/>
      <c r="O7525" s="483"/>
      <c r="P7525" s="483"/>
      <c r="Q7525" s="13"/>
      <c r="R7525" s="13"/>
    </row>
    <row r="7526" spans="8:18" ht="18" x14ac:dyDescent="0.4">
      <c r="H7526" s="484"/>
      <c r="I7526" s="484"/>
      <c r="J7526" s="484"/>
      <c r="K7526" s="484"/>
      <c r="L7526" s="484"/>
      <c r="M7526" s="484"/>
      <c r="N7526" s="484"/>
      <c r="O7526" s="484"/>
      <c r="P7526" s="484"/>
      <c r="Q7526" s="13"/>
      <c r="R7526" s="13"/>
    </row>
    <row r="7527" spans="8:18" x14ac:dyDescent="0.3">
      <c r="H7527" s="13"/>
      <c r="I7527" s="359"/>
      <c r="J7527" s="360"/>
      <c r="K7527" s="430"/>
      <c r="L7527" s="362"/>
      <c r="M7527" s="363"/>
      <c r="N7527" s="485"/>
      <c r="O7527" s="485"/>
      <c r="P7527" s="364"/>
      <c r="Q7527" s="13"/>
      <c r="R7527" s="13"/>
    </row>
    <row r="7528" spans="8:18" ht="15.75" customHeight="1" x14ac:dyDescent="0.3">
      <c r="H7528" s="13"/>
      <c r="I7528" s="359"/>
      <c r="J7528" s="360"/>
      <c r="K7528" s="361"/>
      <c r="L7528" s="361"/>
      <c r="M7528" s="363"/>
      <c r="N7528" s="485"/>
      <c r="O7528" s="485"/>
      <c r="P7528" s="364"/>
      <c r="Q7528" s="13"/>
      <c r="R7528" s="13"/>
    </row>
    <row r="7529" spans="8:18" ht="23.25" customHeight="1" x14ac:dyDescent="0.3">
      <c r="H7529" s="13"/>
      <c r="I7529" s="365"/>
      <c r="J7529" s="365"/>
      <c r="K7529" s="366"/>
      <c r="L7529" s="367"/>
      <c r="M7529" s="368"/>
      <c r="N7529" s="369"/>
      <c r="O7529" s="486"/>
      <c r="P7529" s="486"/>
      <c r="Q7529" s="486"/>
      <c r="R7529" s="486"/>
    </row>
    <row r="7530" spans="8:18" x14ac:dyDescent="0.3">
      <c r="H7530" s="370"/>
      <c r="I7530" s="371"/>
      <c r="J7530" s="371"/>
      <c r="K7530" s="367"/>
      <c r="L7530" s="367"/>
      <c r="M7530" s="367"/>
      <c r="N7530" s="372"/>
      <c r="O7530" s="478"/>
      <c r="P7530" s="478"/>
      <c r="Q7530" s="478"/>
      <c r="R7530" s="478"/>
    </row>
    <row r="7531" spans="8:18" x14ac:dyDescent="0.3">
      <c r="H7531" s="370"/>
      <c r="I7531" s="371"/>
      <c r="J7531" s="371"/>
      <c r="K7531" s="367"/>
      <c r="L7531" s="367"/>
      <c r="M7531" s="367"/>
      <c r="N7531" s="372"/>
      <c r="O7531" s="390"/>
      <c r="P7531" s="390"/>
      <c r="Q7531" s="390"/>
      <c r="R7531" s="390"/>
    </row>
    <row r="7532" spans="8:18" x14ac:dyDescent="0.3">
      <c r="H7532" s="357"/>
      <c r="I7532" s="357"/>
      <c r="J7532" s="407"/>
      <c r="K7532" s="367"/>
      <c r="L7532" s="367"/>
      <c r="M7532" s="381"/>
      <c r="N7532" s="372"/>
      <c r="O7532" s="376"/>
      <c r="P7532" s="390"/>
      <c r="Q7532" s="390"/>
      <c r="R7532" s="390"/>
    </row>
    <row r="7533" spans="8:18" x14ac:dyDescent="0.3">
      <c r="H7533" s="357"/>
      <c r="I7533" s="357"/>
      <c r="J7533" s="407"/>
      <c r="K7533" s="378"/>
      <c r="L7533" s="378"/>
      <c r="M7533" s="381"/>
      <c r="N7533" s="381"/>
      <c r="O7533" s="376"/>
      <c r="P7533" s="377"/>
      <c r="Q7533" s="376"/>
      <c r="R7533" s="377"/>
    </row>
    <row r="7534" spans="8:18" x14ac:dyDescent="0.3">
      <c r="H7534" s="357"/>
      <c r="I7534" s="357"/>
      <c r="J7534" s="407"/>
      <c r="K7534" s="378"/>
      <c r="L7534" s="378"/>
      <c r="M7534" s="381"/>
      <c r="N7534" s="381"/>
      <c r="O7534" s="376"/>
      <c r="P7534" s="377"/>
      <c r="Q7534" s="376"/>
      <c r="R7534" s="377"/>
    </row>
    <row r="7535" spans="8:18" x14ac:dyDescent="0.3">
      <c r="H7535" s="357"/>
      <c r="I7535" s="357"/>
      <c r="J7535" s="407"/>
      <c r="K7535" s="378"/>
      <c r="L7535" s="378"/>
      <c r="M7535" s="381"/>
      <c r="N7535" s="381"/>
      <c r="O7535" s="376"/>
      <c r="P7535" s="377"/>
      <c r="Q7535" s="376"/>
      <c r="R7535" s="377"/>
    </row>
    <row r="7536" spans="8:18" x14ac:dyDescent="0.3">
      <c r="H7536" s="357"/>
      <c r="I7536" s="357"/>
      <c r="J7536" s="407"/>
      <c r="K7536" s="378"/>
      <c r="L7536" s="378"/>
      <c r="M7536" s="381"/>
      <c r="N7536" s="381"/>
      <c r="O7536" s="376"/>
      <c r="P7536" s="377"/>
      <c r="Q7536" s="376"/>
      <c r="R7536" s="377"/>
    </row>
    <row r="7537" spans="8:19" x14ac:dyDescent="0.3">
      <c r="H7537" s="357"/>
      <c r="I7537" s="357"/>
      <c r="J7537" s="407"/>
      <c r="K7537" s="378"/>
      <c r="L7537" s="378"/>
      <c r="M7537" s="381"/>
      <c r="N7537" s="381"/>
      <c r="O7537" s="376"/>
      <c r="P7537" s="377"/>
      <c r="Q7537" s="376"/>
      <c r="R7537" s="377"/>
    </row>
    <row r="7538" spans="8:19" x14ac:dyDescent="0.3">
      <c r="H7538" s="357"/>
      <c r="I7538" s="357"/>
      <c r="J7538" s="407"/>
      <c r="K7538" s="378"/>
      <c r="L7538" s="378"/>
      <c r="M7538" s="381"/>
      <c r="N7538" s="381"/>
      <c r="O7538" s="376"/>
      <c r="P7538" s="377"/>
      <c r="Q7538" s="376"/>
      <c r="R7538" s="377"/>
    </row>
    <row r="7539" spans="8:19" ht="22.5" customHeight="1" x14ac:dyDescent="0.3">
      <c r="H7539" s="357"/>
      <c r="I7539" s="357"/>
      <c r="J7539" s="407"/>
      <c r="K7539" s="427"/>
      <c r="L7539" s="378"/>
      <c r="M7539" s="490"/>
      <c r="N7539" s="491"/>
      <c r="O7539" s="376"/>
      <c r="P7539" s="377"/>
      <c r="Q7539" s="376"/>
      <c r="R7539" s="377"/>
    </row>
    <row r="7540" spans="8:19" x14ac:dyDescent="0.3">
      <c r="H7540" s="357"/>
      <c r="I7540" s="357"/>
      <c r="J7540" s="407"/>
      <c r="K7540" s="427"/>
      <c r="L7540" s="378"/>
      <c r="M7540" s="490"/>
      <c r="N7540" s="491"/>
      <c r="O7540" s="376"/>
      <c r="P7540" s="377"/>
      <c r="Q7540" s="376"/>
      <c r="R7540" s="377"/>
    </row>
    <row r="7541" spans="8:19" x14ac:dyDescent="0.3">
      <c r="H7541" s="357"/>
      <c r="I7541" s="357"/>
      <c r="J7541" s="407"/>
      <c r="K7541" s="427"/>
      <c r="L7541" s="378"/>
      <c r="M7541" s="490"/>
      <c r="N7541" s="491"/>
      <c r="O7541" s="376"/>
      <c r="P7541" s="377"/>
      <c r="Q7541" s="376"/>
      <c r="R7541" s="377"/>
    </row>
    <row r="7542" spans="8:19" x14ac:dyDescent="0.3">
      <c r="H7542" s="357"/>
      <c r="I7542" s="357"/>
      <c r="J7542" s="407"/>
      <c r="K7542" s="427"/>
      <c r="L7542" s="378"/>
      <c r="M7542" s="490"/>
      <c r="N7542" s="491"/>
      <c r="O7542" s="376"/>
      <c r="P7542" s="377"/>
      <c r="Q7542" s="376"/>
      <c r="R7542" s="377"/>
    </row>
    <row r="7543" spans="8:19" x14ac:dyDescent="0.3">
      <c r="H7543" s="357"/>
      <c r="I7543" s="357"/>
      <c r="J7543" s="407"/>
      <c r="K7543" s="378"/>
      <c r="L7543" s="378"/>
      <c r="M7543" s="381"/>
      <c r="N7543" s="381"/>
      <c r="O7543" s="376"/>
      <c r="P7543" s="377"/>
      <c r="Q7543" s="376"/>
      <c r="R7543" s="377"/>
    </row>
    <row r="7544" spans="8:19" x14ac:dyDescent="0.3">
      <c r="H7544" s="357"/>
      <c r="I7544" s="357"/>
      <c r="J7544" s="407"/>
      <c r="K7544" s="378"/>
      <c r="L7544" s="378"/>
      <c r="M7544" s="381"/>
      <c r="N7544" s="381"/>
      <c r="O7544" s="376"/>
      <c r="P7544" s="377"/>
      <c r="Q7544" s="376"/>
      <c r="R7544" s="377"/>
    </row>
    <row r="7545" spans="8:19" x14ac:dyDescent="0.3">
      <c r="H7545" s="357"/>
      <c r="I7545" s="357"/>
      <c r="J7545" s="407"/>
      <c r="K7545" s="378"/>
      <c r="L7545" s="378"/>
      <c r="M7545" s="381"/>
      <c r="N7545" s="381"/>
      <c r="O7545" s="376"/>
      <c r="P7545" s="377"/>
      <c r="Q7545" s="376"/>
      <c r="R7545" s="377"/>
    </row>
    <row r="7546" spans="8:19" x14ac:dyDescent="0.3">
      <c r="H7546" s="357"/>
      <c r="I7546" s="357"/>
      <c r="J7546" s="407"/>
      <c r="K7546" s="378"/>
      <c r="L7546" s="378"/>
      <c r="M7546" s="381"/>
      <c r="N7546" s="381"/>
      <c r="O7546" s="376"/>
      <c r="P7546" s="377"/>
      <c r="Q7546" s="376"/>
      <c r="R7546" s="377"/>
    </row>
    <row r="7547" spans="8:19" ht="16.5" customHeight="1" x14ac:dyDescent="0.3">
      <c r="H7547" s="367"/>
      <c r="I7547" s="367"/>
      <c r="J7547" s="367"/>
      <c r="K7547" s="367"/>
      <c r="L7547" s="367"/>
      <c r="M7547" s="367"/>
      <c r="N7547" s="382"/>
      <c r="O7547" s="376"/>
      <c r="P7547" s="377"/>
      <c r="Q7547" s="376"/>
      <c r="R7547" s="460"/>
    </row>
    <row r="7548" spans="8:19" ht="21.75" customHeight="1" x14ac:dyDescent="0.3">
      <c r="H7548" s="367"/>
      <c r="I7548" s="367"/>
      <c r="J7548" s="367"/>
      <c r="K7548" s="367"/>
      <c r="L7548" s="367"/>
      <c r="M7548" s="367"/>
      <c r="N7548" s="382"/>
      <c r="O7548" s="376"/>
      <c r="P7548" s="480"/>
      <c r="Q7548" s="480"/>
      <c r="R7548" s="480"/>
      <c r="S7548" s="71"/>
    </row>
    <row r="7549" spans="8:19" ht="18.75" customHeight="1" x14ac:dyDescent="0.3">
      <c r="H7549" s="385"/>
      <c r="I7549" s="385"/>
      <c r="J7549" s="385"/>
      <c r="K7549" s="385"/>
      <c r="L7549" s="385"/>
      <c r="M7549" s="386"/>
      <c r="N7549" s="386"/>
      <c r="O7549" s="385"/>
      <c r="P7549" s="385"/>
      <c r="Q7549" s="13"/>
      <c r="R7549" s="13"/>
      <c r="S7549" s="120"/>
    </row>
    <row r="7550" spans="8:19" ht="24" customHeight="1" x14ac:dyDescent="0.3">
      <c r="H7550" s="354"/>
      <c r="I7550" s="355"/>
      <c r="J7550" s="355"/>
      <c r="K7550" s="355"/>
      <c r="L7550" s="355"/>
      <c r="M7550" s="355"/>
      <c r="N7550" s="355"/>
      <c r="O7550" s="355"/>
      <c r="P7550" s="355"/>
      <c r="Q7550" s="13"/>
      <c r="R7550" s="13"/>
    </row>
    <row r="7551" spans="8:19" ht="15.75" customHeight="1" x14ac:dyDescent="0.3">
      <c r="H7551" s="354"/>
      <c r="I7551" s="355"/>
      <c r="J7551" s="355"/>
      <c r="K7551" s="355"/>
      <c r="L7551" s="355"/>
      <c r="M7551" s="355"/>
      <c r="N7551" s="355"/>
      <c r="O7551" s="355"/>
      <c r="P7551" s="355"/>
      <c r="Q7551" s="13"/>
      <c r="R7551" s="70"/>
    </row>
    <row r="7552" spans="8:19" ht="28.5" customHeight="1" x14ac:dyDescent="0.3">
      <c r="H7552" s="354"/>
      <c r="I7552" s="355"/>
      <c r="J7552" s="355"/>
      <c r="K7552" s="355"/>
      <c r="L7552" s="355"/>
      <c r="M7552" s="355"/>
      <c r="N7552" s="355"/>
      <c r="O7552" s="355"/>
      <c r="P7552" s="355"/>
      <c r="Q7552" s="13"/>
      <c r="R7552" s="70"/>
    </row>
    <row r="7553" spans="8:18" ht="8.25" customHeight="1" x14ac:dyDescent="0.3">
      <c r="H7553" s="13"/>
      <c r="I7553" s="13"/>
      <c r="J7553" s="13"/>
      <c r="K7553" s="13"/>
      <c r="L7553" s="13"/>
      <c r="M7553" s="358"/>
      <c r="N7553" s="358"/>
      <c r="O7553" s="13"/>
      <c r="P7553" s="13"/>
      <c r="Q7553" s="13"/>
      <c r="R7553" s="13"/>
    </row>
    <row r="7554" spans="8:18" ht="17.25" customHeight="1" x14ac:dyDescent="0.4">
      <c r="H7554" s="487"/>
      <c r="I7554" s="487"/>
      <c r="J7554" s="487"/>
      <c r="K7554" s="487"/>
      <c r="L7554" s="487"/>
      <c r="M7554" s="487"/>
      <c r="N7554" s="487"/>
      <c r="O7554" s="487"/>
      <c r="P7554" s="487"/>
      <c r="Q7554" s="487"/>
      <c r="R7554" s="487"/>
    </row>
    <row r="7555" spans="8:18" ht="12.75" customHeight="1" x14ac:dyDescent="0.3">
      <c r="H7555" s="482"/>
      <c r="I7555" s="482"/>
      <c r="J7555" s="482"/>
      <c r="K7555" s="482"/>
      <c r="L7555" s="482"/>
      <c r="M7555" s="482"/>
      <c r="N7555" s="482"/>
      <c r="O7555" s="482"/>
      <c r="P7555" s="482"/>
      <c r="Q7555" s="13"/>
      <c r="R7555" s="13"/>
    </row>
    <row r="7556" spans="8:18" ht="15.75" customHeight="1" x14ac:dyDescent="0.4">
      <c r="H7556" s="483"/>
      <c r="I7556" s="483"/>
      <c r="J7556" s="483"/>
      <c r="K7556" s="483"/>
      <c r="L7556" s="483"/>
      <c r="M7556" s="483"/>
      <c r="N7556" s="483"/>
      <c r="O7556" s="483"/>
      <c r="P7556" s="483"/>
      <c r="Q7556" s="13"/>
      <c r="R7556" s="13"/>
    </row>
    <row r="7557" spans="8:18" ht="18" customHeight="1" x14ac:dyDescent="0.4">
      <c r="H7557" s="484"/>
      <c r="I7557" s="484"/>
      <c r="J7557" s="484"/>
      <c r="K7557" s="484"/>
      <c r="L7557" s="484"/>
      <c r="M7557" s="484"/>
      <c r="N7557" s="484"/>
      <c r="O7557" s="484"/>
      <c r="P7557" s="484"/>
      <c r="Q7557" s="13"/>
      <c r="R7557" s="13"/>
    </row>
    <row r="7558" spans="8:18" ht="12.75" customHeight="1" x14ac:dyDescent="0.3">
      <c r="H7558" s="13"/>
      <c r="I7558" s="359"/>
      <c r="J7558" s="360"/>
      <c r="K7558" s="430"/>
      <c r="L7558" s="362"/>
      <c r="M7558" s="363"/>
      <c r="N7558" s="485"/>
      <c r="O7558" s="485"/>
      <c r="P7558" s="364"/>
      <c r="Q7558" s="13"/>
      <c r="R7558" s="13"/>
    </row>
    <row r="7559" spans="8:18" ht="17.25" customHeight="1" x14ac:dyDescent="0.3">
      <c r="H7559" s="13"/>
      <c r="I7559" s="359"/>
      <c r="J7559" s="360"/>
      <c r="K7559" s="361"/>
      <c r="L7559" s="361"/>
      <c r="M7559" s="363"/>
      <c r="N7559" s="485"/>
      <c r="O7559" s="485"/>
      <c r="P7559" s="364"/>
      <c r="Q7559" s="13"/>
      <c r="R7559" s="13"/>
    </row>
    <row r="7560" spans="8:18" ht="14.25" customHeight="1" x14ac:dyDescent="0.3">
      <c r="H7560" s="13"/>
      <c r="I7560" s="365"/>
      <c r="J7560" s="365"/>
      <c r="K7560" s="366"/>
      <c r="L7560" s="367"/>
      <c r="M7560" s="368"/>
      <c r="N7560" s="369"/>
      <c r="O7560" s="486"/>
      <c r="P7560" s="486"/>
      <c r="Q7560" s="486"/>
      <c r="R7560" s="486"/>
    </row>
    <row r="7561" spans="8:18" ht="12.75" customHeight="1" x14ac:dyDescent="0.3">
      <c r="H7561" s="370"/>
      <c r="I7561" s="371"/>
      <c r="J7561" s="371"/>
      <c r="K7561" s="367"/>
      <c r="L7561" s="367"/>
      <c r="M7561" s="367"/>
      <c r="N7561" s="372"/>
      <c r="O7561" s="478"/>
      <c r="P7561" s="478"/>
      <c r="Q7561" s="478"/>
      <c r="R7561" s="478"/>
    </row>
    <row r="7562" spans="8:18" ht="8.25" customHeight="1" x14ac:dyDescent="0.3">
      <c r="H7562" s="370"/>
      <c r="I7562" s="371"/>
      <c r="J7562" s="371"/>
      <c r="K7562" s="367"/>
      <c r="L7562" s="367"/>
      <c r="M7562" s="367"/>
      <c r="N7562" s="372"/>
      <c r="O7562" s="390"/>
      <c r="P7562" s="390"/>
      <c r="Q7562" s="390"/>
      <c r="R7562" s="390"/>
    </row>
    <row r="7563" spans="8:18" ht="27" customHeight="1" x14ac:dyDescent="0.3">
      <c r="H7563" s="357"/>
      <c r="I7563" s="357"/>
      <c r="J7563" s="407"/>
      <c r="K7563" s="427"/>
      <c r="L7563" s="378"/>
      <c r="M7563" s="381"/>
      <c r="N7563" s="381"/>
      <c r="O7563" s="376"/>
      <c r="P7563" s="377"/>
      <c r="Q7563" s="376"/>
      <c r="R7563" s="377"/>
    </row>
    <row r="7564" spans="8:18" ht="27.75" customHeight="1" x14ac:dyDescent="0.3">
      <c r="H7564" s="357"/>
      <c r="I7564" s="357"/>
      <c r="J7564" s="407"/>
      <c r="K7564" s="427"/>
      <c r="L7564" s="378"/>
      <c r="M7564" s="381"/>
      <c r="N7564" s="381"/>
      <c r="O7564" s="376"/>
      <c r="P7564" s="377"/>
      <c r="Q7564" s="376"/>
      <c r="R7564" s="377"/>
    </row>
    <row r="7565" spans="8:18" ht="27" customHeight="1" x14ac:dyDescent="0.3">
      <c r="H7565" s="357"/>
      <c r="I7565" s="357"/>
      <c r="J7565" s="407"/>
      <c r="K7565" s="427"/>
      <c r="L7565" s="378"/>
      <c r="M7565" s="381"/>
      <c r="N7565" s="381"/>
      <c r="O7565" s="376"/>
      <c r="P7565" s="377"/>
      <c r="Q7565" s="376"/>
      <c r="R7565" s="377"/>
    </row>
    <row r="7566" spans="8:18" ht="26.25" customHeight="1" x14ac:dyDescent="0.3">
      <c r="H7566" s="357"/>
      <c r="I7566" s="357"/>
      <c r="J7566" s="407"/>
      <c r="K7566" s="427"/>
      <c r="L7566" s="378"/>
      <c r="M7566" s="381"/>
      <c r="N7566" s="381"/>
      <c r="O7566" s="376"/>
      <c r="P7566" s="377"/>
      <c r="Q7566" s="376"/>
      <c r="R7566" s="377"/>
    </row>
    <row r="7567" spans="8:18" ht="8.25" customHeight="1" x14ac:dyDescent="0.3">
      <c r="H7567" s="357"/>
      <c r="I7567" s="357"/>
      <c r="J7567" s="407"/>
      <c r="K7567" s="378"/>
      <c r="L7567" s="378"/>
      <c r="M7567" s="381"/>
      <c r="N7567" s="381"/>
      <c r="O7567" s="376"/>
      <c r="P7567" s="377"/>
      <c r="Q7567" s="376"/>
      <c r="R7567" s="377"/>
    </row>
    <row r="7568" spans="8:18" ht="21" customHeight="1" x14ac:dyDescent="0.3">
      <c r="H7568" s="367"/>
      <c r="I7568" s="367"/>
      <c r="J7568" s="367"/>
      <c r="K7568" s="367"/>
      <c r="L7568" s="367"/>
      <c r="M7568" s="367"/>
      <c r="N7568" s="382"/>
      <c r="O7568" s="376"/>
      <c r="P7568" s="377"/>
      <c r="Q7568" s="376"/>
      <c r="R7568" s="460"/>
    </row>
    <row r="7569" spans="8:19" ht="18" customHeight="1" x14ac:dyDescent="0.3">
      <c r="H7569" s="367"/>
      <c r="I7569" s="367"/>
      <c r="J7569" s="367"/>
      <c r="K7569" s="367"/>
      <c r="L7569" s="367"/>
      <c r="M7569" s="367"/>
      <c r="N7569" s="382"/>
      <c r="O7569" s="376"/>
      <c r="P7569" s="480"/>
      <c r="Q7569" s="480"/>
      <c r="R7569" s="480"/>
    </row>
    <row r="7570" spans="8:19" ht="18" customHeight="1" x14ac:dyDescent="0.3">
      <c r="H7570" s="493"/>
      <c r="I7570" s="493"/>
      <c r="J7570" s="493"/>
      <c r="K7570" s="493"/>
      <c r="L7570" s="493"/>
      <c r="M7570" s="493"/>
      <c r="N7570" s="493"/>
      <c r="O7570" s="376"/>
      <c r="P7570" s="398"/>
      <c r="Q7570" s="398"/>
      <c r="R7570" s="398"/>
      <c r="S7570" s="13"/>
    </row>
    <row r="7571" spans="8:19" ht="18" customHeight="1" x14ac:dyDescent="0.3">
      <c r="H7571" s="493"/>
      <c r="I7571" s="493"/>
      <c r="J7571" s="493"/>
      <c r="K7571" s="493"/>
      <c r="L7571" s="493"/>
      <c r="M7571" s="493"/>
      <c r="N7571" s="493"/>
      <c r="O7571" s="376"/>
      <c r="P7571" s="480"/>
      <c r="Q7571" s="480"/>
      <c r="R7571" s="480"/>
      <c r="S7571" s="71"/>
    </row>
    <row r="7572" spans="8:19" ht="16.5" customHeight="1" x14ac:dyDescent="0.3">
      <c r="H7572" s="385"/>
      <c r="I7572" s="385"/>
      <c r="J7572" s="385"/>
      <c r="K7572" s="385"/>
      <c r="L7572" s="385"/>
      <c r="M7572" s="386"/>
      <c r="N7572" s="386"/>
      <c r="O7572" s="385"/>
      <c r="P7572" s="385"/>
      <c r="Q7572" s="13"/>
      <c r="R7572" s="13"/>
      <c r="S7572" s="120"/>
    </row>
    <row r="7573" spans="8:19" ht="15.75" customHeight="1" x14ac:dyDescent="0.3">
      <c r="H7573" s="354"/>
      <c r="I7573" s="355"/>
      <c r="J7573" s="355"/>
      <c r="K7573" s="355"/>
      <c r="L7573" s="355"/>
      <c r="M7573" s="355"/>
      <c r="N7573" s="355"/>
      <c r="O7573" s="355"/>
      <c r="P7573" s="355"/>
      <c r="Q7573" s="13"/>
      <c r="R7573" s="13"/>
    </row>
    <row r="7574" spans="8:19" ht="15.75" customHeight="1" x14ac:dyDescent="0.3">
      <c r="H7574" s="354"/>
      <c r="I7574" s="355"/>
      <c r="J7574" s="355"/>
      <c r="K7574" s="355"/>
      <c r="L7574" s="355"/>
      <c r="M7574" s="355"/>
      <c r="N7574" s="355"/>
      <c r="O7574" s="355"/>
      <c r="P7574" s="355"/>
      <c r="Q7574" s="13"/>
      <c r="R7574" s="70"/>
    </row>
    <row r="7575" spans="8:19" ht="31.5" customHeight="1" x14ac:dyDescent="0.3">
      <c r="H7575" s="354"/>
      <c r="I7575" s="355"/>
      <c r="J7575" s="355"/>
      <c r="K7575" s="355"/>
      <c r="L7575" s="355"/>
      <c r="M7575" s="355"/>
      <c r="N7575" s="355"/>
      <c r="O7575" s="355"/>
      <c r="P7575" s="355"/>
      <c r="Q7575" s="13"/>
      <c r="R7575" s="70"/>
    </row>
    <row r="7576" spans="8:19" ht="8.25" customHeight="1" x14ac:dyDescent="0.3">
      <c r="H7576" s="13"/>
      <c r="I7576" s="13"/>
      <c r="J7576" s="13"/>
      <c r="K7576" s="13"/>
      <c r="L7576" s="13"/>
      <c r="M7576" s="358"/>
      <c r="N7576" s="358"/>
      <c r="O7576" s="13"/>
      <c r="P7576" s="13"/>
      <c r="Q7576" s="13"/>
      <c r="R7576" s="13"/>
    </row>
    <row r="7577" spans="8:19" ht="18.600000000000001" x14ac:dyDescent="0.4">
      <c r="H7577" s="487"/>
      <c r="I7577" s="487"/>
      <c r="J7577" s="487"/>
      <c r="K7577" s="487"/>
      <c r="L7577" s="487"/>
      <c r="M7577" s="487"/>
      <c r="N7577" s="487"/>
      <c r="O7577" s="487"/>
      <c r="P7577" s="487"/>
      <c r="Q7577" s="487"/>
      <c r="R7577" s="487"/>
    </row>
    <row r="7578" spans="8:19" x14ac:dyDescent="0.3">
      <c r="H7578" s="482"/>
      <c r="I7578" s="482"/>
      <c r="J7578" s="482"/>
      <c r="K7578" s="482"/>
      <c r="L7578" s="482"/>
      <c r="M7578" s="482"/>
      <c r="N7578" s="482"/>
      <c r="O7578" s="482"/>
      <c r="P7578" s="482"/>
      <c r="Q7578" s="13"/>
      <c r="R7578" s="13"/>
    </row>
    <row r="7579" spans="8:19" ht="17.25" customHeight="1" x14ac:dyDescent="0.4">
      <c r="H7579" s="483"/>
      <c r="I7579" s="483"/>
      <c r="J7579" s="483"/>
      <c r="K7579" s="483"/>
      <c r="L7579" s="483"/>
      <c r="M7579" s="483"/>
      <c r="N7579" s="483"/>
      <c r="O7579" s="483"/>
      <c r="P7579" s="483"/>
      <c r="Q7579" s="13"/>
      <c r="R7579" s="13"/>
    </row>
    <row r="7580" spans="8:19" ht="18" x14ac:dyDescent="0.4">
      <c r="H7580" s="484"/>
      <c r="I7580" s="484"/>
      <c r="J7580" s="484"/>
      <c r="K7580" s="484"/>
      <c r="L7580" s="484"/>
      <c r="M7580" s="484"/>
      <c r="N7580" s="484"/>
      <c r="O7580" s="484"/>
      <c r="P7580" s="484"/>
      <c r="Q7580" s="13"/>
      <c r="R7580" s="13"/>
    </row>
    <row r="7581" spans="8:19" x14ac:dyDescent="0.3">
      <c r="H7581" s="13"/>
      <c r="I7581" s="359"/>
      <c r="J7581" s="360"/>
      <c r="K7581" s="430"/>
      <c r="L7581" s="362"/>
      <c r="M7581" s="363"/>
      <c r="N7581" s="485"/>
      <c r="O7581" s="485"/>
      <c r="P7581" s="364"/>
      <c r="Q7581" s="13"/>
      <c r="R7581" s="13"/>
    </row>
    <row r="7582" spans="8:19" ht="15" customHeight="1" x14ac:dyDescent="0.3">
      <c r="H7582" s="13"/>
      <c r="I7582" s="359"/>
      <c r="J7582" s="360"/>
      <c r="K7582" s="361"/>
      <c r="L7582" s="361"/>
      <c r="M7582" s="363"/>
      <c r="N7582" s="485"/>
      <c r="O7582" s="485"/>
      <c r="P7582" s="364"/>
      <c r="Q7582" s="13"/>
      <c r="R7582" s="13"/>
    </row>
    <row r="7583" spans="8:19" x14ac:dyDescent="0.3">
      <c r="H7583" s="13"/>
      <c r="I7583" s="365"/>
      <c r="J7583" s="365"/>
      <c r="K7583" s="366"/>
      <c r="L7583" s="367"/>
      <c r="M7583" s="368"/>
      <c r="N7583" s="369"/>
      <c r="O7583" s="486"/>
      <c r="P7583" s="486"/>
      <c r="Q7583" s="486"/>
      <c r="R7583" s="486"/>
    </row>
    <row r="7584" spans="8:19" ht="16.5" customHeight="1" x14ac:dyDescent="0.3">
      <c r="H7584" s="370"/>
      <c r="I7584" s="371"/>
      <c r="J7584" s="371"/>
      <c r="K7584" s="367"/>
      <c r="L7584" s="367"/>
      <c r="M7584" s="367"/>
      <c r="N7584" s="372"/>
      <c r="O7584" s="478"/>
      <c r="P7584" s="478"/>
      <c r="Q7584" s="478"/>
      <c r="R7584" s="478"/>
    </row>
    <row r="7585" spans="8:18" ht="39.75" customHeight="1" x14ac:dyDescent="0.3">
      <c r="H7585" s="357"/>
      <c r="I7585" s="357"/>
      <c r="J7585" s="407"/>
      <c r="K7585" s="378"/>
      <c r="L7585" s="378"/>
      <c r="M7585" s="381"/>
      <c r="N7585" s="381"/>
      <c r="O7585" s="376"/>
      <c r="P7585" s="377"/>
      <c r="Q7585" s="376"/>
      <c r="R7585" s="377"/>
    </row>
    <row r="7586" spans="8:18" x14ac:dyDescent="0.3">
      <c r="H7586" s="357"/>
      <c r="I7586" s="357"/>
      <c r="J7586" s="407"/>
      <c r="K7586" s="378"/>
      <c r="L7586" s="378"/>
      <c r="M7586" s="381"/>
      <c r="N7586" s="381"/>
      <c r="O7586" s="376"/>
      <c r="P7586" s="377"/>
      <c r="Q7586" s="376"/>
      <c r="R7586" s="377"/>
    </row>
    <row r="7587" spans="8:18" x14ac:dyDescent="0.3">
      <c r="H7587" s="357"/>
      <c r="I7587" s="357"/>
      <c r="J7587" s="407"/>
      <c r="K7587" s="378"/>
      <c r="L7587" s="378"/>
      <c r="M7587" s="381"/>
      <c r="N7587" s="381"/>
      <c r="O7587" s="376"/>
      <c r="P7587" s="377"/>
      <c r="Q7587" s="376"/>
      <c r="R7587" s="377"/>
    </row>
    <row r="7588" spans="8:18" ht="37.5" customHeight="1" x14ac:dyDescent="0.3">
      <c r="H7588" s="357"/>
      <c r="I7588" s="357"/>
      <c r="J7588" s="407"/>
      <c r="K7588" s="378"/>
      <c r="L7588" s="378"/>
      <c r="M7588" s="381"/>
      <c r="N7588" s="381"/>
      <c r="O7588" s="376"/>
      <c r="P7588" s="377"/>
      <c r="Q7588" s="376"/>
      <c r="R7588" s="377"/>
    </row>
    <row r="7589" spans="8:18" x14ac:dyDescent="0.3">
      <c r="H7589" s="357"/>
      <c r="I7589" s="357"/>
      <c r="J7589" s="407"/>
      <c r="K7589" s="378"/>
      <c r="L7589" s="378"/>
      <c r="M7589" s="381"/>
      <c r="N7589" s="381"/>
      <c r="O7589" s="376"/>
      <c r="P7589" s="377"/>
      <c r="Q7589" s="376"/>
      <c r="R7589" s="377"/>
    </row>
    <row r="7590" spans="8:18" ht="24" customHeight="1" x14ac:dyDescent="0.3">
      <c r="H7590" s="357"/>
      <c r="I7590" s="357"/>
      <c r="J7590" s="407"/>
      <c r="K7590" s="378"/>
      <c r="L7590" s="378"/>
      <c r="M7590" s="381"/>
      <c r="N7590" s="381"/>
      <c r="O7590" s="376"/>
      <c r="P7590" s="377"/>
      <c r="Q7590" s="376"/>
      <c r="R7590" s="377"/>
    </row>
    <row r="7591" spans="8:18" ht="27.75" customHeight="1" x14ac:dyDescent="0.3">
      <c r="H7591" s="357"/>
      <c r="I7591" s="357"/>
      <c r="J7591" s="407"/>
      <c r="K7591" s="378"/>
      <c r="L7591" s="378"/>
      <c r="M7591" s="381"/>
      <c r="N7591" s="381"/>
      <c r="O7591" s="376"/>
      <c r="P7591" s="377"/>
      <c r="Q7591" s="376"/>
      <c r="R7591" s="377"/>
    </row>
    <row r="7592" spans="8:18" ht="27.75" customHeight="1" x14ac:dyDescent="0.3">
      <c r="H7592" s="357"/>
      <c r="I7592" s="357"/>
      <c r="J7592" s="407"/>
      <c r="K7592" s="378"/>
      <c r="L7592" s="378"/>
      <c r="M7592" s="381"/>
      <c r="N7592" s="381"/>
      <c r="O7592" s="376"/>
      <c r="P7592" s="377"/>
      <c r="Q7592" s="376"/>
      <c r="R7592" s="377"/>
    </row>
    <row r="7593" spans="8:18" ht="15" customHeight="1" x14ac:dyDescent="0.3">
      <c r="H7593" s="357"/>
      <c r="I7593" s="357"/>
      <c r="J7593" s="407"/>
      <c r="K7593" s="378"/>
      <c r="L7593" s="378"/>
      <c r="M7593" s="381"/>
      <c r="N7593" s="381"/>
      <c r="O7593" s="376"/>
      <c r="P7593" s="377"/>
      <c r="Q7593" s="376"/>
      <c r="R7593" s="377"/>
    </row>
    <row r="7594" spans="8:18" ht="15" customHeight="1" x14ac:dyDescent="0.3">
      <c r="H7594" s="357"/>
      <c r="I7594" s="357"/>
      <c r="J7594" s="407"/>
      <c r="K7594" s="378"/>
      <c r="L7594" s="378"/>
      <c r="M7594" s="381"/>
      <c r="N7594" s="381"/>
      <c r="O7594" s="376"/>
      <c r="P7594" s="377"/>
      <c r="Q7594" s="376"/>
      <c r="R7594" s="377"/>
    </row>
    <row r="7595" spans="8:18" ht="15" customHeight="1" x14ac:dyDescent="0.3">
      <c r="H7595" s="357"/>
      <c r="I7595" s="357"/>
      <c r="J7595" s="407"/>
      <c r="K7595" s="378"/>
      <c r="L7595" s="378"/>
      <c r="M7595" s="381"/>
      <c r="N7595" s="490"/>
      <c r="O7595" s="376"/>
      <c r="P7595" s="377"/>
      <c r="Q7595" s="376"/>
      <c r="R7595" s="377"/>
    </row>
    <row r="7596" spans="8:18" ht="15" customHeight="1" x14ac:dyDescent="0.3">
      <c r="H7596" s="357"/>
      <c r="I7596" s="357"/>
      <c r="J7596" s="407"/>
      <c r="K7596" s="378"/>
      <c r="L7596" s="378"/>
      <c r="M7596" s="381"/>
      <c r="N7596" s="490"/>
      <c r="O7596" s="376"/>
      <c r="P7596" s="377"/>
      <c r="Q7596" s="376"/>
      <c r="R7596" s="377"/>
    </row>
    <row r="7597" spans="8:18" ht="15" customHeight="1" x14ac:dyDescent="0.3">
      <c r="H7597" s="357"/>
      <c r="I7597" s="357"/>
      <c r="J7597" s="407"/>
      <c r="K7597" s="378"/>
      <c r="L7597" s="378"/>
      <c r="M7597" s="381"/>
      <c r="N7597" s="490"/>
      <c r="O7597" s="376"/>
      <c r="P7597" s="377"/>
      <c r="Q7597" s="376"/>
      <c r="R7597" s="377"/>
    </row>
    <row r="7598" spans="8:18" ht="15" customHeight="1" x14ac:dyDescent="0.3">
      <c r="H7598" s="357"/>
      <c r="I7598" s="357"/>
      <c r="J7598" s="407"/>
      <c r="K7598" s="378"/>
      <c r="L7598" s="378"/>
      <c r="M7598" s="381"/>
      <c r="N7598" s="490"/>
      <c r="O7598" s="376"/>
      <c r="P7598" s="377"/>
      <c r="Q7598" s="376"/>
      <c r="R7598" s="377"/>
    </row>
    <row r="7599" spans="8:18" ht="7.5" customHeight="1" x14ac:dyDescent="0.3">
      <c r="H7599" s="357"/>
      <c r="I7599" s="357"/>
      <c r="J7599" s="407"/>
      <c r="K7599" s="378"/>
      <c r="L7599" s="378"/>
      <c r="M7599" s="381"/>
      <c r="N7599" s="381"/>
      <c r="O7599" s="376"/>
      <c r="P7599" s="377"/>
      <c r="Q7599" s="376"/>
      <c r="R7599" s="377"/>
    </row>
    <row r="7600" spans="8:18" ht="14.25" customHeight="1" x14ac:dyDescent="0.3">
      <c r="H7600" s="367"/>
      <c r="I7600" s="367"/>
      <c r="J7600" s="367"/>
      <c r="K7600" s="367"/>
      <c r="L7600" s="367"/>
      <c r="M7600" s="367"/>
      <c r="N7600" s="382"/>
      <c r="O7600" s="376"/>
      <c r="P7600" s="377"/>
      <c r="Q7600" s="376"/>
      <c r="R7600" s="460"/>
    </row>
    <row r="7601" spans="8:18" ht="18" customHeight="1" x14ac:dyDescent="0.3">
      <c r="H7601" s="367"/>
      <c r="I7601" s="367"/>
      <c r="J7601" s="367"/>
      <c r="K7601" s="367"/>
      <c r="L7601" s="367"/>
      <c r="M7601" s="367"/>
      <c r="N7601" s="382"/>
      <c r="O7601" s="376"/>
      <c r="P7601" s="480"/>
      <c r="Q7601" s="480"/>
      <c r="R7601" s="480"/>
    </row>
    <row r="7602" spans="8:18" ht="19.5" customHeight="1" x14ac:dyDescent="0.3">
      <c r="H7602" s="385"/>
      <c r="I7602" s="385"/>
      <c r="J7602" s="385"/>
      <c r="K7602" s="385"/>
      <c r="L7602" s="385"/>
      <c r="M7602" s="386"/>
      <c r="N7602" s="386"/>
      <c r="O7602" s="385"/>
      <c r="P7602" s="385"/>
      <c r="Q7602" s="13"/>
      <c r="R7602" s="13"/>
    </row>
    <row r="7603" spans="8:18" ht="17.25" customHeight="1" x14ac:dyDescent="0.3">
      <c r="H7603" s="354"/>
      <c r="I7603" s="355"/>
      <c r="J7603" s="355"/>
      <c r="K7603" s="355"/>
      <c r="L7603" s="355"/>
      <c r="M7603" s="355"/>
      <c r="N7603" s="355"/>
      <c r="O7603" s="355"/>
      <c r="P7603" s="355"/>
      <c r="Q7603" s="13"/>
      <c r="R7603" s="13"/>
    </row>
    <row r="7604" spans="8:18" ht="16.5" customHeight="1" x14ac:dyDescent="0.3">
      <c r="H7604" s="354"/>
      <c r="I7604" s="355"/>
      <c r="J7604" s="355"/>
      <c r="K7604" s="355"/>
      <c r="L7604" s="355"/>
      <c r="M7604" s="355"/>
      <c r="N7604" s="355"/>
      <c r="O7604" s="355"/>
      <c r="P7604" s="355"/>
      <c r="Q7604" s="13"/>
      <c r="R7604" s="70"/>
    </row>
    <row r="7605" spans="8:18" ht="28.5" customHeight="1" x14ac:dyDescent="0.3">
      <c r="H7605" s="354"/>
      <c r="I7605" s="355"/>
      <c r="J7605" s="355"/>
      <c r="K7605" s="355"/>
      <c r="L7605" s="355"/>
      <c r="M7605" s="355"/>
      <c r="N7605" s="355"/>
      <c r="O7605" s="355"/>
      <c r="P7605" s="355"/>
      <c r="Q7605" s="13"/>
      <c r="R7605" s="70"/>
    </row>
    <row r="7606" spans="8:18" ht="3.75" customHeight="1" x14ac:dyDescent="0.3">
      <c r="H7606" s="13"/>
      <c r="I7606" s="13"/>
      <c r="J7606" s="13"/>
      <c r="K7606" s="13"/>
      <c r="L7606" s="13"/>
      <c r="M7606" s="358"/>
      <c r="N7606" s="358"/>
      <c r="O7606" s="13"/>
      <c r="P7606" s="13"/>
      <c r="Q7606" s="13"/>
      <c r="R7606" s="13"/>
    </row>
    <row r="7607" spans="8:18" ht="19.5" customHeight="1" x14ac:dyDescent="0.4">
      <c r="H7607" s="487"/>
      <c r="I7607" s="487"/>
      <c r="J7607" s="487"/>
      <c r="K7607" s="487"/>
      <c r="L7607" s="487"/>
      <c r="M7607" s="487"/>
      <c r="N7607" s="487"/>
      <c r="O7607" s="487"/>
      <c r="P7607" s="487"/>
      <c r="Q7607" s="487"/>
      <c r="R7607" s="487"/>
    </row>
    <row r="7608" spans="8:18" ht="11.25" customHeight="1" x14ac:dyDescent="0.3">
      <c r="H7608" s="482"/>
      <c r="I7608" s="482"/>
      <c r="J7608" s="482"/>
      <c r="K7608" s="482"/>
      <c r="L7608" s="482"/>
      <c r="M7608" s="482"/>
      <c r="N7608" s="482"/>
      <c r="O7608" s="482"/>
      <c r="P7608" s="482"/>
      <c r="Q7608" s="13"/>
      <c r="R7608" s="13"/>
    </row>
    <row r="7609" spans="8:18" ht="15.75" customHeight="1" x14ac:dyDescent="0.4">
      <c r="H7609" s="483"/>
      <c r="I7609" s="483"/>
      <c r="J7609" s="483"/>
      <c r="K7609" s="483"/>
      <c r="L7609" s="483"/>
      <c r="M7609" s="483"/>
      <c r="N7609" s="483"/>
      <c r="O7609" s="483"/>
      <c r="P7609" s="483"/>
      <c r="Q7609" s="13"/>
      <c r="R7609" s="13"/>
    </row>
    <row r="7610" spans="8:18" ht="18" x14ac:dyDescent="0.4">
      <c r="H7610" s="484"/>
      <c r="I7610" s="484"/>
      <c r="J7610" s="484"/>
      <c r="K7610" s="484"/>
      <c r="L7610" s="484"/>
      <c r="M7610" s="484"/>
      <c r="N7610" s="484"/>
      <c r="O7610" s="484"/>
      <c r="P7610" s="484"/>
      <c r="Q7610" s="13"/>
      <c r="R7610" s="13"/>
    </row>
    <row r="7611" spans="8:18" x14ac:dyDescent="0.3">
      <c r="H7611" s="13"/>
      <c r="I7611" s="359"/>
      <c r="J7611" s="360"/>
      <c r="K7611" s="430"/>
      <c r="L7611" s="362"/>
      <c r="M7611" s="363"/>
      <c r="N7611" s="485"/>
      <c r="O7611" s="485"/>
      <c r="P7611" s="364"/>
      <c r="Q7611" s="13"/>
      <c r="R7611" s="13"/>
    </row>
    <row r="7612" spans="8:18" x14ac:dyDescent="0.3">
      <c r="H7612" s="13"/>
      <c r="I7612" s="359"/>
      <c r="J7612" s="360"/>
      <c r="K7612" s="361"/>
      <c r="L7612" s="361"/>
      <c r="M7612" s="363"/>
      <c r="N7612" s="485"/>
      <c r="O7612" s="485"/>
      <c r="P7612" s="364"/>
      <c r="Q7612" s="13"/>
      <c r="R7612" s="13"/>
    </row>
    <row r="7613" spans="8:18" ht="12" customHeight="1" x14ac:dyDescent="0.3">
      <c r="H7613" s="13"/>
      <c r="I7613" s="365"/>
      <c r="J7613" s="365"/>
      <c r="K7613" s="366"/>
      <c r="L7613" s="367"/>
      <c r="M7613" s="368"/>
      <c r="N7613" s="369"/>
      <c r="O7613" s="486"/>
      <c r="P7613" s="486"/>
      <c r="Q7613" s="486"/>
      <c r="R7613" s="486"/>
    </row>
    <row r="7614" spans="8:18" ht="12.75" customHeight="1" x14ac:dyDescent="0.3">
      <c r="H7614" s="370"/>
      <c r="I7614" s="371"/>
      <c r="J7614" s="371"/>
      <c r="K7614" s="367"/>
      <c r="L7614" s="367"/>
      <c r="M7614" s="367"/>
      <c r="N7614" s="372"/>
      <c r="O7614" s="478"/>
      <c r="P7614" s="478"/>
      <c r="Q7614" s="478"/>
      <c r="R7614" s="478"/>
    </row>
    <row r="7615" spans="8:18" ht="13.5" customHeight="1" x14ac:dyDescent="0.3">
      <c r="H7615" s="370"/>
      <c r="I7615" s="371"/>
      <c r="J7615" s="371"/>
      <c r="K7615" s="367"/>
      <c r="L7615" s="367"/>
      <c r="M7615" s="367"/>
      <c r="N7615" s="372"/>
      <c r="O7615" s="390"/>
      <c r="P7615" s="390"/>
      <c r="Q7615" s="390"/>
      <c r="R7615" s="390"/>
    </row>
    <row r="7616" spans="8:18" ht="26.25" customHeight="1" x14ac:dyDescent="0.3">
      <c r="H7616" s="357"/>
      <c r="I7616" s="357"/>
      <c r="J7616" s="407"/>
      <c r="K7616" s="378"/>
      <c r="L7616" s="378"/>
      <c r="M7616" s="381"/>
      <c r="N7616" s="381"/>
      <c r="O7616" s="376"/>
      <c r="P7616" s="377"/>
      <c r="Q7616" s="376"/>
      <c r="R7616" s="377"/>
    </row>
    <row r="7617" spans="8:18" ht="15.75" customHeight="1" x14ac:dyDescent="0.3">
      <c r="H7617" s="357"/>
      <c r="I7617" s="357"/>
      <c r="J7617" s="407"/>
      <c r="K7617" s="378"/>
      <c r="L7617" s="378"/>
      <c r="M7617" s="381"/>
      <c r="N7617" s="381"/>
      <c r="O7617" s="376"/>
      <c r="P7617" s="377"/>
      <c r="Q7617" s="376"/>
      <c r="R7617" s="377"/>
    </row>
    <row r="7618" spans="8:18" ht="27.75" customHeight="1" x14ac:dyDescent="0.3">
      <c r="H7618" s="357"/>
      <c r="I7618" s="357"/>
      <c r="J7618" s="407"/>
      <c r="K7618" s="378"/>
      <c r="L7618" s="378"/>
      <c r="M7618" s="381"/>
      <c r="N7618" s="381"/>
      <c r="O7618" s="376"/>
      <c r="P7618" s="377"/>
      <c r="Q7618" s="376"/>
      <c r="R7618" s="377"/>
    </row>
    <row r="7619" spans="8:18" ht="25.5" customHeight="1" x14ac:dyDescent="0.3">
      <c r="H7619" s="357"/>
      <c r="I7619" s="357"/>
      <c r="J7619" s="407"/>
      <c r="K7619" s="378"/>
      <c r="L7619" s="378"/>
      <c r="M7619" s="381"/>
      <c r="N7619" s="381"/>
      <c r="O7619" s="376"/>
      <c r="P7619" s="377"/>
      <c r="Q7619" s="376"/>
      <c r="R7619" s="377"/>
    </row>
    <row r="7620" spans="8:18" ht="26.25" customHeight="1" x14ac:dyDescent="0.3">
      <c r="H7620" s="357"/>
      <c r="I7620" s="357"/>
      <c r="J7620" s="407"/>
      <c r="K7620" s="378"/>
      <c r="L7620" s="378"/>
      <c r="M7620" s="381"/>
      <c r="N7620" s="381"/>
      <c r="O7620" s="376"/>
      <c r="P7620" s="377"/>
      <c r="Q7620" s="376"/>
      <c r="R7620" s="377"/>
    </row>
    <row r="7621" spans="8:18" ht="46.5" customHeight="1" x14ac:dyDescent="0.3">
      <c r="H7621" s="357"/>
      <c r="I7621" s="357"/>
      <c r="J7621" s="407"/>
      <c r="K7621" s="378"/>
      <c r="L7621" s="378"/>
      <c r="M7621" s="381"/>
      <c r="N7621" s="381"/>
      <c r="O7621" s="376"/>
      <c r="P7621" s="377"/>
      <c r="Q7621" s="376"/>
      <c r="R7621" s="377"/>
    </row>
    <row r="7622" spans="8:18" ht="27.75" customHeight="1" x14ac:dyDescent="0.3">
      <c r="H7622" s="357"/>
      <c r="I7622" s="357"/>
      <c r="J7622" s="407"/>
      <c r="K7622" s="378"/>
      <c r="L7622" s="378"/>
      <c r="M7622" s="381"/>
      <c r="N7622" s="381"/>
      <c r="O7622" s="376"/>
      <c r="P7622" s="377"/>
      <c r="Q7622" s="376"/>
      <c r="R7622" s="377"/>
    </row>
    <row r="7623" spans="8:18" ht="13.5" customHeight="1" x14ac:dyDescent="0.3">
      <c r="H7623" s="357"/>
      <c r="I7623" s="357"/>
      <c r="J7623" s="407"/>
      <c r="K7623" s="378"/>
      <c r="L7623" s="378"/>
      <c r="M7623" s="381"/>
      <c r="N7623" s="381"/>
      <c r="O7623" s="376"/>
      <c r="P7623" s="377"/>
      <c r="Q7623" s="376"/>
      <c r="R7623" s="377"/>
    </row>
    <row r="7624" spans="8:18" x14ac:dyDescent="0.3">
      <c r="H7624" s="357"/>
      <c r="I7624" s="357"/>
      <c r="J7624" s="407"/>
      <c r="K7624" s="378"/>
      <c r="L7624" s="378"/>
      <c r="M7624" s="381"/>
      <c r="N7624" s="381"/>
      <c r="O7624" s="376"/>
      <c r="P7624" s="377"/>
      <c r="Q7624" s="376"/>
      <c r="R7624" s="377"/>
    </row>
    <row r="7625" spans="8:18" x14ac:dyDescent="0.3">
      <c r="H7625" s="357"/>
      <c r="I7625" s="357"/>
      <c r="J7625" s="407"/>
      <c r="K7625" s="378"/>
      <c r="L7625" s="378"/>
      <c r="M7625" s="381"/>
      <c r="N7625" s="381"/>
      <c r="O7625" s="376"/>
      <c r="P7625" s="377"/>
      <c r="Q7625" s="376"/>
      <c r="R7625" s="377"/>
    </row>
    <row r="7626" spans="8:18" ht="15.75" customHeight="1" x14ac:dyDescent="0.3">
      <c r="H7626" s="357"/>
      <c r="I7626" s="357"/>
      <c r="J7626" s="407"/>
      <c r="K7626" s="378"/>
      <c r="L7626" s="378"/>
      <c r="M7626" s="381"/>
      <c r="N7626" s="381"/>
      <c r="O7626" s="376"/>
      <c r="P7626" s="377"/>
      <c r="Q7626" s="376"/>
      <c r="R7626" s="377"/>
    </row>
    <row r="7627" spans="8:18" x14ac:dyDescent="0.3">
      <c r="H7627" s="357"/>
      <c r="I7627" s="357"/>
      <c r="J7627" s="407"/>
      <c r="K7627" s="378"/>
      <c r="L7627" s="378"/>
      <c r="M7627" s="381"/>
      <c r="N7627" s="381"/>
      <c r="O7627" s="376"/>
      <c r="P7627" s="377"/>
      <c r="Q7627" s="376"/>
      <c r="R7627" s="377"/>
    </row>
    <row r="7628" spans="8:18" x14ac:dyDescent="0.3">
      <c r="H7628" s="357"/>
      <c r="I7628" s="357"/>
      <c r="J7628" s="407"/>
      <c r="K7628" s="378"/>
      <c r="L7628" s="378"/>
      <c r="M7628" s="381"/>
      <c r="N7628" s="381"/>
      <c r="O7628" s="376"/>
      <c r="P7628" s="377"/>
      <c r="Q7628" s="376"/>
      <c r="R7628" s="377"/>
    </row>
    <row r="7629" spans="8:18" ht="32.25" customHeight="1" x14ac:dyDescent="0.3">
      <c r="H7629" s="357"/>
      <c r="I7629" s="357"/>
      <c r="J7629" s="407"/>
      <c r="K7629" s="378"/>
      <c r="L7629" s="378"/>
      <c r="M7629" s="381"/>
      <c r="N7629" s="381"/>
      <c r="O7629" s="376"/>
      <c r="P7629" s="377"/>
      <c r="Q7629" s="376"/>
      <c r="R7629" s="377"/>
    </row>
    <row r="7630" spans="8:18" x14ac:dyDescent="0.3">
      <c r="H7630" s="357"/>
      <c r="I7630" s="357"/>
      <c r="J7630" s="407"/>
      <c r="K7630" s="378"/>
      <c r="L7630" s="378"/>
      <c r="M7630" s="381"/>
      <c r="N7630" s="381"/>
      <c r="O7630" s="376"/>
      <c r="P7630" s="377"/>
      <c r="Q7630" s="376"/>
      <c r="R7630" s="377"/>
    </row>
    <row r="7631" spans="8:18" ht="16.5" customHeight="1" x14ac:dyDescent="0.3">
      <c r="H7631" s="367"/>
      <c r="I7631" s="367"/>
      <c r="J7631" s="367"/>
      <c r="K7631" s="367"/>
      <c r="L7631" s="367"/>
      <c r="M7631" s="367"/>
      <c r="N7631" s="382"/>
      <c r="O7631" s="376"/>
      <c r="P7631" s="377"/>
      <c r="Q7631" s="376"/>
      <c r="R7631" s="377"/>
    </row>
    <row r="7632" spans="8:18" x14ac:dyDescent="0.3">
      <c r="H7632" s="367"/>
      <c r="I7632" s="367"/>
      <c r="J7632" s="367"/>
      <c r="K7632" s="367"/>
      <c r="L7632" s="367"/>
      <c r="M7632" s="367"/>
      <c r="N7632" s="382"/>
      <c r="O7632" s="376"/>
      <c r="P7632" s="480"/>
      <c r="Q7632" s="480"/>
      <c r="R7632" s="480"/>
    </row>
    <row r="7633" spans="8:19" ht="15.75" customHeight="1" x14ac:dyDescent="0.3">
      <c r="H7633" s="492"/>
      <c r="I7633" s="492"/>
      <c r="J7633" s="492"/>
      <c r="K7633" s="492"/>
      <c r="L7633" s="492"/>
      <c r="M7633" s="492"/>
      <c r="N7633" s="492"/>
      <c r="O7633" s="376"/>
      <c r="P7633" s="398"/>
      <c r="Q7633" s="398"/>
      <c r="R7633" s="398"/>
    </row>
    <row r="7634" spans="8:19" ht="19.5" customHeight="1" x14ac:dyDescent="0.3">
      <c r="H7634" s="492"/>
      <c r="I7634" s="492"/>
      <c r="J7634" s="492"/>
      <c r="K7634" s="492"/>
      <c r="L7634" s="492"/>
      <c r="M7634" s="492"/>
      <c r="N7634" s="492"/>
      <c r="O7634" s="376"/>
      <c r="P7634" s="480"/>
      <c r="Q7634" s="480"/>
      <c r="R7634" s="480"/>
      <c r="S7634" s="120"/>
    </row>
    <row r="7635" spans="8:19" ht="17.25" customHeight="1" x14ac:dyDescent="0.3">
      <c r="H7635" s="385"/>
      <c r="I7635" s="385"/>
      <c r="J7635" s="385"/>
      <c r="K7635" s="385"/>
      <c r="L7635" s="385"/>
      <c r="M7635" s="386"/>
      <c r="N7635" s="386"/>
      <c r="O7635" s="385"/>
      <c r="P7635" s="385"/>
      <c r="Q7635" s="13"/>
      <c r="R7635" s="13"/>
    </row>
    <row r="7636" spans="8:19" ht="18" customHeight="1" x14ac:dyDescent="0.3">
      <c r="H7636" s="354"/>
      <c r="I7636" s="355"/>
      <c r="J7636" s="355"/>
      <c r="K7636" s="355"/>
      <c r="L7636" s="355"/>
      <c r="M7636" s="355"/>
      <c r="N7636" s="355"/>
      <c r="O7636" s="355"/>
      <c r="P7636" s="355"/>
      <c r="Q7636" s="13"/>
      <c r="R7636" s="13"/>
    </row>
    <row r="7637" spans="8:19" x14ac:dyDescent="0.3">
      <c r="H7637" s="354"/>
      <c r="I7637" s="355"/>
      <c r="J7637" s="355"/>
      <c r="K7637" s="355"/>
      <c r="L7637" s="355"/>
      <c r="M7637" s="355"/>
      <c r="N7637" s="355"/>
      <c r="O7637" s="355"/>
      <c r="P7637" s="355"/>
      <c r="Q7637" s="13"/>
      <c r="R7637" s="70"/>
    </row>
    <row r="7638" spans="8:19" ht="30" customHeight="1" x14ac:dyDescent="0.3">
      <c r="H7638" s="354"/>
      <c r="I7638" s="355"/>
      <c r="J7638" s="355"/>
      <c r="K7638" s="355"/>
      <c r="L7638" s="355"/>
      <c r="M7638" s="355"/>
      <c r="N7638" s="355"/>
      <c r="O7638" s="355"/>
      <c r="P7638" s="355"/>
      <c r="Q7638" s="13"/>
      <c r="R7638" s="70"/>
    </row>
    <row r="7639" spans="8:19" ht="5.25" customHeight="1" x14ac:dyDescent="0.3">
      <c r="H7639" s="13"/>
      <c r="I7639" s="13"/>
      <c r="J7639" s="13"/>
      <c r="K7639" s="13"/>
      <c r="L7639" s="13"/>
      <c r="M7639" s="358"/>
      <c r="N7639" s="358"/>
      <c r="O7639" s="13"/>
      <c r="P7639" s="13"/>
      <c r="Q7639" s="13"/>
      <c r="R7639" s="13"/>
    </row>
    <row r="7640" spans="8:19" ht="18.600000000000001" x14ac:dyDescent="0.4">
      <c r="H7640" s="487"/>
      <c r="I7640" s="487"/>
      <c r="J7640" s="487"/>
      <c r="K7640" s="487"/>
      <c r="L7640" s="487"/>
      <c r="M7640" s="487"/>
      <c r="N7640" s="487"/>
      <c r="O7640" s="487"/>
      <c r="P7640" s="487"/>
      <c r="Q7640" s="487"/>
      <c r="R7640" s="487"/>
    </row>
    <row r="7641" spans="8:19" x14ac:dyDescent="0.3">
      <c r="H7641" s="482"/>
      <c r="I7641" s="482"/>
      <c r="J7641" s="482"/>
      <c r="K7641" s="482"/>
      <c r="L7641" s="482"/>
      <c r="M7641" s="482"/>
      <c r="N7641" s="482"/>
      <c r="O7641" s="482"/>
      <c r="P7641" s="482"/>
      <c r="Q7641" s="13"/>
      <c r="R7641" s="13"/>
    </row>
    <row r="7642" spans="8:19" ht="18.600000000000001" x14ac:dyDescent="0.4">
      <c r="H7642" s="483"/>
      <c r="I7642" s="483"/>
      <c r="J7642" s="483"/>
      <c r="K7642" s="483"/>
      <c r="L7642" s="483"/>
      <c r="M7642" s="483"/>
      <c r="N7642" s="483"/>
      <c r="O7642" s="483"/>
      <c r="P7642" s="483"/>
      <c r="Q7642" s="13"/>
      <c r="R7642" s="13"/>
    </row>
    <row r="7643" spans="8:19" ht="18" x14ac:dyDescent="0.4">
      <c r="H7643" s="484"/>
      <c r="I7643" s="484"/>
      <c r="J7643" s="484"/>
      <c r="K7643" s="484"/>
      <c r="L7643" s="484"/>
      <c r="M7643" s="484"/>
      <c r="N7643" s="484"/>
      <c r="O7643" s="484"/>
      <c r="P7643" s="484"/>
      <c r="Q7643" s="13"/>
      <c r="R7643" s="13"/>
    </row>
    <row r="7644" spans="8:19" x14ac:dyDescent="0.3">
      <c r="H7644" s="13"/>
      <c r="I7644" s="359"/>
      <c r="J7644" s="360"/>
      <c r="K7644" s="430"/>
      <c r="L7644" s="362"/>
      <c r="M7644" s="363"/>
      <c r="N7644" s="485"/>
      <c r="O7644" s="485"/>
      <c r="P7644" s="364"/>
      <c r="Q7644" s="13"/>
      <c r="R7644" s="13"/>
    </row>
    <row r="7645" spans="8:19" x14ac:dyDescent="0.3">
      <c r="H7645" s="13"/>
      <c r="I7645" s="359"/>
      <c r="J7645" s="360"/>
      <c r="K7645" s="361"/>
      <c r="L7645" s="361"/>
      <c r="M7645" s="363"/>
      <c r="N7645" s="485"/>
      <c r="O7645" s="485"/>
      <c r="P7645" s="364"/>
      <c r="Q7645" s="13"/>
      <c r="R7645" s="13"/>
    </row>
    <row r="7646" spans="8:19" ht="12" customHeight="1" x14ac:dyDescent="0.3">
      <c r="H7646" s="13"/>
      <c r="I7646" s="365"/>
      <c r="J7646" s="365"/>
      <c r="K7646" s="366"/>
      <c r="L7646" s="367"/>
      <c r="M7646" s="368"/>
      <c r="N7646" s="369"/>
      <c r="O7646" s="486"/>
      <c r="P7646" s="486"/>
      <c r="Q7646" s="486"/>
      <c r="R7646" s="486"/>
    </row>
    <row r="7647" spans="8:19" x14ac:dyDescent="0.3">
      <c r="H7647" s="370"/>
      <c r="I7647" s="371"/>
      <c r="J7647" s="371"/>
      <c r="K7647" s="367"/>
      <c r="L7647" s="367"/>
      <c r="M7647" s="367"/>
      <c r="N7647" s="372"/>
      <c r="O7647" s="478"/>
      <c r="P7647" s="478"/>
      <c r="Q7647" s="478"/>
      <c r="R7647" s="478"/>
    </row>
    <row r="7648" spans="8:19" x14ac:dyDescent="0.3">
      <c r="H7648" s="370"/>
      <c r="I7648" s="371"/>
      <c r="J7648" s="371"/>
      <c r="K7648" s="367"/>
      <c r="L7648" s="367"/>
      <c r="M7648" s="367"/>
      <c r="N7648" s="372"/>
      <c r="O7648" s="390"/>
      <c r="P7648" s="390"/>
      <c r="Q7648" s="390"/>
      <c r="R7648" s="390"/>
    </row>
    <row r="7649" spans="8:18" ht="15" customHeight="1" x14ac:dyDescent="0.3">
      <c r="H7649" s="357"/>
      <c r="I7649" s="357"/>
      <c r="J7649" s="407"/>
      <c r="K7649" s="378"/>
      <c r="L7649" s="378"/>
      <c r="M7649" s="381"/>
      <c r="N7649" s="381"/>
      <c r="O7649" s="376"/>
      <c r="P7649" s="377"/>
      <c r="Q7649" s="376"/>
      <c r="R7649" s="377"/>
    </row>
    <row r="7650" spans="8:18" ht="15" customHeight="1" x14ac:dyDescent="0.3">
      <c r="H7650" s="357"/>
      <c r="I7650" s="357"/>
      <c r="J7650" s="407"/>
      <c r="K7650" s="378"/>
      <c r="L7650" s="378"/>
      <c r="M7650" s="381"/>
      <c r="N7650" s="381"/>
      <c r="O7650" s="376"/>
      <c r="P7650" s="377"/>
      <c r="Q7650" s="376"/>
      <c r="R7650" s="377"/>
    </row>
    <row r="7651" spans="8:18" ht="27" customHeight="1" x14ac:dyDescent="0.3">
      <c r="H7651" s="357"/>
      <c r="I7651" s="357"/>
      <c r="J7651" s="407"/>
      <c r="K7651" s="378"/>
      <c r="L7651" s="378"/>
      <c r="M7651" s="381"/>
      <c r="N7651" s="381"/>
      <c r="O7651" s="376"/>
      <c r="P7651" s="377"/>
      <c r="Q7651" s="376"/>
      <c r="R7651" s="377"/>
    </row>
    <row r="7652" spans="8:18" ht="29.25" customHeight="1" x14ac:dyDescent="0.3">
      <c r="H7652" s="357"/>
      <c r="I7652" s="357"/>
      <c r="J7652" s="407"/>
      <c r="K7652" s="378"/>
      <c r="L7652" s="378"/>
      <c r="M7652" s="381"/>
      <c r="N7652" s="381"/>
      <c r="O7652" s="376"/>
      <c r="P7652" s="377"/>
      <c r="Q7652" s="376"/>
      <c r="R7652" s="377"/>
    </row>
    <row r="7653" spans="8:18" ht="15.75" customHeight="1" x14ac:dyDescent="0.3">
      <c r="H7653" s="357"/>
      <c r="I7653" s="357"/>
      <c r="J7653" s="407"/>
      <c r="K7653" s="378"/>
      <c r="L7653" s="378"/>
      <c r="M7653" s="381"/>
      <c r="N7653" s="381"/>
      <c r="O7653" s="376"/>
      <c r="P7653" s="377"/>
      <c r="Q7653" s="376"/>
      <c r="R7653" s="377"/>
    </row>
    <row r="7654" spans="8:18" ht="15" customHeight="1" x14ac:dyDescent="0.3">
      <c r="H7654" s="357"/>
      <c r="I7654" s="357"/>
      <c r="J7654" s="407"/>
      <c r="K7654" s="378"/>
      <c r="L7654" s="378"/>
      <c r="M7654" s="381"/>
      <c r="N7654" s="381"/>
      <c r="O7654" s="376"/>
      <c r="P7654" s="377"/>
      <c r="Q7654" s="376"/>
      <c r="R7654" s="377"/>
    </row>
    <row r="7655" spans="8:18" x14ac:dyDescent="0.3">
      <c r="H7655" s="357"/>
      <c r="I7655" s="357"/>
      <c r="J7655" s="407"/>
      <c r="K7655" s="378"/>
      <c r="L7655" s="378"/>
      <c r="M7655" s="381"/>
      <c r="N7655" s="381"/>
      <c r="O7655" s="376"/>
      <c r="P7655" s="377"/>
      <c r="Q7655" s="376"/>
      <c r="R7655" s="377"/>
    </row>
    <row r="7656" spans="8:18" x14ac:dyDescent="0.3">
      <c r="H7656" s="357"/>
      <c r="I7656" s="357"/>
      <c r="J7656" s="407"/>
      <c r="K7656" s="378"/>
      <c r="L7656" s="378"/>
      <c r="M7656" s="381"/>
      <c r="N7656" s="381"/>
      <c r="O7656" s="376"/>
      <c r="P7656" s="377"/>
      <c r="Q7656" s="376"/>
      <c r="R7656" s="377"/>
    </row>
    <row r="7657" spans="8:18" ht="27" customHeight="1" x14ac:dyDescent="0.3">
      <c r="H7657" s="357"/>
      <c r="I7657" s="357"/>
      <c r="J7657" s="407"/>
      <c r="K7657" s="378"/>
      <c r="L7657" s="378"/>
      <c r="M7657" s="381"/>
      <c r="N7657" s="381"/>
      <c r="O7657" s="376"/>
      <c r="P7657" s="377"/>
      <c r="Q7657" s="376"/>
      <c r="R7657" s="377"/>
    </row>
    <row r="7658" spans="8:18" ht="27" customHeight="1" x14ac:dyDescent="0.3">
      <c r="H7658" s="357"/>
      <c r="I7658" s="357"/>
      <c r="J7658" s="407"/>
      <c r="K7658" s="378"/>
      <c r="L7658" s="378"/>
      <c r="M7658" s="381"/>
      <c r="N7658" s="381"/>
      <c r="O7658" s="376"/>
      <c r="P7658" s="377"/>
      <c r="Q7658" s="376"/>
      <c r="R7658" s="377"/>
    </row>
    <row r="7659" spans="8:18" ht="16.5" customHeight="1" x14ac:dyDescent="0.3">
      <c r="H7659" s="357"/>
      <c r="I7659" s="357"/>
      <c r="J7659" s="407"/>
      <c r="K7659" s="378"/>
      <c r="L7659" s="378"/>
      <c r="M7659" s="381"/>
      <c r="N7659" s="381"/>
      <c r="O7659" s="376"/>
      <c r="P7659" s="377"/>
      <c r="Q7659" s="376"/>
      <c r="R7659" s="377"/>
    </row>
    <row r="7660" spans="8:18" x14ac:dyDescent="0.3">
      <c r="H7660" s="357"/>
      <c r="I7660" s="357"/>
      <c r="J7660" s="407"/>
      <c r="K7660" s="378"/>
      <c r="L7660" s="378"/>
      <c r="M7660" s="381"/>
      <c r="N7660" s="381"/>
      <c r="O7660" s="376"/>
      <c r="P7660" s="377"/>
      <c r="Q7660" s="376"/>
      <c r="R7660" s="377"/>
    </row>
    <row r="7661" spans="8:18" x14ac:dyDescent="0.3">
      <c r="H7661" s="367"/>
      <c r="I7661" s="367"/>
      <c r="J7661" s="367"/>
      <c r="K7661" s="367"/>
      <c r="L7661" s="367"/>
      <c r="M7661" s="367"/>
      <c r="N7661" s="382"/>
      <c r="O7661" s="376"/>
      <c r="P7661" s="377"/>
      <c r="Q7661" s="376"/>
      <c r="R7661" s="460"/>
    </row>
    <row r="7662" spans="8:18" ht="21" customHeight="1" x14ac:dyDescent="0.3">
      <c r="H7662" s="367"/>
      <c r="I7662" s="367"/>
      <c r="J7662" s="367"/>
      <c r="K7662" s="367"/>
      <c r="L7662" s="367"/>
      <c r="M7662" s="367"/>
      <c r="N7662" s="382"/>
      <c r="O7662" s="376"/>
      <c r="P7662" s="480"/>
      <c r="Q7662" s="480"/>
      <c r="R7662" s="480"/>
    </row>
    <row r="7663" spans="8:18" ht="19.5" customHeight="1" x14ac:dyDescent="0.3">
      <c r="H7663" s="385"/>
      <c r="I7663" s="385"/>
      <c r="J7663" s="385"/>
      <c r="K7663" s="385"/>
      <c r="L7663" s="385"/>
      <c r="M7663" s="386"/>
      <c r="N7663" s="386"/>
      <c r="O7663" s="385"/>
      <c r="P7663" s="385"/>
      <c r="Q7663" s="13"/>
      <c r="R7663" s="13"/>
    </row>
    <row r="7664" spans="8:18" ht="21" customHeight="1" x14ac:dyDescent="0.3">
      <c r="H7664" s="354"/>
      <c r="I7664" s="355"/>
      <c r="J7664" s="355"/>
      <c r="K7664" s="355"/>
      <c r="L7664" s="355"/>
      <c r="M7664" s="355"/>
      <c r="N7664" s="355"/>
      <c r="O7664" s="355"/>
      <c r="P7664" s="355"/>
      <c r="Q7664" s="13"/>
      <c r="R7664" s="13"/>
    </row>
    <row r="7665" spans="8:18" x14ac:dyDescent="0.3">
      <c r="H7665" s="354"/>
      <c r="I7665" s="355"/>
      <c r="J7665" s="355"/>
      <c r="K7665" s="355"/>
      <c r="L7665" s="355"/>
      <c r="M7665" s="355"/>
      <c r="N7665" s="355"/>
      <c r="O7665" s="355"/>
      <c r="P7665" s="355"/>
      <c r="Q7665" s="13"/>
      <c r="R7665" s="70"/>
    </row>
    <row r="7666" spans="8:18" ht="35.25" customHeight="1" x14ac:dyDescent="0.3">
      <c r="H7666" s="354"/>
      <c r="I7666" s="355"/>
      <c r="J7666" s="355"/>
      <c r="K7666" s="355"/>
      <c r="L7666" s="355"/>
      <c r="M7666" s="355"/>
      <c r="N7666" s="355"/>
      <c r="O7666" s="355"/>
      <c r="P7666" s="355"/>
      <c r="Q7666" s="13"/>
      <c r="R7666" s="70"/>
    </row>
    <row r="7667" spans="8:18" ht="5.25" customHeight="1" x14ac:dyDescent="0.3">
      <c r="H7667" s="13"/>
      <c r="I7667" s="13"/>
      <c r="J7667" s="13"/>
      <c r="K7667" s="13"/>
      <c r="L7667" s="13"/>
      <c r="M7667" s="358"/>
      <c r="N7667" s="358"/>
      <c r="O7667" s="13"/>
      <c r="P7667" s="13"/>
      <c r="Q7667" s="13"/>
      <c r="R7667" s="13"/>
    </row>
    <row r="7668" spans="8:18" ht="18.600000000000001" x14ac:dyDescent="0.4">
      <c r="H7668" s="487"/>
      <c r="I7668" s="487"/>
      <c r="J7668" s="487"/>
      <c r="K7668" s="487"/>
      <c r="L7668" s="487"/>
      <c r="M7668" s="487"/>
      <c r="N7668" s="487"/>
      <c r="O7668" s="487"/>
      <c r="P7668" s="487"/>
      <c r="Q7668" s="487"/>
      <c r="R7668" s="487"/>
    </row>
    <row r="7669" spans="8:18" ht="9.75" customHeight="1" x14ac:dyDescent="0.3">
      <c r="H7669" s="482"/>
      <c r="I7669" s="482"/>
      <c r="J7669" s="482"/>
      <c r="K7669" s="482"/>
      <c r="L7669" s="482"/>
      <c r="M7669" s="482"/>
      <c r="N7669" s="482"/>
      <c r="O7669" s="482"/>
      <c r="P7669" s="482"/>
      <c r="Q7669" s="13"/>
      <c r="R7669" s="13"/>
    </row>
    <row r="7670" spans="8:18" ht="18.600000000000001" x14ac:dyDescent="0.4">
      <c r="H7670" s="483"/>
      <c r="I7670" s="483"/>
      <c r="J7670" s="483"/>
      <c r="K7670" s="483"/>
      <c r="L7670" s="483"/>
      <c r="M7670" s="483"/>
      <c r="N7670" s="483"/>
      <c r="O7670" s="483"/>
      <c r="P7670" s="483"/>
      <c r="Q7670" s="13"/>
      <c r="R7670" s="13"/>
    </row>
    <row r="7671" spans="8:18" ht="18" x14ac:dyDescent="0.4">
      <c r="H7671" s="484"/>
      <c r="I7671" s="484"/>
      <c r="J7671" s="484"/>
      <c r="K7671" s="484"/>
      <c r="L7671" s="484"/>
      <c r="M7671" s="484"/>
      <c r="N7671" s="484"/>
      <c r="O7671" s="484"/>
      <c r="P7671" s="484"/>
      <c r="Q7671" s="13"/>
      <c r="R7671" s="13"/>
    </row>
    <row r="7672" spans="8:18" x14ac:dyDescent="0.3">
      <c r="H7672" s="13"/>
      <c r="I7672" s="359"/>
      <c r="J7672" s="360"/>
      <c r="K7672" s="430"/>
      <c r="L7672" s="362"/>
      <c r="M7672" s="363"/>
      <c r="N7672" s="485"/>
      <c r="O7672" s="485"/>
      <c r="P7672" s="364"/>
      <c r="Q7672" s="13"/>
      <c r="R7672" s="13"/>
    </row>
    <row r="7673" spans="8:18" x14ac:dyDescent="0.3">
      <c r="H7673" s="13"/>
      <c r="I7673" s="359"/>
      <c r="J7673" s="360"/>
      <c r="K7673" s="361"/>
      <c r="L7673" s="361"/>
      <c r="M7673" s="363"/>
      <c r="N7673" s="485"/>
      <c r="O7673" s="485"/>
      <c r="P7673" s="364"/>
      <c r="Q7673" s="13"/>
      <c r="R7673" s="13"/>
    </row>
    <row r="7674" spans="8:18" ht="15" customHeight="1" x14ac:dyDescent="0.3">
      <c r="H7674" s="13"/>
      <c r="I7674" s="365"/>
      <c r="J7674" s="365"/>
      <c r="K7674" s="366"/>
      <c r="L7674" s="367"/>
      <c r="M7674" s="368"/>
      <c r="N7674" s="369"/>
      <c r="O7674" s="486"/>
      <c r="P7674" s="486"/>
      <c r="Q7674" s="486"/>
      <c r="R7674" s="486"/>
    </row>
    <row r="7675" spans="8:18" x14ac:dyDescent="0.3">
      <c r="H7675" s="370"/>
      <c r="I7675" s="371"/>
      <c r="J7675" s="371"/>
      <c r="K7675" s="367"/>
      <c r="L7675" s="367"/>
      <c r="M7675" s="367"/>
      <c r="N7675" s="372"/>
      <c r="O7675" s="478"/>
      <c r="P7675" s="478"/>
      <c r="Q7675" s="478"/>
      <c r="R7675" s="478"/>
    </row>
    <row r="7676" spans="8:18" x14ac:dyDescent="0.3">
      <c r="H7676" s="357"/>
      <c r="I7676" s="357"/>
      <c r="J7676" s="407"/>
      <c r="K7676" s="378"/>
      <c r="L7676" s="378"/>
      <c r="M7676" s="381"/>
      <c r="N7676" s="381"/>
      <c r="O7676" s="376"/>
      <c r="P7676" s="377"/>
      <c r="Q7676" s="376"/>
      <c r="R7676" s="377"/>
    </row>
    <row r="7677" spans="8:18" ht="68.25" customHeight="1" x14ac:dyDescent="0.3">
      <c r="H7677" s="357"/>
      <c r="I7677" s="357"/>
      <c r="J7677" s="407"/>
      <c r="K7677" s="378"/>
      <c r="L7677" s="378"/>
      <c r="M7677" s="381"/>
      <c r="N7677" s="381"/>
      <c r="O7677" s="376"/>
      <c r="P7677" s="377"/>
      <c r="Q7677" s="376"/>
      <c r="R7677" s="377"/>
    </row>
    <row r="7678" spans="8:18" ht="24.75" customHeight="1" x14ac:dyDescent="0.3">
      <c r="H7678" s="357"/>
      <c r="I7678" s="357"/>
      <c r="J7678" s="407"/>
      <c r="K7678" s="378"/>
      <c r="L7678" s="378"/>
      <c r="M7678" s="381"/>
      <c r="N7678" s="381"/>
      <c r="O7678" s="376"/>
      <c r="P7678" s="377"/>
      <c r="Q7678" s="376"/>
      <c r="R7678" s="377"/>
    </row>
    <row r="7679" spans="8:18" ht="29.25" customHeight="1" x14ac:dyDescent="0.3">
      <c r="H7679" s="357"/>
      <c r="I7679" s="357"/>
      <c r="J7679" s="407"/>
      <c r="K7679" s="378"/>
      <c r="L7679" s="378"/>
      <c r="M7679" s="381"/>
      <c r="N7679" s="381"/>
      <c r="O7679" s="376"/>
      <c r="P7679" s="377"/>
      <c r="Q7679" s="376"/>
      <c r="R7679" s="377"/>
    </row>
    <row r="7680" spans="8:18" x14ac:dyDescent="0.3">
      <c r="H7680" s="357"/>
      <c r="I7680" s="357"/>
      <c r="J7680" s="407"/>
      <c r="K7680" s="378"/>
      <c r="L7680" s="378"/>
      <c r="M7680" s="381"/>
      <c r="N7680" s="381"/>
      <c r="O7680" s="376"/>
      <c r="P7680" s="377"/>
      <c r="Q7680" s="376"/>
      <c r="R7680" s="377"/>
    </row>
    <row r="7681" spans="8:18" ht="18" customHeight="1" x14ac:dyDescent="0.3">
      <c r="H7681" s="367"/>
      <c r="I7681" s="367"/>
      <c r="J7681" s="367"/>
      <c r="K7681" s="367"/>
      <c r="L7681" s="367"/>
      <c r="M7681" s="367"/>
      <c r="N7681" s="382"/>
      <c r="O7681" s="376"/>
      <c r="P7681" s="377"/>
      <c r="Q7681" s="376"/>
      <c r="R7681" s="377"/>
    </row>
    <row r="7682" spans="8:18" ht="21.75" customHeight="1" x14ac:dyDescent="0.3">
      <c r="H7682" s="367"/>
      <c r="I7682" s="367"/>
      <c r="J7682" s="367"/>
      <c r="K7682" s="367"/>
      <c r="L7682" s="367"/>
      <c r="M7682" s="367"/>
      <c r="N7682" s="382"/>
      <c r="O7682" s="376"/>
      <c r="P7682" s="480"/>
      <c r="Q7682" s="480"/>
      <c r="R7682" s="480"/>
    </row>
    <row r="7683" spans="8:18" ht="21" customHeight="1" x14ac:dyDescent="0.3">
      <c r="H7683" s="385"/>
      <c r="I7683" s="385"/>
      <c r="J7683" s="385"/>
      <c r="K7683" s="385"/>
      <c r="L7683" s="385"/>
      <c r="M7683" s="386"/>
      <c r="N7683" s="386"/>
      <c r="O7683" s="385"/>
      <c r="P7683" s="385"/>
      <c r="Q7683" s="13"/>
      <c r="R7683" s="13"/>
    </row>
    <row r="7684" spans="8:18" x14ac:dyDescent="0.3">
      <c r="H7684" s="354"/>
      <c r="I7684" s="355"/>
      <c r="J7684" s="355"/>
      <c r="K7684" s="355"/>
      <c r="L7684" s="355"/>
      <c r="M7684" s="355"/>
      <c r="N7684" s="355"/>
      <c r="O7684" s="355"/>
      <c r="P7684" s="355"/>
      <c r="Q7684" s="13"/>
      <c r="R7684" s="13"/>
    </row>
    <row r="7685" spans="8:18" x14ac:dyDescent="0.3">
      <c r="H7685" s="354"/>
      <c r="I7685" s="355"/>
      <c r="J7685" s="355"/>
      <c r="K7685" s="355"/>
      <c r="L7685" s="355"/>
      <c r="M7685" s="355"/>
      <c r="N7685" s="355"/>
      <c r="O7685" s="355"/>
      <c r="P7685" s="355"/>
      <c r="Q7685" s="13"/>
      <c r="R7685" s="70"/>
    </row>
    <row r="7686" spans="8:18" ht="27" customHeight="1" x14ac:dyDescent="0.3">
      <c r="H7686" s="354"/>
      <c r="I7686" s="355"/>
      <c r="J7686" s="355"/>
      <c r="K7686" s="355"/>
      <c r="L7686" s="355"/>
      <c r="M7686" s="355"/>
      <c r="N7686" s="355"/>
      <c r="O7686" s="355"/>
      <c r="P7686" s="355"/>
      <c r="Q7686" s="13"/>
      <c r="R7686" s="70"/>
    </row>
    <row r="7687" spans="8:18" ht="12.75" customHeight="1" x14ac:dyDescent="0.3">
      <c r="H7687" s="13"/>
      <c r="I7687" s="13"/>
      <c r="J7687" s="13"/>
      <c r="K7687" s="13"/>
      <c r="L7687" s="13"/>
      <c r="M7687" s="358"/>
      <c r="N7687" s="358"/>
      <c r="O7687" s="13"/>
      <c r="P7687" s="13"/>
      <c r="Q7687" s="13"/>
      <c r="R7687" s="13"/>
    </row>
    <row r="7688" spans="8:18" ht="20.25" customHeight="1" x14ac:dyDescent="0.4">
      <c r="H7688" s="487"/>
      <c r="I7688" s="487"/>
      <c r="J7688" s="487"/>
      <c r="K7688" s="487"/>
      <c r="L7688" s="487"/>
      <c r="M7688" s="487"/>
      <c r="N7688" s="487"/>
      <c r="O7688" s="487"/>
      <c r="P7688" s="487"/>
      <c r="Q7688" s="487"/>
      <c r="R7688" s="487"/>
    </row>
    <row r="7689" spans="8:18" x14ac:dyDescent="0.3">
      <c r="H7689" s="482"/>
      <c r="I7689" s="482"/>
      <c r="J7689" s="482"/>
      <c r="K7689" s="482"/>
      <c r="L7689" s="482"/>
      <c r="M7689" s="482"/>
      <c r="N7689" s="482"/>
      <c r="O7689" s="482"/>
      <c r="P7689" s="482"/>
      <c r="Q7689" s="13"/>
      <c r="R7689" s="13"/>
    </row>
    <row r="7690" spans="8:18" ht="21.75" customHeight="1" x14ac:dyDescent="0.4">
      <c r="H7690" s="483"/>
      <c r="I7690" s="483"/>
      <c r="J7690" s="483"/>
      <c r="K7690" s="483"/>
      <c r="L7690" s="483"/>
      <c r="M7690" s="483"/>
      <c r="N7690" s="483"/>
      <c r="O7690" s="483"/>
      <c r="P7690" s="483"/>
      <c r="Q7690" s="13"/>
      <c r="R7690" s="13"/>
    </row>
    <row r="7691" spans="8:18" ht="18" x14ac:dyDescent="0.4">
      <c r="H7691" s="484"/>
      <c r="I7691" s="484"/>
      <c r="J7691" s="484"/>
      <c r="K7691" s="484"/>
      <c r="L7691" s="484"/>
      <c r="M7691" s="484"/>
      <c r="N7691" s="484"/>
      <c r="O7691" s="484"/>
      <c r="P7691" s="484"/>
      <c r="Q7691" s="13"/>
      <c r="R7691" s="13"/>
    </row>
    <row r="7692" spans="8:18" x14ac:dyDescent="0.3">
      <c r="H7692" s="13"/>
      <c r="I7692" s="359"/>
      <c r="J7692" s="360"/>
      <c r="K7692" s="430"/>
      <c r="L7692" s="362"/>
      <c r="M7692" s="363"/>
      <c r="N7692" s="485"/>
      <c r="O7692" s="485"/>
      <c r="P7692" s="364"/>
      <c r="Q7692" s="13"/>
      <c r="R7692" s="13"/>
    </row>
    <row r="7693" spans="8:18" ht="12.75" customHeight="1" x14ac:dyDescent="0.3">
      <c r="H7693" s="13"/>
      <c r="I7693" s="359"/>
      <c r="J7693" s="360"/>
      <c r="K7693" s="361"/>
      <c r="L7693" s="361"/>
      <c r="M7693" s="363"/>
      <c r="N7693" s="485"/>
      <c r="O7693" s="485"/>
      <c r="P7693" s="364"/>
      <c r="Q7693" s="13"/>
      <c r="R7693" s="13"/>
    </row>
    <row r="7694" spans="8:18" x14ac:dyDescent="0.3">
      <c r="H7694" s="13"/>
      <c r="I7694" s="365"/>
      <c r="J7694" s="365"/>
      <c r="K7694" s="366"/>
      <c r="L7694" s="367"/>
      <c r="M7694" s="368"/>
      <c r="N7694" s="369"/>
      <c r="O7694" s="486"/>
      <c r="P7694" s="486"/>
      <c r="Q7694" s="486"/>
      <c r="R7694" s="486"/>
    </row>
    <row r="7695" spans="8:18" x14ac:dyDescent="0.3">
      <c r="H7695" s="370"/>
      <c r="I7695" s="371"/>
      <c r="J7695" s="371"/>
      <c r="K7695" s="367"/>
      <c r="L7695" s="367"/>
      <c r="M7695" s="367"/>
      <c r="N7695" s="372"/>
      <c r="O7695" s="478"/>
      <c r="P7695" s="478"/>
      <c r="Q7695" s="478"/>
      <c r="R7695" s="478"/>
    </row>
    <row r="7696" spans="8:18" x14ac:dyDescent="0.3">
      <c r="H7696" s="370"/>
      <c r="I7696" s="371"/>
      <c r="J7696" s="371"/>
      <c r="K7696" s="367"/>
      <c r="L7696" s="367"/>
      <c r="M7696" s="367"/>
      <c r="N7696" s="372"/>
      <c r="O7696" s="390"/>
      <c r="P7696" s="390"/>
      <c r="Q7696" s="390"/>
      <c r="R7696" s="390"/>
    </row>
    <row r="7697" spans="8:18" ht="18" customHeight="1" x14ac:dyDescent="0.3">
      <c r="H7697" s="357"/>
      <c r="I7697" s="357"/>
      <c r="J7697" s="365"/>
      <c r="K7697" s="378"/>
      <c r="L7697" s="378"/>
      <c r="M7697" s="381"/>
      <c r="N7697" s="381"/>
      <c r="O7697" s="376"/>
      <c r="P7697" s="377"/>
      <c r="Q7697" s="376"/>
      <c r="R7697" s="377"/>
    </row>
    <row r="7698" spans="8:18" ht="20.25" customHeight="1" x14ac:dyDescent="0.3">
      <c r="H7698" s="357"/>
      <c r="I7698" s="357"/>
      <c r="J7698" s="407"/>
      <c r="K7698" s="378"/>
      <c r="L7698" s="378"/>
      <c r="M7698" s="381"/>
      <c r="N7698" s="381"/>
      <c r="O7698" s="376"/>
      <c r="P7698" s="377"/>
      <c r="Q7698" s="376"/>
      <c r="R7698" s="377"/>
    </row>
    <row r="7699" spans="8:18" ht="26.25" customHeight="1" x14ac:dyDescent="0.3">
      <c r="H7699" s="357"/>
      <c r="I7699" s="357"/>
      <c r="J7699" s="407"/>
      <c r="K7699" s="378"/>
      <c r="L7699" s="378"/>
      <c r="M7699" s="381"/>
      <c r="N7699" s="381"/>
      <c r="O7699" s="376"/>
      <c r="P7699" s="377"/>
      <c r="Q7699" s="376"/>
      <c r="R7699" s="377"/>
    </row>
    <row r="7700" spans="8:18" ht="24.75" customHeight="1" x14ac:dyDescent="0.3">
      <c r="H7700" s="357"/>
      <c r="I7700" s="357"/>
      <c r="J7700" s="407"/>
      <c r="K7700" s="378"/>
      <c r="L7700" s="378"/>
      <c r="M7700" s="381"/>
      <c r="N7700" s="381"/>
      <c r="O7700" s="376"/>
      <c r="P7700" s="377"/>
      <c r="Q7700" s="376"/>
      <c r="R7700" s="377"/>
    </row>
    <row r="7701" spans="8:18" ht="25.5" customHeight="1" x14ac:dyDescent="0.3">
      <c r="H7701" s="357"/>
      <c r="I7701" s="357"/>
      <c r="J7701" s="407"/>
      <c r="K7701" s="378"/>
      <c r="L7701" s="378"/>
      <c r="M7701" s="381"/>
      <c r="N7701" s="381"/>
      <c r="O7701" s="376"/>
      <c r="P7701" s="377"/>
      <c r="Q7701" s="376"/>
      <c r="R7701" s="377"/>
    </row>
    <row r="7702" spans="8:18" ht="12" customHeight="1" x14ac:dyDescent="0.3">
      <c r="H7702" s="357"/>
      <c r="I7702" s="357"/>
      <c r="J7702" s="407"/>
      <c r="K7702" s="378"/>
      <c r="L7702" s="378"/>
      <c r="M7702" s="381"/>
      <c r="N7702" s="381"/>
      <c r="O7702" s="376"/>
      <c r="P7702" s="377"/>
      <c r="Q7702" s="376"/>
      <c r="R7702" s="377"/>
    </row>
    <row r="7703" spans="8:18" ht="24.75" customHeight="1" x14ac:dyDescent="0.3">
      <c r="H7703" s="357"/>
      <c r="I7703" s="357"/>
      <c r="J7703" s="407"/>
      <c r="K7703" s="378"/>
      <c r="L7703" s="378"/>
      <c r="M7703" s="381"/>
      <c r="N7703" s="381"/>
      <c r="O7703" s="376"/>
      <c r="P7703" s="377"/>
      <c r="Q7703" s="376"/>
      <c r="R7703" s="377"/>
    </row>
    <row r="7704" spans="8:18" ht="27" customHeight="1" x14ac:dyDescent="0.3">
      <c r="H7704" s="357"/>
      <c r="I7704" s="357"/>
      <c r="J7704" s="407"/>
      <c r="K7704" s="378"/>
      <c r="L7704" s="378"/>
      <c r="M7704" s="381"/>
      <c r="N7704" s="381"/>
      <c r="O7704" s="376"/>
      <c r="P7704" s="377"/>
      <c r="Q7704" s="376"/>
      <c r="R7704" s="377"/>
    </row>
    <row r="7705" spans="8:18" ht="27.75" customHeight="1" x14ac:dyDescent="0.3">
      <c r="H7705" s="357"/>
      <c r="I7705" s="357"/>
      <c r="J7705" s="407"/>
      <c r="K7705" s="378"/>
      <c r="L7705" s="378"/>
      <c r="M7705" s="381"/>
      <c r="N7705" s="381"/>
      <c r="O7705" s="376"/>
      <c r="P7705" s="377"/>
      <c r="Q7705" s="376"/>
      <c r="R7705" s="377"/>
    </row>
    <row r="7706" spans="8:18" ht="28.5" customHeight="1" x14ac:dyDescent="0.3">
      <c r="H7706" s="357"/>
      <c r="I7706" s="357"/>
      <c r="J7706" s="407"/>
      <c r="K7706" s="378"/>
      <c r="L7706" s="378"/>
      <c r="M7706" s="381"/>
      <c r="N7706" s="381"/>
      <c r="O7706" s="376"/>
      <c r="P7706" s="377"/>
      <c r="Q7706" s="376"/>
      <c r="R7706" s="377"/>
    </row>
    <row r="7707" spans="8:18" ht="39.75" customHeight="1" x14ac:dyDescent="0.3">
      <c r="H7707" s="357"/>
      <c r="I7707" s="357"/>
      <c r="J7707" s="407"/>
      <c r="K7707" s="378"/>
      <c r="L7707" s="378"/>
      <c r="M7707" s="381"/>
      <c r="N7707" s="381"/>
      <c r="O7707" s="376"/>
      <c r="P7707" s="377"/>
      <c r="Q7707" s="376"/>
      <c r="R7707" s="377"/>
    </row>
    <row r="7708" spans="8:18" ht="29.25" customHeight="1" x14ac:dyDescent="0.3">
      <c r="H7708" s="357"/>
      <c r="I7708" s="357"/>
      <c r="J7708" s="407"/>
      <c r="K7708" s="378"/>
      <c r="L7708" s="378"/>
      <c r="M7708" s="381"/>
      <c r="N7708" s="381"/>
      <c r="O7708" s="376"/>
      <c r="P7708" s="377"/>
      <c r="Q7708" s="376"/>
      <c r="R7708" s="377"/>
    </row>
    <row r="7709" spans="8:18" x14ac:dyDescent="0.3">
      <c r="H7709" s="357"/>
      <c r="I7709" s="357"/>
      <c r="J7709" s="407"/>
      <c r="K7709" s="378"/>
      <c r="L7709" s="378"/>
      <c r="M7709" s="381"/>
      <c r="N7709" s="381"/>
      <c r="O7709" s="376"/>
      <c r="P7709" s="377"/>
      <c r="Q7709" s="376"/>
      <c r="R7709" s="377"/>
    </row>
    <row r="7710" spans="8:18" x14ac:dyDescent="0.3">
      <c r="H7710" s="367"/>
      <c r="I7710" s="367"/>
      <c r="J7710" s="367"/>
      <c r="K7710" s="367"/>
      <c r="L7710" s="367"/>
      <c r="M7710" s="367"/>
      <c r="N7710" s="382"/>
      <c r="O7710" s="376"/>
      <c r="P7710" s="377"/>
      <c r="Q7710" s="376"/>
      <c r="R7710" s="377"/>
    </row>
    <row r="7711" spans="8:18" ht="16.5" customHeight="1" x14ac:dyDescent="0.3">
      <c r="H7711" s="367"/>
      <c r="I7711" s="367"/>
      <c r="J7711" s="367"/>
      <c r="K7711" s="367"/>
      <c r="L7711" s="367"/>
      <c r="M7711" s="367"/>
      <c r="N7711" s="382"/>
      <c r="O7711" s="376"/>
      <c r="P7711" s="480"/>
      <c r="Q7711" s="480"/>
      <c r="R7711" s="480"/>
    </row>
    <row r="7712" spans="8:18" x14ac:dyDescent="0.3">
      <c r="H7712" s="385"/>
      <c r="I7712" s="385"/>
      <c r="J7712" s="385"/>
      <c r="K7712" s="385"/>
      <c r="L7712" s="385"/>
      <c r="M7712" s="386"/>
      <c r="N7712" s="386"/>
      <c r="O7712" s="385"/>
      <c r="P7712" s="385"/>
      <c r="Q7712" s="13"/>
      <c r="R7712" s="13"/>
    </row>
    <row r="7713" spans="8:18" ht="21.75" customHeight="1" x14ac:dyDescent="0.3">
      <c r="H7713" s="354"/>
      <c r="I7713" s="355"/>
      <c r="J7713" s="355"/>
      <c r="K7713" s="355"/>
      <c r="L7713" s="355"/>
      <c r="M7713" s="355"/>
      <c r="N7713" s="355"/>
      <c r="O7713" s="355"/>
      <c r="P7713" s="355"/>
      <c r="Q7713" s="13"/>
      <c r="R7713" s="13"/>
    </row>
    <row r="7714" spans="8:18" ht="12.75" customHeight="1" x14ac:dyDescent="0.3">
      <c r="H7714" s="354"/>
      <c r="I7714" s="355"/>
      <c r="J7714" s="355"/>
      <c r="K7714" s="355"/>
      <c r="L7714" s="355"/>
      <c r="M7714" s="355"/>
      <c r="N7714" s="355"/>
      <c r="O7714" s="355"/>
      <c r="P7714" s="355"/>
      <c r="Q7714" s="13"/>
      <c r="R7714" s="70"/>
    </row>
    <row r="7715" spans="8:18" ht="27.75" customHeight="1" x14ac:dyDescent="0.3">
      <c r="H7715" s="354"/>
      <c r="I7715" s="355"/>
      <c r="J7715" s="355"/>
      <c r="K7715" s="355"/>
      <c r="L7715" s="355"/>
      <c r="M7715" s="355"/>
      <c r="N7715" s="355"/>
      <c r="O7715" s="355"/>
      <c r="P7715" s="355"/>
      <c r="Q7715" s="13"/>
      <c r="R7715" s="70"/>
    </row>
    <row r="7716" spans="8:18" ht="4.5" customHeight="1" x14ac:dyDescent="0.3">
      <c r="H7716" s="13"/>
      <c r="I7716" s="13"/>
      <c r="J7716" s="13"/>
      <c r="K7716" s="13"/>
      <c r="L7716" s="13"/>
      <c r="M7716" s="358"/>
      <c r="N7716" s="358"/>
      <c r="O7716" s="13"/>
      <c r="P7716" s="13"/>
      <c r="Q7716" s="13"/>
      <c r="R7716" s="13"/>
    </row>
    <row r="7717" spans="8:18" ht="17.25" customHeight="1" x14ac:dyDescent="0.4">
      <c r="H7717" s="487"/>
      <c r="I7717" s="487"/>
      <c r="J7717" s="487"/>
      <c r="K7717" s="487"/>
      <c r="L7717" s="487"/>
      <c r="M7717" s="487"/>
      <c r="N7717" s="487"/>
      <c r="O7717" s="487"/>
      <c r="P7717" s="487"/>
      <c r="Q7717" s="487"/>
      <c r="R7717" s="487"/>
    </row>
    <row r="7718" spans="8:18" ht="10.5" customHeight="1" x14ac:dyDescent="0.3">
      <c r="H7718" s="482"/>
      <c r="I7718" s="482"/>
      <c r="J7718" s="482"/>
      <c r="K7718" s="482"/>
      <c r="L7718" s="482"/>
      <c r="M7718" s="482"/>
      <c r="N7718" s="482"/>
      <c r="O7718" s="482"/>
      <c r="P7718" s="482"/>
      <c r="Q7718" s="13"/>
      <c r="R7718" s="13"/>
    </row>
    <row r="7719" spans="8:18" ht="15.75" customHeight="1" x14ac:dyDescent="0.4">
      <c r="H7719" s="483"/>
      <c r="I7719" s="483"/>
      <c r="J7719" s="483"/>
      <c r="K7719" s="483"/>
      <c r="L7719" s="483"/>
      <c r="M7719" s="483"/>
      <c r="N7719" s="483"/>
      <c r="O7719" s="483"/>
      <c r="P7719" s="483"/>
      <c r="Q7719" s="13"/>
      <c r="R7719" s="13"/>
    </row>
    <row r="7720" spans="8:18" ht="18.75" customHeight="1" x14ac:dyDescent="0.4">
      <c r="H7720" s="484"/>
      <c r="I7720" s="484"/>
      <c r="J7720" s="484"/>
      <c r="K7720" s="484"/>
      <c r="L7720" s="484"/>
      <c r="M7720" s="484"/>
      <c r="N7720" s="484"/>
      <c r="O7720" s="484"/>
      <c r="P7720" s="484"/>
      <c r="Q7720" s="13"/>
      <c r="R7720" s="13"/>
    </row>
    <row r="7721" spans="8:18" ht="11.25" customHeight="1" x14ac:dyDescent="0.3">
      <c r="H7721" s="13"/>
      <c r="I7721" s="359"/>
      <c r="J7721" s="360"/>
      <c r="K7721" s="430"/>
      <c r="L7721" s="362"/>
      <c r="M7721" s="363"/>
      <c r="N7721" s="485"/>
      <c r="O7721" s="485"/>
      <c r="P7721" s="364"/>
      <c r="Q7721" s="13"/>
      <c r="R7721" s="13"/>
    </row>
    <row r="7722" spans="8:18" ht="15" customHeight="1" x14ac:dyDescent="0.3">
      <c r="H7722" s="13"/>
      <c r="I7722" s="359"/>
      <c r="J7722" s="360"/>
      <c r="K7722" s="361"/>
      <c r="L7722" s="361"/>
      <c r="M7722" s="363"/>
      <c r="N7722" s="485"/>
      <c r="O7722" s="485"/>
      <c r="P7722" s="364"/>
      <c r="Q7722" s="13"/>
      <c r="R7722" s="13"/>
    </row>
    <row r="7723" spans="8:18" ht="15" customHeight="1" x14ac:dyDescent="0.3">
      <c r="H7723" s="13"/>
      <c r="I7723" s="365"/>
      <c r="J7723" s="365"/>
      <c r="K7723" s="366"/>
      <c r="L7723" s="367"/>
      <c r="M7723" s="368"/>
      <c r="N7723" s="369"/>
      <c r="O7723" s="486"/>
      <c r="P7723" s="486"/>
      <c r="Q7723" s="486"/>
      <c r="R7723" s="486"/>
    </row>
    <row r="7724" spans="8:18" x14ac:dyDescent="0.3">
      <c r="H7724" s="370"/>
      <c r="I7724" s="371"/>
      <c r="J7724" s="371"/>
      <c r="K7724" s="367"/>
      <c r="L7724" s="367"/>
      <c r="M7724" s="367"/>
      <c r="N7724" s="372"/>
      <c r="O7724" s="478"/>
      <c r="P7724" s="478"/>
      <c r="Q7724" s="478"/>
      <c r="R7724" s="478"/>
    </row>
    <row r="7725" spans="8:18" x14ac:dyDescent="0.3">
      <c r="H7725" s="370"/>
      <c r="I7725" s="371"/>
      <c r="J7725" s="371"/>
      <c r="K7725" s="367"/>
      <c r="L7725" s="367"/>
      <c r="M7725" s="367"/>
      <c r="N7725" s="372"/>
      <c r="O7725" s="390"/>
      <c r="P7725" s="390"/>
      <c r="Q7725" s="390"/>
      <c r="R7725" s="390"/>
    </row>
    <row r="7726" spans="8:18" ht="20.25" customHeight="1" x14ac:dyDescent="0.3">
      <c r="H7726" s="357"/>
      <c r="I7726" s="357"/>
      <c r="J7726" s="365"/>
      <c r="K7726" s="378"/>
      <c r="L7726" s="378"/>
      <c r="M7726" s="381"/>
      <c r="N7726" s="381"/>
      <c r="O7726" s="376"/>
      <c r="P7726" s="377"/>
      <c r="Q7726" s="376"/>
      <c r="R7726" s="377"/>
    </row>
    <row r="7727" spans="8:18" x14ac:dyDescent="0.3">
      <c r="H7727" s="357"/>
      <c r="I7727" s="357"/>
      <c r="J7727" s="407"/>
      <c r="K7727" s="378"/>
      <c r="L7727" s="378"/>
      <c r="M7727" s="381"/>
      <c r="N7727" s="381"/>
      <c r="O7727" s="376"/>
      <c r="P7727" s="377"/>
      <c r="Q7727" s="376"/>
      <c r="R7727" s="377"/>
    </row>
    <row r="7728" spans="8:18" x14ac:dyDescent="0.3">
      <c r="H7728" s="357"/>
      <c r="I7728" s="357"/>
      <c r="J7728" s="407"/>
      <c r="K7728" s="378"/>
      <c r="L7728" s="378"/>
      <c r="M7728" s="381"/>
      <c r="N7728" s="381"/>
      <c r="O7728" s="376"/>
      <c r="P7728" s="377"/>
      <c r="Q7728" s="376"/>
      <c r="R7728" s="377"/>
    </row>
    <row r="7729" spans="8:18" ht="45" customHeight="1" x14ac:dyDescent="0.3">
      <c r="H7729" s="357"/>
      <c r="I7729" s="357"/>
      <c r="J7729" s="407"/>
      <c r="K7729" s="378"/>
      <c r="L7729" s="378"/>
      <c r="M7729" s="381"/>
      <c r="N7729" s="381"/>
      <c r="O7729" s="376"/>
      <c r="P7729" s="377"/>
      <c r="Q7729" s="376"/>
      <c r="R7729" s="377"/>
    </row>
    <row r="7730" spans="8:18" ht="33.75" customHeight="1" x14ac:dyDescent="0.3">
      <c r="H7730" s="357"/>
      <c r="I7730" s="357"/>
      <c r="J7730" s="407"/>
      <c r="K7730" s="378"/>
      <c r="L7730" s="378"/>
      <c r="M7730" s="381"/>
      <c r="N7730" s="381"/>
      <c r="O7730" s="376"/>
      <c r="P7730" s="377"/>
      <c r="Q7730" s="376"/>
      <c r="R7730" s="377"/>
    </row>
    <row r="7731" spans="8:18" ht="23.25" customHeight="1" x14ac:dyDescent="0.3">
      <c r="H7731" s="357"/>
      <c r="I7731" s="357"/>
      <c r="J7731" s="407"/>
      <c r="K7731" s="378"/>
      <c r="L7731" s="378"/>
      <c r="M7731" s="381"/>
      <c r="N7731" s="381"/>
      <c r="O7731" s="376"/>
      <c r="P7731" s="377"/>
      <c r="Q7731" s="376"/>
      <c r="R7731" s="377"/>
    </row>
    <row r="7732" spans="8:18" x14ac:dyDescent="0.3">
      <c r="H7732" s="357"/>
      <c r="I7732" s="357"/>
      <c r="J7732" s="407"/>
      <c r="K7732" s="378"/>
      <c r="L7732" s="378"/>
      <c r="M7732" s="381"/>
      <c r="N7732" s="381"/>
      <c r="O7732" s="376"/>
      <c r="P7732" s="377"/>
      <c r="Q7732" s="376"/>
      <c r="R7732" s="377"/>
    </row>
    <row r="7733" spans="8:18" x14ac:dyDescent="0.3">
      <c r="H7733" s="357"/>
      <c r="I7733" s="357"/>
      <c r="J7733" s="407"/>
      <c r="K7733" s="378"/>
      <c r="L7733" s="378"/>
      <c r="M7733" s="381"/>
      <c r="N7733" s="381"/>
      <c r="O7733" s="376"/>
      <c r="P7733" s="377"/>
      <c r="Q7733" s="376"/>
      <c r="R7733" s="377"/>
    </row>
    <row r="7734" spans="8:18" ht="24.75" customHeight="1" x14ac:dyDescent="0.3">
      <c r="H7734" s="367"/>
      <c r="I7734" s="367"/>
      <c r="J7734" s="367"/>
      <c r="K7734" s="367"/>
      <c r="L7734" s="367"/>
      <c r="M7734" s="367"/>
      <c r="N7734" s="382"/>
      <c r="O7734" s="376"/>
      <c r="P7734" s="377"/>
      <c r="Q7734" s="376"/>
      <c r="R7734" s="377"/>
    </row>
    <row r="7735" spans="8:18" ht="20.25" customHeight="1" x14ac:dyDescent="0.3">
      <c r="H7735" s="367"/>
      <c r="I7735" s="367"/>
      <c r="J7735" s="367"/>
      <c r="K7735" s="367"/>
      <c r="L7735" s="367"/>
      <c r="M7735" s="367"/>
      <c r="N7735" s="382"/>
      <c r="O7735" s="376"/>
      <c r="P7735" s="480"/>
      <c r="Q7735" s="480"/>
      <c r="R7735" s="480"/>
    </row>
    <row r="7736" spans="8:18" ht="18.75" customHeight="1" x14ac:dyDescent="0.3">
      <c r="H7736" s="385"/>
      <c r="I7736" s="385"/>
      <c r="J7736" s="385"/>
      <c r="K7736" s="385"/>
      <c r="L7736" s="385"/>
      <c r="M7736" s="386"/>
      <c r="N7736" s="386"/>
      <c r="O7736" s="385"/>
      <c r="P7736" s="385"/>
      <c r="Q7736" s="13"/>
      <c r="R7736" s="13"/>
    </row>
    <row r="7737" spans="8:18" ht="18.75" customHeight="1" x14ac:dyDescent="0.3">
      <c r="H7737" s="354"/>
      <c r="I7737" s="355"/>
      <c r="J7737" s="355"/>
      <c r="K7737" s="355"/>
      <c r="L7737" s="355"/>
      <c r="M7737" s="355"/>
      <c r="N7737" s="355"/>
      <c r="O7737" s="355"/>
      <c r="P7737" s="355"/>
      <c r="Q7737" s="13"/>
      <c r="R7737" s="13"/>
    </row>
    <row r="7738" spans="8:18" x14ac:dyDescent="0.3">
      <c r="H7738" s="354"/>
      <c r="I7738" s="355"/>
      <c r="J7738" s="355"/>
      <c r="K7738" s="355"/>
      <c r="L7738" s="355"/>
      <c r="M7738" s="355"/>
      <c r="N7738" s="355"/>
      <c r="O7738" s="355"/>
      <c r="P7738" s="355"/>
      <c r="Q7738" s="13"/>
      <c r="R7738" s="70"/>
    </row>
    <row r="7739" spans="8:18" ht="34.5" customHeight="1" x14ac:dyDescent="0.3">
      <c r="H7739" s="354"/>
      <c r="I7739" s="355"/>
      <c r="J7739" s="355"/>
      <c r="K7739" s="355"/>
      <c r="L7739" s="355"/>
      <c r="M7739" s="355"/>
      <c r="N7739" s="355"/>
      <c r="O7739" s="355"/>
      <c r="P7739" s="355"/>
      <c r="Q7739" s="13"/>
      <c r="R7739" s="70"/>
    </row>
    <row r="7740" spans="8:18" ht="6.75" customHeight="1" x14ac:dyDescent="0.3">
      <c r="H7740" s="13"/>
      <c r="I7740" s="13"/>
      <c r="J7740" s="13"/>
      <c r="K7740" s="13"/>
      <c r="L7740" s="13"/>
      <c r="M7740" s="358"/>
      <c r="N7740" s="358"/>
      <c r="O7740" s="13"/>
      <c r="P7740" s="13"/>
      <c r="Q7740" s="13"/>
      <c r="R7740" s="13"/>
    </row>
    <row r="7741" spans="8:18" ht="18.600000000000001" x14ac:dyDescent="0.4">
      <c r="H7741" s="487"/>
      <c r="I7741" s="487"/>
      <c r="J7741" s="487"/>
      <c r="K7741" s="487"/>
      <c r="L7741" s="487"/>
      <c r="M7741" s="487"/>
      <c r="N7741" s="487"/>
      <c r="O7741" s="487"/>
      <c r="P7741" s="487"/>
      <c r="Q7741" s="487"/>
      <c r="R7741" s="487"/>
    </row>
    <row r="7742" spans="8:18" x14ac:dyDescent="0.3">
      <c r="H7742" s="482"/>
      <c r="I7742" s="482"/>
      <c r="J7742" s="482"/>
      <c r="K7742" s="482"/>
      <c r="L7742" s="482"/>
      <c r="M7742" s="482"/>
      <c r="N7742" s="482"/>
      <c r="O7742" s="482"/>
      <c r="P7742" s="482"/>
      <c r="Q7742" s="13"/>
      <c r="R7742" s="13"/>
    </row>
    <row r="7743" spans="8:18" ht="18.600000000000001" x14ac:dyDescent="0.4">
      <c r="H7743" s="483"/>
      <c r="I7743" s="483"/>
      <c r="J7743" s="483"/>
      <c r="K7743" s="483"/>
      <c r="L7743" s="483"/>
      <c r="M7743" s="483"/>
      <c r="N7743" s="483"/>
      <c r="O7743" s="483"/>
      <c r="P7743" s="483"/>
      <c r="Q7743" s="13"/>
      <c r="R7743" s="13"/>
    </row>
    <row r="7744" spans="8:18" ht="18" x14ac:dyDescent="0.4">
      <c r="H7744" s="484"/>
      <c r="I7744" s="484"/>
      <c r="J7744" s="484"/>
      <c r="K7744" s="484"/>
      <c r="L7744" s="484"/>
      <c r="M7744" s="484"/>
      <c r="N7744" s="484"/>
      <c r="O7744" s="484"/>
      <c r="P7744" s="484"/>
      <c r="Q7744" s="13"/>
      <c r="R7744" s="13"/>
    </row>
    <row r="7745" spans="8:18" x14ac:dyDescent="0.3">
      <c r="H7745" s="13"/>
      <c r="I7745" s="359"/>
      <c r="J7745" s="360"/>
      <c r="K7745" s="430"/>
      <c r="L7745" s="362"/>
      <c r="M7745" s="363"/>
      <c r="N7745" s="485"/>
      <c r="O7745" s="485"/>
      <c r="P7745" s="364"/>
      <c r="Q7745" s="13"/>
      <c r="R7745" s="13"/>
    </row>
    <row r="7746" spans="8:18" x14ac:dyDescent="0.3">
      <c r="H7746" s="13"/>
      <c r="I7746" s="359"/>
      <c r="J7746" s="360"/>
      <c r="K7746" s="361"/>
      <c r="L7746" s="361"/>
      <c r="M7746" s="363"/>
      <c r="N7746" s="485"/>
      <c r="O7746" s="485"/>
      <c r="P7746" s="364"/>
      <c r="Q7746" s="13"/>
      <c r="R7746" s="13"/>
    </row>
    <row r="7747" spans="8:18" x14ac:dyDescent="0.3">
      <c r="H7747" s="13"/>
      <c r="I7747" s="365"/>
      <c r="J7747" s="365"/>
      <c r="K7747" s="366"/>
      <c r="L7747" s="367"/>
      <c r="M7747" s="368"/>
      <c r="N7747" s="369"/>
      <c r="O7747" s="486"/>
      <c r="P7747" s="486"/>
      <c r="Q7747" s="486"/>
      <c r="R7747" s="486"/>
    </row>
    <row r="7748" spans="8:18" x14ac:dyDescent="0.3">
      <c r="H7748" s="370"/>
      <c r="I7748" s="371"/>
      <c r="J7748" s="371"/>
      <c r="K7748" s="367"/>
      <c r="L7748" s="367"/>
      <c r="M7748" s="367"/>
      <c r="N7748" s="372"/>
      <c r="O7748" s="478"/>
      <c r="P7748" s="478"/>
      <c r="Q7748" s="478"/>
      <c r="R7748" s="478"/>
    </row>
    <row r="7749" spans="8:18" x14ac:dyDescent="0.3">
      <c r="H7749" s="370"/>
      <c r="I7749" s="371"/>
      <c r="J7749" s="371"/>
      <c r="K7749" s="367"/>
      <c r="L7749" s="367"/>
      <c r="M7749" s="367"/>
      <c r="N7749" s="372"/>
      <c r="O7749" s="390"/>
      <c r="P7749" s="390"/>
      <c r="Q7749" s="390"/>
      <c r="R7749" s="390"/>
    </row>
    <row r="7750" spans="8:18" ht="27.75" customHeight="1" x14ac:dyDescent="0.3">
      <c r="H7750" s="357"/>
      <c r="I7750" s="357"/>
      <c r="J7750" s="365"/>
      <c r="K7750" s="378"/>
      <c r="L7750" s="378"/>
      <c r="M7750" s="381"/>
      <c r="N7750" s="381"/>
      <c r="O7750" s="376"/>
      <c r="P7750" s="377"/>
      <c r="Q7750" s="376"/>
      <c r="R7750" s="377"/>
    </row>
    <row r="7751" spans="8:18" ht="25.5" customHeight="1" x14ac:dyDescent="0.3">
      <c r="H7751" s="357"/>
      <c r="I7751" s="357"/>
      <c r="J7751" s="407"/>
      <c r="K7751" s="378"/>
      <c r="L7751" s="378"/>
      <c r="M7751" s="381"/>
      <c r="N7751" s="381"/>
      <c r="O7751" s="376"/>
      <c r="P7751" s="377"/>
      <c r="Q7751" s="376"/>
      <c r="R7751" s="377"/>
    </row>
    <row r="7752" spans="8:18" x14ac:dyDescent="0.3">
      <c r="H7752" s="357"/>
      <c r="I7752" s="357"/>
      <c r="J7752" s="365"/>
      <c r="K7752" s="378"/>
      <c r="L7752" s="378"/>
      <c r="M7752" s="381"/>
      <c r="N7752" s="381"/>
      <c r="O7752" s="376"/>
      <c r="P7752" s="377"/>
      <c r="Q7752" s="376"/>
      <c r="R7752" s="377"/>
    </row>
    <row r="7753" spans="8:18" x14ac:dyDescent="0.3">
      <c r="H7753" s="357"/>
      <c r="I7753" s="357"/>
      <c r="J7753" s="407"/>
      <c r="K7753" s="378"/>
      <c r="L7753" s="378"/>
      <c r="M7753" s="381"/>
      <c r="N7753" s="381"/>
      <c r="O7753" s="376"/>
      <c r="P7753" s="377"/>
      <c r="Q7753" s="376"/>
      <c r="R7753" s="377"/>
    </row>
    <row r="7754" spans="8:18" x14ac:dyDescent="0.3">
      <c r="H7754" s="357"/>
      <c r="I7754" s="357"/>
      <c r="J7754" s="407"/>
      <c r="K7754" s="378"/>
      <c r="L7754" s="378"/>
      <c r="M7754" s="381"/>
      <c r="N7754" s="381"/>
      <c r="O7754" s="376"/>
      <c r="P7754" s="377"/>
      <c r="Q7754" s="376"/>
      <c r="R7754" s="377"/>
    </row>
    <row r="7755" spans="8:18" x14ac:dyDescent="0.3">
      <c r="H7755" s="367"/>
      <c r="I7755" s="367"/>
      <c r="J7755" s="367"/>
      <c r="K7755" s="367"/>
      <c r="L7755" s="367"/>
      <c r="M7755" s="367"/>
      <c r="N7755" s="382"/>
      <c r="O7755" s="376"/>
      <c r="P7755" s="377"/>
      <c r="Q7755" s="376"/>
      <c r="R7755" s="377"/>
    </row>
    <row r="7756" spans="8:18" x14ac:dyDescent="0.3">
      <c r="H7756" s="367"/>
      <c r="I7756" s="367"/>
      <c r="J7756" s="367"/>
      <c r="K7756" s="367"/>
      <c r="L7756" s="367"/>
      <c r="M7756" s="367"/>
      <c r="N7756" s="382"/>
      <c r="O7756" s="376"/>
      <c r="P7756" s="480"/>
      <c r="Q7756" s="480"/>
      <c r="R7756" s="480"/>
    </row>
    <row r="7757" spans="8:18" ht="16.5" customHeight="1" x14ac:dyDescent="0.3">
      <c r="H7757" s="492"/>
      <c r="I7757" s="492"/>
      <c r="J7757" s="492"/>
      <c r="K7757" s="492"/>
      <c r="L7757" s="492"/>
      <c r="M7757" s="492"/>
      <c r="N7757" s="492"/>
      <c r="O7757" s="376"/>
      <c r="P7757" s="398"/>
      <c r="Q7757" s="398"/>
      <c r="R7757" s="398"/>
    </row>
    <row r="7758" spans="8:18" ht="20.25" customHeight="1" x14ac:dyDescent="0.3">
      <c r="H7758" s="492"/>
      <c r="I7758" s="492"/>
      <c r="J7758" s="492"/>
      <c r="K7758" s="492"/>
      <c r="L7758" s="492"/>
      <c r="M7758" s="492"/>
      <c r="N7758" s="492"/>
      <c r="O7758" s="376"/>
      <c r="P7758" s="480"/>
      <c r="Q7758" s="480"/>
      <c r="R7758" s="480"/>
    </row>
    <row r="7759" spans="8:18" ht="20.25" customHeight="1" x14ac:dyDescent="0.3">
      <c r="H7759" s="385"/>
      <c r="I7759" s="385"/>
      <c r="J7759" s="385"/>
      <c r="K7759" s="385"/>
      <c r="L7759" s="385"/>
      <c r="M7759" s="386"/>
      <c r="N7759" s="386"/>
      <c r="O7759" s="385"/>
      <c r="P7759" s="385"/>
      <c r="Q7759" s="13"/>
      <c r="R7759" s="13"/>
    </row>
    <row r="7760" spans="8:18" ht="23.25" customHeight="1" x14ac:dyDescent="0.3">
      <c r="H7760" s="354"/>
      <c r="I7760" s="355"/>
      <c r="J7760" s="355"/>
      <c r="K7760" s="355"/>
      <c r="L7760" s="355"/>
      <c r="M7760" s="355"/>
      <c r="N7760" s="355"/>
      <c r="O7760" s="355"/>
      <c r="P7760" s="355"/>
      <c r="Q7760" s="13"/>
      <c r="R7760" s="13"/>
    </row>
    <row r="7761" spans="8:18" x14ac:dyDescent="0.3">
      <c r="H7761" s="354"/>
      <c r="I7761" s="355"/>
      <c r="J7761" s="355"/>
      <c r="K7761" s="355"/>
      <c r="L7761" s="355"/>
      <c r="M7761" s="355"/>
      <c r="N7761" s="355"/>
      <c r="O7761" s="355"/>
      <c r="P7761" s="355"/>
      <c r="Q7761" s="13"/>
      <c r="R7761" s="70"/>
    </row>
    <row r="7762" spans="8:18" ht="30.75" customHeight="1" x14ac:dyDescent="0.3">
      <c r="H7762" s="354"/>
      <c r="I7762" s="355"/>
      <c r="J7762" s="355"/>
      <c r="K7762" s="355"/>
      <c r="L7762" s="355"/>
      <c r="M7762" s="355"/>
      <c r="N7762" s="355"/>
      <c r="O7762" s="355"/>
      <c r="P7762" s="355"/>
      <c r="Q7762" s="13"/>
      <c r="R7762" s="70"/>
    </row>
    <row r="7763" spans="8:18" ht="4.5" customHeight="1" x14ac:dyDescent="0.3">
      <c r="H7763" s="13"/>
      <c r="I7763" s="13"/>
      <c r="J7763" s="13"/>
      <c r="K7763" s="13"/>
      <c r="L7763" s="13"/>
      <c r="M7763" s="358"/>
      <c r="N7763" s="358"/>
      <c r="O7763" s="13"/>
      <c r="P7763" s="13"/>
      <c r="Q7763" s="13"/>
      <c r="R7763" s="13"/>
    </row>
    <row r="7764" spans="8:18" ht="18.600000000000001" x14ac:dyDescent="0.4">
      <c r="H7764" s="487"/>
      <c r="I7764" s="487"/>
      <c r="J7764" s="487"/>
      <c r="K7764" s="487"/>
      <c r="L7764" s="487"/>
      <c r="M7764" s="487"/>
      <c r="N7764" s="487"/>
      <c r="O7764" s="487"/>
      <c r="P7764" s="487"/>
      <c r="Q7764" s="487"/>
      <c r="R7764" s="487"/>
    </row>
    <row r="7765" spans="8:18" x14ac:dyDescent="0.3">
      <c r="H7765" s="482"/>
      <c r="I7765" s="482"/>
      <c r="J7765" s="482"/>
      <c r="K7765" s="482"/>
      <c r="L7765" s="482"/>
      <c r="M7765" s="482"/>
      <c r="N7765" s="482"/>
      <c r="O7765" s="482"/>
      <c r="P7765" s="482"/>
      <c r="Q7765" s="13"/>
      <c r="R7765" s="13"/>
    </row>
    <row r="7766" spans="8:18" ht="18.600000000000001" x14ac:dyDescent="0.4">
      <c r="H7766" s="483"/>
      <c r="I7766" s="483"/>
      <c r="J7766" s="483"/>
      <c r="K7766" s="483"/>
      <c r="L7766" s="483"/>
      <c r="M7766" s="483"/>
      <c r="N7766" s="483"/>
      <c r="O7766" s="483"/>
      <c r="P7766" s="483"/>
      <c r="Q7766" s="13"/>
      <c r="R7766" s="13"/>
    </row>
    <row r="7767" spans="8:18" ht="18" x14ac:dyDescent="0.4">
      <c r="H7767" s="484"/>
      <c r="I7767" s="484"/>
      <c r="J7767" s="484"/>
      <c r="K7767" s="484"/>
      <c r="L7767" s="484"/>
      <c r="M7767" s="484"/>
      <c r="N7767" s="484"/>
      <c r="O7767" s="484"/>
      <c r="P7767" s="484"/>
      <c r="Q7767" s="13"/>
      <c r="R7767" s="13"/>
    </row>
    <row r="7768" spans="8:18" x14ac:dyDescent="0.3">
      <c r="H7768" s="13"/>
      <c r="I7768" s="359"/>
      <c r="J7768" s="360"/>
      <c r="K7768" s="430"/>
      <c r="L7768" s="362"/>
      <c r="M7768" s="363"/>
      <c r="N7768" s="485"/>
      <c r="O7768" s="485"/>
      <c r="P7768" s="364"/>
      <c r="Q7768" s="13"/>
      <c r="R7768" s="13"/>
    </row>
    <row r="7769" spans="8:18" x14ac:dyDescent="0.3">
      <c r="H7769" s="13"/>
      <c r="I7769" s="359"/>
      <c r="J7769" s="360"/>
      <c r="K7769" s="361"/>
      <c r="L7769" s="361"/>
      <c r="M7769" s="363"/>
      <c r="N7769" s="485"/>
      <c r="O7769" s="485"/>
      <c r="P7769" s="364"/>
      <c r="Q7769" s="13"/>
      <c r="R7769" s="13"/>
    </row>
    <row r="7770" spans="8:18" x14ac:dyDescent="0.3">
      <c r="H7770" s="13"/>
      <c r="I7770" s="365"/>
      <c r="J7770" s="365"/>
      <c r="K7770" s="366"/>
      <c r="L7770" s="367"/>
      <c r="M7770" s="368"/>
      <c r="N7770" s="369"/>
      <c r="O7770" s="486"/>
      <c r="P7770" s="486"/>
      <c r="Q7770" s="486"/>
      <c r="R7770" s="486"/>
    </row>
    <row r="7771" spans="8:18" x14ac:dyDescent="0.3">
      <c r="H7771" s="370"/>
      <c r="I7771" s="371"/>
      <c r="J7771" s="371"/>
      <c r="K7771" s="367"/>
      <c r="L7771" s="367"/>
      <c r="M7771" s="367"/>
      <c r="N7771" s="372"/>
      <c r="O7771" s="478"/>
      <c r="P7771" s="478"/>
      <c r="Q7771" s="478"/>
      <c r="R7771" s="478"/>
    </row>
    <row r="7772" spans="8:18" x14ac:dyDescent="0.3">
      <c r="H7772" s="370"/>
      <c r="I7772" s="371"/>
      <c r="J7772" s="371"/>
      <c r="K7772" s="367"/>
      <c r="L7772" s="367"/>
      <c r="M7772" s="367"/>
      <c r="N7772" s="372"/>
      <c r="O7772" s="390"/>
      <c r="P7772" s="390"/>
      <c r="Q7772" s="390"/>
      <c r="R7772" s="390"/>
    </row>
    <row r="7773" spans="8:18" x14ac:dyDescent="0.3">
      <c r="H7773" s="357"/>
      <c r="I7773" s="357"/>
      <c r="J7773" s="407"/>
      <c r="K7773" s="378"/>
      <c r="L7773" s="378"/>
      <c r="M7773" s="381"/>
      <c r="N7773" s="381"/>
      <c r="O7773" s="376"/>
      <c r="P7773" s="377"/>
      <c r="Q7773" s="376"/>
      <c r="R7773" s="377"/>
    </row>
    <row r="7774" spans="8:18" x14ac:dyDescent="0.3">
      <c r="H7774" s="357"/>
      <c r="I7774" s="357"/>
      <c r="J7774" s="407"/>
      <c r="K7774" s="378"/>
      <c r="L7774" s="378"/>
      <c r="M7774" s="381"/>
      <c r="N7774" s="381"/>
      <c r="O7774" s="376"/>
      <c r="P7774" s="377"/>
      <c r="Q7774" s="376"/>
      <c r="R7774" s="377"/>
    </row>
    <row r="7775" spans="8:18" ht="26.25" customHeight="1" x14ac:dyDescent="0.3">
      <c r="H7775" s="357"/>
      <c r="I7775" s="357"/>
      <c r="J7775" s="407"/>
      <c r="K7775" s="378"/>
      <c r="L7775" s="378"/>
      <c r="M7775" s="381"/>
      <c r="N7775" s="381"/>
      <c r="O7775" s="376"/>
      <c r="P7775" s="377"/>
      <c r="Q7775" s="376"/>
      <c r="R7775" s="377"/>
    </row>
    <row r="7776" spans="8:18" x14ac:dyDescent="0.3">
      <c r="H7776" s="357"/>
      <c r="I7776" s="357"/>
      <c r="J7776" s="407"/>
      <c r="K7776" s="378"/>
      <c r="L7776" s="378"/>
      <c r="M7776" s="381"/>
      <c r="N7776" s="381"/>
      <c r="O7776" s="376"/>
      <c r="P7776" s="377"/>
      <c r="Q7776" s="376"/>
      <c r="R7776" s="377"/>
    </row>
    <row r="7777" spans="8:18" x14ac:dyDescent="0.3">
      <c r="H7777" s="357"/>
      <c r="I7777" s="357"/>
      <c r="J7777" s="407"/>
      <c r="K7777" s="378"/>
      <c r="L7777" s="378"/>
      <c r="M7777" s="381"/>
      <c r="N7777" s="381"/>
      <c r="O7777" s="376"/>
      <c r="P7777" s="377"/>
      <c r="Q7777" s="376"/>
      <c r="R7777" s="377"/>
    </row>
    <row r="7778" spans="8:18" x14ac:dyDescent="0.3">
      <c r="H7778" s="357"/>
      <c r="I7778" s="357"/>
      <c r="J7778" s="407"/>
      <c r="K7778" s="378"/>
      <c r="L7778" s="378"/>
      <c r="M7778" s="381"/>
      <c r="N7778" s="381"/>
      <c r="O7778" s="376"/>
      <c r="P7778" s="377"/>
      <c r="Q7778" s="376"/>
      <c r="R7778" s="377"/>
    </row>
    <row r="7779" spans="8:18" x14ac:dyDescent="0.3">
      <c r="H7779" s="357"/>
      <c r="I7779" s="357"/>
      <c r="J7779" s="407"/>
      <c r="K7779" s="378"/>
      <c r="L7779" s="378"/>
      <c r="M7779" s="381"/>
      <c r="N7779" s="381"/>
      <c r="O7779" s="376"/>
      <c r="P7779" s="377"/>
      <c r="Q7779" s="376"/>
      <c r="R7779" s="377"/>
    </row>
    <row r="7780" spans="8:18" x14ac:dyDescent="0.3">
      <c r="H7780" s="357"/>
      <c r="I7780" s="357"/>
      <c r="J7780" s="407"/>
      <c r="K7780" s="378"/>
      <c r="L7780" s="378"/>
      <c r="M7780" s="381"/>
      <c r="N7780" s="381"/>
      <c r="O7780" s="376"/>
      <c r="P7780" s="377"/>
      <c r="Q7780" s="376"/>
      <c r="R7780" s="377"/>
    </row>
    <row r="7781" spans="8:18" x14ac:dyDescent="0.3">
      <c r="H7781" s="357"/>
      <c r="I7781" s="357"/>
      <c r="J7781" s="407"/>
      <c r="K7781" s="378"/>
      <c r="L7781" s="378"/>
      <c r="M7781" s="381"/>
      <c r="N7781" s="381"/>
      <c r="O7781" s="376"/>
      <c r="P7781" s="377"/>
      <c r="Q7781" s="376"/>
      <c r="R7781" s="377"/>
    </row>
    <row r="7782" spans="8:18" x14ac:dyDescent="0.3">
      <c r="H7782" s="357"/>
      <c r="I7782" s="357"/>
      <c r="J7782" s="407"/>
      <c r="K7782" s="378"/>
      <c r="L7782" s="378"/>
      <c r="M7782" s="381"/>
      <c r="N7782" s="381"/>
      <c r="O7782" s="376"/>
      <c r="P7782" s="377"/>
      <c r="Q7782" s="376"/>
      <c r="R7782" s="377"/>
    </row>
    <row r="7783" spans="8:18" x14ac:dyDescent="0.3">
      <c r="H7783" s="357"/>
      <c r="I7783" s="357"/>
      <c r="J7783" s="407"/>
      <c r="K7783" s="378"/>
      <c r="L7783" s="378"/>
      <c r="M7783" s="381"/>
      <c r="N7783" s="381"/>
      <c r="O7783" s="376"/>
      <c r="P7783" s="377"/>
      <c r="Q7783" s="376"/>
      <c r="R7783" s="377"/>
    </row>
    <row r="7784" spans="8:18" x14ac:dyDescent="0.3">
      <c r="H7784" s="357"/>
      <c r="I7784" s="357"/>
      <c r="J7784" s="407"/>
      <c r="K7784" s="378"/>
      <c r="L7784" s="378"/>
      <c r="M7784" s="381"/>
      <c r="N7784" s="381"/>
      <c r="O7784" s="376"/>
      <c r="P7784" s="377"/>
      <c r="Q7784" s="376"/>
      <c r="R7784" s="377"/>
    </row>
    <row r="7785" spans="8:18" ht="15.75" customHeight="1" x14ac:dyDescent="0.3">
      <c r="H7785" s="367"/>
      <c r="I7785" s="367"/>
      <c r="J7785" s="367"/>
      <c r="K7785" s="367"/>
      <c r="L7785" s="367"/>
      <c r="M7785" s="367"/>
      <c r="N7785" s="382"/>
      <c r="O7785" s="376"/>
      <c r="P7785" s="377"/>
      <c r="Q7785" s="376"/>
      <c r="R7785" s="377"/>
    </row>
    <row r="7786" spans="8:18" ht="20.25" customHeight="1" x14ac:dyDescent="0.3">
      <c r="H7786" s="367"/>
      <c r="I7786" s="367"/>
      <c r="J7786" s="367"/>
      <c r="K7786" s="367"/>
      <c r="L7786" s="367"/>
      <c r="M7786" s="367"/>
      <c r="N7786" s="382"/>
      <c r="O7786" s="376"/>
      <c r="P7786" s="480"/>
      <c r="Q7786" s="480"/>
      <c r="R7786" s="480"/>
    </row>
    <row r="7787" spans="8:18" ht="25.5" customHeight="1" x14ac:dyDescent="0.3">
      <c r="H7787" s="385"/>
      <c r="I7787" s="385"/>
      <c r="J7787" s="385"/>
      <c r="K7787" s="385"/>
      <c r="L7787" s="385"/>
      <c r="M7787" s="386"/>
      <c r="N7787" s="386"/>
      <c r="O7787" s="385"/>
      <c r="P7787" s="385"/>
      <c r="Q7787" s="13"/>
      <c r="R7787" s="13"/>
    </row>
    <row r="7788" spans="8:18" ht="20.25" customHeight="1" x14ac:dyDescent="0.3">
      <c r="H7788" s="354"/>
      <c r="I7788" s="355"/>
      <c r="J7788" s="355"/>
      <c r="K7788" s="355"/>
      <c r="L7788" s="355"/>
      <c r="M7788" s="355"/>
      <c r="N7788" s="355"/>
      <c r="O7788" s="355"/>
      <c r="P7788" s="355"/>
      <c r="Q7788" s="13"/>
      <c r="R7788" s="13"/>
    </row>
    <row r="7789" spans="8:18" x14ac:dyDescent="0.3">
      <c r="H7789" s="354"/>
      <c r="I7789" s="355"/>
      <c r="J7789" s="355"/>
      <c r="K7789" s="355"/>
      <c r="L7789" s="355"/>
      <c r="M7789" s="355"/>
      <c r="N7789" s="355"/>
      <c r="O7789" s="355"/>
      <c r="P7789" s="355"/>
      <c r="Q7789" s="13"/>
      <c r="R7789" s="70"/>
    </row>
    <row r="7790" spans="8:18" ht="39.75" customHeight="1" x14ac:dyDescent="0.3">
      <c r="H7790" s="354"/>
      <c r="I7790" s="355"/>
      <c r="J7790" s="355"/>
      <c r="K7790" s="355"/>
      <c r="L7790" s="355"/>
      <c r="M7790" s="355"/>
      <c r="N7790" s="355"/>
      <c r="O7790" s="355"/>
      <c r="P7790" s="355"/>
      <c r="Q7790" s="13"/>
      <c r="R7790" s="70"/>
    </row>
    <row r="7791" spans="8:18" ht="6" customHeight="1" x14ac:dyDescent="0.3">
      <c r="H7791" s="13"/>
      <c r="I7791" s="13"/>
      <c r="J7791" s="13"/>
      <c r="K7791" s="13"/>
      <c r="L7791" s="13"/>
      <c r="M7791" s="358"/>
      <c r="N7791" s="358"/>
      <c r="O7791" s="13"/>
      <c r="P7791" s="13"/>
      <c r="Q7791" s="13"/>
      <c r="R7791" s="13"/>
    </row>
    <row r="7792" spans="8:18" ht="18.600000000000001" x14ac:dyDescent="0.4">
      <c r="H7792" s="487"/>
      <c r="I7792" s="487"/>
      <c r="J7792" s="487"/>
      <c r="K7792" s="487"/>
      <c r="L7792" s="487"/>
      <c r="M7792" s="487"/>
      <c r="N7792" s="487"/>
      <c r="O7792" s="487"/>
      <c r="P7792" s="487"/>
      <c r="Q7792" s="487"/>
      <c r="R7792" s="487"/>
    </row>
    <row r="7793" spans="8:18" x14ac:dyDescent="0.3">
      <c r="H7793" s="482"/>
      <c r="I7793" s="482"/>
      <c r="J7793" s="482"/>
      <c r="K7793" s="482"/>
      <c r="L7793" s="482"/>
      <c r="M7793" s="482"/>
      <c r="N7793" s="482"/>
      <c r="O7793" s="482"/>
      <c r="P7793" s="482"/>
      <c r="Q7793" s="13"/>
      <c r="R7793" s="13"/>
    </row>
    <row r="7794" spans="8:18" ht="18.600000000000001" x14ac:dyDescent="0.4">
      <c r="H7794" s="483"/>
      <c r="I7794" s="483"/>
      <c r="J7794" s="483"/>
      <c r="K7794" s="483"/>
      <c r="L7794" s="483"/>
      <c r="M7794" s="483"/>
      <c r="N7794" s="483"/>
      <c r="O7794" s="483"/>
      <c r="P7794" s="483"/>
      <c r="Q7794" s="13"/>
      <c r="R7794" s="13"/>
    </row>
    <row r="7795" spans="8:18" ht="18" x14ac:dyDescent="0.4">
      <c r="H7795" s="484"/>
      <c r="I7795" s="484"/>
      <c r="J7795" s="484"/>
      <c r="K7795" s="484"/>
      <c r="L7795" s="484"/>
      <c r="M7795" s="484"/>
      <c r="N7795" s="484"/>
      <c r="O7795" s="484"/>
      <c r="P7795" s="484"/>
      <c r="Q7795" s="13"/>
      <c r="R7795" s="13"/>
    </row>
    <row r="7796" spans="8:18" x14ac:dyDescent="0.3">
      <c r="H7796" s="13"/>
      <c r="I7796" s="359"/>
      <c r="J7796" s="360"/>
      <c r="K7796" s="430"/>
      <c r="L7796" s="362"/>
      <c r="M7796" s="363"/>
      <c r="N7796" s="485"/>
      <c r="O7796" s="485"/>
      <c r="P7796" s="364"/>
      <c r="Q7796" s="13"/>
      <c r="R7796" s="13"/>
    </row>
    <row r="7797" spans="8:18" x14ac:dyDescent="0.3">
      <c r="H7797" s="13"/>
      <c r="I7797" s="359"/>
      <c r="J7797" s="360"/>
      <c r="K7797" s="361"/>
      <c r="L7797" s="361"/>
      <c r="M7797" s="363"/>
      <c r="N7797" s="485"/>
      <c r="O7797" s="485"/>
      <c r="P7797" s="364"/>
      <c r="Q7797" s="13"/>
      <c r="R7797" s="13"/>
    </row>
    <row r="7798" spans="8:18" x14ac:dyDescent="0.3">
      <c r="H7798" s="13"/>
      <c r="I7798" s="365"/>
      <c r="J7798" s="365"/>
      <c r="K7798" s="366"/>
      <c r="L7798" s="367"/>
      <c r="M7798" s="368"/>
      <c r="N7798" s="369"/>
      <c r="O7798" s="486"/>
      <c r="P7798" s="486"/>
      <c r="Q7798" s="486"/>
      <c r="R7798" s="486"/>
    </row>
    <row r="7799" spans="8:18" x14ac:dyDescent="0.3">
      <c r="H7799" s="370"/>
      <c r="I7799" s="371"/>
      <c r="J7799" s="371"/>
      <c r="K7799" s="367"/>
      <c r="L7799" s="367"/>
      <c r="M7799" s="367"/>
      <c r="N7799" s="372"/>
      <c r="O7799" s="478"/>
      <c r="P7799" s="478"/>
      <c r="Q7799" s="478"/>
      <c r="R7799" s="478"/>
    </row>
    <row r="7800" spans="8:18" x14ac:dyDescent="0.3">
      <c r="H7800" s="370"/>
      <c r="I7800" s="371"/>
      <c r="J7800" s="371"/>
      <c r="K7800" s="367"/>
      <c r="L7800" s="367"/>
      <c r="M7800" s="367"/>
      <c r="N7800" s="372"/>
      <c r="O7800" s="390"/>
      <c r="P7800" s="390"/>
      <c r="Q7800" s="390"/>
      <c r="R7800" s="390"/>
    </row>
    <row r="7801" spans="8:18" x14ac:dyDescent="0.3">
      <c r="H7801" s="357"/>
      <c r="I7801" s="357"/>
      <c r="J7801" s="365"/>
      <c r="K7801" s="378"/>
      <c r="L7801" s="378"/>
      <c r="M7801" s="381"/>
      <c r="N7801" s="381"/>
      <c r="O7801" s="376"/>
      <c r="P7801" s="377"/>
      <c r="Q7801" s="376"/>
      <c r="R7801" s="377"/>
    </row>
    <row r="7802" spans="8:18" x14ac:dyDescent="0.3">
      <c r="H7802" s="357"/>
      <c r="I7802" s="357"/>
      <c r="J7802" s="407"/>
      <c r="K7802" s="378"/>
      <c r="L7802" s="378"/>
      <c r="M7802" s="381"/>
      <c r="N7802" s="381"/>
      <c r="O7802" s="376"/>
      <c r="P7802" s="377"/>
      <c r="Q7802" s="376"/>
      <c r="R7802" s="377"/>
    </row>
    <row r="7803" spans="8:18" x14ac:dyDescent="0.3">
      <c r="H7803" s="357"/>
      <c r="I7803" s="357"/>
      <c r="J7803" s="407"/>
      <c r="K7803" s="378"/>
      <c r="L7803" s="378"/>
      <c r="M7803" s="381"/>
      <c r="N7803" s="381"/>
      <c r="O7803" s="376"/>
      <c r="P7803" s="377"/>
      <c r="Q7803" s="376"/>
      <c r="R7803" s="377"/>
    </row>
    <row r="7804" spans="8:18" x14ac:dyDescent="0.3">
      <c r="H7804" s="357"/>
      <c r="I7804" s="357"/>
      <c r="J7804" s="407"/>
      <c r="K7804" s="378"/>
      <c r="L7804" s="378"/>
      <c r="M7804" s="381"/>
      <c r="N7804" s="381"/>
      <c r="O7804" s="376"/>
      <c r="P7804" s="377"/>
      <c r="Q7804" s="376"/>
      <c r="R7804" s="377"/>
    </row>
    <row r="7805" spans="8:18" x14ac:dyDescent="0.3">
      <c r="H7805" s="357"/>
      <c r="I7805" s="357"/>
      <c r="J7805" s="407"/>
      <c r="K7805" s="378"/>
      <c r="L7805" s="378"/>
      <c r="M7805" s="381"/>
      <c r="N7805" s="381"/>
      <c r="O7805" s="376"/>
      <c r="P7805" s="377"/>
      <c r="Q7805" s="376"/>
      <c r="R7805" s="377"/>
    </row>
    <row r="7806" spans="8:18" x14ac:dyDescent="0.3">
      <c r="H7806" s="357"/>
      <c r="I7806" s="357"/>
      <c r="J7806" s="407"/>
      <c r="K7806" s="378"/>
      <c r="L7806" s="378"/>
      <c r="M7806" s="381"/>
      <c r="N7806" s="381"/>
      <c r="O7806" s="376"/>
      <c r="P7806" s="377"/>
      <c r="Q7806" s="376"/>
      <c r="R7806" s="377"/>
    </row>
    <row r="7807" spans="8:18" x14ac:dyDescent="0.3">
      <c r="H7807" s="357"/>
      <c r="I7807" s="357"/>
      <c r="J7807" s="407"/>
      <c r="K7807" s="378"/>
      <c r="L7807" s="378"/>
      <c r="M7807" s="381"/>
      <c r="N7807" s="381"/>
      <c r="O7807" s="376"/>
      <c r="P7807" s="377"/>
      <c r="Q7807" s="376"/>
      <c r="R7807" s="377"/>
    </row>
    <row r="7808" spans="8:18" x14ac:dyDescent="0.3">
      <c r="H7808" s="357"/>
      <c r="I7808" s="357"/>
      <c r="J7808" s="407"/>
      <c r="K7808" s="378"/>
      <c r="L7808" s="378"/>
      <c r="M7808" s="381"/>
      <c r="N7808" s="381"/>
      <c r="O7808" s="376"/>
      <c r="P7808" s="377"/>
      <c r="Q7808" s="376"/>
      <c r="R7808" s="377"/>
    </row>
    <row r="7809" spans="8:18" x14ac:dyDescent="0.3">
      <c r="H7809" s="357"/>
      <c r="I7809" s="357"/>
      <c r="J7809" s="407"/>
      <c r="K7809" s="378"/>
      <c r="L7809" s="378"/>
      <c r="M7809" s="381"/>
      <c r="N7809" s="381"/>
      <c r="O7809" s="376"/>
      <c r="P7809" s="377"/>
      <c r="Q7809" s="376"/>
      <c r="R7809" s="377"/>
    </row>
    <row r="7810" spans="8:18" x14ac:dyDescent="0.3">
      <c r="H7810" s="357"/>
      <c r="I7810" s="357"/>
      <c r="J7810" s="407"/>
      <c r="K7810" s="378"/>
      <c r="L7810" s="378"/>
      <c r="M7810" s="381"/>
      <c r="N7810" s="381"/>
      <c r="O7810" s="376"/>
      <c r="P7810" s="377"/>
      <c r="Q7810" s="376"/>
      <c r="R7810" s="377"/>
    </row>
    <row r="7811" spans="8:18" x14ac:dyDescent="0.3">
      <c r="H7811" s="357"/>
      <c r="I7811" s="357"/>
      <c r="J7811" s="407"/>
      <c r="K7811" s="378"/>
      <c r="L7811" s="378"/>
      <c r="M7811" s="381"/>
      <c r="N7811" s="381"/>
      <c r="O7811" s="376"/>
      <c r="P7811" s="377"/>
      <c r="Q7811" s="376"/>
      <c r="R7811" s="377"/>
    </row>
    <row r="7812" spans="8:18" x14ac:dyDescent="0.3">
      <c r="H7812" s="357"/>
      <c r="I7812" s="357"/>
      <c r="J7812" s="407"/>
      <c r="K7812" s="378"/>
      <c r="L7812" s="378"/>
      <c r="M7812" s="381"/>
      <c r="N7812" s="381"/>
      <c r="O7812" s="376"/>
      <c r="P7812" s="377"/>
      <c r="Q7812" s="376"/>
      <c r="R7812" s="377"/>
    </row>
    <row r="7813" spans="8:18" ht="18" customHeight="1" x14ac:dyDescent="0.3">
      <c r="H7813" s="367"/>
      <c r="I7813" s="367"/>
      <c r="J7813" s="367"/>
      <c r="K7813" s="367"/>
      <c r="L7813" s="367"/>
      <c r="M7813" s="367"/>
      <c r="N7813" s="382"/>
      <c r="O7813" s="376"/>
      <c r="P7813" s="377"/>
      <c r="Q7813" s="376"/>
      <c r="R7813" s="377"/>
    </row>
    <row r="7814" spans="8:18" ht="18.75" customHeight="1" x14ac:dyDescent="0.3">
      <c r="H7814" s="367"/>
      <c r="I7814" s="367"/>
      <c r="J7814" s="367"/>
      <c r="K7814" s="367"/>
      <c r="L7814" s="367"/>
      <c r="M7814" s="367"/>
      <c r="N7814" s="382"/>
      <c r="O7814" s="376"/>
      <c r="P7814" s="480"/>
      <c r="Q7814" s="480"/>
      <c r="R7814" s="480"/>
    </row>
    <row r="7815" spans="8:18" x14ac:dyDescent="0.3">
      <c r="H7815" s="385"/>
      <c r="I7815" s="385"/>
      <c r="J7815" s="385"/>
      <c r="K7815" s="385"/>
      <c r="L7815" s="385"/>
      <c r="M7815" s="386"/>
      <c r="N7815" s="386"/>
      <c r="O7815" s="385"/>
      <c r="P7815" s="385"/>
      <c r="Q7815" s="13"/>
      <c r="R7815" s="13"/>
    </row>
    <row r="7816" spans="8:18" ht="23.25" customHeight="1" x14ac:dyDescent="0.3">
      <c r="H7816" s="354"/>
      <c r="I7816" s="355"/>
      <c r="J7816" s="355"/>
      <c r="K7816" s="355"/>
      <c r="L7816" s="355"/>
      <c r="M7816" s="355"/>
      <c r="N7816" s="355"/>
      <c r="O7816" s="355"/>
      <c r="P7816" s="355"/>
      <c r="Q7816" s="13"/>
      <c r="R7816" s="13"/>
    </row>
    <row r="7817" spans="8:18" x14ac:dyDescent="0.3">
      <c r="H7817" s="354"/>
      <c r="I7817" s="355"/>
      <c r="J7817" s="355"/>
      <c r="K7817" s="355"/>
      <c r="L7817" s="355"/>
      <c r="M7817" s="355"/>
      <c r="N7817" s="355"/>
      <c r="O7817" s="355"/>
      <c r="P7817" s="355"/>
      <c r="Q7817" s="13"/>
      <c r="R7817" s="70"/>
    </row>
    <row r="7818" spans="8:18" ht="26.25" customHeight="1" x14ac:dyDescent="0.3">
      <c r="H7818" s="354"/>
      <c r="I7818" s="355"/>
      <c r="J7818" s="355"/>
      <c r="K7818" s="355"/>
      <c r="L7818" s="355"/>
      <c r="M7818" s="355"/>
      <c r="N7818" s="355"/>
      <c r="O7818" s="355"/>
      <c r="P7818" s="355"/>
      <c r="Q7818" s="13"/>
      <c r="R7818" s="70"/>
    </row>
    <row r="7819" spans="8:18" ht="6" customHeight="1" x14ac:dyDescent="0.3">
      <c r="H7819" s="13"/>
      <c r="I7819" s="13"/>
      <c r="J7819" s="13"/>
      <c r="K7819" s="13"/>
      <c r="L7819" s="13"/>
      <c r="M7819" s="358"/>
      <c r="N7819" s="358"/>
      <c r="O7819" s="13"/>
      <c r="P7819" s="13"/>
      <c r="Q7819" s="13"/>
      <c r="R7819" s="13"/>
    </row>
    <row r="7820" spans="8:18" ht="18.600000000000001" x14ac:dyDescent="0.4">
      <c r="H7820" s="487"/>
      <c r="I7820" s="487"/>
      <c r="J7820" s="487"/>
      <c r="K7820" s="487"/>
      <c r="L7820" s="487"/>
      <c r="M7820" s="487"/>
      <c r="N7820" s="487"/>
      <c r="O7820" s="487"/>
      <c r="P7820" s="487"/>
      <c r="Q7820" s="487"/>
      <c r="R7820" s="487"/>
    </row>
    <row r="7821" spans="8:18" x14ac:dyDescent="0.3">
      <c r="H7821" s="482"/>
      <c r="I7821" s="482"/>
      <c r="J7821" s="482"/>
      <c r="K7821" s="482"/>
      <c r="L7821" s="482"/>
      <c r="M7821" s="482"/>
      <c r="N7821" s="482"/>
      <c r="O7821" s="482"/>
      <c r="P7821" s="482"/>
      <c r="Q7821" s="13"/>
      <c r="R7821" s="13"/>
    </row>
    <row r="7822" spans="8:18" ht="18.600000000000001" x14ac:dyDescent="0.4">
      <c r="H7822" s="483"/>
      <c r="I7822" s="483"/>
      <c r="J7822" s="483"/>
      <c r="K7822" s="483"/>
      <c r="L7822" s="483"/>
      <c r="M7822" s="483"/>
      <c r="N7822" s="483"/>
      <c r="O7822" s="483"/>
      <c r="P7822" s="483"/>
      <c r="Q7822" s="13"/>
      <c r="R7822" s="13"/>
    </row>
    <row r="7823" spans="8:18" ht="18" x14ac:dyDescent="0.4">
      <c r="H7823" s="484"/>
      <c r="I7823" s="484"/>
      <c r="J7823" s="484"/>
      <c r="K7823" s="484"/>
      <c r="L7823" s="484"/>
      <c r="M7823" s="484"/>
      <c r="N7823" s="484"/>
      <c r="O7823" s="484"/>
      <c r="P7823" s="484"/>
      <c r="Q7823" s="13"/>
      <c r="R7823" s="13"/>
    </row>
    <row r="7824" spans="8:18" x14ac:dyDescent="0.3">
      <c r="H7824" s="13"/>
      <c r="I7824" s="359"/>
      <c r="J7824" s="360"/>
      <c r="K7824" s="430"/>
      <c r="L7824" s="362"/>
      <c r="M7824" s="363"/>
      <c r="N7824" s="485"/>
      <c r="O7824" s="485"/>
      <c r="P7824" s="364"/>
      <c r="Q7824" s="13"/>
      <c r="R7824" s="13"/>
    </row>
    <row r="7825" spans="8:18" x14ac:dyDescent="0.3">
      <c r="H7825" s="13"/>
      <c r="I7825" s="359"/>
      <c r="J7825" s="360"/>
      <c r="K7825" s="361"/>
      <c r="L7825" s="361"/>
      <c r="M7825" s="363"/>
      <c r="N7825" s="485"/>
      <c r="O7825" s="485"/>
      <c r="P7825" s="364"/>
      <c r="Q7825" s="13"/>
      <c r="R7825" s="13"/>
    </row>
    <row r="7826" spans="8:18" x14ac:dyDescent="0.3">
      <c r="H7826" s="13"/>
      <c r="I7826" s="365"/>
      <c r="J7826" s="365"/>
      <c r="K7826" s="366"/>
      <c r="L7826" s="367"/>
      <c r="M7826" s="368"/>
      <c r="N7826" s="369"/>
      <c r="O7826" s="486"/>
      <c r="P7826" s="486"/>
      <c r="Q7826" s="486"/>
      <c r="R7826" s="486"/>
    </row>
    <row r="7827" spans="8:18" x14ac:dyDescent="0.3">
      <c r="H7827" s="370"/>
      <c r="I7827" s="371"/>
      <c r="J7827" s="371"/>
      <c r="K7827" s="367"/>
      <c r="L7827" s="367"/>
      <c r="M7827" s="367"/>
      <c r="N7827" s="372"/>
      <c r="O7827" s="478"/>
      <c r="P7827" s="478"/>
      <c r="Q7827" s="478"/>
      <c r="R7827" s="478"/>
    </row>
    <row r="7828" spans="8:18" x14ac:dyDescent="0.3">
      <c r="H7828" s="370"/>
      <c r="I7828" s="371"/>
      <c r="J7828" s="371"/>
      <c r="K7828" s="367"/>
      <c r="L7828" s="367"/>
      <c r="M7828" s="367"/>
      <c r="N7828" s="372"/>
      <c r="O7828" s="390"/>
      <c r="P7828" s="390"/>
      <c r="Q7828" s="390"/>
      <c r="R7828" s="390"/>
    </row>
    <row r="7829" spans="8:18" x14ac:dyDescent="0.3">
      <c r="H7829" s="357"/>
      <c r="I7829" s="357"/>
      <c r="J7829" s="365"/>
      <c r="K7829" s="378"/>
      <c r="L7829" s="378"/>
      <c r="M7829" s="381"/>
      <c r="N7829" s="381"/>
      <c r="O7829" s="376"/>
      <c r="P7829" s="377"/>
      <c r="Q7829" s="376"/>
      <c r="R7829" s="377"/>
    </row>
    <row r="7830" spans="8:18" x14ac:dyDescent="0.3">
      <c r="H7830" s="357"/>
      <c r="I7830" s="357"/>
      <c r="J7830" s="365"/>
      <c r="K7830" s="378"/>
      <c r="L7830" s="378"/>
      <c r="M7830" s="381"/>
      <c r="N7830" s="381"/>
      <c r="O7830" s="376"/>
      <c r="P7830" s="377"/>
      <c r="Q7830" s="376"/>
      <c r="R7830" s="377"/>
    </row>
    <row r="7831" spans="8:18" x14ac:dyDescent="0.3">
      <c r="H7831" s="357"/>
      <c r="I7831" s="357"/>
      <c r="J7831" s="365"/>
      <c r="K7831" s="378"/>
      <c r="L7831" s="378"/>
      <c r="M7831" s="381"/>
      <c r="N7831" s="381"/>
      <c r="O7831" s="376"/>
      <c r="P7831" s="377"/>
      <c r="Q7831" s="376"/>
      <c r="R7831" s="377"/>
    </row>
    <row r="7832" spans="8:18" x14ac:dyDescent="0.3">
      <c r="H7832" s="357"/>
      <c r="I7832" s="357"/>
      <c r="J7832" s="365"/>
      <c r="K7832" s="378"/>
      <c r="L7832" s="378"/>
      <c r="M7832" s="381"/>
      <c r="N7832" s="381"/>
      <c r="O7832" s="376"/>
      <c r="P7832" s="377"/>
      <c r="Q7832" s="376"/>
      <c r="R7832" s="377"/>
    </row>
    <row r="7833" spans="8:18" x14ac:dyDescent="0.3">
      <c r="H7833" s="357"/>
      <c r="I7833" s="357"/>
      <c r="J7833" s="365"/>
      <c r="K7833" s="378"/>
      <c r="L7833" s="378"/>
      <c r="M7833" s="381"/>
      <c r="N7833" s="381"/>
      <c r="O7833" s="376"/>
      <c r="P7833" s="377"/>
      <c r="Q7833" s="376"/>
      <c r="R7833" s="377"/>
    </row>
    <row r="7834" spans="8:18" x14ac:dyDescent="0.3">
      <c r="H7834" s="357"/>
      <c r="I7834" s="357"/>
      <c r="J7834" s="365"/>
      <c r="K7834" s="378"/>
      <c r="L7834" s="378"/>
      <c r="M7834" s="381"/>
      <c r="N7834" s="381"/>
      <c r="O7834" s="376"/>
      <c r="P7834" s="377"/>
      <c r="Q7834" s="376"/>
      <c r="R7834" s="377"/>
    </row>
    <row r="7835" spans="8:18" x14ac:dyDescent="0.3">
      <c r="H7835" s="357"/>
      <c r="I7835" s="357"/>
      <c r="J7835" s="365"/>
      <c r="K7835" s="378"/>
      <c r="L7835" s="378"/>
      <c r="M7835" s="381"/>
      <c r="N7835" s="381"/>
      <c r="O7835" s="376"/>
      <c r="P7835" s="377"/>
      <c r="Q7835" s="376"/>
      <c r="R7835" s="377"/>
    </row>
    <row r="7836" spans="8:18" x14ac:dyDescent="0.3">
      <c r="H7836" s="357"/>
      <c r="I7836" s="357"/>
      <c r="J7836" s="365"/>
      <c r="K7836" s="378"/>
      <c r="L7836" s="378"/>
      <c r="M7836" s="381"/>
      <c r="N7836" s="381"/>
      <c r="O7836" s="376"/>
      <c r="P7836" s="377"/>
      <c r="Q7836" s="376"/>
      <c r="R7836" s="377"/>
    </row>
    <row r="7837" spans="8:18" x14ac:dyDescent="0.3">
      <c r="H7837" s="357"/>
      <c r="I7837" s="357"/>
      <c r="J7837" s="365"/>
      <c r="K7837" s="378"/>
      <c r="L7837" s="378"/>
      <c r="M7837" s="381"/>
      <c r="N7837" s="381"/>
      <c r="O7837" s="376"/>
      <c r="P7837" s="377"/>
      <c r="Q7837" s="376"/>
      <c r="R7837" s="377"/>
    </row>
    <row r="7838" spans="8:18" ht="30.75" customHeight="1" x14ac:dyDescent="0.3">
      <c r="H7838" s="357"/>
      <c r="I7838" s="357"/>
      <c r="J7838" s="365"/>
      <c r="K7838" s="378"/>
      <c r="L7838" s="378"/>
      <c r="M7838" s="381"/>
      <c r="N7838" s="381"/>
      <c r="O7838" s="376"/>
      <c r="P7838" s="377"/>
      <c r="Q7838" s="376"/>
      <c r="R7838" s="377"/>
    </row>
    <row r="7839" spans="8:18" x14ac:dyDescent="0.3">
      <c r="H7839" s="357"/>
      <c r="I7839" s="357"/>
      <c r="J7839" s="365"/>
      <c r="K7839" s="378"/>
      <c r="L7839" s="378"/>
      <c r="M7839" s="381"/>
      <c r="N7839" s="381"/>
      <c r="O7839" s="376"/>
      <c r="P7839" s="377"/>
      <c r="Q7839" s="376"/>
      <c r="R7839" s="377"/>
    </row>
    <row r="7840" spans="8:18" ht="27.75" customHeight="1" x14ac:dyDescent="0.3">
      <c r="H7840" s="357"/>
      <c r="I7840" s="357"/>
      <c r="J7840" s="365"/>
      <c r="K7840" s="378"/>
      <c r="L7840" s="378"/>
      <c r="M7840" s="381"/>
      <c r="N7840" s="381"/>
      <c r="O7840" s="376"/>
      <c r="P7840" s="377"/>
      <c r="Q7840" s="376"/>
      <c r="R7840" s="377"/>
    </row>
    <row r="7841" spans="8:18" ht="17.25" customHeight="1" x14ac:dyDescent="0.3">
      <c r="H7841" s="357"/>
      <c r="I7841" s="357"/>
      <c r="J7841" s="407"/>
      <c r="K7841" s="378"/>
      <c r="L7841" s="378"/>
      <c r="M7841" s="381"/>
      <c r="N7841" s="381"/>
      <c r="O7841" s="376"/>
      <c r="P7841" s="377"/>
      <c r="Q7841" s="376"/>
      <c r="R7841" s="377"/>
    </row>
    <row r="7842" spans="8:18" x14ac:dyDescent="0.3">
      <c r="H7842" s="357"/>
      <c r="I7842" s="357"/>
      <c r="J7842" s="407"/>
      <c r="K7842" s="378"/>
      <c r="L7842" s="378"/>
      <c r="M7842" s="381"/>
      <c r="N7842" s="381"/>
      <c r="O7842" s="376"/>
      <c r="P7842" s="377"/>
      <c r="Q7842" s="376"/>
      <c r="R7842" s="377"/>
    </row>
    <row r="7843" spans="8:18" x14ac:dyDescent="0.3">
      <c r="H7843" s="367"/>
      <c r="I7843" s="367"/>
      <c r="J7843" s="367"/>
      <c r="K7843" s="367"/>
      <c r="L7843" s="367"/>
      <c r="M7843" s="367"/>
      <c r="N7843" s="382"/>
      <c r="O7843" s="376"/>
      <c r="P7843" s="377"/>
      <c r="Q7843" s="376"/>
      <c r="R7843" s="377"/>
    </row>
    <row r="7844" spans="8:18" x14ac:dyDescent="0.3">
      <c r="H7844" s="367"/>
      <c r="I7844" s="367"/>
      <c r="J7844" s="367"/>
      <c r="K7844" s="367"/>
      <c r="L7844" s="367"/>
      <c r="M7844" s="367"/>
      <c r="N7844" s="382"/>
      <c r="O7844" s="376"/>
      <c r="P7844" s="480"/>
      <c r="Q7844" s="480"/>
      <c r="R7844" s="480"/>
    </row>
    <row r="7845" spans="8:18" ht="18.75" customHeight="1" x14ac:dyDescent="0.3">
      <c r="H7845" s="385"/>
      <c r="I7845" s="385"/>
      <c r="J7845" s="385"/>
      <c r="K7845" s="385"/>
      <c r="L7845" s="385"/>
      <c r="M7845" s="386"/>
      <c r="N7845" s="386"/>
      <c r="O7845" s="385"/>
      <c r="P7845" s="385"/>
      <c r="Q7845" s="13"/>
      <c r="R7845" s="13"/>
    </row>
    <row r="7846" spans="8:18" ht="18" customHeight="1" x14ac:dyDescent="0.3">
      <c r="H7846" s="354"/>
      <c r="I7846" s="355"/>
      <c r="J7846" s="355"/>
      <c r="K7846" s="355"/>
      <c r="L7846" s="355"/>
      <c r="M7846" s="355"/>
      <c r="N7846" s="355"/>
      <c r="O7846" s="355"/>
      <c r="P7846" s="355"/>
      <c r="Q7846" s="13"/>
      <c r="R7846" s="13"/>
    </row>
    <row r="7847" spans="8:18" x14ac:dyDescent="0.3">
      <c r="H7847" s="354"/>
      <c r="I7847" s="355"/>
      <c r="J7847" s="355"/>
      <c r="K7847" s="355"/>
      <c r="L7847" s="355"/>
      <c r="M7847" s="355"/>
      <c r="N7847" s="355"/>
      <c r="O7847" s="355"/>
      <c r="P7847" s="355"/>
      <c r="Q7847" s="13"/>
      <c r="R7847" s="70"/>
    </row>
    <row r="7848" spans="8:18" ht="23.25" customHeight="1" x14ac:dyDescent="0.3">
      <c r="H7848" s="354"/>
      <c r="I7848" s="355"/>
      <c r="J7848" s="355"/>
      <c r="K7848" s="355"/>
      <c r="L7848" s="355"/>
      <c r="M7848" s="355"/>
      <c r="N7848" s="355"/>
      <c r="O7848" s="355"/>
      <c r="P7848" s="355"/>
      <c r="Q7848" s="13"/>
      <c r="R7848" s="70"/>
    </row>
    <row r="7849" spans="8:18" ht="3.75" customHeight="1" x14ac:dyDescent="0.3">
      <c r="H7849" s="13"/>
      <c r="I7849" s="13"/>
      <c r="J7849" s="13"/>
      <c r="K7849" s="13"/>
      <c r="L7849" s="13"/>
      <c r="M7849" s="358"/>
      <c r="N7849" s="358"/>
      <c r="O7849" s="13"/>
      <c r="P7849" s="13"/>
      <c r="Q7849" s="13"/>
      <c r="R7849" s="13"/>
    </row>
    <row r="7850" spans="8:18" ht="18.600000000000001" x14ac:dyDescent="0.4">
      <c r="H7850" s="487"/>
      <c r="I7850" s="487"/>
      <c r="J7850" s="487"/>
      <c r="K7850" s="487"/>
      <c r="L7850" s="487"/>
      <c r="M7850" s="487"/>
      <c r="N7850" s="487"/>
      <c r="O7850" s="487"/>
      <c r="P7850" s="487"/>
      <c r="Q7850" s="487"/>
      <c r="R7850" s="487"/>
    </row>
    <row r="7851" spans="8:18" x14ac:dyDescent="0.3">
      <c r="H7851" s="482"/>
      <c r="I7851" s="482"/>
      <c r="J7851" s="482"/>
      <c r="K7851" s="482"/>
      <c r="L7851" s="482"/>
      <c r="M7851" s="482"/>
      <c r="N7851" s="482"/>
      <c r="O7851" s="482"/>
      <c r="P7851" s="482"/>
      <c r="Q7851" s="13"/>
      <c r="R7851" s="13"/>
    </row>
    <row r="7852" spans="8:18" ht="18.600000000000001" x14ac:dyDescent="0.4">
      <c r="H7852" s="483"/>
      <c r="I7852" s="483"/>
      <c r="J7852" s="483"/>
      <c r="K7852" s="483"/>
      <c r="L7852" s="483"/>
      <c r="M7852" s="483"/>
      <c r="N7852" s="483"/>
      <c r="O7852" s="483"/>
      <c r="P7852" s="483"/>
      <c r="Q7852" s="13"/>
      <c r="R7852" s="13"/>
    </row>
    <row r="7853" spans="8:18" ht="18" x14ac:dyDescent="0.4">
      <c r="H7853" s="484"/>
      <c r="I7853" s="484"/>
      <c r="J7853" s="484"/>
      <c r="K7853" s="484"/>
      <c r="L7853" s="484"/>
      <c r="M7853" s="484"/>
      <c r="N7853" s="484"/>
      <c r="O7853" s="484"/>
      <c r="P7853" s="484"/>
      <c r="Q7853" s="13"/>
      <c r="R7853" s="13"/>
    </row>
    <row r="7854" spans="8:18" x14ac:dyDescent="0.3">
      <c r="H7854" s="13"/>
      <c r="I7854" s="359"/>
      <c r="J7854" s="360"/>
      <c r="K7854" s="430"/>
      <c r="L7854" s="362"/>
      <c r="M7854" s="363"/>
      <c r="N7854" s="485"/>
      <c r="O7854" s="485"/>
      <c r="P7854" s="364"/>
      <c r="Q7854" s="13"/>
      <c r="R7854" s="13"/>
    </row>
    <row r="7855" spans="8:18" x14ac:dyDescent="0.3">
      <c r="H7855" s="13"/>
      <c r="I7855" s="359"/>
      <c r="J7855" s="360"/>
      <c r="K7855" s="361"/>
      <c r="L7855" s="361"/>
      <c r="M7855" s="363"/>
      <c r="N7855" s="485"/>
      <c r="O7855" s="485"/>
      <c r="P7855" s="364"/>
      <c r="Q7855" s="13"/>
      <c r="R7855" s="13"/>
    </row>
    <row r="7856" spans="8:18" x14ac:dyDescent="0.3">
      <c r="H7856" s="13"/>
      <c r="I7856" s="365"/>
      <c r="J7856" s="365"/>
      <c r="K7856" s="366"/>
      <c r="L7856" s="367"/>
      <c r="M7856" s="368"/>
      <c r="N7856" s="369"/>
      <c r="O7856" s="486"/>
      <c r="P7856" s="486"/>
      <c r="Q7856" s="486"/>
      <c r="R7856" s="486"/>
    </row>
    <row r="7857" spans="8:19" x14ac:dyDescent="0.3">
      <c r="H7857" s="370"/>
      <c r="I7857" s="371"/>
      <c r="J7857" s="371"/>
      <c r="K7857" s="367"/>
      <c r="L7857" s="367"/>
      <c r="M7857" s="367"/>
      <c r="N7857" s="372"/>
      <c r="O7857" s="478"/>
      <c r="P7857" s="478"/>
      <c r="Q7857" s="478"/>
      <c r="R7857" s="478"/>
    </row>
    <row r="7858" spans="8:19" x14ac:dyDescent="0.3">
      <c r="H7858" s="370"/>
      <c r="I7858" s="371"/>
      <c r="J7858" s="371"/>
      <c r="K7858" s="367"/>
      <c r="L7858" s="367"/>
      <c r="M7858" s="367"/>
      <c r="N7858" s="372"/>
      <c r="O7858" s="390"/>
      <c r="P7858" s="390"/>
      <c r="Q7858" s="390"/>
      <c r="R7858" s="390"/>
    </row>
    <row r="7859" spans="8:19" x14ac:dyDescent="0.3">
      <c r="H7859" s="357"/>
      <c r="I7859" s="357"/>
      <c r="J7859" s="365"/>
      <c r="K7859" s="378"/>
      <c r="L7859" s="378"/>
      <c r="M7859" s="381"/>
      <c r="N7859" s="381"/>
      <c r="O7859" s="376"/>
      <c r="P7859" s="377"/>
      <c r="Q7859" s="376"/>
      <c r="R7859" s="377"/>
    </row>
    <row r="7860" spans="8:19" x14ac:dyDescent="0.3">
      <c r="H7860" s="357"/>
      <c r="I7860" s="357"/>
      <c r="J7860" s="365"/>
      <c r="K7860" s="378"/>
      <c r="L7860" s="378"/>
      <c r="M7860" s="381"/>
      <c r="N7860" s="381"/>
      <c r="O7860" s="376"/>
      <c r="P7860" s="377"/>
      <c r="Q7860" s="376"/>
      <c r="R7860" s="377"/>
    </row>
    <row r="7861" spans="8:19" x14ac:dyDescent="0.3">
      <c r="H7861" s="357"/>
      <c r="I7861" s="357"/>
      <c r="J7861" s="365"/>
      <c r="K7861" s="378"/>
      <c r="L7861" s="378"/>
      <c r="M7861" s="381"/>
      <c r="N7861" s="381"/>
      <c r="O7861" s="376"/>
      <c r="P7861" s="377"/>
      <c r="Q7861" s="376"/>
      <c r="R7861" s="377"/>
    </row>
    <row r="7862" spans="8:19" x14ac:dyDescent="0.3">
      <c r="H7862" s="357"/>
      <c r="I7862" s="357"/>
      <c r="J7862" s="365"/>
      <c r="K7862" s="378"/>
      <c r="L7862" s="378"/>
      <c r="M7862" s="381"/>
      <c r="N7862" s="381"/>
      <c r="O7862" s="376"/>
      <c r="P7862" s="377"/>
      <c r="Q7862" s="376"/>
      <c r="R7862" s="377"/>
    </row>
    <row r="7863" spans="8:19" x14ac:dyDescent="0.3">
      <c r="H7863" s="357"/>
      <c r="I7863" s="357"/>
      <c r="J7863" s="365"/>
      <c r="K7863" s="378"/>
      <c r="L7863" s="378"/>
      <c r="M7863" s="381"/>
      <c r="N7863" s="381"/>
      <c r="O7863" s="376"/>
      <c r="P7863" s="377"/>
      <c r="Q7863" s="376"/>
      <c r="R7863" s="377"/>
    </row>
    <row r="7864" spans="8:19" x14ac:dyDescent="0.3">
      <c r="H7864" s="357"/>
      <c r="I7864" s="357"/>
      <c r="J7864" s="365"/>
      <c r="K7864" s="378"/>
      <c r="L7864" s="378"/>
      <c r="M7864" s="381"/>
      <c r="N7864" s="381"/>
      <c r="O7864" s="376"/>
      <c r="P7864" s="377"/>
      <c r="Q7864" s="376"/>
      <c r="R7864" s="377"/>
    </row>
    <row r="7865" spans="8:19" x14ac:dyDescent="0.3">
      <c r="H7865" s="357"/>
      <c r="I7865" s="357"/>
      <c r="J7865" s="407"/>
      <c r="K7865" s="378"/>
      <c r="L7865" s="378"/>
      <c r="M7865" s="381"/>
      <c r="N7865" s="381"/>
      <c r="O7865" s="376"/>
      <c r="P7865" s="377"/>
      <c r="Q7865" s="376"/>
      <c r="R7865" s="377"/>
    </row>
    <row r="7866" spans="8:19" ht="18" customHeight="1" x14ac:dyDescent="0.3">
      <c r="H7866" s="367"/>
      <c r="I7866" s="367"/>
      <c r="J7866" s="367"/>
      <c r="K7866" s="367"/>
      <c r="L7866" s="367"/>
      <c r="M7866" s="367"/>
      <c r="N7866" s="382"/>
      <c r="O7866" s="376"/>
      <c r="P7866" s="377"/>
      <c r="Q7866" s="376"/>
      <c r="R7866" s="377"/>
    </row>
    <row r="7867" spans="8:19" ht="18.75" customHeight="1" x14ac:dyDescent="0.3">
      <c r="H7867" s="367"/>
      <c r="I7867" s="367"/>
      <c r="J7867" s="367"/>
      <c r="K7867" s="367"/>
      <c r="L7867" s="367"/>
      <c r="M7867" s="367"/>
      <c r="N7867" s="382"/>
      <c r="O7867" s="376"/>
      <c r="P7867" s="480"/>
      <c r="Q7867" s="480"/>
      <c r="R7867" s="480"/>
    </row>
    <row r="7868" spans="8:19" ht="18" customHeight="1" x14ac:dyDescent="0.3">
      <c r="H7868" s="492"/>
      <c r="I7868" s="492"/>
      <c r="J7868" s="492"/>
      <c r="K7868" s="492"/>
      <c r="L7868" s="492"/>
      <c r="M7868" s="492"/>
      <c r="N7868" s="492"/>
      <c r="O7868" s="376"/>
      <c r="P7868" s="398"/>
      <c r="Q7868" s="398"/>
      <c r="R7868" s="398"/>
    </row>
    <row r="7869" spans="8:19" ht="17.25" customHeight="1" x14ac:dyDescent="0.3">
      <c r="H7869" s="492"/>
      <c r="I7869" s="492"/>
      <c r="J7869" s="492"/>
      <c r="K7869" s="492"/>
      <c r="L7869" s="492"/>
      <c r="M7869" s="492"/>
      <c r="N7869" s="492"/>
      <c r="O7869" s="376"/>
      <c r="P7869" s="480"/>
      <c r="Q7869" s="480"/>
      <c r="R7869" s="480"/>
      <c r="S7869" s="120"/>
    </row>
    <row r="7870" spans="8:19" ht="22.5" customHeight="1" x14ac:dyDescent="0.3">
      <c r="H7870" s="385"/>
      <c r="I7870" s="385"/>
      <c r="J7870" s="385"/>
      <c r="K7870" s="385"/>
      <c r="L7870" s="385"/>
      <c r="M7870" s="386"/>
      <c r="N7870" s="386"/>
      <c r="O7870" s="385"/>
      <c r="P7870" s="385"/>
      <c r="Q7870" s="13"/>
      <c r="R7870" s="13"/>
    </row>
    <row r="7871" spans="8:19" ht="15.75" customHeight="1" x14ac:dyDescent="0.3">
      <c r="H7871" s="354"/>
      <c r="I7871" s="355"/>
      <c r="J7871" s="355"/>
      <c r="K7871" s="355"/>
      <c r="L7871" s="355"/>
      <c r="M7871" s="355"/>
      <c r="N7871" s="355"/>
      <c r="O7871" s="355"/>
      <c r="P7871" s="355"/>
      <c r="Q7871" s="13"/>
      <c r="R7871" s="13"/>
    </row>
    <row r="7872" spans="8:19" x14ac:dyDescent="0.3">
      <c r="H7872" s="354"/>
      <c r="I7872" s="355"/>
      <c r="J7872" s="355"/>
      <c r="K7872" s="355"/>
      <c r="L7872" s="355"/>
      <c r="M7872" s="355"/>
      <c r="N7872" s="355"/>
      <c r="O7872" s="355"/>
      <c r="P7872" s="355"/>
      <c r="Q7872" s="13"/>
      <c r="R7872" s="70"/>
    </row>
    <row r="7873" spans="8:18" ht="25.5" customHeight="1" x14ac:dyDescent="0.3">
      <c r="H7873" s="354"/>
      <c r="I7873" s="355"/>
      <c r="J7873" s="355"/>
      <c r="K7873" s="355"/>
      <c r="L7873" s="355"/>
      <c r="M7873" s="355"/>
      <c r="N7873" s="355"/>
      <c r="O7873" s="355"/>
      <c r="P7873" s="355"/>
      <c r="Q7873" s="13"/>
      <c r="R7873" s="70"/>
    </row>
    <row r="7874" spans="8:18" ht="3.75" customHeight="1" x14ac:dyDescent="0.3">
      <c r="H7874" s="13"/>
      <c r="I7874" s="13"/>
      <c r="J7874" s="13"/>
      <c r="K7874" s="13"/>
      <c r="L7874" s="13"/>
      <c r="M7874" s="358"/>
      <c r="N7874" s="358"/>
      <c r="O7874" s="13"/>
      <c r="P7874" s="13"/>
      <c r="Q7874" s="13"/>
      <c r="R7874" s="13"/>
    </row>
    <row r="7875" spans="8:18" ht="18.600000000000001" x14ac:dyDescent="0.4">
      <c r="H7875" s="487"/>
      <c r="I7875" s="487"/>
      <c r="J7875" s="487"/>
      <c r="K7875" s="487"/>
      <c r="L7875" s="487"/>
      <c r="M7875" s="487"/>
      <c r="N7875" s="487"/>
      <c r="O7875" s="487"/>
      <c r="P7875" s="487"/>
      <c r="Q7875" s="487"/>
      <c r="R7875" s="487"/>
    </row>
    <row r="7876" spans="8:18" x14ac:dyDescent="0.3">
      <c r="H7876" s="482"/>
      <c r="I7876" s="482"/>
      <c r="J7876" s="482"/>
      <c r="K7876" s="482"/>
      <c r="L7876" s="482"/>
      <c r="M7876" s="482"/>
      <c r="N7876" s="482"/>
      <c r="O7876" s="482"/>
      <c r="P7876" s="482"/>
      <c r="Q7876" s="13"/>
      <c r="R7876" s="13"/>
    </row>
    <row r="7877" spans="8:18" ht="18.600000000000001" x14ac:dyDescent="0.4">
      <c r="H7877" s="483"/>
      <c r="I7877" s="483"/>
      <c r="J7877" s="483"/>
      <c r="K7877" s="483"/>
      <c r="L7877" s="483"/>
      <c r="M7877" s="483"/>
      <c r="N7877" s="483"/>
      <c r="O7877" s="483"/>
      <c r="P7877" s="483"/>
      <c r="Q7877" s="13"/>
      <c r="R7877" s="13"/>
    </row>
    <row r="7878" spans="8:18" ht="18" x14ac:dyDescent="0.4">
      <c r="H7878" s="484"/>
      <c r="I7878" s="484"/>
      <c r="J7878" s="484"/>
      <c r="K7878" s="484"/>
      <c r="L7878" s="484"/>
      <c r="M7878" s="484"/>
      <c r="N7878" s="484"/>
      <c r="O7878" s="484"/>
      <c r="P7878" s="484"/>
      <c r="Q7878" s="13"/>
      <c r="R7878" s="13"/>
    </row>
    <row r="7879" spans="8:18" x14ac:dyDescent="0.3">
      <c r="H7879" s="13"/>
      <c r="I7879" s="359"/>
      <c r="J7879" s="360"/>
      <c r="K7879" s="430"/>
      <c r="L7879" s="362"/>
      <c r="M7879" s="363"/>
      <c r="N7879" s="485"/>
      <c r="O7879" s="485"/>
      <c r="P7879" s="364"/>
      <c r="Q7879" s="13"/>
      <c r="R7879" s="13"/>
    </row>
    <row r="7880" spans="8:18" x14ac:dyDescent="0.3">
      <c r="H7880" s="13"/>
      <c r="I7880" s="359"/>
      <c r="J7880" s="360"/>
      <c r="K7880" s="361"/>
      <c r="L7880" s="361"/>
      <c r="M7880" s="363"/>
      <c r="N7880" s="485"/>
      <c r="O7880" s="485"/>
      <c r="P7880" s="364"/>
      <c r="Q7880" s="13"/>
      <c r="R7880" s="13"/>
    </row>
    <row r="7881" spans="8:18" x14ac:dyDescent="0.3">
      <c r="H7881" s="13"/>
      <c r="I7881" s="365"/>
      <c r="J7881" s="365"/>
      <c r="K7881" s="366"/>
      <c r="L7881" s="367"/>
      <c r="M7881" s="368"/>
      <c r="N7881" s="369"/>
      <c r="O7881" s="486"/>
      <c r="P7881" s="486"/>
      <c r="Q7881" s="486"/>
      <c r="R7881" s="486"/>
    </row>
    <row r="7882" spans="8:18" x14ac:dyDescent="0.3">
      <c r="H7882" s="370"/>
      <c r="I7882" s="371"/>
      <c r="J7882" s="371"/>
      <c r="K7882" s="367"/>
      <c r="L7882" s="367"/>
      <c r="M7882" s="367"/>
      <c r="N7882" s="372"/>
      <c r="O7882" s="478"/>
      <c r="P7882" s="478"/>
      <c r="Q7882" s="478"/>
      <c r="R7882" s="478"/>
    </row>
    <row r="7883" spans="8:18" x14ac:dyDescent="0.3">
      <c r="H7883" s="370"/>
      <c r="I7883" s="371"/>
      <c r="J7883" s="371"/>
      <c r="K7883" s="367"/>
      <c r="L7883" s="367"/>
      <c r="M7883" s="367"/>
      <c r="N7883" s="372"/>
      <c r="O7883" s="390"/>
      <c r="P7883" s="390"/>
      <c r="Q7883" s="390"/>
      <c r="R7883" s="390"/>
    </row>
    <row r="7884" spans="8:18" x14ac:dyDescent="0.3">
      <c r="H7884" s="357"/>
      <c r="I7884" s="357"/>
      <c r="J7884" s="365"/>
      <c r="K7884" s="378"/>
      <c r="L7884" s="378"/>
      <c r="M7884" s="381"/>
      <c r="N7884" s="381"/>
      <c r="O7884" s="376"/>
      <c r="P7884" s="377"/>
      <c r="Q7884" s="376"/>
      <c r="R7884" s="377"/>
    </row>
    <row r="7885" spans="8:18" x14ac:dyDescent="0.3">
      <c r="H7885" s="357"/>
      <c r="I7885" s="357"/>
      <c r="J7885" s="365"/>
      <c r="K7885" s="378"/>
      <c r="L7885" s="378"/>
      <c r="M7885" s="381"/>
      <c r="N7885" s="381"/>
      <c r="O7885" s="376"/>
      <c r="P7885" s="377"/>
      <c r="Q7885" s="376"/>
      <c r="R7885" s="377"/>
    </row>
    <row r="7886" spans="8:18" x14ac:dyDescent="0.3">
      <c r="H7886" s="357"/>
      <c r="I7886" s="357"/>
      <c r="J7886" s="365"/>
      <c r="K7886" s="378"/>
      <c r="L7886" s="378"/>
      <c r="M7886" s="381"/>
      <c r="N7886" s="381"/>
      <c r="O7886" s="376"/>
      <c r="P7886" s="377"/>
      <c r="Q7886" s="376"/>
      <c r="R7886" s="377"/>
    </row>
    <row r="7887" spans="8:18" x14ac:dyDescent="0.3">
      <c r="H7887" s="357"/>
      <c r="I7887" s="357"/>
      <c r="J7887" s="365"/>
      <c r="K7887" s="378"/>
      <c r="L7887" s="378"/>
      <c r="M7887" s="381"/>
      <c r="N7887" s="381"/>
      <c r="O7887" s="376"/>
      <c r="P7887" s="377"/>
      <c r="Q7887" s="376"/>
      <c r="R7887" s="377"/>
    </row>
    <row r="7888" spans="8:18" ht="19.5" customHeight="1" x14ac:dyDescent="0.3">
      <c r="H7888" s="357"/>
      <c r="I7888" s="357"/>
      <c r="J7888" s="365"/>
      <c r="K7888" s="378"/>
      <c r="L7888" s="378"/>
      <c r="M7888" s="381"/>
      <c r="N7888" s="381"/>
      <c r="O7888" s="376"/>
      <c r="P7888" s="377"/>
      <c r="Q7888" s="376"/>
      <c r="R7888" s="377"/>
    </row>
    <row r="7889" spans="8:18" x14ac:dyDescent="0.3">
      <c r="H7889" s="357"/>
      <c r="I7889" s="357"/>
      <c r="J7889" s="365"/>
      <c r="K7889" s="378"/>
      <c r="L7889" s="378"/>
      <c r="M7889" s="381"/>
      <c r="N7889" s="381"/>
      <c r="O7889" s="376"/>
      <c r="P7889" s="377"/>
      <c r="Q7889" s="376"/>
      <c r="R7889" s="377"/>
    </row>
    <row r="7890" spans="8:18" x14ac:dyDescent="0.3">
      <c r="H7890" s="357"/>
      <c r="I7890" s="357"/>
      <c r="J7890" s="365"/>
      <c r="K7890" s="378"/>
      <c r="L7890" s="378"/>
      <c r="M7890" s="381"/>
      <c r="N7890" s="381"/>
      <c r="O7890" s="376"/>
      <c r="P7890" s="377"/>
      <c r="Q7890" s="376"/>
      <c r="R7890" s="377"/>
    </row>
    <row r="7891" spans="8:18" ht="39.75" customHeight="1" x14ac:dyDescent="0.3">
      <c r="H7891" s="357"/>
      <c r="I7891" s="357"/>
      <c r="J7891" s="365"/>
      <c r="K7891" s="378"/>
      <c r="L7891" s="378"/>
      <c r="M7891" s="381"/>
      <c r="N7891" s="381"/>
      <c r="O7891" s="376"/>
      <c r="P7891" s="377"/>
      <c r="Q7891" s="376"/>
      <c r="R7891" s="377"/>
    </row>
    <row r="7892" spans="8:18" x14ac:dyDescent="0.3">
      <c r="H7892" s="357"/>
      <c r="I7892" s="357"/>
      <c r="J7892" s="365"/>
      <c r="K7892" s="378"/>
      <c r="L7892" s="378"/>
      <c r="M7892" s="381"/>
      <c r="N7892" s="381"/>
      <c r="O7892" s="376"/>
      <c r="P7892" s="377"/>
      <c r="Q7892" s="376"/>
      <c r="R7892" s="377"/>
    </row>
    <row r="7893" spans="8:18" x14ac:dyDescent="0.3">
      <c r="H7893" s="357"/>
      <c r="I7893" s="357"/>
      <c r="J7893" s="365"/>
      <c r="K7893" s="378"/>
      <c r="L7893" s="378"/>
      <c r="M7893" s="381"/>
      <c r="N7893" s="381"/>
      <c r="O7893" s="376"/>
      <c r="P7893" s="377"/>
      <c r="Q7893" s="376"/>
      <c r="R7893" s="377"/>
    </row>
    <row r="7894" spans="8:18" x14ac:dyDescent="0.3">
      <c r="H7894" s="357"/>
      <c r="I7894" s="357"/>
      <c r="J7894" s="365"/>
      <c r="K7894" s="378"/>
      <c r="L7894" s="378"/>
      <c r="M7894" s="381"/>
      <c r="N7894" s="381"/>
      <c r="O7894" s="376"/>
      <c r="P7894" s="377"/>
      <c r="Q7894" s="376"/>
      <c r="R7894" s="377"/>
    </row>
    <row r="7895" spans="8:18" x14ac:dyDescent="0.3">
      <c r="H7895" s="357"/>
      <c r="I7895" s="357"/>
      <c r="J7895" s="407"/>
      <c r="K7895" s="378"/>
      <c r="L7895" s="378"/>
      <c r="M7895" s="381"/>
      <c r="N7895" s="381"/>
      <c r="O7895" s="376"/>
      <c r="P7895" s="377"/>
      <c r="Q7895" s="376"/>
      <c r="R7895" s="377"/>
    </row>
    <row r="7896" spans="8:18" ht="16.5" customHeight="1" x14ac:dyDescent="0.3">
      <c r="H7896" s="367"/>
      <c r="I7896" s="367"/>
      <c r="J7896" s="367"/>
      <c r="K7896" s="367"/>
      <c r="L7896" s="367"/>
      <c r="M7896" s="367"/>
      <c r="N7896" s="382"/>
      <c r="O7896" s="376"/>
      <c r="P7896" s="377"/>
      <c r="Q7896" s="376"/>
      <c r="R7896" s="377"/>
    </row>
    <row r="7897" spans="8:18" ht="22.5" customHeight="1" x14ac:dyDescent="0.3">
      <c r="H7897" s="367"/>
      <c r="I7897" s="367"/>
      <c r="J7897" s="367"/>
      <c r="K7897" s="367"/>
      <c r="L7897" s="367"/>
      <c r="M7897" s="367"/>
      <c r="N7897" s="382"/>
      <c r="O7897" s="376"/>
      <c r="P7897" s="480"/>
      <c r="Q7897" s="480"/>
      <c r="R7897" s="480"/>
    </row>
    <row r="7898" spans="8:18" ht="20.25" customHeight="1" x14ac:dyDescent="0.3">
      <c r="H7898" s="385"/>
      <c r="I7898" s="385"/>
      <c r="J7898" s="385"/>
      <c r="K7898" s="385"/>
      <c r="L7898" s="385"/>
      <c r="M7898" s="386"/>
      <c r="N7898" s="386"/>
      <c r="O7898" s="385"/>
      <c r="P7898" s="385"/>
      <c r="Q7898" s="13"/>
      <c r="R7898" s="13"/>
    </row>
    <row r="7899" spans="8:18" ht="16.5" customHeight="1" x14ac:dyDescent="0.3">
      <c r="H7899" s="354"/>
      <c r="I7899" s="355"/>
      <c r="J7899" s="355"/>
      <c r="K7899" s="355"/>
      <c r="L7899" s="355"/>
      <c r="M7899" s="355"/>
      <c r="N7899" s="355"/>
      <c r="O7899" s="355"/>
      <c r="P7899" s="355"/>
      <c r="Q7899" s="13"/>
      <c r="R7899" s="13"/>
    </row>
    <row r="7900" spans="8:18" x14ac:dyDescent="0.3">
      <c r="H7900" s="354"/>
      <c r="I7900" s="355"/>
      <c r="J7900" s="355"/>
      <c r="K7900" s="355"/>
      <c r="L7900" s="355"/>
      <c r="M7900" s="355"/>
      <c r="N7900" s="355"/>
      <c r="O7900" s="355"/>
      <c r="P7900" s="355"/>
      <c r="Q7900" s="13"/>
      <c r="R7900" s="70"/>
    </row>
    <row r="7901" spans="8:18" ht="33.75" customHeight="1" x14ac:dyDescent="0.3">
      <c r="H7901" s="354"/>
      <c r="I7901" s="355"/>
      <c r="J7901" s="355"/>
      <c r="K7901" s="355"/>
      <c r="L7901" s="355"/>
      <c r="M7901" s="355"/>
      <c r="N7901" s="355"/>
      <c r="O7901" s="355"/>
      <c r="P7901" s="355"/>
      <c r="Q7901" s="13"/>
      <c r="R7901" s="70"/>
    </row>
    <row r="7902" spans="8:18" ht="3" customHeight="1" x14ac:dyDescent="0.3">
      <c r="H7902" s="13"/>
      <c r="I7902" s="13"/>
      <c r="J7902" s="13"/>
      <c r="K7902" s="13"/>
      <c r="L7902" s="13"/>
      <c r="M7902" s="358"/>
      <c r="N7902" s="358"/>
      <c r="O7902" s="13"/>
      <c r="P7902" s="13"/>
      <c r="Q7902" s="13"/>
      <c r="R7902" s="13"/>
    </row>
    <row r="7903" spans="8:18" ht="18.600000000000001" x14ac:dyDescent="0.4">
      <c r="H7903" s="487"/>
      <c r="I7903" s="487"/>
      <c r="J7903" s="487"/>
      <c r="K7903" s="487"/>
      <c r="L7903" s="487"/>
      <c r="M7903" s="487"/>
      <c r="N7903" s="487"/>
      <c r="O7903" s="487"/>
      <c r="P7903" s="487"/>
      <c r="Q7903" s="487"/>
      <c r="R7903" s="487"/>
    </row>
    <row r="7904" spans="8:18" x14ac:dyDescent="0.3">
      <c r="H7904" s="482"/>
      <c r="I7904" s="482"/>
      <c r="J7904" s="482"/>
      <c r="K7904" s="482"/>
      <c r="L7904" s="482"/>
      <c r="M7904" s="482"/>
      <c r="N7904" s="482"/>
      <c r="O7904" s="482"/>
      <c r="P7904" s="482"/>
      <c r="Q7904" s="13"/>
      <c r="R7904" s="13"/>
    </row>
    <row r="7905" spans="8:18" ht="18.600000000000001" x14ac:dyDescent="0.4">
      <c r="H7905" s="483"/>
      <c r="I7905" s="483"/>
      <c r="J7905" s="483"/>
      <c r="K7905" s="483"/>
      <c r="L7905" s="483"/>
      <c r="M7905" s="483"/>
      <c r="N7905" s="483"/>
      <c r="O7905" s="483"/>
      <c r="P7905" s="483"/>
      <c r="Q7905" s="13"/>
      <c r="R7905" s="13"/>
    </row>
    <row r="7906" spans="8:18" ht="18" x14ac:dyDescent="0.4">
      <c r="H7906" s="484"/>
      <c r="I7906" s="484"/>
      <c r="J7906" s="484"/>
      <c r="K7906" s="484"/>
      <c r="L7906" s="484"/>
      <c r="M7906" s="484"/>
      <c r="N7906" s="484"/>
      <c r="O7906" s="484"/>
      <c r="P7906" s="484"/>
      <c r="Q7906" s="13"/>
      <c r="R7906" s="13"/>
    </row>
    <row r="7907" spans="8:18" x14ac:dyDescent="0.3">
      <c r="H7907" s="13"/>
      <c r="I7907" s="359"/>
      <c r="J7907" s="360"/>
      <c r="K7907" s="430"/>
      <c r="L7907" s="362"/>
      <c r="M7907" s="363"/>
      <c r="N7907" s="485"/>
      <c r="O7907" s="485"/>
      <c r="P7907" s="364"/>
      <c r="Q7907" s="13"/>
      <c r="R7907" s="13"/>
    </row>
    <row r="7908" spans="8:18" x14ac:dyDescent="0.3">
      <c r="H7908" s="13"/>
      <c r="I7908" s="359"/>
      <c r="J7908" s="360"/>
      <c r="K7908" s="361"/>
      <c r="L7908" s="361"/>
      <c r="M7908" s="363"/>
      <c r="N7908" s="485"/>
      <c r="O7908" s="485"/>
      <c r="P7908" s="364"/>
      <c r="Q7908" s="13"/>
      <c r="R7908" s="13"/>
    </row>
    <row r="7909" spans="8:18" x14ac:dyDescent="0.3">
      <c r="H7909" s="13"/>
      <c r="I7909" s="365"/>
      <c r="J7909" s="365"/>
      <c r="K7909" s="366"/>
      <c r="L7909" s="367"/>
      <c r="M7909" s="368"/>
      <c r="N7909" s="369"/>
      <c r="O7909" s="486"/>
      <c r="P7909" s="486"/>
      <c r="Q7909" s="486"/>
      <c r="R7909" s="486"/>
    </row>
    <row r="7910" spans="8:18" x14ac:dyDescent="0.3">
      <c r="H7910" s="370"/>
      <c r="I7910" s="371"/>
      <c r="J7910" s="371"/>
      <c r="K7910" s="367"/>
      <c r="L7910" s="367"/>
      <c r="M7910" s="367"/>
      <c r="N7910" s="372"/>
      <c r="O7910" s="478"/>
      <c r="P7910" s="478"/>
      <c r="Q7910" s="478"/>
      <c r="R7910" s="478"/>
    </row>
    <row r="7911" spans="8:18" ht="19.5" customHeight="1" x14ac:dyDescent="0.3">
      <c r="H7911" s="357"/>
      <c r="I7911" s="357"/>
      <c r="J7911" s="365"/>
      <c r="K7911" s="378"/>
      <c r="L7911" s="378"/>
      <c r="M7911" s="381"/>
      <c r="N7911" s="381"/>
      <c r="O7911" s="376"/>
      <c r="P7911" s="377"/>
      <c r="Q7911" s="376"/>
      <c r="R7911" s="377"/>
    </row>
    <row r="7912" spans="8:18" x14ac:dyDescent="0.3">
      <c r="H7912" s="357"/>
      <c r="I7912" s="357"/>
      <c r="J7912" s="407"/>
      <c r="K7912" s="378"/>
      <c r="L7912" s="378"/>
      <c r="M7912" s="381"/>
      <c r="N7912" s="381"/>
      <c r="O7912" s="376"/>
      <c r="P7912" s="377"/>
      <c r="Q7912" s="376"/>
      <c r="R7912" s="377"/>
    </row>
    <row r="7913" spans="8:18" x14ac:dyDescent="0.3">
      <c r="H7913" s="357"/>
      <c r="I7913" s="357"/>
      <c r="J7913" s="365"/>
      <c r="K7913" s="378"/>
      <c r="L7913" s="378"/>
      <c r="M7913" s="381"/>
      <c r="N7913" s="381"/>
      <c r="O7913" s="376"/>
      <c r="P7913" s="377"/>
      <c r="Q7913" s="376"/>
      <c r="R7913" s="377"/>
    </row>
    <row r="7914" spans="8:18" x14ac:dyDescent="0.3">
      <c r="H7914" s="357"/>
      <c r="I7914" s="357"/>
      <c r="J7914" s="407"/>
      <c r="K7914" s="378"/>
      <c r="L7914" s="378"/>
      <c r="M7914" s="381"/>
      <c r="N7914" s="381"/>
      <c r="O7914" s="376"/>
      <c r="P7914" s="377"/>
      <c r="Q7914" s="376"/>
      <c r="R7914" s="377"/>
    </row>
    <row r="7915" spans="8:18" x14ac:dyDescent="0.3">
      <c r="H7915" s="357"/>
      <c r="I7915" s="357"/>
      <c r="J7915" s="407"/>
      <c r="K7915" s="378"/>
      <c r="L7915" s="378"/>
      <c r="M7915" s="381"/>
      <c r="N7915" s="381"/>
      <c r="O7915" s="376"/>
      <c r="P7915" s="377"/>
      <c r="Q7915" s="376"/>
      <c r="R7915" s="377"/>
    </row>
    <row r="7916" spans="8:18" x14ac:dyDescent="0.3">
      <c r="H7916" s="357"/>
      <c r="I7916" s="357"/>
      <c r="J7916" s="365"/>
      <c r="K7916" s="378"/>
      <c r="L7916" s="378"/>
      <c r="M7916" s="381"/>
      <c r="N7916" s="381"/>
      <c r="O7916" s="376"/>
      <c r="P7916" s="377"/>
      <c r="Q7916" s="376"/>
      <c r="R7916" s="377"/>
    </row>
    <row r="7917" spans="8:18" ht="37.5" customHeight="1" x14ac:dyDescent="0.3">
      <c r="H7917" s="357"/>
      <c r="I7917" s="357"/>
      <c r="J7917" s="365"/>
      <c r="K7917" s="378"/>
      <c r="L7917" s="378"/>
      <c r="M7917" s="381"/>
      <c r="N7917" s="381"/>
      <c r="O7917" s="376"/>
      <c r="P7917" s="377"/>
      <c r="Q7917" s="376"/>
      <c r="R7917" s="377"/>
    </row>
    <row r="7918" spans="8:18" x14ac:dyDescent="0.3">
      <c r="H7918" s="357"/>
      <c r="I7918" s="357"/>
      <c r="J7918" s="365"/>
      <c r="K7918" s="378"/>
      <c r="L7918" s="378"/>
      <c r="M7918" s="381"/>
      <c r="N7918" s="381"/>
      <c r="O7918" s="376"/>
      <c r="P7918" s="377"/>
      <c r="Q7918" s="376"/>
      <c r="R7918" s="377"/>
    </row>
    <row r="7919" spans="8:18" ht="36" customHeight="1" x14ac:dyDescent="0.3">
      <c r="H7919" s="357"/>
      <c r="I7919" s="357"/>
      <c r="J7919" s="365"/>
      <c r="K7919" s="378"/>
      <c r="L7919" s="378"/>
      <c r="M7919" s="381"/>
      <c r="N7919" s="381"/>
      <c r="O7919" s="376"/>
      <c r="P7919" s="377"/>
      <c r="Q7919" s="376"/>
      <c r="R7919" s="377"/>
    </row>
    <row r="7920" spans="8:18" ht="21" customHeight="1" x14ac:dyDescent="0.3">
      <c r="H7920" s="357"/>
      <c r="I7920" s="357"/>
      <c r="J7920" s="365"/>
      <c r="K7920" s="378"/>
      <c r="L7920" s="378"/>
      <c r="M7920" s="381"/>
      <c r="N7920" s="381"/>
      <c r="O7920" s="376"/>
      <c r="P7920" s="377"/>
      <c r="Q7920" s="376"/>
      <c r="R7920" s="377"/>
    </row>
    <row r="7921" spans="8:18" ht="41.25" customHeight="1" x14ac:dyDescent="0.3">
      <c r="H7921" s="357"/>
      <c r="I7921" s="357"/>
      <c r="J7921" s="365"/>
      <c r="K7921" s="378"/>
      <c r="L7921" s="378"/>
      <c r="M7921" s="381"/>
      <c r="N7921" s="381"/>
      <c r="O7921" s="376"/>
      <c r="P7921" s="377"/>
      <c r="Q7921" s="376"/>
      <c r="R7921" s="377"/>
    </row>
    <row r="7922" spans="8:18" ht="13.5" customHeight="1" x14ac:dyDescent="0.3">
      <c r="H7922" s="357"/>
      <c r="I7922" s="357"/>
      <c r="J7922" s="407"/>
      <c r="K7922" s="378"/>
      <c r="L7922" s="378"/>
      <c r="M7922" s="381"/>
      <c r="N7922" s="381"/>
      <c r="O7922" s="376"/>
      <c r="P7922" s="377"/>
      <c r="Q7922" s="376"/>
      <c r="R7922" s="377"/>
    </row>
    <row r="7923" spans="8:18" x14ac:dyDescent="0.3">
      <c r="H7923" s="357"/>
      <c r="I7923" s="357"/>
      <c r="J7923" s="365"/>
      <c r="K7923" s="378"/>
      <c r="L7923" s="378"/>
      <c r="M7923" s="381"/>
      <c r="N7923" s="381"/>
      <c r="O7923" s="376"/>
      <c r="P7923" s="377"/>
      <c r="Q7923" s="376"/>
      <c r="R7923" s="377"/>
    </row>
    <row r="7924" spans="8:18" ht="3.75" customHeight="1" x14ac:dyDescent="0.3">
      <c r="H7924" s="357"/>
      <c r="I7924" s="357"/>
      <c r="J7924" s="407"/>
      <c r="K7924" s="378"/>
      <c r="L7924" s="378"/>
      <c r="M7924" s="381"/>
      <c r="N7924" s="381"/>
      <c r="O7924" s="376"/>
      <c r="P7924" s="377"/>
      <c r="Q7924" s="376"/>
      <c r="R7924" s="377"/>
    </row>
    <row r="7925" spans="8:18" x14ac:dyDescent="0.3">
      <c r="H7925" s="367"/>
      <c r="I7925" s="367"/>
      <c r="J7925" s="367"/>
      <c r="K7925" s="367"/>
      <c r="L7925" s="367"/>
      <c r="M7925" s="367"/>
      <c r="N7925" s="382"/>
      <c r="O7925" s="376"/>
      <c r="P7925" s="377"/>
      <c r="Q7925" s="376"/>
      <c r="R7925" s="377"/>
    </row>
    <row r="7926" spans="8:18" x14ac:dyDescent="0.3">
      <c r="H7926" s="367"/>
      <c r="I7926" s="367"/>
      <c r="J7926" s="367"/>
      <c r="K7926" s="367"/>
      <c r="L7926" s="367"/>
      <c r="M7926" s="367"/>
      <c r="N7926" s="382"/>
      <c r="O7926" s="376"/>
      <c r="P7926" s="480"/>
      <c r="Q7926" s="480"/>
      <c r="R7926" s="480"/>
    </row>
    <row r="7927" spans="8:18" x14ac:dyDescent="0.3">
      <c r="H7927" s="492"/>
      <c r="I7927" s="492"/>
      <c r="J7927" s="492"/>
      <c r="K7927" s="492"/>
      <c r="L7927" s="492"/>
      <c r="M7927" s="492"/>
      <c r="N7927" s="492"/>
      <c r="O7927" s="376"/>
      <c r="P7927" s="398"/>
      <c r="Q7927" s="398"/>
      <c r="R7927" s="398"/>
    </row>
    <row r="7928" spans="8:18" x14ac:dyDescent="0.3">
      <c r="H7928" s="492"/>
      <c r="I7928" s="492"/>
      <c r="J7928" s="492"/>
      <c r="K7928" s="492"/>
      <c r="L7928" s="492"/>
      <c r="M7928" s="492"/>
      <c r="N7928" s="492"/>
      <c r="O7928" s="376"/>
      <c r="P7928" s="480"/>
      <c r="Q7928" s="480"/>
      <c r="R7928" s="480"/>
    </row>
    <row r="7929" spans="8:18" x14ac:dyDescent="0.3">
      <c r="H7929" s="385"/>
      <c r="I7929" s="385"/>
      <c r="J7929" s="385"/>
      <c r="K7929" s="385"/>
      <c r="L7929" s="385"/>
      <c r="M7929" s="386"/>
      <c r="N7929" s="386"/>
      <c r="O7929" s="385"/>
      <c r="P7929" s="385"/>
      <c r="Q7929" s="13"/>
      <c r="R7929" s="13"/>
    </row>
    <row r="7930" spans="8:18" ht="13.5" customHeight="1" x14ac:dyDescent="0.3">
      <c r="H7930" s="354"/>
      <c r="I7930" s="355"/>
      <c r="J7930" s="355"/>
      <c r="K7930" s="355"/>
      <c r="L7930" s="355"/>
      <c r="M7930" s="355"/>
      <c r="N7930" s="355"/>
      <c r="O7930" s="355"/>
      <c r="P7930" s="355"/>
      <c r="Q7930" s="13"/>
      <c r="R7930" s="13"/>
    </row>
    <row r="7931" spans="8:18" x14ac:dyDescent="0.3">
      <c r="H7931" s="354"/>
      <c r="I7931" s="355"/>
      <c r="J7931" s="355"/>
      <c r="K7931" s="355"/>
      <c r="L7931" s="355"/>
      <c r="M7931" s="355"/>
      <c r="N7931" s="355"/>
      <c r="O7931" s="355"/>
      <c r="P7931" s="355"/>
      <c r="Q7931" s="13"/>
      <c r="R7931" s="70"/>
    </row>
    <row r="7932" spans="8:18" ht="24.75" customHeight="1" x14ac:dyDescent="0.3">
      <c r="H7932" s="354"/>
      <c r="I7932" s="355"/>
      <c r="J7932" s="355"/>
      <c r="K7932" s="355"/>
      <c r="L7932" s="355"/>
      <c r="M7932" s="355"/>
      <c r="N7932" s="355"/>
      <c r="O7932" s="355"/>
      <c r="P7932" s="355"/>
      <c r="Q7932" s="13"/>
      <c r="R7932" s="70"/>
    </row>
    <row r="7933" spans="8:18" ht="3" customHeight="1" x14ac:dyDescent="0.3">
      <c r="H7933" s="13"/>
      <c r="I7933" s="13"/>
      <c r="J7933" s="13"/>
      <c r="K7933" s="13"/>
      <c r="L7933" s="13"/>
      <c r="M7933" s="358"/>
      <c r="N7933" s="358"/>
      <c r="O7933" s="13"/>
      <c r="P7933" s="13"/>
      <c r="Q7933" s="13"/>
      <c r="R7933" s="13"/>
    </row>
    <row r="7934" spans="8:18" ht="18.600000000000001" x14ac:dyDescent="0.4">
      <c r="H7934" s="487"/>
      <c r="I7934" s="487"/>
      <c r="J7934" s="487"/>
      <c r="K7934" s="487"/>
      <c r="L7934" s="487"/>
      <c r="M7934" s="487"/>
      <c r="N7934" s="487"/>
      <c r="O7934" s="487"/>
      <c r="P7934" s="487"/>
      <c r="Q7934" s="487"/>
      <c r="R7934" s="487"/>
    </row>
    <row r="7935" spans="8:18" x14ac:dyDescent="0.3">
      <c r="H7935" s="482"/>
      <c r="I7935" s="482"/>
      <c r="J7935" s="482"/>
      <c r="K7935" s="482"/>
      <c r="L7935" s="482"/>
      <c r="M7935" s="482"/>
      <c r="N7935" s="482"/>
      <c r="O7935" s="482"/>
      <c r="P7935" s="482"/>
      <c r="Q7935" s="13"/>
      <c r="R7935" s="13"/>
    </row>
    <row r="7936" spans="8:18" ht="18.600000000000001" x14ac:dyDescent="0.4">
      <c r="H7936" s="483"/>
      <c r="I7936" s="483"/>
      <c r="J7936" s="483"/>
      <c r="K7936" s="483"/>
      <c r="L7936" s="483"/>
      <c r="M7936" s="483"/>
      <c r="N7936" s="483"/>
      <c r="O7936" s="483"/>
      <c r="P7936" s="483"/>
      <c r="Q7936" s="13"/>
      <c r="R7936" s="13"/>
    </row>
    <row r="7937" spans="8:18" ht="18" x14ac:dyDescent="0.4">
      <c r="H7937" s="484"/>
      <c r="I7937" s="484"/>
      <c r="J7937" s="484"/>
      <c r="K7937" s="484"/>
      <c r="L7937" s="484"/>
      <c r="M7937" s="484"/>
      <c r="N7937" s="484"/>
      <c r="O7937" s="484"/>
      <c r="P7937" s="484"/>
      <c r="Q7937" s="13"/>
      <c r="R7937" s="13"/>
    </row>
    <row r="7938" spans="8:18" x14ac:dyDescent="0.3">
      <c r="H7938" s="13"/>
      <c r="I7938" s="359"/>
      <c r="J7938" s="360"/>
      <c r="K7938" s="430"/>
      <c r="L7938" s="362"/>
      <c r="M7938" s="363"/>
      <c r="N7938" s="485"/>
      <c r="O7938" s="485"/>
      <c r="P7938" s="364"/>
      <c r="Q7938" s="13"/>
      <c r="R7938" s="13"/>
    </row>
    <row r="7939" spans="8:18" x14ac:dyDescent="0.3">
      <c r="H7939" s="13"/>
      <c r="I7939" s="359"/>
      <c r="J7939" s="360"/>
      <c r="K7939" s="361"/>
      <c r="L7939" s="361"/>
      <c r="M7939" s="363"/>
      <c r="N7939" s="485"/>
      <c r="O7939" s="485"/>
      <c r="P7939" s="364"/>
      <c r="Q7939" s="13"/>
      <c r="R7939" s="13"/>
    </row>
    <row r="7940" spans="8:18" x14ac:dyDescent="0.3">
      <c r="H7940" s="13"/>
      <c r="I7940" s="365"/>
      <c r="J7940" s="365"/>
      <c r="K7940" s="366"/>
      <c r="L7940" s="367"/>
      <c r="M7940" s="368"/>
      <c r="N7940" s="369"/>
      <c r="O7940" s="486"/>
      <c r="P7940" s="486"/>
      <c r="Q7940" s="486"/>
      <c r="R7940" s="486"/>
    </row>
    <row r="7941" spans="8:18" x14ac:dyDescent="0.3">
      <c r="H7941" s="370"/>
      <c r="I7941" s="371"/>
      <c r="J7941" s="371"/>
      <c r="K7941" s="367"/>
      <c r="L7941" s="367"/>
      <c r="M7941" s="367"/>
      <c r="N7941" s="372"/>
      <c r="O7941" s="478"/>
      <c r="P7941" s="478"/>
      <c r="Q7941" s="478"/>
      <c r="R7941" s="478"/>
    </row>
    <row r="7942" spans="8:18" x14ac:dyDescent="0.3">
      <c r="H7942" s="370"/>
      <c r="I7942" s="371"/>
      <c r="J7942" s="371"/>
      <c r="K7942" s="367"/>
      <c r="L7942" s="367"/>
      <c r="M7942" s="367"/>
      <c r="N7942" s="372"/>
      <c r="O7942" s="390"/>
      <c r="P7942" s="390"/>
      <c r="Q7942" s="390"/>
      <c r="R7942" s="390"/>
    </row>
    <row r="7943" spans="8:18" x14ac:dyDescent="0.3">
      <c r="H7943" s="357"/>
      <c r="I7943" s="357"/>
      <c r="J7943" s="365"/>
      <c r="K7943" s="378"/>
      <c r="L7943" s="378"/>
      <c r="M7943" s="381"/>
      <c r="N7943" s="381"/>
      <c r="O7943" s="376"/>
      <c r="P7943" s="377"/>
      <c r="Q7943" s="376"/>
      <c r="R7943" s="377"/>
    </row>
    <row r="7944" spans="8:18" x14ac:dyDescent="0.3">
      <c r="H7944" s="357"/>
      <c r="I7944" s="357"/>
      <c r="J7944" s="407"/>
      <c r="K7944" s="378"/>
      <c r="L7944" s="378"/>
      <c r="M7944" s="381"/>
      <c r="N7944" s="381"/>
      <c r="O7944" s="376"/>
      <c r="P7944" s="377"/>
      <c r="Q7944" s="376"/>
      <c r="R7944" s="377"/>
    </row>
    <row r="7945" spans="8:18" x14ac:dyDescent="0.3">
      <c r="H7945" s="367"/>
      <c r="I7945" s="367"/>
      <c r="J7945" s="367"/>
      <c r="K7945" s="367"/>
      <c r="L7945" s="367"/>
      <c r="M7945" s="367"/>
      <c r="N7945" s="382"/>
      <c r="O7945" s="376"/>
      <c r="P7945" s="377"/>
      <c r="Q7945" s="376"/>
      <c r="R7945" s="377"/>
    </row>
    <row r="7946" spans="8:18" x14ac:dyDescent="0.3">
      <c r="H7946" s="367"/>
      <c r="I7946" s="367"/>
      <c r="J7946" s="367"/>
      <c r="K7946" s="367"/>
      <c r="L7946" s="367"/>
      <c r="M7946" s="367"/>
      <c r="N7946" s="382"/>
      <c r="O7946" s="376"/>
      <c r="P7946" s="480"/>
      <c r="Q7946" s="480"/>
      <c r="R7946" s="480"/>
    </row>
    <row r="7947" spans="8:18" x14ac:dyDescent="0.3">
      <c r="H7947" s="385"/>
      <c r="I7947" s="385"/>
      <c r="J7947" s="385"/>
      <c r="K7947" s="385"/>
      <c r="L7947" s="385"/>
      <c r="M7947" s="386"/>
      <c r="N7947" s="386"/>
      <c r="O7947" s="385"/>
      <c r="P7947" s="385"/>
      <c r="Q7947" s="13"/>
      <c r="R7947" s="13"/>
    </row>
    <row r="7948" spans="8:18" x14ac:dyDescent="0.3">
      <c r="H7948" s="354"/>
      <c r="I7948" s="355"/>
      <c r="J7948" s="355"/>
      <c r="K7948" s="355"/>
      <c r="L7948" s="355"/>
      <c r="M7948" s="355"/>
      <c r="N7948" s="355"/>
      <c r="O7948" s="355"/>
      <c r="P7948" s="355"/>
      <c r="Q7948" s="13"/>
      <c r="R7948" s="13"/>
    </row>
    <row r="7949" spans="8:18" x14ac:dyDescent="0.3">
      <c r="H7949" s="354"/>
      <c r="I7949" s="355"/>
      <c r="J7949" s="355"/>
      <c r="K7949" s="355"/>
      <c r="L7949" s="355"/>
      <c r="M7949" s="355"/>
      <c r="N7949" s="355"/>
      <c r="O7949" s="355"/>
      <c r="P7949" s="355"/>
      <c r="Q7949" s="13"/>
      <c r="R7949" s="70"/>
    </row>
    <row r="7950" spans="8:18" ht="23.25" customHeight="1" x14ac:dyDescent="0.3">
      <c r="H7950" s="354"/>
      <c r="I7950" s="355"/>
      <c r="J7950" s="355"/>
      <c r="K7950" s="355"/>
      <c r="L7950" s="355"/>
      <c r="M7950" s="355"/>
      <c r="N7950" s="355"/>
      <c r="O7950" s="355"/>
      <c r="P7950" s="355"/>
      <c r="Q7950" s="13"/>
      <c r="R7950" s="70"/>
    </row>
    <row r="7951" spans="8:18" ht="3.75" customHeight="1" x14ac:dyDescent="0.3">
      <c r="H7951" s="13"/>
      <c r="I7951" s="13"/>
      <c r="J7951" s="13"/>
      <c r="K7951" s="13"/>
      <c r="L7951" s="13"/>
      <c r="M7951" s="358"/>
      <c r="N7951" s="358"/>
      <c r="O7951" s="13"/>
      <c r="P7951" s="13"/>
      <c r="Q7951" s="13"/>
      <c r="R7951" s="13"/>
    </row>
    <row r="7952" spans="8:18" ht="18.600000000000001" x14ac:dyDescent="0.4">
      <c r="H7952" s="487"/>
      <c r="I7952" s="487"/>
      <c r="J7952" s="487"/>
      <c r="K7952" s="487"/>
      <c r="L7952" s="487"/>
      <c r="M7952" s="487"/>
      <c r="N7952" s="487"/>
      <c r="O7952" s="487"/>
      <c r="P7952" s="487"/>
      <c r="Q7952" s="487"/>
      <c r="R7952" s="487"/>
    </row>
    <row r="7953" spans="8:18" x14ac:dyDescent="0.3">
      <c r="H7953" s="482"/>
      <c r="I7953" s="482"/>
      <c r="J7953" s="482"/>
      <c r="K7953" s="482"/>
      <c r="L7953" s="482"/>
      <c r="M7953" s="482"/>
      <c r="N7953" s="482"/>
      <c r="O7953" s="482"/>
      <c r="P7953" s="482"/>
      <c r="Q7953" s="13"/>
      <c r="R7953" s="13"/>
    </row>
    <row r="7954" spans="8:18" ht="18.600000000000001" x14ac:dyDescent="0.4">
      <c r="H7954" s="483"/>
      <c r="I7954" s="483"/>
      <c r="J7954" s="483"/>
      <c r="K7954" s="483"/>
      <c r="L7954" s="483"/>
      <c r="M7954" s="483"/>
      <c r="N7954" s="483"/>
      <c r="O7954" s="483"/>
      <c r="P7954" s="483"/>
      <c r="Q7954" s="13"/>
      <c r="R7954" s="13"/>
    </row>
    <row r="7955" spans="8:18" ht="18" x14ac:dyDescent="0.4">
      <c r="H7955" s="484"/>
      <c r="I7955" s="484"/>
      <c r="J7955" s="484"/>
      <c r="K7955" s="484"/>
      <c r="L7955" s="484"/>
      <c r="M7955" s="484"/>
      <c r="N7955" s="484"/>
      <c r="O7955" s="484"/>
      <c r="P7955" s="484"/>
      <c r="Q7955" s="13"/>
      <c r="R7955" s="13"/>
    </row>
    <row r="7956" spans="8:18" x14ac:dyDescent="0.3">
      <c r="H7956" s="13"/>
      <c r="I7956" s="359"/>
      <c r="J7956" s="360"/>
      <c r="K7956" s="430"/>
      <c r="L7956" s="362"/>
      <c r="M7956" s="363"/>
      <c r="N7956" s="485"/>
      <c r="O7956" s="485"/>
      <c r="P7956" s="364"/>
      <c r="Q7956" s="13"/>
      <c r="R7956" s="13"/>
    </row>
    <row r="7957" spans="8:18" x14ac:dyDescent="0.3">
      <c r="H7957" s="13"/>
      <c r="I7957" s="359"/>
      <c r="J7957" s="360"/>
      <c r="K7957" s="361"/>
      <c r="L7957" s="361"/>
      <c r="M7957" s="363"/>
      <c r="N7957" s="485"/>
      <c r="O7957" s="485"/>
      <c r="P7957" s="364"/>
      <c r="Q7957" s="13"/>
      <c r="R7957" s="13"/>
    </row>
    <row r="7958" spans="8:18" x14ac:dyDescent="0.3">
      <c r="H7958" s="13"/>
      <c r="I7958" s="365"/>
      <c r="J7958" s="365"/>
      <c r="K7958" s="366"/>
      <c r="L7958" s="367"/>
      <c r="M7958" s="368"/>
      <c r="N7958" s="369"/>
      <c r="O7958" s="486"/>
      <c r="P7958" s="486"/>
      <c r="Q7958" s="486"/>
      <c r="R7958" s="486"/>
    </row>
    <row r="7959" spans="8:18" x14ac:dyDescent="0.3">
      <c r="H7959" s="370"/>
      <c r="I7959" s="371"/>
      <c r="J7959" s="371"/>
      <c r="K7959" s="367"/>
      <c r="L7959" s="367"/>
      <c r="M7959" s="367"/>
      <c r="N7959" s="372"/>
      <c r="O7959" s="478"/>
      <c r="P7959" s="478"/>
      <c r="Q7959" s="478"/>
      <c r="R7959" s="478"/>
    </row>
    <row r="7960" spans="8:18" x14ac:dyDescent="0.3">
      <c r="H7960" s="370"/>
      <c r="I7960" s="371"/>
      <c r="J7960" s="371"/>
      <c r="K7960" s="367"/>
      <c r="L7960" s="367"/>
      <c r="M7960" s="367"/>
      <c r="N7960" s="372"/>
      <c r="O7960" s="390"/>
      <c r="P7960" s="390"/>
      <c r="Q7960" s="390"/>
      <c r="R7960" s="390"/>
    </row>
    <row r="7961" spans="8:18" x14ac:dyDescent="0.3">
      <c r="H7961" s="357"/>
      <c r="I7961" s="357"/>
      <c r="J7961" s="365"/>
      <c r="K7961" s="378"/>
      <c r="L7961" s="378"/>
      <c r="M7961" s="381"/>
      <c r="N7961" s="381"/>
      <c r="O7961" s="376"/>
      <c r="P7961" s="377"/>
      <c r="Q7961" s="376"/>
      <c r="R7961" s="377"/>
    </row>
    <row r="7962" spans="8:18" x14ac:dyDescent="0.3">
      <c r="H7962" s="357"/>
      <c r="I7962" s="357"/>
      <c r="J7962" s="365"/>
      <c r="K7962" s="378"/>
      <c r="L7962" s="378"/>
      <c r="M7962" s="381"/>
      <c r="N7962" s="381"/>
      <c r="O7962" s="376"/>
      <c r="P7962" s="377"/>
      <c r="Q7962" s="376"/>
      <c r="R7962" s="377"/>
    </row>
    <row r="7963" spans="8:18" x14ac:dyDescent="0.3">
      <c r="H7963" s="357"/>
      <c r="I7963" s="357"/>
      <c r="J7963" s="365"/>
      <c r="K7963" s="378"/>
      <c r="L7963" s="378"/>
      <c r="M7963" s="381"/>
      <c r="N7963" s="381"/>
      <c r="O7963" s="376"/>
      <c r="P7963" s="377"/>
      <c r="Q7963" s="376"/>
      <c r="R7963" s="377"/>
    </row>
    <row r="7964" spans="8:18" x14ac:dyDescent="0.3">
      <c r="H7964" s="357"/>
      <c r="I7964" s="357"/>
      <c r="J7964" s="365"/>
      <c r="K7964" s="378"/>
      <c r="L7964" s="378"/>
      <c r="M7964" s="381"/>
      <c r="N7964" s="381"/>
      <c r="O7964" s="376"/>
      <c r="P7964" s="377"/>
      <c r="Q7964" s="376"/>
      <c r="R7964" s="377"/>
    </row>
    <row r="7965" spans="8:18" x14ac:dyDescent="0.3">
      <c r="H7965" s="357"/>
      <c r="I7965" s="357"/>
      <c r="J7965" s="407"/>
      <c r="K7965" s="378"/>
      <c r="L7965" s="378"/>
      <c r="M7965" s="381"/>
      <c r="N7965" s="381"/>
      <c r="O7965" s="376"/>
      <c r="P7965" s="377"/>
      <c r="Q7965" s="376"/>
      <c r="R7965" s="377"/>
    </row>
    <row r="7966" spans="8:18" ht="19.5" customHeight="1" x14ac:dyDescent="0.3">
      <c r="H7966" s="367"/>
      <c r="I7966" s="367"/>
      <c r="J7966" s="367"/>
      <c r="K7966" s="367"/>
      <c r="L7966" s="367"/>
      <c r="M7966" s="367"/>
      <c r="N7966" s="382"/>
      <c r="O7966" s="376"/>
      <c r="P7966" s="377"/>
      <c r="Q7966" s="376"/>
      <c r="R7966" s="377"/>
    </row>
    <row r="7967" spans="8:18" ht="20.25" customHeight="1" x14ac:dyDescent="0.3">
      <c r="H7967" s="367"/>
      <c r="I7967" s="367"/>
      <c r="J7967" s="367"/>
      <c r="K7967" s="367"/>
      <c r="L7967" s="367"/>
      <c r="M7967" s="367"/>
      <c r="N7967" s="382"/>
      <c r="O7967" s="376"/>
      <c r="P7967" s="480"/>
      <c r="Q7967" s="480"/>
      <c r="R7967" s="480"/>
    </row>
    <row r="7968" spans="8:18" ht="18.75" customHeight="1" x14ac:dyDescent="0.3">
      <c r="H7968" s="385"/>
      <c r="I7968" s="385"/>
      <c r="J7968" s="385"/>
      <c r="K7968" s="385"/>
      <c r="L7968" s="385"/>
      <c r="M7968" s="386"/>
      <c r="N7968" s="386"/>
      <c r="O7968" s="385"/>
      <c r="P7968" s="385"/>
      <c r="Q7968" s="13"/>
      <c r="R7968" s="13"/>
    </row>
    <row r="7969" spans="8:18" ht="18" customHeight="1" x14ac:dyDescent="0.3">
      <c r="H7969" s="354"/>
      <c r="I7969" s="355"/>
      <c r="J7969" s="355"/>
      <c r="K7969" s="355"/>
      <c r="L7969" s="355"/>
      <c r="M7969" s="355"/>
      <c r="N7969" s="355"/>
      <c r="O7969" s="355"/>
      <c r="P7969" s="355"/>
      <c r="Q7969" s="13"/>
      <c r="R7969" s="13"/>
    </row>
    <row r="7970" spans="8:18" x14ac:dyDescent="0.3">
      <c r="H7970" s="354"/>
      <c r="I7970" s="355"/>
      <c r="J7970" s="355"/>
      <c r="K7970" s="355"/>
      <c r="L7970" s="355"/>
      <c r="M7970" s="355"/>
      <c r="N7970" s="355"/>
      <c r="O7970" s="355"/>
      <c r="P7970" s="355"/>
      <c r="Q7970" s="13"/>
      <c r="R7970" s="70"/>
    </row>
    <row r="7971" spans="8:18" ht="32.25" customHeight="1" x14ac:dyDescent="0.3">
      <c r="H7971" s="354"/>
      <c r="I7971" s="355"/>
      <c r="J7971" s="355"/>
      <c r="K7971" s="355"/>
      <c r="L7971" s="355"/>
      <c r="M7971" s="355"/>
      <c r="N7971" s="355"/>
      <c r="O7971" s="355"/>
      <c r="P7971" s="355"/>
      <c r="Q7971" s="13"/>
      <c r="R7971" s="70"/>
    </row>
    <row r="7972" spans="8:18" ht="5.25" customHeight="1" x14ac:dyDescent="0.3">
      <c r="H7972" s="13"/>
      <c r="I7972" s="13"/>
      <c r="J7972" s="13"/>
      <c r="K7972" s="13"/>
      <c r="L7972" s="13"/>
      <c r="M7972" s="358"/>
      <c r="N7972" s="358"/>
      <c r="O7972" s="13"/>
      <c r="P7972" s="13"/>
      <c r="Q7972" s="13"/>
      <c r="R7972" s="13"/>
    </row>
    <row r="7973" spans="8:18" ht="18.600000000000001" x14ac:dyDescent="0.4">
      <c r="H7973" s="487"/>
      <c r="I7973" s="487"/>
      <c r="J7973" s="487"/>
      <c r="K7973" s="487"/>
      <c r="L7973" s="487"/>
      <c r="M7973" s="487"/>
      <c r="N7973" s="487"/>
      <c r="O7973" s="487"/>
      <c r="P7973" s="487"/>
      <c r="Q7973" s="487"/>
      <c r="R7973" s="487"/>
    </row>
    <row r="7974" spans="8:18" x14ac:dyDescent="0.3">
      <c r="H7974" s="482"/>
      <c r="I7974" s="482"/>
      <c r="J7974" s="482"/>
      <c r="K7974" s="482"/>
      <c r="L7974" s="482"/>
      <c r="M7974" s="482"/>
      <c r="N7974" s="482"/>
      <c r="O7974" s="482"/>
      <c r="P7974" s="482"/>
      <c r="Q7974" s="13"/>
      <c r="R7974" s="13"/>
    </row>
    <row r="7975" spans="8:18" ht="18.600000000000001" x14ac:dyDescent="0.4">
      <c r="H7975" s="483"/>
      <c r="I7975" s="483"/>
      <c r="J7975" s="483"/>
      <c r="K7975" s="483"/>
      <c r="L7975" s="483"/>
      <c r="M7975" s="483"/>
      <c r="N7975" s="483"/>
      <c r="O7975" s="483"/>
      <c r="P7975" s="483"/>
      <c r="Q7975" s="13"/>
      <c r="R7975" s="13"/>
    </row>
    <row r="7976" spans="8:18" ht="18" x14ac:dyDescent="0.4">
      <c r="H7976" s="484"/>
      <c r="I7976" s="484"/>
      <c r="J7976" s="484"/>
      <c r="K7976" s="484"/>
      <c r="L7976" s="484"/>
      <c r="M7976" s="484"/>
      <c r="N7976" s="484"/>
      <c r="O7976" s="484"/>
      <c r="P7976" s="484"/>
      <c r="Q7976" s="13"/>
      <c r="R7976" s="13"/>
    </row>
    <row r="7977" spans="8:18" x14ac:dyDescent="0.3">
      <c r="H7977" s="13"/>
      <c r="I7977" s="359"/>
      <c r="J7977" s="360"/>
      <c r="K7977" s="430"/>
      <c r="L7977" s="362"/>
      <c r="M7977" s="363"/>
      <c r="N7977" s="485"/>
      <c r="O7977" s="485"/>
      <c r="P7977" s="364"/>
      <c r="Q7977" s="13"/>
      <c r="R7977" s="13"/>
    </row>
    <row r="7978" spans="8:18" x14ac:dyDescent="0.3">
      <c r="H7978" s="13"/>
      <c r="I7978" s="359"/>
      <c r="J7978" s="360"/>
      <c r="K7978" s="361"/>
      <c r="L7978" s="361"/>
      <c r="M7978" s="363"/>
      <c r="N7978" s="485"/>
      <c r="O7978" s="485"/>
      <c r="P7978" s="364"/>
      <c r="Q7978" s="13"/>
      <c r="R7978" s="13"/>
    </row>
    <row r="7979" spans="8:18" x14ac:dyDescent="0.3">
      <c r="H7979" s="13"/>
      <c r="I7979" s="365"/>
      <c r="J7979" s="365"/>
      <c r="K7979" s="366"/>
      <c r="L7979" s="367"/>
      <c r="M7979" s="368"/>
      <c r="N7979" s="369"/>
      <c r="O7979" s="486"/>
      <c r="P7979" s="486"/>
      <c r="Q7979" s="486"/>
      <c r="R7979" s="486"/>
    </row>
    <row r="7980" spans="8:18" x14ac:dyDescent="0.3">
      <c r="H7980" s="370"/>
      <c r="I7980" s="371"/>
      <c r="J7980" s="371"/>
      <c r="K7980" s="367"/>
      <c r="L7980" s="367"/>
      <c r="M7980" s="367"/>
      <c r="N7980" s="372"/>
      <c r="O7980" s="478"/>
      <c r="P7980" s="478"/>
      <c r="Q7980" s="478"/>
      <c r="R7980" s="478"/>
    </row>
    <row r="7981" spans="8:18" x14ac:dyDescent="0.3">
      <c r="H7981" s="370"/>
      <c r="I7981" s="371"/>
      <c r="J7981" s="371"/>
      <c r="K7981" s="367"/>
      <c r="L7981" s="367"/>
      <c r="M7981" s="367"/>
      <c r="N7981" s="372"/>
      <c r="O7981" s="390"/>
      <c r="P7981" s="390"/>
      <c r="Q7981" s="390"/>
      <c r="R7981" s="390"/>
    </row>
    <row r="7982" spans="8:18" x14ac:dyDescent="0.3">
      <c r="H7982" s="370"/>
      <c r="I7982" s="371"/>
      <c r="J7982" s="371"/>
      <c r="K7982" s="367"/>
      <c r="L7982" s="367"/>
      <c r="M7982" s="367"/>
      <c r="N7982" s="376"/>
      <c r="O7982" s="442"/>
      <c r="P7982" s="442"/>
      <c r="Q7982" s="442"/>
      <c r="R7982" s="442"/>
    </row>
    <row r="7983" spans="8:18" x14ac:dyDescent="0.3">
      <c r="H7983" s="370"/>
      <c r="I7983" s="357"/>
      <c r="J7983" s="365"/>
      <c r="K7983" s="435"/>
      <c r="L7983" s="435"/>
      <c r="M7983" s="411"/>
      <c r="N7983" s="402"/>
      <c r="O7983" s="398"/>
      <c r="P7983" s="398"/>
      <c r="Q7983" s="398"/>
      <c r="R7983" s="398"/>
    </row>
    <row r="7984" spans="8:18" x14ac:dyDescent="0.3">
      <c r="H7984" s="370"/>
      <c r="I7984" s="357"/>
      <c r="J7984" s="371"/>
      <c r="K7984" s="378"/>
      <c r="L7984" s="378"/>
      <c r="M7984" s="461"/>
      <c r="N7984" s="402"/>
      <c r="O7984" s="442"/>
      <c r="P7984" s="398"/>
      <c r="Q7984" s="398"/>
      <c r="R7984" s="398"/>
    </row>
    <row r="7985" spans="8:18" x14ac:dyDescent="0.3">
      <c r="H7985" s="370"/>
      <c r="I7985" s="357"/>
      <c r="J7985" s="371"/>
      <c r="K7985" s="378"/>
      <c r="L7985" s="378"/>
      <c r="M7985" s="461"/>
      <c r="N7985" s="402"/>
      <c r="O7985" s="442"/>
      <c r="P7985" s="398"/>
      <c r="Q7985" s="398"/>
      <c r="R7985" s="398"/>
    </row>
    <row r="7986" spans="8:18" x14ac:dyDescent="0.3">
      <c r="H7986" s="370"/>
      <c r="I7986" s="357"/>
      <c r="J7986" s="371"/>
      <c r="K7986" s="378"/>
      <c r="L7986" s="378"/>
      <c r="M7986" s="461"/>
      <c r="N7986" s="402"/>
      <c r="O7986" s="442"/>
      <c r="P7986" s="398"/>
      <c r="Q7986" s="398"/>
      <c r="R7986" s="398"/>
    </row>
    <row r="7987" spans="8:18" x14ac:dyDescent="0.3">
      <c r="H7987" s="370"/>
      <c r="I7987" s="357"/>
      <c r="J7987" s="371"/>
      <c r="K7987" s="378"/>
      <c r="L7987" s="378"/>
      <c r="M7987" s="461"/>
      <c r="N7987" s="402"/>
      <c r="O7987" s="442"/>
      <c r="P7987" s="398"/>
      <c r="Q7987" s="398"/>
      <c r="R7987" s="398"/>
    </row>
    <row r="7988" spans="8:18" x14ac:dyDescent="0.3">
      <c r="H7988" s="370"/>
      <c r="I7988" s="357"/>
      <c r="J7988" s="371"/>
      <c r="K7988" s="378"/>
      <c r="L7988" s="378"/>
      <c r="M7988" s="461"/>
      <c r="N7988" s="402"/>
      <c r="O7988" s="442"/>
      <c r="P7988" s="398"/>
      <c r="Q7988" s="398"/>
      <c r="R7988" s="398"/>
    </row>
    <row r="7989" spans="8:18" x14ac:dyDescent="0.3">
      <c r="H7989" s="370"/>
      <c r="I7989" s="357"/>
      <c r="J7989" s="371"/>
      <c r="K7989" s="378"/>
      <c r="L7989" s="378"/>
      <c r="M7989" s="461"/>
      <c r="N7989" s="402"/>
      <c r="O7989" s="442"/>
      <c r="P7989" s="398"/>
      <c r="Q7989" s="398"/>
      <c r="R7989" s="398"/>
    </row>
    <row r="7990" spans="8:18" x14ac:dyDescent="0.3">
      <c r="H7990" s="370"/>
      <c r="I7990" s="357"/>
      <c r="J7990" s="371"/>
      <c r="K7990" s="378"/>
      <c r="L7990" s="378"/>
      <c r="M7990" s="461"/>
      <c r="N7990" s="402"/>
      <c r="O7990" s="442"/>
      <c r="P7990" s="398"/>
      <c r="Q7990" s="398"/>
      <c r="R7990" s="398"/>
    </row>
    <row r="7991" spans="8:18" x14ac:dyDescent="0.3">
      <c r="H7991" s="370"/>
      <c r="I7991" s="357"/>
      <c r="J7991" s="371"/>
      <c r="K7991" s="378"/>
      <c r="L7991" s="378"/>
      <c r="M7991" s="461"/>
      <c r="N7991" s="402"/>
      <c r="O7991" s="442"/>
      <c r="P7991" s="398"/>
      <c r="Q7991" s="398"/>
      <c r="R7991" s="398"/>
    </row>
    <row r="7992" spans="8:18" x14ac:dyDescent="0.3">
      <c r="H7992" s="357"/>
      <c r="I7992" s="357"/>
      <c r="J7992" s="407"/>
      <c r="K7992" s="378"/>
      <c r="L7992" s="378"/>
      <c r="M7992" s="381"/>
      <c r="N7992" s="381"/>
      <c r="O7992" s="376"/>
      <c r="P7992" s="377"/>
      <c r="Q7992" s="376"/>
      <c r="R7992" s="377"/>
    </row>
    <row r="7993" spans="8:18" ht="21.75" customHeight="1" x14ac:dyDescent="0.3">
      <c r="H7993" s="367"/>
      <c r="I7993" s="367"/>
      <c r="J7993" s="367"/>
      <c r="K7993" s="367"/>
      <c r="L7993" s="367"/>
      <c r="M7993" s="367"/>
      <c r="N7993" s="382"/>
      <c r="O7993" s="376"/>
      <c r="P7993" s="377"/>
      <c r="Q7993" s="376"/>
      <c r="R7993" s="377"/>
    </row>
    <row r="7994" spans="8:18" ht="21" customHeight="1" x14ac:dyDescent="0.3">
      <c r="H7994" s="367"/>
      <c r="I7994" s="367"/>
      <c r="J7994" s="367"/>
      <c r="K7994" s="367"/>
      <c r="L7994" s="367"/>
      <c r="M7994" s="367"/>
      <c r="N7994" s="382"/>
      <c r="O7994" s="376"/>
      <c r="P7994" s="480"/>
      <c r="Q7994" s="480"/>
      <c r="R7994" s="480"/>
    </row>
    <row r="7995" spans="8:18" ht="20.25" customHeight="1" x14ac:dyDescent="0.3">
      <c r="H7995" s="385"/>
      <c r="I7995" s="385"/>
      <c r="J7995" s="385"/>
      <c r="K7995" s="385"/>
      <c r="L7995" s="385"/>
      <c r="M7995" s="386"/>
      <c r="N7995" s="386"/>
      <c r="O7995" s="385"/>
      <c r="P7995" s="385"/>
      <c r="Q7995" s="13"/>
      <c r="R7995" s="13"/>
    </row>
    <row r="7996" spans="8:18" ht="19.5" customHeight="1" x14ac:dyDescent="0.3">
      <c r="H7996" s="354"/>
      <c r="I7996" s="355"/>
      <c r="J7996" s="355"/>
      <c r="K7996" s="355"/>
      <c r="L7996" s="355"/>
      <c r="M7996" s="355"/>
      <c r="N7996" s="355"/>
      <c r="O7996" s="355"/>
      <c r="P7996" s="355"/>
      <c r="Q7996" s="13"/>
      <c r="R7996" s="13"/>
    </row>
    <row r="7997" spans="8:18" x14ac:dyDescent="0.3">
      <c r="H7997" s="354"/>
      <c r="I7997" s="355"/>
      <c r="J7997" s="355"/>
      <c r="K7997" s="355"/>
      <c r="L7997" s="355"/>
      <c r="M7997" s="355"/>
      <c r="N7997" s="355"/>
      <c r="O7997" s="355"/>
      <c r="P7997" s="355"/>
      <c r="Q7997" s="13"/>
      <c r="R7997" s="70"/>
    </row>
    <row r="7998" spans="8:18" ht="33.75" customHeight="1" x14ac:dyDescent="0.3">
      <c r="H7998" s="354"/>
      <c r="I7998" s="355"/>
      <c r="J7998" s="355"/>
      <c r="K7998" s="355"/>
      <c r="L7998" s="355"/>
      <c r="M7998" s="355"/>
      <c r="N7998" s="355"/>
      <c r="O7998" s="355"/>
      <c r="P7998" s="355"/>
      <c r="Q7998" s="13"/>
      <c r="R7998" s="70"/>
    </row>
    <row r="7999" spans="8:18" ht="7.5" customHeight="1" x14ac:dyDescent="0.3">
      <c r="H7999" s="13"/>
      <c r="I7999" s="13"/>
      <c r="J7999" s="13"/>
      <c r="K7999" s="13"/>
      <c r="L7999" s="13"/>
      <c r="M7999" s="358"/>
      <c r="N7999" s="358"/>
      <c r="O7999" s="13"/>
      <c r="P7999" s="13"/>
      <c r="Q7999" s="13"/>
      <c r="R7999" s="13"/>
    </row>
    <row r="8000" spans="8:18" ht="18.600000000000001" x14ac:dyDescent="0.4">
      <c r="H8000" s="487"/>
      <c r="I8000" s="487"/>
      <c r="J8000" s="487"/>
      <c r="K8000" s="487"/>
      <c r="L8000" s="487"/>
      <c r="M8000" s="487"/>
      <c r="N8000" s="487"/>
      <c r="O8000" s="487"/>
      <c r="P8000" s="487"/>
      <c r="Q8000" s="487"/>
      <c r="R8000" s="487"/>
    </row>
    <row r="8001" spans="8:18" x14ac:dyDescent="0.3">
      <c r="H8001" s="482"/>
      <c r="I8001" s="482"/>
      <c r="J8001" s="482"/>
      <c r="K8001" s="482"/>
      <c r="L8001" s="482"/>
      <c r="M8001" s="482"/>
      <c r="N8001" s="482"/>
      <c r="O8001" s="482"/>
      <c r="P8001" s="482"/>
      <c r="Q8001" s="13"/>
      <c r="R8001" s="13"/>
    </row>
    <row r="8002" spans="8:18" ht="18.600000000000001" x14ac:dyDescent="0.4">
      <c r="H8002" s="483"/>
      <c r="I8002" s="483"/>
      <c r="J8002" s="483"/>
      <c r="K8002" s="483"/>
      <c r="L8002" s="483"/>
      <c r="M8002" s="483"/>
      <c r="N8002" s="483"/>
      <c r="O8002" s="483"/>
      <c r="P8002" s="483"/>
      <c r="Q8002" s="13"/>
      <c r="R8002" s="13"/>
    </row>
    <row r="8003" spans="8:18" ht="18" x14ac:dyDescent="0.4">
      <c r="H8003" s="484"/>
      <c r="I8003" s="484"/>
      <c r="J8003" s="484"/>
      <c r="K8003" s="484"/>
      <c r="L8003" s="484"/>
      <c r="M8003" s="484"/>
      <c r="N8003" s="484"/>
      <c r="O8003" s="484"/>
      <c r="P8003" s="484"/>
      <c r="Q8003" s="13"/>
      <c r="R8003" s="13"/>
    </row>
    <row r="8004" spans="8:18" x14ac:dyDescent="0.3">
      <c r="H8004" s="13"/>
      <c r="I8004" s="359"/>
      <c r="J8004" s="360"/>
      <c r="K8004" s="430"/>
      <c r="L8004" s="362"/>
      <c r="M8004" s="363"/>
      <c r="N8004" s="485"/>
      <c r="O8004" s="485"/>
      <c r="P8004" s="364"/>
      <c r="Q8004" s="13"/>
      <c r="R8004" s="13"/>
    </row>
    <row r="8005" spans="8:18" x14ac:dyDescent="0.3">
      <c r="H8005" s="13"/>
      <c r="I8005" s="359"/>
      <c r="J8005" s="360"/>
      <c r="K8005" s="361"/>
      <c r="L8005" s="361"/>
      <c r="M8005" s="363"/>
      <c r="N8005" s="485"/>
      <c r="O8005" s="485"/>
      <c r="P8005" s="364"/>
      <c r="Q8005" s="13"/>
      <c r="R8005" s="13"/>
    </row>
    <row r="8006" spans="8:18" x14ac:dyDescent="0.3">
      <c r="H8006" s="13"/>
      <c r="I8006" s="365"/>
      <c r="J8006" s="365"/>
      <c r="K8006" s="366"/>
      <c r="L8006" s="367"/>
      <c r="M8006" s="368"/>
      <c r="N8006" s="369"/>
      <c r="O8006" s="486"/>
      <c r="P8006" s="486"/>
      <c r="Q8006" s="486"/>
      <c r="R8006" s="486"/>
    </row>
    <row r="8007" spans="8:18" x14ac:dyDescent="0.3">
      <c r="H8007" s="370"/>
      <c r="I8007" s="371"/>
      <c r="J8007" s="371"/>
      <c r="K8007" s="367"/>
      <c r="L8007" s="367"/>
      <c r="M8007" s="367"/>
      <c r="N8007" s="372"/>
      <c r="O8007" s="478"/>
      <c r="P8007" s="478"/>
      <c r="Q8007" s="478"/>
      <c r="R8007" s="478"/>
    </row>
    <row r="8008" spans="8:18" x14ac:dyDescent="0.3">
      <c r="H8008" s="370"/>
      <c r="I8008" s="371"/>
      <c r="J8008" s="371"/>
      <c r="K8008" s="367"/>
      <c r="L8008" s="367"/>
      <c r="M8008" s="367"/>
      <c r="N8008" s="372"/>
      <c r="O8008" s="390"/>
      <c r="P8008" s="390"/>
      <c r="Q8008" s="390"/>
      <c r="R8008" s="390"/>
    </row>
    <row r="8009" spans="8:18" x14ac:dyDescent="0.3">
      <c r="H8009" s="370"/>
      <c r="I8009" s="357"/>
      <c r="J8009" s="365"/>
      <c r="K8009" s="367"/>
      <c r="L8009" s="367"/>
      <c r="M8009" s="411"/>
      <c r="N8009" s="389"/>
      <c r="O8009" s="398"/>
      <c r="P8009" s="442"/>
      <c r="Q8009" s="398"/>
      <c r="R8009" s="398"/>
    </row>
    <row r="8010" spans="8:18" x14ac:dyDescent="0.3">
      <c r="H8010" s="370"/>
      <c r="I8010" s="357"/>
      <c r="J8010" s="365"/>
      <c r="K8010" s="378"/>
      <c r="L8010" s="378"/>
      <c r="M8010" s="379"/>
      <c r="N8010" s="381"/>
      <c r="O8010" s="398"/>
      <c r="P8010" s="398"/>
      <c r="Q8010" s="398"/>
      <c r="R8010" s="398"/>
    </row>
    <row r="8011" spans="8:18" x14ac:dyDescent="0.3">
      <c r="H8011" s="370"/>
      <c r="I8011" s="357"/>
      <c r="J8011" s="371"/>
      <c r="K8011" s="378"/>
      <c r="L8011" s="378"/>
      <c r="M8011" s="408"/>
      <c r="N8011" s="381"/>
      <c r="O8011" s="442"/>
      <c r="P8011" s="398"/>
      <c r="Q8011" s="398"/>
      <c r="R8011" s="398"/>
    </row>
    <row r="8012" spans="8:18" x14ac:dyDescent="0.3">
      <c r="H8012" s="370"/>
      <c r="I8012" s="357"/>
      <c r="J8012" s="371"/>
      <c r="K8012" s="378"/>
      <c r="L8012" s="378"/>
      <c r="M8012" s="408"/>
      <c r="N8012" s="381"/>
      <c r="O8012" s="442"/>
      <c r="P8012" s="398"/>
      <c r="Q8012" s="398"/>
      <c r="R8012" s="398"/>
    </row>
    <row r="8013" spans="8:18" x14ac:dyDescent="0.3">
      <c r="H8013" s="370"/>
      <c r="I8013" s="357"/>
      <c r="J8013" s="371"/>
      <c r="K8013" s="378"/>
      <c r="L8013" s="378"/>
      <c r="M8013" s="408"/>
      <c r="N8013" s="381"/>
      <c r="O8013" s="442"/>
      <c r="P8013" s="398"/>
      <c r="Q8013" s="398"/>
      <c r="R8013" s="398"/>
    </row>
    <row r="8014" spans="8:18" x14ac:dyDescent="0.3">
      <c r="H8014" s="370"/>
      <c r="I8014" s="357"/>
      <c r="J8014" s="371"/>
      <c r="K8014" s="378"/>
      <c r="L8014" s="378"/>
      <c r="M8014" s="408"/>
      <c r="N8014" s="381"/>
      <c r="O8014" s="442"/>
      <c r="P8014" s="398"/>
      <c r="Q8014" s="398"/>
      <c r="R8014" s="398"/>
    </row>
    <row r="8015" spans="8:18" x14ac:dyDescent="0.3">
      <c r="H8015" s="370"/>
      <c r="I8015" s="357"/>
      <c r="J8015" s="371"/>
      <c r="K8015" s="378"/>
      <c r="L8015" s="378"/>
      <c r="M8015" s="408"/>
      <c r="N8015" s="381"/>
      <c r="O8015" s="442"/>
      <c r="P8015" s="398"/>
      <c r="Q8015" s="398"/>
      <c r="R8015" s="398"/>
    </row>
    <row r="8016" spans="8:18" x14ac:dyDescent="0.3">
      <c r="H8016" s="370"/>
      <c r="I8016" s="357"/>
      <c r="J8016" s="371"/>
      <c r="K8016" s="378"/>
      <c r="L8016" s="378"/>
      <c r="M8016" s="408"/>
      <c r="N8016" s="381"/>
      <c r="O8016" s="442"/>
      <c r="P8016" s="398"/>
      <c r="Q8016" s="398"/>
      <c r="R8016" s="398"/>
    </row>
    <row r="8017" spans="8:18" x14ac:dyDescent="0.3">
      <c r="H8017" s="370"/>
      <c r="I8017" s="357"/>
      <c r="J8017" s="371"/>
      <c r="K8017" s="378"/>
      <c r="L8017" s="378"/>
      <c r="M8017" s="408"/>
      <c r="N8017" s="381"/>
      <c r="O8017" s="442"/>
      <c r="P8017" s="398"/>
      <c r="Q8017" s="398"/>
      <c r="R8017" s="398"/>
    </row>
    <row r="8018" spans="8:18" x14ac:dyDescent="0.3">
      <c r="H8018" s="370"/>
      <c r="I8018" s="357"/>
      <c r="J8018" s="371"/>
      <c r="K8018" s="378"/>
      <c r="L8018" s="378"/>
      <c r="M8018" s="408"/>
      <c r="N8018" s="381"/>
      <c r="O8018" s="442"/>
      <c r="P8018" s="398"/>
      <c r="Q8018" s="398"/>
      <c r="R8018" s="398"/>
    </row>
    <row r="8019" spans="8:18" x14ac:dyDescent="0.3">
      <c r="H8019" s="370"/>
      <c r="I8019" s="357"/>
      <c r="J8019" s="371"/>
      <c r="K8019" s="378"/>
      <c r="L8019" s="378"/>
      <c r="M8019" s="408"/>
      <c r="N8019" s="381"/>
      <c r="O8019" s="442"/>
      <c r="P8019" s="398"/>
      <c r="Q8019" s="398"/>
      <c r="R8019" s="398"/>
    </row>
    <row r="8020" spans="8:18" x14ac:dyDescent="0.3">
      <c r="H8020" s="357"/>
      <c r="I8020" s="357"/>
      <c r="J8020" s="407"/>
      <c r="K8020" s="378"/>
      <c r="L8020" s="378"/>
      <c r="M8020" s="381"/>
      <c r="N8020" s="381"/>
      <c r="O8020" s="376"/>
      <c r="P8020" s="377"/>
      <c r="Q8020" s="376"/>
      <c r="R8020" s="377"/>
    </row>
    <row r="8021" spans="8:18" ht="18" customHeight="1" x14ac:dyDescent="0.3">
      <c r="H8021" s="367"/>
      <c r="I8021" s="367"/>
      <c r="J8021" s="367"/>
      <c r="K8021" s="367"/>
      <c r="L8021" s="367"/>
      <c r="M8021" s="367"/>
      <c r="N8021" s="382"/>
      <c r="O8021" s="376"/>
      <c r="P8021" s="377"/>
      <c r="Q8021" s="376"/>
      <c r="R8021" s="377"/>
    </row>
    <row r="8022" spans="8:18" ht="20.25" customHeight="1" x14ac:dyDescent="0.3">
      <c r="H8022" s="367"/>
      <c r="I8022" s="367"/>
      <c r="J8022" s="367"/>
      <c r="K8022" s="367"/>
      <c r="L8022" s="367"/>
      <c r="M8022" s="367"/>
      <c r="N8022" s="382"/>
      <c r="O8022" s="376"/>
      <c r="P8022" s="480"/>
      <c r="Q8022" s="480"/>
      <c r="R8022" s="480"/>
    </row>
    <row r="8023" spans="8:18" ht="19.5" customHeight="1" x14ac:dyDescent="0.3">
      <c r="H8023" s="385"/>
      <c r="I8023" s="385"/>
      <c r="J8023" s="385"/>
      <c r="K8023" s="385"/>
      <c r="L8023" s="385"/>
      <c r="M8023" s="386"/>
      <c r="N8023" s="386"/>
      <c r="O8023" s="385"/>
      <c r="P8023" s="385"/>
      <c r="Q8023" s="13"/>
      <c r="R8023" s="13"/>
    </row>
    <row r="8024" spans="8:18" ht="17.25" customHeight="1" x14ac:dyDescent="0.3">
      <c r="H8024" s="354"/>
      <c r="I8024" s="355"/>
      <c r="J8024" s="355"/>
      <c r="K8024" s="355"/>
      <c r="L8024" s="355"/>
      <c r="M8024" s="355"/>
      <c r="N8024" s="355"/>
      <c r="O8024" s="355"/>
      <c r="P8024" s="355"/>
      <c r="Q8024" s="13"/>
      <c r="R8024" s="13"/>
    </row>
    <row r="8025" spans="8:18" x14ac:dyDescent="0.3">
      <c r="H8025" s="354"/>
      <c r="I8025" s="355"/>
      <c r="J8025" s="355"/>
      <c r="K8025" s="355"/>
      <c r="L8025" s="355"/>
      <c r="M8025" s="355"/>
      <c r="N8025" s="355"/>
      <c r="O8025" s="355"/>
      <c r="P8025" s="355"/>
      <c r="Q8025" s="13"/>
      <c r="R8025" s="70"/>
    </row>
    <row r="8026" spans="8:18" ht="30.75" customHeight="1" x14ac:dyDescent="0.3">
      <c r="H8026" s="354"/>
      <c r="I8026" s="355"/>
      <c r="J8026" s="355"/>
      <c r="K8026" s="355"/>
      <c r="L8026" s="355"/>
      <c r="M8026" s="355"/>
      <c r="N8026" s="355"/>
      <c r="O8026" s="355"/>
      <c r="P8026" s="355"/>
      <c r="Q8026" s="13"/>
      <c r="R8026" s="70"/>
    </row>
    <row r="8027" spans="8:18" ht="5.25" customHeight="1" x14ac:dyDescent="0.3">
      <c r="H8027" s="13"/>
      <c r="I8027" s="13"/>
      <c r="J8027" s="13"/>
      <c r="K8027" s="13"/>
      <c r="L8027" s="13"/>
      <c r="M8027" s="358"/>
      <c r="N8027" s="358"/>
      <c r="O8027" s="13"/>
      <c r="P8027" s="13"/>
      <c r="Q8027" s="13"/>
      <c r="R8027" s="13"/>
    </row>
    <row r="8028" spans="8:18" ht="18.600000000000001" x14ac:dyDescent="0.4">
      <c r="H8028" s="487"/>
      <c r="I8028" s="487"/>
      <c r="J8028" s="487"/>
      <c r="K8028" s="487"/>
      <c r="L8028" s="487"/>
      <c r="M8028" s="487"/>
      <c r="N8028" s="487"/>
      <c r="O8028" s="487"/>
      <c r="P8028" s="487"/>
      <c r="Q8028" s="487"/>
      <c r="R8028" s="487"/>
    </row>
    <row r="8029" spans="8:18" x14ac:dyDescent="0.3">
      <c r="H8029" s="482"/>
      <c r="I8029" s="482"/>
      <c r="J8029" s="482"/>
      <c r="K8029" s="482"/>
      <c r="L8029" s="482"/>
      <c r="M8029" s="482"/>
      <c r="N8029" s="482"/>
      <c r="O8029" s="482"/>
      <c r="P8029" s="482"/>
      <c r="Q8029" s="13"/>
      <c r="R8029" s="13"/>
    </row>
    <row r="8030" spans="8:18" ht="18.600000000000001" x14ac:dyDescent="0.4">
      <c r="H8030" s="483"/>
      <c r="I8030" s="483"/>
      <c r="J8030" s="483"/>
      <c r="K8030" s="483"/>
      <c r="L8030" s="483"/>
      <c r="M8030" s="483"/>
      <c r="N8030" s="483"/>
      <c r="O8030" s="483"/>
      <c r="P8030" s="483"/>
      <c r="Q8030" s="13"/>
      <c r="R8030" s="13"/>
    </row>
    <row r="8031" spans="8:18" ht="18" x14ac:dyDescent="0.4">
      <c r="H8031" s="484"/>
      <c r="I8031" s="484"/>
      <c r="J8031" s="484"/>
      <c r="K8031" s="484"/>
      <c r="L8031" s="484"/>
      <c r="M8031" s="484"/>
      <c r="N8031" s="484"/>
      <c r="O8031" s="484"/>
      <c r="P8031" s="484"/>
      <c r="Q8031" s="13"/>
      <c r="R8031" s="13"/>
    </row>
    <row r="8032" spans="8:18" x14ac:dyDescent="0.3">
      <c r="H8032" s="13"/>
      <c r="I8032" s="359"/>
      <c r="J8032" s="360"/>
      <c r="K8032" s="430"/>
      <c r="L8032" s="362"/>
      <c r="M8032" s="363"/>
      <c r="N8032" s="485"/>
      <c r="O8032" s="485"/>
      <c r="P8032" s="364"/>
      <c r="Q8032" s="13"/>
      <c r="R8032" s="13"/>
    </row>
    <row r="8033" spans="8:18" x14ac:dyDescent="0.3">
      <c r="H8033" s="13"/>
      <c r="I8033" s="359"/>
      <c r="J8033" s="360"/>
      <c r="K8033" s="361"/>
      <c r="L8033" s="361"/>
      <c r="M8033" s="363"/>
      <c r="N8033" s="485"/>
      <c r="O8033" s="485"/>
      <c r="P8033" s="364"/>
      <c r="Q8033" s="13"/>
      <c r="R8033" s="13"/>
    </row>
    <row r="8034" spans="8:18" x14ac:dyDescent="0.3">
      <c r="H8034" s="13"/>
      <c r="I8034" s="365"/>
      <c r="J8034" s="365"/>
      <c r="K8034" s="366"/>
      <c r="L8034" s="367"/>
      <c r="M8034" s="368"/>
      <c r="N8034" s="369"/>
      <c r="O8034" s="486"/>
      <c r="P8034" s="486"/>
      <c r="Q8034" s="486"/>
      <c r="R8034" s="486"/>
    </row>
    <row r="8035" spans="8:18" x14ac:dyDescent="0.3">
      <c r="H8035" s="370"/>
      <c r="I8035" s="371"/>
      <c r="J8035" s="371"/>
      <c r="K8035" s="367"/>
      <c r="L8035" s="367"/>
      <c r="M8035" s="367"/>
      <c r="N8035" s="372"/>
      <c r="O8035" s="478"/>
      <c r="P8035" s="478"/>
      <c r="Q8035" s="478"/>
      <c r="R8035" s="478"/>
    </row>
    <row r="8036" spans="8:18" x14ac:dyDescent="0.3">
      <c r="H8036" s="370"/>
      <c r="I8036" s="371"/>
      <c r="J8036" s="371"/>
      <c r="K8036" s="367"/>
      <c r="L8036" s="367"/>
      <c r="M8036" s="367"/>
      <c r="N8036" s="372"/>
      <c r="O8036" s="390"/>
      <c r="P8036" s="390"/>
      <c r="Q8036" s="390"/>
      <c r="R8036" s="390"/>
    </row>
    <row r="8037" spans="8:18" x14ac:dyDescent="0.3">
      <c r="H8037" s="370"/>
      <c r="I8037" s="357"/>
      <c r="J8037" s="365"/>
      <c r="K8037" s="435"/>
      <c r="L8037" s="435"/>
      <c r="M8037" s="379"/>
      <c r="N8037" s="389"/>
      <c r="O8037" s="398"/>
      <c r="P8037" s="398"/>
      <c r="Q8037" s="398"/>
      <c r="R8037" s="442"/>
    </row>
    <row r="8038" spans="8:18" ht="30" customHeight="1" x14ac:dyDescent="0.3">
      <c r="H8038" s="370"/>
      <c r="I8038" s="357"/>
      <c r="J8038" s="365"/>
      <c r="K8038" s="378"/>
      <c r="L8038" s="378"/>
      <c r="M8038" s="379"/>
      <c r="N8038" s="381"/>
      <c r="O8038" s="398"/>
      <c r="P8038" s="398"/>
      <c r="Q8038" s="398"/>
      <c r="R8038" s="398"/>
    </row>
    <row r="8039" spans="8:18" x14ac:dyDescent="0.3">
      <c r="H8039" s="370"/>
      <c r="I8039" s="357"/>
      <c r="J8039" s="371"/>
      <c r="K8039" s="378"/>
      <c r="L8039" s="378"/>
      <c r="M8039" s="408"/>
      <c r="N8039" s="381"/>
      <c r="O8039" s="442"/>
      <c r="P8039" s="398"/>
      <c r="Q8039" s="398"/>
      <c r="R8039" s="398"/>
    </row>
    <row r="8040" spans="8:18" ht="27.75" customHeight="1" x14ac:dyDescent="0.3">
      <c r="H8040" s="370"/>
      <c r="I8040" s="357"/>
      <c r="J8040" s="371"/>
      <c r="K8040" s="378"/>
      <c r="L8040" s="378"/>
      <c r="M8040" s="408"/>
      <c r="N8040" s="381"/>
      <c r="O8040" s="442"/>
      <c r="P8040" s="398"/>
      <c r="Q8040" s="398"/>
      <c r="R8040" s="398"/>
    </row>
    <row r="8041" spans="8:18" x14ac:dyDescent="0.3">
      <c r="H8041" s="370"/>
      <c r="I8041" s="357"/>
      <c r="J8041" s="371"/>
      <c r="K8041" s="378"/>
      <c r="L8041" s="378"/>
      <c r="M8041" s="408"/>
      <c r="N8041" s="381"/>
      <c r="O8041" s="442"/>
      <c r="P8041" s="398"/>
      <c r="Q8041" s="398"/>
      <c r="R8041" s="398"/>
    </row>
    <row r="8042" spans="8:18" x14ac:dyDescent="0.3">
      <c r="H8042" s="370"/>
      <c r="I8042" s="357"/>
      <c r="J8042" s="371"/>
      <c r="K8042" s="378"/>
      <c r="L8042" s="378"/>
      <c r="M8042" s="408"/>
      <c r="N8042" s="381"/>
      <c r="O8042" s="442"/>
      <c r="P8042" s="398"/>
      <c r="Q8042" s="398"/>
      <c r="R8042" s="398"/>
    </row>
    <row r="8043" spans="8:18" x14ac:dyDescent="0.3">
      <c r="H8043" s="370"/>
      <c r="I8043" s="357"/>
      <c r="J8043" s="371"/>
      <c r="K8043" s="378"/>
      <c r="L8043" s="378"/>
      <c r="M8043" s="408"/>
      <c r="N8043" s="381"/>
      <c r="O8043" s="442"/>
      <c r="P8043" s="398"/>
      <c r="Q8043" s="398"/>
      <c r="R8043" s="398"/>
    </row>
    <row r="8044" spans="8:18" x14ac:dyDescent="0.3">
      <c r="H8044" s="370"/>
      <c r="I8044" s="357"/>
      <c r="J8044" s="371"/>
      <c r="K8044" s="378"/>
      <c r="L8044" s="378"/>
      <c r="M8044" s="408"/>
      <c r="N8044" s="381"/>
      <c r="O8044" s="442"/>
      <c r="P8044" s="398"/>
      <c r="Q8044" s="398"/>
      <c r="R8044" s="398"/>
    </row>
    <row r="8045" spans="8:18" x14ac:dyDescent="0.3">
      <c r="H8045" s="370"/>
      <c r="I8045" s="357"/>
      <c r="J8045" s="371"/>
      <c r="K8045" s="378"/>
      <c r="L8045" s="378"/>
      <c r="M8045" s="408"/>
      <c r="N8045" s="381"/>
      <c r="O8045" s="442"/>
      <c r="P8045" s="398"/>
      <c r="Q8045" s="398"/>
      <c r="R8045" s="398"/>
    </row>
    <row r="8046" spans="8:18" x14ac:dyDescent="0.3">
      <c r="H8046" s="370"/>
      <c r="I8046" s="357"/>
      <c r="J8046" s="371"/>
      <c r="K8046" s="378"/>
      <c r="L8046" s="378"/>
      <c r="M8046" s="408"/>
      <c r="N8046" s="381"/>
      <c r="O8046" s="442"/>
      <c r="P8046" s="398"/>
      <c r="Q8046" s="398"/>
      <c r="R8046" s="398"/>
    </row>
    <row r="8047" spans="8:18" x14ac:dyDescent="0.3">
      <c r="H8047" s="357"/>
      <c r="I8047" s="357"/>
      <c r="J8047" s="407"/>
      <c r="K8047" s="378"/>
      <c r="L8047" s="378"/>
      <c r="M8047" s="381"/>
      <c r="N8047" s="381"/>
      <c r="O8047" s="376"/>
      <c r="P8047" s="377"/>
      <c r="Q8047" s="376"/>
      <c r="R8047" s="377"/>
    </row>
    <row r="8048" spans="8:18" ht="18" customHeight="1" x14ac:dyDescent="0.3">
      <c r="H8048" s="367"/>
      <c r="I8048" s="367"/>
      <c r="J8048" s="367"/>
      <c r="K8048" s="367"/>
      <c r="L8048" s="367"/>
      <c r="M8048" s="367"/>
      <c r="N8048" s="382"/>
      <c r="O8048" s="376"/>
      <c r="P8048" s="460"/>
      <c r="Q8048" s="376"/>
      <c r="R8048" s="377"/>
    </row>
    <row r="8049" spans="8:18" x14ac:dyDescent="0.3">
      <c r="H8049" s="367"/>
      <c r="I8049" s="367"/>
      <c r="J8049" s="367"/>
      <c r="K8049" s="367"/>
      <c r="L8049" s="367"/>
      <c r="M8049" s="367"/>
      <c r="N8049" s="382"/>
      <c r="O8049" s="376"/>
      <c r="P8049" s="480"/>
      <c r="Q8049" s="480"/>
      <c r="R8049" s="480"/>
    </row>
    <row r="8050" spans="8:18" ht="21" customHeight="1" x14ac:dyDescent="0.3">
      <c r="H8050" s="492"/>
      <c r="I8050" s="492"/>
      <c r="J8050" s="492"/>
      <c r="K8050" s="492"/>
      <c r="L8050" s="492"/>
      <c r="M8050" s="492"/>
      <c r="N8050" s="492"/>
      <c r="O8050" s="376"/>
      <c r="P8050" s="372"/>
      <c r="Q8050" s="398"/>
      <c r="R8050" s="372"/>
    </row>
    <row r="8051" spans="8:18" ht="20.25" customHeight="1" x14ac:dyDescent="0.3">
      <c r="H8051" s="492"/>
      <c r="I8051" s="492"/>
      <c r="J8051" s="492"/>
      <c r="K8051" s="492"/>
      <c r="L8051" s="492"/>
      <c r="M8051" s="492"/>
      <c r="N8051" s="492"/>
      <c r="O8051" s="376"/>
      <c r="P8051" s="480"/>
      <c r="Q8051" s="480"/>
      <c r="R8051" s="480"/>
    </row>
    <row r="8052" spans="8:18" ht="19.5" customHeight="1" x14ac:dyDescent="0.3">
      <c r="H8052" s="385"/>
      <c r="I8052" s="385"/>
      <c r="J8052" s="385"/>
      <c r="K8052" s="385"/>
      <c r="L8052" s="385"/>
      <c r="M8052" s="386"/>
      <c r="N8052" s="386"/>
      <c r="O8052" s="385"/>
      <c r="P8052" s="385"/>
      <c r="Q8052" s="13"/>
      <c r="R8052" s="13"/>
    </row>
    <row r="8053" spans="8:18" ht="16.5" customHeight="1" x14ac:dyDescent="0.3">
      <c r="H8053" s="354"/>
      <c r="I8053" s="355"/>
      <c r="J8053" s="355"/>
      <c r="K8053" s="355"/>
      <c r="L8053" s="355"/>
      <c r="M8053" s="355"/>
      <c r="N8053" s="355"/>
      <c r="O8053" s="355"/>
      <c r="P8053" s="355"/>
      <c r="Q8053" s="13"/>
      <c r="R8053" s="13"/>
    </row>
    <row r="8054" spans="8:18" x14ac:dyDescent="0.3">
      <c r="H8054" s="354"/>
      <c r="I8054" s="355"/>
      <c r="J8054" s="355"/>
      <c r="K8054" s="355"/>
      <c r="L8054" s="355"/>
      <c r="M8054" s="355"/>
      <c r="N8054" s="355"/>
      <c r="O8054" s="355"/>
      <c r="P8054" s="355"/>
      <c r="Q8054" s="13"/>
      <c r="R8054" s="70"/>
    </row>
    <row r="8055" spans="8:18" ht="27.75" customHeight="1" x14ac:dyDescent="0.3">
      <c r="H8055" s="354"/>
      <c r="I8055" s="355"/>
      <c r="J8055" s="355"/>
      <c r="K8055" s="355"/>
      <c r="L8055" s="355"/>
      <c r="M8055" s="355"/>
      <c r="N8055" s="355"/>
      <c r="O8055" s="355"/>
      <c r="P8055" s="355"/>
      <c r="Q8055" s="13"/>
      <c r="R8055" s="70"/>
    </row>
    <row r="8056" spans="8:18" ht="6" customHeight="1" x14ac:dyDescent="0.3">
      <c r="H8056" s="13"/>
      <c r="I8056" s="13"/>
      <c r="J8056" s="13"/>
      <c r="K8056" s="13"/>
      <c r="L8056" s="13"/>
      <c r="M8056" s="358"/>
      <c r="N8056" s="358"/>
      <c r="O8056" s="13"/>
      <c r="P8056" s="13"/>
      <c r="Q8056" s="13"/>
      <c r="R8056" s="13"/>
    </row>
    <row r="8057" spans="8:18" ht="18.600000000000001" x14ac:dyDescent="0.4">
      <c r="H8057" s="487"/>
      <c r="I8057" s="487"/>
      <c r="J8057" s="487"/>
      <c r="K8057" s="487"/>
      <c r="L8057" s="487"/>
      <c r="M8057" s="487"/>
      <c r="N8057" s="487"/>
      <c r="O8057" s="487"/>
      <c r="P8057" s="487"/>
      <c r="Q8057" s="487"/>
      <c r="R8057" s="487"/>
    </row>
    <row r="8058" spans="8:18" x14ac:dyDescent="0.3">
      <c r="H8058" s="482"/>
      <c r="I8058" s="482"/>
      <c r="J8058" s="482"/>
      <c r="K8058" s="482"/>
      <c r="L8058" s="482"/>
      <c r="M8058" s="482"/>
      <c r="N8058" s="482"/>
      <c r="O8058" s="482"/>
      <c r="P8058" s="482"/>
      <c r="Q8058" s="13"/>
      <c r="R8058" s="13"/>
    </row>
    <row r="8059" spans="8:18" ht="18.600000000000001" x14ac:dyDescent="0.4">
      <c r="H8059" s="483"/>
      <c r="I8059" s="483"/>
      <c r="J8059" s="483"/>
      <c r="K8059" s="483"/>
      <c r="L8059" s="483"/>
      <c r="M8059" s="483"/>
      <c r="N8059" s="483"/>
      <c r="O8059" s="483"/>
      <c r="P8059" s="483"/>
      <c r="Q8059" s="13"/>
      <c r="R8059" s="13"/>
    </row>
    <row r="8060" spans="8:18" ht="18" x14ac:dyDescent="0.4">
      <c r="H8060" s="484"/>
      <c r="I8060" s="484"/>
      <c r="J8060" s="484"/>
      <c r="K8060" s="484"/>
      <c r="L8060" s="484"/>
      <c r="M8060" s="484"/>
      <c r="N8060" s="484"/>
      <c r="O8060" s="484"/>
      <c r="P8060" s="484"/>
      <c r="Q8060" s="13"/>
      <c r="R8060" s="13"/>
    </row>
    <row r="8061" spans="8:18" x14ac:dyDescent="0.3">
      <c r="H8061" s="13"/>
      <c r="I8061" s="359"/>
      <c r="J8061" s="360"/>
      <c r="K8061" s="430"/>
      <c r="L8061" s="362"/>
      <c r="M8061" s="363"/>
      <c r="N8061" s="485"/>
      <c r="O8061" s="485"/>
      <c r="P8061" s="364"/>
      <c r="Q8061" s="13"/>
      <c r="R8061" s="13"/>
    </row>
    <row r="8062" spans="8:18" x14ac:dyDescent="0.3">
      <c r="H8062" s="13"/>
      <c r="I8062" s="359"/>
      <c r="J8062" s="360"/>
      <c r="K8062" s="361"/>
      <c r="L8062" s="361"/>
      <c r="M8062" s="363"/>
      <c r="N8062" s="485"/>
      <c r="O8062" s="485"/>
      <c r="P8062" s="364"/>
      <c r="Q8062" s="13"/>
      <c r="R8062" s="13"/>
    </row>
    <row r="8063" spans="8:18" x14ac:dyDescent="0.3">
      <c r="H8063" s="13"/>
      <c r="I8063" s="365"/>
      <c r="J8063" s="365"/>
      <c r="K8063" s="366"/>
      <c r="L8063" s="367"/>
      <c r="M8063" s="368"/>
      <c r="N8063" s="369"/>
      <c r="O8063" s="486"/>
      <c r="P8063" s="486"/>
      <c r="Q8063" s="486"/>
      <c r="R8063" s="486"/>
    </row>
    <row r="8064" spans="8:18" x14ac:dyDescent="0.3">
      <c r="H8064" s="370"/>
      <c r="I8064" s="371"/>
      <c r="J8064" s="371"/>
      <c r="K8064" s="367"/>
      <c r="L8064" s="367"/>
      <c r="M8064" s="367"/>
      <c r="N8064" s="372"/>
      <c r="O8064" s="478"/>
      <c r="P8064" s="478"/>
      <c r="Q8064" s="478"/>
      <c r="R8064" s="478"/>
    </row>
    <row r="8065" spans="8:18" x14ac:dyDescent="0.3">
      <c r="H8065" s="370"/>
      <c r="I8065" s="371"/>
      <c r="J8065" s="371"/>
      <c r="K8065" s="367"/>
      <c r="L8065" s="367"/>
      <c r="M8065" s="367"/>
      <c r="N8065" s="372"/>
      <c r="O8065" s="390"/>
      <c r="P8065" s="390"/>
      <c r="Q8065" s="390"/>
      <c r="R8065" s="390"/>
    </row>
    <row r="8066" spans="8:18" x14ac:dyDescent="0.3">
      <c r="H8066" s="370"/>
      <c r="I8066" s="357"/>
      <c r="J8066" s="365"/>
      <c r="K8066" s="357"/>
      <c r="L8066" s="357"/>
      <c r="M8066" s="411"/>
      <c r="N8066" s="389"/>
      <c r="O8066" s="398"/>
      <c r="P8066" s="442"/>
      <c r="Q8066" s="398"/>
      <c r="R8066" s="398"/>
    </row>
    <row r="8067" spans="8:18" x14ac:dyDescent="0.3">
      <c r="H8067" s="370"/>
      <c r="I8067" s="357"/>
      <c r="J8067" s="365"/>
      <c r="K8067" s="378"/>
      <c r="L8067" s="378"/>
      <c r="M8067" s="408"/>
      <c r="N8067" s="381"/>
      <c r="O8067" s="398"/>
      <c r="P8067" s="398"/>
      <c r="Q8067" s="398"/>
      <c r="R8067" s="398"/>
    </row>
    <row r="8068" spans="8:18" x14ac:dyDescent="0.3">
      <c r="H8068" s="370"/>
      <c r="I8068" s="357"/>
      <c r="J8068" s="371"/>
      <c r="K8068" s="378"/>
      <c r="L8068" s="378"/>
      <c r="M8068" s="408"/>
      <c r="N8068" s="381"/>
      <c r="O8068" s="442"/>
      <c r="P8068" s="398"/>
      <c r="Q8068" s="398"/>
      <c r="R8068" s="398"/>
    </row>
    <row r="8069" spans="8:18" x14ac:dyDescent="0.3">
      <c r="H8069" s="370"/>
      <c r="I8069" s="357"/>
      <c r="J8069" s="371"/>
      <c r="K8069" s="378"/>
      <c r="L8069" s="378"/>
      <c r="M8069" s="408"/>
      <c r="N8069" s="381"/>
      <c r="O8069" s="442"/>
      <c r="P8069" s="398"/>
      <c r="Q8069" s="398"/>
      <c r="R8069" s="398"/>
    </row>
    <row r="8070" spans="8:18" x14ac:dyDescent="0.3">
      <c r="H8070" s="370"/>
      <c r="I8070" s="357"/>
      <c r="J8070" s="371"/>
      <c r="K8070" s="378"/>
      <c r="L8070" s="378"/>
      <c r="M8070" s="408"/>
      <c r="N8070" s="381"/>
      <c r="O8070" s="442"/>
      <c r="P8070" s="398"/>
      <c r="Q8070" s="398"/>
      <c r="R8070" s="398"/>
    </row>
    <row r="8071" spans="8:18" x14ac:dyDescent="0.3">
      <c r="H8071" s="370"/>
      <c r="I8071" s="357"/>
      <c r="J8071" s="371"/>
      <c r="K8071" s="378"/>
      <c r="L8071" s="378"/>
      <c r="M8071" s="408"/>
      <c r="N8071" s="381"/>
      <c r="O8071" s="442"/>
      <c r="P8071" s="398"/>
      <c r="Q8071" s="398"/>
      <c r="R8071" s="398"/>
    </row>
    <row r="8072" spans="8:18" x14ac:dyDescent="0.3">
      <c r="H8072" s="370"/>
      <c r="I8072" s="357"/>
      <c r="J8072" s="371"/>
      <c r="K8072" s="378"/>
      <c r="L8072" s="378"/>
      <c r="M8072" s="408"/>
      <c r="N8072" s="381"/>
      <c r="O8072" s="442"/>
      <c r="P8072" s="398"/>
      <c r="Q8072" s="398"/>
      <c r="R8072" s="398"/>
    </row>
    <row r="8073" spans="8:18" x14ac:dyDescent="0.3">
      <c r="H8073" s="370"/>
      <c r="I8073" s="357"/>
      <c r="J8073" s="371"/>
      <c r="K8073" s="378"/>
      <c r="L8073" s="378"/>
      <c r="M8073" s="408"/>
      <c r="N8073" s="381"/>
      <c r="O8073" s="442"/>
      <c r="P8073" s="398"/>
      <c r="Q8073" s="398"/>
      <c r="R8073" s="398"/>
    </row>
    <row r="8074" spans="8:18" x14ac:dyDescent="0.3">
      <c r="H8074" s="357"/>
      <c r="I8074" s="357"/>
      <c r="J8074" s="407"/>
      <c r="K8074" s="378"/>
      <c r="L8074" s="378"/>
      <c r="M8074" s="381"/>
      <c r="N8074" s="381"/>
      <c r="O8074" s="376"/>
      <c r="P8074" s="377"/>
      <c r="Q8074" s="376"/>
      <c r="R8074" s="377"/>
    </row>
    <row r="8075" spans="8:18" ht="15.75" customHeight="1" x14ac:dyDescent="0.3">
      <c r="H8075" s="367"/>
      <c r="I8075" s="367"/>
      <c r="J8075" s="367"/>
      <c r="K8075" s="367"/>
      <c r="L8075" s="367"/>
      <c r="M8075" s="367"/>
      <c r="N8075" s="382"/>
      <c r="O8075" s="376"/>
      <c r="P8075" s="377"/>
      <c r="Q8075" s="376"/>
      <c r="R8075" s="377"/>
    </row>
    <row r="8076" spans="8:18" ht="20.25" customHeight="1" x14ac:dyDescent="0.3">
      <c r="H8076" s="367"/>
      <c r="I8076" s="367"/>
      <c r="J8076" s="367"/>
      <c r="K8076" s="367"/>
      <c r="L8076" s="367"/>
      <c r="M8076" s="367"/>
      <c r="N8076" s="382"/>
      <c r="O8076" s="376"/>
      <c r="P8076" s="480"/>
      <c r="Q8076" s="480"/>
      <c r="R8076" s="480"/>
    </row>
    <row r="8077" spans="8:18" ht="19.5" customHeight="1" x14ac:dyDescent="0.3">
      <c r="H8077" s="385"/>
      <c r="I8077" s="385"/>
      <c r="J8077" s="385"/>
      <c r="K8077" s="385"/>
      <c r="L8077" s="385"/>
      <c r="M8077" s="386"/>
      <c r="N8077" s="386"/>
      <c r="O8077" s="385"/>
      <c r="P8077" s="385"/>
      <c r="Q8077" s="13"/>
      <c r="R8077" s="13"/>
    </row>
    <row r="8078" spans="8:18" ht="19.5" customHeight="1" x14ac:dyDescent="0.3">
      <c r="H8078" s="354"/>
      <c r="I8078" s="355"/>
      <c r="J8078" s="355"/>
      <c r="K8078" s="355"/>
      <c r="L8078" s="355"/>
      <c r="M8078" s="355"/>
      <c r="N8078" s="355"/>
      <c r="O8078" s="355"/>
      <c r="P8078" s="355"/>
      <c r="Q8078" s="13"/>
      <c r="R8078" s="13"/>
    </row>
    <row r="8079" spans="8:18" x14ac:dyDescent="0.3">
      <c r="H8079" s="354"/>
      <c r="I8079" s="355"/>
      <c r="J8079" s="355"/>
      <c r="K8079" s="355"/>
      <c r="L8079" s="355"/>
      <c r="M8079" s="355"/>
      <c r="N8079" s="355"/>
      <c r="O8079" s="355"/>
      <c r="P8079" s="355"/>
      <c r="Q8079" s="13"/>
      <c r="R8079" s="70"/>
    </row>
    <row r="8080" spans="8:18" ht="31.5" customHeight="1" x14ac:dyDescent="0.3">
      <c r="H8080" s="354"/>
      <c r="I8080" s="355"/>
      <c r="J8080" s="355"/>
      <c r="K8080" s="355"/>
      <c r="L8080" s="355"/>
      <c r="M8080" s="355"/>
      <c r="N8080" s="355"/>
      <c r="O8080" s="355"/>
      <c r="P8080" s="355"/>
      <c r="Q8080" s="13"/>
      <c r="R8080" s="70"/>
    </row>
    <row r="8081" spans="8:18" ht="6" customHeight="1" x14ac:dyDescent="0.3">
      <c r="H8081" s="13"/>
      <c r="I8081" s="13"/>
      <c r="J8081" s="13"/>
      <c r="K8081" s="13"/>
      <c r="L8081" s="13"/>
      <c r="M8081" s="358"/>
      <c r="N8081" s="358"/>
      <c r="O8081" s="13"/>
      <c r="P8081" s="13"/>
      <c r="Q8081" s="13"/>
      <c r="R8081" s="13"/>
    </row>
    <row r="8082" spans="8:18" ht="18.600000000000001" x14ac:dyDescent="0.4">
      <c r="H8082" s="487"/>
      <c r="I8082" s="487"/>
      <c r="J8082" s="487"/>
      <c r="K8082" s="487"/>
      <c r="L8082" s="487"/>
      <c r="M8082" s="487"/>
      <c r="N8082" s="487"/>
      <c r="O8082" s="487"/>
      <c r="P8082" s="487"/>
      <c r="Q8082" s="487"/>
      <c r="R8082" s="487"/>
    </row>
    <row r="8083" spans="8:18" x14ac:dyDescent="0.3">
      <c r="H8083" s="482"/>
      <c r="I8083" s="482"/>
      <c r="J8083" s="482"/>
      <c r="K8083" s="482"/>
      <c r="L8083" s="482"/>
      <c r="M8083" s="482"/>
      <c r="N8083" s="482"/>
      <c r="O8083" s="482"/>
      <c r="P8083" s="482"/>
      <c r="Q8083" s="13"/>
      <c r="R8083" s="13"/>
    </row>
    <row r="8084" spans="8:18" ht="18.600000000000001" x14ac:dyDescent="0.4">
      <c r="H8084" s="483"/>
      <c r="I8084" s="483"/>
      <c r="J8084" s="483"/>
      <c r="K8084" s="483"/>
      <c r="L8084" s="483"/>
      <c r="M8084" s="483"/>
      <c r="N8084" s="483"/>
      <c r="O8084" s="483"/>
      <c r="P8084" s="483"/>
      <c r="Q8084" s="13"/>
      <c r="R8084" s="13"/>
    </row>
    <row r="8085" spans="8:18" ht="18" x14ac:dyDescent="0.4">
      <c r="H8085" s="484"/>
      <c r="I8085" s="484"/>
      <c r="J8085" s="484"/>
      <c r="K8085" s="484"/>
      <c r="L8085" s="484"/>
      <c r="M8085" s="484"/>
      <c r="N8085" s="484"/>
      <c r="O8085" s="484"/>
      <c r="P8085" s="484"/>
      <c r="Q8085" s="13"/>
      <c r="R8085" s="13"/>
    </row>
    <row r="8086" spans="8:18" x14ac:dyDescent="0.3">
      <c r="H8086" s="13"/>
      <c r="I8086" s="359"/>
      <c r="J8086" s="360"/>
      <c r="K8086" s="430"/>
      <c r="L8086" s="362"/>
      <c r="M8086" s="363"/>
      <c r="N8086" s="485"/>
      <c r="O8086" s="485"/>
      <c r="P8086" s="364"/>
      <c r="Q8086" s="13"/>
      <c r="R8086" s="13"/>
    </row>
    <row r="8087" spans="8:18" x14ac:dyDescent="0.3">
      <c r="H8087" s="13"/>
      <c r="I8087" s="359"/>
      <c r="J8087" s="360"/>
      <c r="K8087" s="361"/>
      <c r="L8087" s="361"/>
      <c r="M8087" s="363"/>
      <c r="N8087" s="485"/>
      <c r="O8087" s="485"/>
      <c r="P8087" s="364"/>
      <c r="Q8087" s="13"/>
      <c r="R8087" s="13"/>
    </row>
    <row r="8088" spans="8:18" x14ac:dyDescent="0.3">
      <c r="H8088" s="13"/>
      <c r="I8088" s="365"/>
      <c r="J8088" s="365"/>
      <c r="K8088" s="366"/>
      <c r="L8088" s="367"/>
      <c r="M8088" s="368"/>
      <c r="N8088" s="369"/>
      <c r="O8088" s="486"/>
      <c r="P8088" s="486"/>
      <c r="Q8088" s="486"/>
      <c r="R8088" s="486"/>
    </row>
    <row r="8089" spans="8:18" x14ac:dyDescent="0.3">
      <c r="H8089" s="370"/>
      <c r="I8089" s="371"/>
      <c r="J8089" s="371"/>
      <c r="K8089" s="367"/>
      <c r="L8089" s="367"/>
      <c r="M8089" s="367"/>
      <c r="N8089" s="372"/>
      <c r="O8089" s="478"/>
      <c r="P8089" s="478"/>
      <c r="Q8089" s="478"/>
      <c r="R8089" s="478"/>
    </row>
    <row r="8090" spans="8:18" x14ac:dyDescent="0.3">
      <c r="H8090" s="370"/>
      <c r="I8090" s="371"/>
      <c r="J8090" s="371"/>
      <c r="K8090" s="367"/>
      <c r="L8090" s="367"/>
      <c r="M8090" s="367"/>
      <c r="N8090" s="372"/>
      <c r="O8090" s="390"/>
      <c r="P8090" s="390"/>
      <c r="Q8090" s="390"/>
      <c r="R8090" s="390"/>
    </row>
    <row r="8091" spans="8:18" x14ac:dyDescent="0.3">
      <c r="H8091" s="370"/>
      <c r="I8091" s="357"/>
      <c r="J8091" s="365"/>
      <c r="K8091" s="435"/>
      <c r="L8091" s="435"/>
      <c r="M8091" s="379"/>
      <c r="N8091" s="389"/>
      <c r="O8091" s="398"/>
      <c r="P8091" s="398"/>
      <c r="Q8091" s="398"/>
      <c r="R8091" s="442"/>
    </row>
    <row r="8092" spans="8:18" x14ac:dyDescent="0.3">
      <c r="H8092" s="370"/>
      <c r="I8092" s="357"/>
      <c r="J8092" s="365"/>
      <c r="K8092" s="378"/>
      <c r="L8092" s="378"/>
      <c r="M8092" s="379"/>
      <c r="N8092" s="381"/>
      <c r="O8092" s="398"/>
      <c r="P8092" s="398"/>
      <c r="Q8092" s="398"/>
      <c r="R8092" s="398"/>
    </row>
    <row r="8093" spans="8:18" x14ac:dyDescent="0.3">
      <c r="H8093" s="370"/>
      <c r="I8093" s="357"/>
      <c r="J8093" s="371"/>
      <c r="K8093" s="378"/>
      <c r="L8093" s="378"/>
      <c r="M8093" s="408"/>
      <c r="N8093" s="381"/>
      <c r="O8093" s="442"/>
      <c r="P8093" s="398"/>
      <c r="Q8093" s="398"/>
      <c r="R8093" s="398"/>
    </row>
    <row r="8094" spans="8:18" x14ac:dyDescent="0.3">
      <c r="H8094" s="370"/>
      <c r="I8094" s="357"/>
      <c r="J8094" s="371"/>
      <c r="K8094" s="378"/>
      <c r="L8094" s="378"/>
      <c r="M8094" s="408"/>
      <c r="N8094" s="381"/>
      <c r="O8094" s="442"/>
      <c r="P8094" s="398"/>
      <c r="Q8094" s="398"/>
      <c r="R8094" s="398"/>
    </row>
    <row r="8095" spans="8:18" x14ac:dyDescent="0.3">
      <c r="H8095" s="370"/>
      <c r="I8095" s="357"/>
      <c r="J8095" s="371"/>
      <c r="K8095" s="378"/>
      <c r="L8095" s="378"/>
      <c r="M8095" s="408"/>
      <c r="N8095" s="381"/>
      <c r="O8095" s="442"/>
      <c r="P8095" s="398"/>
      <c r="Q8095" s="398"/>
      <c r="R8095" s="398"/>
    </row>
    <row r="8096" spans="8:18" x14ac:dyDescent="0.3">
      <c r="H8096" s="370"/>
      <c r="I8096" s="357"/>
      <c r="J8096" s="371"/>
      <c r="K8096" s="378"/>
      <c r="L8096" s="378"/>
      <c r="M8096" s="408"/>
      <c r="N8096" s="381"/>
      <c r="O8096" s="442"/>
      <c r="P8096" s="398"/>
      <c r="Q8096" s="398"/>
      <c r="R8096" s="398"/>
    </row>
    <row r="8097" spans="8:19" x14ac:dyDescent="0.3">
      <c r="H8097" s="370"/>
      <c r="I8097" s="357"/>
      <c r="J8097" s="371"/>
      <c r="K8097" s="378"/>
      <c r="L8097" s="378"/>
      <c r="M8097" s="408"/>
      <c r="N8097" s="381"/>
      <c r="O8097" s="442"/>
      <c r="P8097" s="398"/>
      <c r="Q8097" s="398"/>
      <c r="R8097" s="398"/>
    </row>
    <row r="8098" spans="8:19" x14ac:dyDescent="0.3">
      <c r="H8098" s="370"/>
      <c r="I8098" s="357"/>
      <c r="J8098" s="371"/>
      <c r="K8098" s="378"/>
      <c r="L8098" s="378"/>
      <c r="M8098" s="408"/>
      <c r="N8098" s="381"/>
      <c r="O8098" s="442"/>
      <c r="P8098" s="398"/>
      <c r="Q8098" s="398"/>
      <c r="R8098" s="398"/>
    </row>
    <row r="8099" spans="8:19" x14ac:dyDescent="0.3">
      <c r="H8099" s="370"/>
      <c r="I8099" s="357"/>
      <c r="J8099" s="371"/>
      <c r="K8099" s="378"/>
      <c r="L8099" s="378"/>
      <c r="M8099" s="408"/>
      <c r="N8099" s="381"/>
      <c r="O8099" s="442"/>
      <c r="P8099" s="398"/>
      <c r="Q8099" s="398"/>
      <c r="R8099" s="398"/>
    </row>
    <row r="8100" spans="8:19" x14ac:dyDescent="0.3">
      <c r="H8100" s="357"/>
      <c r="I8100" s="357"/>
      <c r="J8100" s="407"/>
      <c r="K8100" s="378"/>
      <c r="L8100" s="378"/>
      <c r="M8100" s="381"/>
      <c r="N8100" s="381"/>
      <c r="O8100" s="376"/>
      <c r="P8100" s="377"/>
      <c r="Q8100" s="376"/>
      <c r="R8100" s="377"/>
    </row>
    <row r="8101" spans="8:19" ht="17.25" customHeight="1" x14ac:dyDescent="0.3">
      <c r="H8101" s="367"/>
      <c r="I8101" s="367"/>
      <c r="J8101" s="367"/>
      <c r="K8101" s="367"/>
      <c r="L8101" s="367"/>
      <c r="M8101" s="367"/>
      <c r="N8101" s="382"/>
      <c r="O8101" s="376"/>
      <c r="P8101" s="460"/>
      <c r="Q8101" s="376"/>
      <c r="R8101" s="377"/>
    </row>
    <row r="8102" spans="8:19" ht="18" customHeight="1" x14ac:dyDescent="0.3">
      <c r="H8102" s="367"/>
      <c r="I8102" s="367"/>
      <c r="J8102" s="367"/>
      <c r="K8102" s="367"/>
      <c r="L8102" s="367"/>
      <c r="M8102" s="367"/>
      <c r="N8102" s="382"/>
      <c r="O8102" s="376"/>
      <c r="P8102" s="480"/>
      <c r="Q8102" s="480"/>
      <c r="R8102" s="480"/>
    </row>
    <row r="8103" spans="8:19" ht="18" customHeight="1" x14ac:dyDescent="0.3">
      <c r="H8103" s="492"/>
      <c r="I8103" s="492"/>
      <c r="J8103" s="492"/>
      <c r="K8103" s="492"/>
      <c r="L8103" s="492"/>
      <c r="M8103" s="492"/>
      <c r="N8103" s="492"/>
      <c r="O8103" s="376"/>
      <c r="P8103" s="372"/>
      <c r="Q8103" s="398"/>
      <c r="R8103" s="372"/>
    </row>
    <row r="8104" spans="8:19" ht="20.25" customHeight="1" x14ac:dyDescent="0.3">
      <c r="H8104" s="492"/>
      <c r="I8104" s="492"/>
      <c r="J8104" s="492"/>
      <c r="K8104" s="492"/>
      <c r="L8104" s="492"/>
      <c r="M8104" s="492"/>
      <c r="N8104" s="492"/>
      <c r="O8104" s="376"/>
      <c r="P8104" s="480"/>
      <c r="Q8104" s="480"/>
      <c r="R8104" s="480"/>
      <c r="S8104" s="120"/>
    </row>
    <row r="8105" spans="8:19" ht="17.25" customHeight="1" x14ac:dyDescent="0.3">
      <c r="H8105" s="385"/>
      <c r="I8105" s="385"/>
      <c r="J8105" s="385"/>
      <c r="K8105" s="385"/>
      <c r="L8105" s="385"/>
      <c r="M8105" s="386"/>
      <c r="N8105" s="386"/>
      <c r="O8105" s="385"/>
      <c r="P8105" s="385"/>
      <c r="Q8105" s="13"/>
      <c r="R8105" s="13"/>
      <c r="S8105" s="71"/>
    </row>
    <row r="8106" spans="8:19" ht="22.5" customHeight="1" x14ac:dyDescent="0.3">
      <c r="H8106" s="354"/>
      <c r="I8106" s="355"/>
      <c r="J8106" s="355"/>
      <c r="K8106" s="355"/>
      <c r="L8106" s="355"/>
      <c r="M8106" s="355"/>
      <c r="N8106" s="355"/>
      <c r="O8106" s="355"/>
      <c r="P8106" s="355"/>
      <c r="Q8106" s="13"/>
      <c r="R8106" s="13"/>
      <c r="S8106" s="120"/>
    </row>
    <row r="8107" spans="8:19" x14ac:dyDescent="0.3">
      <c r="H8107" s="354"/>
      <c r="I8107" s="355"/>
      <c r="J8107" s="355"/>
      <c r="K8107" s="355"/>
      <c r="L8107" s="355"/>
      <c r="M8107" s="355"/>
      <c r="N8107" s="355"/>
      <c r="O8107" s="355"/>
      <c r="P8107" s="355"/>
      <c r="Q8107" s="13"/>
      <c r="R8107" s="70"/>
    </row>
    <row r="8108" spans="8:19" ht="27.75" customHeight="1" x14ac:dyDescent="0.3">
      <c r="H8108" s="354"/>
      <c r="I8108" s="355"/>
      <c r="J8108" s="355"/>
      <c r="K8108" s="355"/>
      <c r="L8108" s="355"/>
      <c r="M8108" s="355"/>
      <c r="N8108" s="355"/>
      <c r="O8108" s="355"/>
      <c r="P8108" s="355"/>
      <c r="Q8108" s="13"/>
      <c r="R8108" s="70"/>
    </row>
    <row r="8109" spans="8:19" ht="6.75" customHeight="1" x14ac:dyDescent="0.3">
      <c r="H8109" s="13"/>
      <c r="I8109" s="13"/>
      <c r="J8109" s="13"/>
      <c r="K8109" s="13"/>
      <c r="L8109" s="13"/>
      <c r="M8109" s="358"/>
      <c r="N8109" s="358"/>
      <c r="O8109" s="13"/>
      <c r="P8109" s="13"/>
      <c r="Q8109" s="13"/>
      <c r="R8109" s="13"/>
    </row>
    <row r="8110" spans="8:19" ht="18.600000000000001" x14ac:dyDescent="0.4">
      <c r="H8110" s="487"/>
      <c r="I8110" s="487"/>
      <c r="J8110" s="487"/>
      <c r="K8110" s="487"/>
      <c r="L8110" s="487"/>
      <c r="M8110" s="487"/>
      <c r="N8110" s="487"/>
      <c r="O8110" s="487"/>
      <c r="P8110" s="487"/>
      <c r="Q8110" s="487"/>
      <c r="R8110" s="487"/>
    </row>
    <row r="8111" spans="8:19" x14ac:dyDescent="0.3">
      <c r="H8111" s="482"/>
      <c r="I8111" s="482"/>
      <c r="J8111" s="482"/>
      <c r="K8111" s="482"/>
      <c r="L8111" s="482"/>
      <c r="M8111" s="482"/>
      <c r="N8111" s="482"/>
      <c r="O8111" s="482"/>
      <c r="P8111" s="482"/>
      <c r="Q8111" s="13"/>
      <c r="R8111" s="13"/>
    </row>
    <row r="8112" spans="8:19" ht="18.600000000000001" x14ac:dyDescent="0.4">
      <c r="H8112" s="483"/>
      <c r="I8112" s="483"/>
      <c r="J8112" s="483"/>
      <c r="K8112" s="483"/>
      <c r="L8112" s="483"/>
      <c r="M8112" s="483"/>
      <c r="N8112" s="483"/>
      <c r="O8112" s="483"/>
      <c r="P8112" s="483"/>
      <c r="Q8112" s="13"/>
      <c r="R8112" s="13"/>
    </row>
    <row r="8113" spans="8:18" ht="18" x14ac:dyDescent="0.4">
      <c r="H8113" s="484"/>
      <c r="I8113" s="484"/>
      <c r="J8113" s="484"/>
      <c r="K8113" s="484"/>
      <c r="L8113" s="484"/>
      <c r="M8113" s="484"/>
      <c r="N8113" s="484"/>
      <c r="O8113" s="484"/>
      <c r="P8113" s="484"/>
      <c r="Q8113" s="13"/>
      <c r="R8113" s="13"/>
    </row>
    <row r="8114" spans="8:18" x14ac:dyDescent="0.3">
      <c r="H8114" s="13"/>
      <c r="I8114" s="359"/>
      <c r="J8114" s="360"/>
      <c r="K8114" s="430"/>
      <c r="L8114" s="362"/>
      <c r="M8114" s="363"/>
      <c r="N8114" s="485"/>
      <c r="O8114" s="485"/>
      <c r="P8114" s="364"/>
      <c r="Q8114" s="13"/>
      <c r="R8114" s="13"/>
    </row>
    <row r="8115" spans="8:18" x14ac:dyDescent="0.3">
      <c r="H8115" s="13"/>
      <c r="I8115" s="359"/>
      <c r="J8115" s="360"/>
      <c r="K8115" s="361"/>
      <c r="L8115" s="361"/>
      <c r="M8115" s="363"/>
      <c r="N8115" s="485"/>
      <c r="O8115" s="485"/>
      <c r="P8115" s="364"/>
      <c r="Q8115" s="13"/>
      <c r="R8115" s="13"/>
    </row>
    <row r="8116" spans="8:18" x14ac:dyDescent="0.3">
      <c r="H8116" s="13"/>
      <c r="I8116" s="365"/>
      <c r="J8116" s="365"/>
      <c r="K8116" s="366"/>
      <c r="L8116" s="367"/>
      <c r="M8116" s="368"/>
      <c r="N8116" s="369"/>
      <c r="O8116" s="486"/>
      <c r="P8116" s="486"/>
      <c r="Q8116" s="486"/>
      <c r="R8116" s="486"/>
    </row>
    <row r="8117" spans="8:18" x14ac:dyDescent="0.3">
      <c r="H8117" s="370"/>
      <c r="I8117" s="371"/>
      <c r="J8117" s="371"/>
      <c r="K8117" s="367"/>
      <c r="L8117" s="367"/>
      <c r="M8117" s="367"/>
      <c r="N8117" s="372"/>
      <c r="O8117" s="478"/>
      <c r="P8117" s="478"/>
      <c r="Q8117" s="478"/>
      <c r="R8117" s="478"/>
    </row>
    <row r="8118" spans="8:18" ht="19.5" customHeight="1" x14ac:dyDescent="0.3">
      <c r="H8118" s="370"/>
      <c r="I8118" s="357"/>
      <c r="J8118" s="365"/>
      <c r="K8118" s="357"/>
      <c r="L8118" s="357"/>
      <c r="M8118" s="411"/>
      <c r="N8118" s="389"/>
      <c r="O8118" s="398"/>
      <c r="P8118" s="398"/>
      <c r="Q8118" s="398"/>
      <c r="R8118" s="398"/>
    </row>
    <row r="8119" spans="8:18" x14ac:dyDescent="0.3">
      <c r="H8119" s="370"/>
      <c r="I8119" s="357"/>
      <c r="J8119" s="365"/>
      <c r="K8119" s="378"/>
      <c r="L8119" s="378"/>
      <c r="M8119" s="408"/>
      <c r="N8119" s="381"/>
      <c r="O8119" s="398"/>
      <c r="P8119" s="398"/>
      <c r="Q8119" s="398"/>
      <c r="R8119" s="398"/>
    </row>
    <row r="8120" spans="8:18" x14ac:dyDescent="0.3">
      <c r="H8120" s="370"/>
      <c r="I8120" s="357"/>
      <c r="J8120" s="371"/>
      <c r="K8120" s="378"/>
      <c r="L8120" s="378"/>
      <c r="M8120" s="408"/>
      <c r="N8120" s="381"/>
      <c r="O8120" s="442"/>
      <c r="P8120" s="398"/>
      <c r="Q8120" s="398"/>
      <c r="R8120" s="398"/>
    </row>
    <row r="8121" spans="8:18" x14ac:dyDescent="0.3">
      <c r="H8121" s="370"/>
      <c r="I8121" s="357"/>
      <c r="J8121" s="371"/>
      <c r="K8121" s="378"/>
      <c r="L8121" s="378"/>
      <c r="M8121" s="408"/>
      <c r="N8121" s="381"/>
      <c r="O8121" s="442"/>
      <c r="P8121" s="398"/>
      <c r="Q8121" s="398"/>
      <c r="R8121" s="398"/>
    </row>
    <row r="8122" spans="8:18" x14ac:dyDescent="0.3">
      <c r="H8122" s="370"/>
      <c r="I8122" s="357"/>
      <c r="J8122" s="371"/>
      <c r="K8122" s="378"/>
      <c r="L8122" s="378"/>
      <c r="M8122" s="408"/>
      <c r="N8122" s="381"/>
      <c r="O8122" s="442"/>
      <c r="P8122" s="398"/>
      <c r="Q8122" s="398"/>
      <c r="R8122" s="398"/>
    </row>
    <row r="8123" spans="8:18" x14ac:dyDescent="0.3">
      <c r="H8123" s="370"/>
      <c r="I8123" s="357"/>
      <c r="J8123" s="371"/>
      <c r="K8123" s="378"/>
      <c r="L8123" s="378"/>
      <c r="M8123" s="408"/>
      <c r="N8123" s="381"/>
      <c r="O8123" s="442"/>
      <c r="P8123" s="398"/>
      <c r="Q8123" s="398"/>
      <c r="R8123" s="398"/>
    </row>
    <row r="8124" spans="8:18" x14ac:dyDescent="0.3">
      <c r="H8124" s="370"/>
      <c r="I8124" s="357"/>
      <c r="J8124" s="371"/>
      <c r="K8124" s="378"/>
      <c r="L8124" s="378"/>
      <c r="M8124" s="408"/>
      <c r="N8124" s="381"/>
      <c r="O8124" s="442"/>
      <c r="P8124" s="398"/>
      <c r="Q8124" s="398"/>
      <c r="R8124" s="398"/>
    </row>
    <row r="8125" spans="8:18" x14ac:dyDescent="0.3">
      <c r="H8125" s="370"/>
      <c r="I8125" s="357"/>
      <c r="J8125" s="371"/>
      <c r="K8125" s="378"/>
      <c r="L8125" s="378"/>
      <c r="M8125" s="408"/>
      <c r="N8125" s="381"/>
      <c r="O8125" s="442"/>
      <c r="P8125" s="398"/>
      <c r="Q8125" s="398"/>
      <c r="R8125" s="398"/>
    </row>
    <row r="8126" spans="8:18" x14ac:dyDescent="0.3">
      <c r="H8126" s="370"/>
      <c r="I8126" s="357"/>
      <c r="J8126" s="371"/>
      <c r="K8126" s="378"/>
      <c r="L8126" s="378"/>
      <c r="M8126" s="408"/>
      <c r="N8126" s="381"/>
      <c r="O8126" s="442"/>
      <c r="P8126" s="398"/>
      <c r="Q8126" s="398"/>
      <c r="R8126" s="398"/>
    </row>
    <row r="8127" spans="8:18" x14ac:dyDescent="0.3">
      <c r="H8127" s="370"/>
      <c r="I8127" s="357"/>
      <c r="J8127" s="365"/>
      <c r="K8127" s="378"/>
      <c r="L8127" s="378"/>
      <c r="M8127" s="379"/>
      <c r="N8127" s="389"/>
      <c r="O8127" s="398"/>
      <c r="P8127" s="398"/>
      <c r="Q8127" s="398"/>
      <c r="R8127" s="442"/>
    </row>
    <row r="8128" spans="8:18" ht="38.25" customHeight="1" x14ac:dyDescent="0.3">
      <c r="H8128" s="370"/>
      <c r="I8128" s="357"/>
      <c r="J8128" s="365"/>
      <c r="K8128" s="378"/>
      <c r="L8128" s="378"/>
      <c r="M8128" s="379"/>
      <c r="N8128" s="381"/>
      <c r="O8128" s="398"/>
      <c r="P8128" s="398"/>
      <c r="Q8128" s="398"/>
      <c r="R8128" s="398"/>
    </row>
    <row r="8129" spans="8:18" ht="15.75" customHeight="1" x14ac:dyDescent="0.3">
      <c r="H8129" s="370"/>
      <c r="I8129" s="357"/>
      <c r="J8129" s="371"/>
      <c r="K8129" s="378"/>
      <c r="L8129" s="378"/>
      <c r="M8129" s="408"/>
      <c r="N8129" s="381"/>
      <c r="O8129" s="442"/>
      <c r="P8129" s="398"/>
      <c r="Q8129" s="398"/>
      <c r="R8129" s="398"/>
    </row>
    <row r="8130" spans="8:18" ht="28.5" customHeight="1" x14ac:dyDescent="0.3">
      <c r="H8130" s="370"/>
      <c r="I8130" s="357"/>
      <c r="J8130" s="371"/>
      <c r="K8130" s="378"/>
      <c r="L8130" s="378"/>
      <c r="M8130" s="408"/>
      <c r="N8130" s="381"/>
      <c r="O8130" s="442"/>
      <c r="P8130" s="398"/>
      <c r="Q8130" s="398"/>
      <c r="R8130" s="398"/>
    </row>
    <row r="8131" spans="8:18" x14ac:dyDescent="0.3">
      <c r="H8131" s="370"/>
      <c r="I8131" s="357"/>
      <c r="J8131" s="371"/>
      <c r="K8131" s="378"/>
      <c r="L8131" s="378"/>
      <c r="M8131" s="408"/>
      <c r="N8131" s="381"/>
      <c r="O8131" s="442"/>
      <c r="P8131" s="398"/>
      <c r="Q8131" s="398"/>
      <c r="R8131" s="398"/>
    </row>
    <row r="8132" spans="8:18" x14ac:dyDescent="0.3">
      <c r="H8132" s="370"/>
      <c r="I8132" s="357"/>
      <c r="J8132" s="371"/>
      <c r="K8132" s="378"/>
      <c r="L8132" s="378"/>
      <c r="M8132" s="408"/>
      <c r="N8132" s="381"/>
      <c r="O8132" s="442"/>
      <c r="P8132" s="398"/>
      <c r="Q8132" s="398"/>
      <c r="R8132" s="398"/>
    </row>
    <row r="8133" spans="8:18" ht="24" customHeight="1" x14ac:dyDescent="0.3">
      <c r="H8133" s="370"/>
      <c r="I8133" s="357"/>
      <c r="J8133" s="371"/>
      <c r="K8133" s="378"/>
      <c r="L8133" s="378"/>
      <c r="M8133" s="408"/>
      <c r="N8133" s="381"/>
      <c r="O8133" s="442"/>
      <c r="P8133" s="398"/>
      <c r="Q8133" s="398"/>
      <c r="R8133" s="398"/>
    </row>
    <row r="8134" spans="8:18" ht="13.5" customHeight="1" x14ac:dyDescent="0.3">
      <c r="H8134" s="370"/>
      <c r="I8134" s="357"/>
      <c r="J8134" s="371"/>
      <c r="K8134" s="378"/>
      <c r="L8134" s="378"/>
      <c r="M8134" s="408"/>
      <c r="N8134" s="381"/>
      <c r="O8134" s="442"/>
      <c r="P8134" s="398"/>
      <c r="Q8134" s="398"/>
      <c r="R8134" s="398"/>
    </row>
    <row r="8135" spans="8:18" x14ac:dyDescent="0.3">
      <c r="H8135" s="357"/>
      <c r="I8135" s="357"/>
      <c r="J8135" s="407"/>
      <c r="K8135" s="378"/>
      <c r="L8135" s="378"/>
      <c r="M8135" s="381"/>
      <c r="N8135" s="381"/>
      <c r="O8135" s="376"/>
      <c r="P8135" s="377"/>
      <c r="Q8135" s="376"/>
      <c r="R8135" s="377"/>
    </row>
    <row r="8136" spans="8:18" x14ac:dyDescent="0.3">
      <c r="H8136" s="367"/>
      <c r="I8136" s="367"/>
      <c r="J8136" s="367"/>
      <c r="K8136" s="367"/>
      <c r="L8136" s="367"/>
      <c r="M8136" s="367"/>
      <c r="N8136" s="382"/>
      <c r="O8136" s="376"/>
      <c r="P8136" s="460"/>
      <c r="Q8136" s="376"/>
      <c r="R8136" s="377"/>
    </row>
    <row r="8137" spans="8:18" ht="19.5" customHeight="1" x14ac:dyDescent="0.3">
      <c r="H8137" s="367"/>
      <c r="I8137" s="367"/>
      <c r="J8137" s="367"/>
      <c r="K8137" s="367"/>
      <c r="L8137" s="367"/>
      <c r="M8137" s="367"/>
      <c r="N8137" s="382"/>
      <c r="O8137" s="376"/>
      <c r="P8137" s="480"/>
      <c r="Q8137" s="480"/>
      <c r="R8137" s="480"/>
    </row>
    <row r="8138" spans="8:18" ht="25.5" customHeight="1" x14ac:dyDescent="0.3">
      <c r="H8138" s="385"/>
      <c r="I8138" s="385"/>
      <c r="J8138" s="385"/>
      <c r="K8138" s="385"/>
      <c r="L8138" s="385"/>
      <c r="M8138" s="386"/>
      <c r="N8138" s="386"/>
      <c r="O8138" s="385"/>
      <c r="P8138" s="385"/>
      <c r="Q8138" s="13"/>
      <c r="R8138" s="13"/>
    </row>
    <row r="8139" spans="8:18" ht="25.5" customHeight="1" x14ac:dyDescent="0.3">
      <c r="H8139" s="354"/>
      <c r="I8139" s="355"/>
      <c r="J8139" s="355"/>
      <c r="K8139" s="355"/>
      <c r="L8139" s="355"/>
      <c r="M8139" s="355"/>
      <c r="N8139" s="355"/>
      <c r="O8139" s="355"/>
      <c r="P8139" s="355"/>
      <c r="Q8139" s="13"/>
      <c r="R8139" s="13"/>
    </row>
    <row r="8140" spans="8:18" x14ac:dyDescent="0.3">
      <c r="H8140" s="354"/>
      <c r="I8140" s="355"/>
      <c r="J8140" s="355"/>
      <c r="K8140" s="355"/>
      <c r="L8140" s="355"/>
      <c r="M8140" s="355"/>
      <c r="N8140" s="355"/>
      <c r="O8140" s="355"/>
      <c r="P8140" s="355"/>
      <c r="Q8140" s="13"/>
      <c r="R8140" s="70"/>
    </row>
    <row r="8141" spans="8:18" ht="44.25" customHeight="1" x14ac:dyDescent="0.3">
      <c r="H8141" s="354"/>
      <c r="I8141" s="355"/>
      <c r="J8141" s="355"/>
      <c r="K8141" s="355"/>
      <c r="L8141" s="355"/>
      <c r="M8141" s="355"/>
      <c r="N8141" s="355"/>
      <c r="O8141" s="355"/>
      <c r="P8141" s="355"/>
      <c r="Q8141" s="13"/>
      <c r="R8141" s="70"/>
    </row>
    <row r="8142" spans="8:18" ht="5.25" customHeight="1" x14ac:dyDescent="0.3">
      <c r="H8142" s="13"/>
      <c r="I8142" s="13"/>
      <c r="J8142" s="13"/>
      <c r="K8142" s="13"/>
      <c r="L8142" s="13"/>
      <c r="M8142" s="358"/>
      <c r="N8142" s="358"/>
      <c r="O8142" s="13"/>
      <c r="P8142" s="13"/>
      <c r="Q8142" s="13"/>
      <c r="R8142" s="13"/>
    </row>
    <row r="8143" spans="8:18" ht="18.600000000000001" x14ac:dyDescent="0.4">
      <c r="H8143" s="487"/>
      <c r="I8143" s="487"/>
      <c r="J8143" s="487"/>
      <c r="K8143" s="487"/>
      <c r="L8143" s="487"/>
      <c r="M8143" s="487"/>
      <c r="N8143" s="487"/>
      <c r="O8143" s="487"/>
      <c r="P8143" s="487"/>
      <c r="Q8143" s="487"/>
      <c r="R8143" s="487"/>
    </row>
    <row r="8144" spans="8:18" x14ac:dyDescent="0.3">
      <c r="H8144" s="482"/>
      <c r="I8144" s="482"/>
      <c r="J8144" s="482"/>
      <c r="K8144" s="482"/>
      <c r="L8144" s="482"/>
      <c r="M8144" s="482"/>
      <c r="N8144" s="482"/>
      <c r="O8144" s="482"/>
      <c r="P8144" s="482"/>
      <c r="Q8144" s="13"/>
      <c r="R8144" s="13"/>
    </row>
    <row r="8145" spans="8:18" ht="18.600000000000001" x14ac:dyDescent="0.4">
      <c r="H8145" s="483"/>
      <c r="I8145" s="483"/>
      <c r="J8145" s="483"/>
      <c r="K8145" s="483"/>
      <c r="L8145" s="483"/>
      <c r="M8145" s="483"/>
      <c r="N8145" s="483"/>
      <c r="O8145" s="483"/>
      <c r="P8145" s="483"/>
      <c r="Q8145" s="13"/>
      <c r="R8145" s="13"/>
    </row>
    <row r="8146" spans="8:18" ht="18" x14ac:dyDescent="0.4">
      <c r="H8146" s="484"/>
      <c r="I8146" s="484"/>
      <c r="J8146" s="484"/>
      <c r="K8146" s="484"/>
      <c r="L8146" s="484"/>
      <c r="M8146" s="484"/>
      <c r="N8146" s="484"/>
      <c r="O8146" s="484"/>
      <c r="P8146" s="484"/>
      <c r="Q8146" s="13"/>
      <c r="R8146" s="13"/>
    </row>
    <row r="8147" spans="8:18" x14ac:dyDescent="0.3">
      <c r="H8147" s="13"/>
      <c r="I8147" s="359"/>
      <c r="J8147" s="360"/>
      <c r="K8147" s="430"/>
      <c r="L8147" s="362"/>
      <c r="M8147" s="363"/>
      <c r="N8147" s="485"/>
      <c r="O8147" s="485"/>
      <c r="P8147" s="364"/>
      <c r="Q8147" s="13"/>
      <c r="R8147" s="13"/>
    </row>
    <row r="8148" spans="8:18" x14ac:dyDescent="0.3">
      <c r="H8148" s="13"/>
      <c r="I8148" s="359"/>
      <c r="J8148" s="360"/>
      <c r="K8148" s="361"/>
      <c r="L8148" s="361"/>
      <c r="M8148" s="363"/>
      <c r="N8148" s="485"/>
      <c r="O8148" s="485"/>
      <c r="P8148" s="364"/>
      <c r="Q8148" s="13"/>
      <c r="R8148" s="13"/>
    </row>
    <row r="8149" spans="8:18" x14ac:dyDescent="0.3">
      <c r="H8149" s="13"/>
      <c r="I8149" s="365"/>
      <c r="J8149" s="365"/>
      <c r="K8149" s="366"/>
      <c r="L8149" s="367"/>
      <c r="M8149" s="368"/>
      <c r="N8149" s="369"/>
      <c r="O8149" s="486"/>
      <c r="P8149" s="486"/>
      <c r="Q8149" s="486"/>
      <c r="R8149" s="486"/>
    </row>
    <row r="8150" spans="8:18" x14ac:dyDescent="0.3">
      <c r="H8150" s="370"/>
      <c r="I8150" s="371"/>
      <c r="J8150" s="371"/>
      <c r="K8150" s="367"/>
      <c r="L8150" s="367"/>
      <c r="M8150" s="367"/>
      <c r="N8150" s="372"/>
      <c r="O8150" s="478"/>
      <c r="P8150" s="478"/>
      <c r="Q8150" s="478"/>
      <c r="R8150" s="478"/>
    </row>
    <row r="8151" spans="8:18" x14ac:dyDescent="0.3">
      <c r="H8151" s="370"/>
      <c r="I8151" s="357"/>
      <c r="J8151" s="365"/>
      <c r="K8151" s="357"/>
      <c r="L8151" s="357"/>
      <c r="M8151" s="411"/>
      <c r="N8151" s="389"/>
      <c r="O8151" s="398"/>
      <c r="P8151" s="398"/>
      <c r="Q8151" s="398"/>
      <c r="R8151" s="398"/>
    </row>
    <row r="8152" spans="8:18" ht="27" customHeight="1" x14ac:dyDescent="0.3">
      <c r="H8152" s="370"/>
      <c r="I8152" s="357"/>
      <c r="J8152" s="365"/>
      <c r="K8152" s="378"/>
      <c r="L8152" s="378"/>
      <c r="M8152" s="408"/>
      <c r="N8152" s="381"/>
      <c r="O8152" s="398"/>
      <c r="P8152" s="398"/>
      <c r="Q8152" s="398"/>
      <c r="R8152" s="398"/>
    </row>
    <row r="8153" spans="8:18" ht="28.5" customHeight="1" x14ac:dyDescent="0.3">
      <c r="H8153" s="370"/>
      <c r="I8153" s="357"/>
      <c r="J8153" s="371"/>
      <c r="K8153" s="378"/>
      <c r="L8153" s="378"/>
      <c r="M8153" s="408"/>
      <c r="N8153" s="381"/>
      <c r="O8153" s="442"/>
      <c r="P8153" s="398"/>
      <c r="Q8153" s="398"/>
      <c r="R8153" s="398"/>
    </row>
    <row r="8154" spans="8:18" ht="15.75" customHeight="1" x14ac:dyDescent="0.3">
      <c r="H8154" s="370"/>
      <c r="I8154" s="357"/>
      <c r="J8154" s="371"/>
      <c r="K8154" s="378"/>
      <c r="L8154" s="378"/>
      <c r="M8154" s="408"/>
      <c r="N8154" s="490"/>
      <c r="O8154" s="442"/>
      <c r="P8154" s="398"/>
      <c r="Q8154" s="398"/>
      <c r="R8154" s="398"/>
    </row>
    <row r="8155" spans="8:18" ht="15.75" customHeight="1" x14ac:dyDescent="0.3">
      <c r="H8155" s="370"/>
      <c r="I8155" s="357"/>
      <c r="J8155" s="371"/>
      <c r="K8155" s="378"/>
      <c r="L8155" s="378"/>
      <c r="M8155" s="408"/>
      <c r="N8155" s="490"/>
      <c r="O8155" s="442"/>
      <c r="P8155" s="398"/>
      <c r="Q8155" s="398"/>
      <c r="R8155" s="398"/>
    </row>
    <row r="8156" spans="8:18" ht="15.75" customHeight="1" x14ac:dyDescent="0.3">
      <c r="H8156" s="370"/>
      <c r="I8156" s="357"/>
      <c r="J8156" s="371"/>
      <c r="K8156" s="378"/>
      <c r="L8156" s="378"/>
      <c r="M8156" s="408"/>
      <c r="N8156" s="490"/>
      <c r="O8156" s="442"/>
      <c r="P8156" s="398"/>
      <c r="Q8156" s="398"/>
      <c r="R8156" s="398"/>
    </row>
    <row r="8157" spans="8:18" ht="15.75" customHeight="1" x14ac:dyDescent="0.3">
      <c r="H8157" s="370"/>
      <c r="I8157" s="357"/>
      <c r="J8157" s="371"/>
      <c r="K8157" s="378"/>
      <c r="L8157" s="378"/>
      <c r="M8157" s="408"/>
      <c r="N8157" s="490"/>
      <c r="O8157" s="442"/>
      <c r="P8157" s="398"/>
      <c r="Q8157" s="398"/>
      <c r="R8157" s="398"/>
    </row>
    <row r="8158" spans="8:18" x14ac:dyDescent="0.3">
      <c r="H8158" s="370"/>
      <c r="I8158" s="357"/>
      <c r="J8158" s="371"/>
      <c r="K8158" s="378"/>
      <c r="L8158" s="378"/>
      <c r="M8158" s="408"/>
      <c r="N8158" s="381"/>
      <c r="O8158" s="442"/>
      <c r="P8158" s="398"/>
      <c r="Q8158" s="398"/>
      <c r="R8158" s="398"/>
    </row>
    <row r="8159" spans="8:18" x14ac:dyDescent="0.3">
      <c r="H8159" s="370"/>
      <c r="I8159" s="357"/>
      <c r="J8159" s="371"/>
      <c r="K8159" s="378"/>
      <c r="L8159" s="378"/>
      <c r="M8159" s="408"/>
      <c r="N8159" s="381"/>
      <c r="O8159" s="442"/>
      <c r="P8159" s="398"/>
      <c r="Q8159" s="398"/>
      <c r="R8159" s="398"/>
    </row>
    <row r="8160" spans="8:18" ht="16.5" customHeight="1" x14ac:dyDescent="0.3">
      <c r="H8160" s="370"/>
      <c r="I8160" s="357"/>
      <c r="J8160" s="371"/>
      <c r="K8160" s="378"/>
      <c r="L8160" s="378"/>
      <c r="M8160" s="408"/>
      <c r="N8160" s="381"/>
      <c r="O8160" s="442"/>
      <c r="P8160" s="398"/>
      <c r="Q8160" s="398"/>
      <c r="R8160" s="398"/>
    </row>
    <row r="8161" spans="8:18" x14ac:dyDescent="0.3">
      <c r="H8161" s="357"/>
      <c r="I8161" s="357"/>
      <c r="J8161" s="407"/>
      <c r="K8161" s="378"/>
      <c r="L8161" s="378"/>
      <c r="M8161" s="381"/>
      <c r="N8161" s="381"/>
      <c r="O8161" s="376"/>
      <c r="P8161" s="377"/>
      <c r="Q8161" s="376"/>
      <c r="R8161" s="377"/>
    </row>
    <row r="8162" spans="8:18" ht="20.25" customHeight="1" x14ac:dyDescent="0.3">
      <c r="H8162" s="367"/>
      <c r="I8162" s="367"/>
      <c r="J8162" s="367"/>
      <c r="K8162" s="367"/>
      <c r="L8162" s="367"/>
      <c r="M8162" s="367"/>
      <c r="N8162" s="382"/>
      <c r="O8162" s="376"/>
      <c r="P8162" s="377"/>
      <c r="Q8162" s="376"/>
      <c r="R8162" s="460"/>
    </row>
    <row r="8163" spans="8:18" ht="21" customHeight="1" x14ac:dyDescent="0.3">
      <c r="H8163" s="367"/>
      <c r="I8163" s="367"/>
      <c r="J8163" s="367"/>
      <c r="K8163" s="367"/>
      <c r="L8163" s="367"/>
      <c r="M8163" s="367"/>
      <c r="N8163" s="382"/>
      <c r="O8163" s="376"/>
      <c r="P8163" s="480"/>
      <c r="Q8163" s="480"/>
      <c r="R8163" s="480"/>
    </row>
    <row r="8164" spans="8:18" ht="21.75" customHeight="1" x14ac:dyDescent="0.3">
      <c r="H8164" s="385"/>
      <c r="I8164" s="385"/>
      <c r="J8164" s="385"/>
      <c r="K8164" s="385"/>
      <c r="L8164" s="385"/>
      <c r="M8164" s="386"/>
      <c r="N8164" s="386"/>
      <c r="O8164" s="385"/>
      <c r="P8164" s="385"/>
      <c r="Q8164" s="13"/>
      <c r="R8164" s="13"/>
    </row>
    <row r="8165" spans="8:18" ht="26.25" customHeight="1" x14ac:dyDescent="0.3">
      <c r="H8165" s="354"/>
      <c r="I8165" s="355"/>
      <c r="J8165" s="355"/>
      <c r="K8165" s="355"/>
      <c r="L8165" s="355"/>
      <c r="M8165" s="355"/>
      <c r="N8165" s="355"/>
      <c r="O8165" s="355"/>
      <c r="P8165" s="355"/>
      <c r="Q8165" s="13"/>
      <c r="R8165" s="13"/>
    </row>
    <row r="8166" spans="8:18" x14ac:dyDescent="0.3">
      <c r="H8166" s="354"/>
      <c r="I8166" s="355"/>
      <c r="J8166" s="355"/>
      <c r="K8166" s="355"/>
      <c r="L8166" s="355"/>
      <c r="M8166" s="355"/>
      <c r="N8166" s="355"/>
      <c r="O8166" s="355"/>
      <c r="P8166" s="355"/>
      <c r="Q8166" s="13"/>
      <c r="R8166" s="70"/>
    </row>
    <row r="8167" spans="8:18" ht="35.25" customHeight="1" x14ac:dyDescent="0.3">
      <c r="H8167" s="354"/>
      <c r="I8167" s="355"/>
      <c r="J8167" s="355"/>
      <c r="K8167" s="355"/>
      <c r="L8167" s="355"/>
      <c r="M8167" s="355"/>
      <c r="N8167" s="355"/>
      <c r="O8167" s="355"/>
      <c r="P8167" s="355"/>
      <c r="Q8167" s="13"/>
      <c r="R8167" s="70"/>
    </row>
    <row r="8168" spans="8:18" ht="3.75" customHeight="1" x14ac:dyDescent="0.3">
      <c r="H8168" s="13"/>
      <c r="I8168" s="13"/>
      <c r="J8168" s="13"/>
      <c r="K8168" s="13"/>
      <c r="L8168" s="13"/>
      <c r="M8168" s="358"/>
      <c r="N8168" s="358"/>
      <c r="O8168" s="13"/>
      <c r="P8168" s="13"/>
      <c r="Q8168" s="13"/>
      <c r="R8168" s="13"/>
    </row>
    <row r="8169" spans="8:18" ht="18.600000000000001" x14ac:dyDescent="0.4">
      <c r="H8169" s="487"/>
      <c r="I8169" s="487"/>
      <c r="J8169" s="487"/>
      <c r="K8169" s="487"/>
      <c r="L8169" s="487"/>
      <c r="M8169" s="487"/>
      <c r="N8169" s="487"/>
      <c r="O8169" s="487"/>
      <c r="P8169" s="487"/>
      <c r="Q8169" s="487"/>
      <c r="R8169" s="487"/>
    </row>
    <row r="8170" spans="8:18" x14ac:dyDescent="0.3">
      <c r="H8170" s="482"/>
      <c r="I8170" s="482"/>
      <c r="J8170" s="482"/>
      <c r="K8170" s="482"/>
      <c r="L8170" s="482"/>
      <c r="M8170" s="482"/>
      <c r="N8170" s="482"/>
      <c r="O8170" s="482"/>
      <c r="P8170" s="482"/>
      <c r="Q8170" s="13"/>
      <c r="R8170" s="13"/>
    </row>
    <row r="8171" spans="8:18" ht="18.600000000000001" x14ac:dyDescent="0.4">
      <c r="H8171" s="483"/>
      <c r="I8171" s="483"/>
      <c r="J8171" s="483"/>
      <c r="K8171" s="483"/>
      <c r="L8171" s="483"/>
      <c r="M8171" s="483"/>
      <c r="N8171" s="483"/>
      <c r="O8171" s="483"/>
      <c r="P8171" s="483"/>
      <c r="Q8171" s="13"/>
      <c r="R8171" s="13"/>
    </row>
    <row r="8172" spans="8:18" ht="18" x14ac:dyDescent="0.4">
      <c r="H8172" s="484"/>
      <c r="I8172" s="484"/>
      <c r="J8172" s="484"/>
      <c r="K8172" s="484"/>
      <c r="L8172" s="484"/>
      <c r="M8172" s="484"/>
      <c r="N8172" s="484"/>
      <c r="O8172" s="484"/>
      <c r="P8172" s="484"/>
      <c r="Q8172" s="13"/>
      <c r="R8172" s="13"/>
    </row>
    <row r="8173" spans="8:18" ht="17.25" customHeight="1" x14ac:dyDescent="0.3">
      <c r="H8173" s="13"/>
      <c r="I8173" s="359"/>
      <c r="J8173" s="360"/>
      <c r="K8173" s="430"/>
      <c r="L8173" s="362"/>
      <c r="M8173" s="363"/>
      <c r="N8173" s="485"/>
      <c r="O8173" s="485"/>
      <c r="P8173" s="364"/>
      <c r="Q8173" s="13"/>
      <c r="R8173" s="13"/>
    </row>
    <row r="8174" spans="8:18" x14ac:dyDescent="0.3">
      <c r="H8174" s="13"/>
      <c r="I8174" s="359"/>
      <c r="J8174" s="360"/>
      <c r="K8174" s="361"/>
      <c r="L8174" s="361"/>
      <c r="M8174" s="363"/>
      <c r="N8174" s="485"/>
      <c r="O8174" s="485"/>
      <c r="P8174" s="364"/>
      <c r="Q8174" s="13"/>
      <c r="R8174" s="13"/>
    </row>
    <row r="8175" spans="8:18" x14ac:dyDescent="0.3">
      <c r="H8175" s="13"/>
      <c r="I8175" s="365"/>
      <c r="J8175" s="365"/>
      <c r="K8175" s="366"/>
      <c r="L8175" s="367"/>
      <c r="M8175" s="368"/>
      <c r="N8175" s="369"/>
      <c r="O8175" s="486"/>
      <c r="P8175" s="486"/>
      <c r="Q8175" s="486"/>
      <c r="R8175" s="486"/>
    </row>
    <row r="8176" spans="8:18" x14ac:dyDescent="0.3">
      <c r="H8176" s="370"/>
      <c r="I8176" s="371"/>
      <c r="J8176" s="371"/>
      <c r="K8176" s="367"/>
      <c r="L8176" s="367"/>
      <c r="M8176" s="367"/>
      <c r="N8176" s="372"/>
      <c r="O8176" s="478"/>
      <c r="P8176" s="478"/>
      <c r="Q8176" s="478"/>
      <c r="R8176" s="478"/>
    </row>
    <row r="8177" spans="8:18" x14ac:dyDescent="0.3">
      <c r="H8177" s="370"/>
      <c r="I8177" s="357"/>
      <c r="J8177" s="365"/>
      <c r="K8177" s="357"/>
      <c r="L8177" s="357"/>
      <c r="M8177" s="411"/>
      <c r="N8177" s="389"/>
      <c r="O8177" s="398"/>
      <c r="P8177" s="398"/>
      <c r="Q8177" s="398"/>
      <c r="R8177" s="398"/>
    </row>
    <row r="8178" spans="8:18" x14ac:dyDescent="0.3">
      <c r="H8178" s="370"/>
      <c r="I8178" s="357"/>
      <c r="J8178" s="365"/>
      <c r="K8178" s="378"/>
      <c r="L8178" s="378"/>
      <c r="M8178" s="408"/>
      <c r="N8178" s="381"/>
      <c r="O8178" s="398"/>
      <c r="P8178" s="398"/>
      <c r="Q8178" s="398"/>
      <c r="R8178" s="398"/>
    </row>
    <row r="8179" spans="8:18" x14ac:dyDescent="0.3">
      <c r="H8179" s="370"/>
      <c r="I8179" s="357"/>
      <c r="J8179" s="371"/>
      <c r="K8179" s="378"/>
      <c r="L8179" s="378"/>
      <c r="M8179" s="408"/>
      <c r="N8179" s="381"/>
      <c r="O8179" s="442"/>
      <c r="P8179" s="398"/>
      <c r="Q8179" s="398"/>
      <c r="R8179" s="398"/>
    </row>
    <row r="8180" spans="8:18" x14ac:dyDescent="0.3">
      <c r="H8180" s="370"/>
      <c r="I8180" s="357"/>
      <c r="J8180" s="371"/>
      <c r="K8180" s="378"/>
      <c r="L8180" s="378"/>
      <c r="M8180" s="408"/>
      <c r="N8180" s="381"/>
      <c r="O8180" s="442"/>
      <c r="P8180" s="398"/>
      <c r="Q8180" s="398"/>
      <c r="R8180" s="398"/>
    </row>
    <row r="8181" spans="8:18" x14ac:dyDescent="0.3">
      <c r="H8181" s="370"/>
      <c r="I8181" s="357"/>
      <c r="J8181" s="371"/>
      <c r="K8181" s="378"/>
      <c r="L8181" s="378"/>
      <c r="M8181" s="408"/>
      <c r="N8181" s="491"/>
      <c r="O8181" s="442"/>
      <c r="P8181" s="398"/>
      <c r="Q8181" s="398"/>
      <c r="R8181" s="398"/>
    </row>
    <row r="8182" spans="8:18" x14ac:dyDescent="0.3">
      <c r="H8182" s="370"/>
      <c r="I8182" s="357"/>
      <c r="J8182" s="371"/>
      <c r="K8182" s="378"/>
      <c r="L8182" s="378"/>
      <c r="M8182" s="408"/>
      <c r="N8182" s="491"/>
      <c r="O8182" s="442"/>
      <c r="P8182" s="398"/>
      <c r="Q8182" s="398"/>
      <c r="R8182" s="398"/>
    </row>
    <row r="8183" spans="8:18" x14ac:dyDescent="0.3">
      <c r="H8183" s="370"/>
      <c r="I8183" s="357"/>
      <c r="J8183" s="371"/>
      <c r="K8183" s="378"/>
      <c r="L8183" s="378"/>
      <c r="M8183" s="408"/>
      <c r="N8183" s="491"/>
      <c r="O8183" s="442"/>
      <c r="P8183" s="398"/>
      <c r="Q8183" s="398"/>
      <c r="R8183" s="398"/>
    </row>
    <row r="8184" spans="8:18" x14ac:dyDescent="0.3">
      <c r="H8184" s="370"/>
      <c r="I8184" s="357"/>
      <c r="J8184" s="371"/>
      <c r="K8184" s="378"/>
      <c r="L8184" s="378"/>
      <c r="M8184" s="408"/>
      <c r="N8184" s="491"/>
      <c r="O8184" s="442"/>
      <c r="P8184" s="398"/>
      <c r="Q8184" s="398"/>
      <c r="R8184" s="398"/>
    </row>
    <row r="8185" spans="8:18" x14ac:dyDescent="0.3">
      <c r="H8185" s="370"/>
      <c r="I8185" s="357"/>
      <c r="J8185" s="371"/>
      <c r="K8185" s="378"/>
      <c r="L8185" s="378"/>
      <c r="M8185" s="408"/>
      <c r="N8185" s="381"/>
      <c r="O8185" s="442"/>
      <c r="P8185" s="398"/>
      <c r="Q8185" s="398"/>
      <c r="R8185" s="398"/>
    </row>
    <row r="8186" spans="8:18" x14ac:dyDescent="0.3">
      <c r="H8186" s="370"/>
      <c r="I8186" s="357"/>
      <c r="J8186" s="371"/>
      <c r="K8186" s="378"/>
      <c r="L8186" s="378"/>
      <c r="M8186" s="408"/>
      <c r="N8186" s="491"/>
      <c r="O8186" s="442"/>
      <c r="P8186" s="398"/>
      <c r="Q8186" s="398"/>
      <c r="R8186" s="398"/>
    </row>
    <row r="8187" spans="8:18" x14ac:dyDescent="0.3">
      <c r="H8187" s="370"/>
      <c r="I8187" s="357"/>
      <c r="J8187" s="371"/>
      <c r="K8187" s="378"/>
      <c r="L8187" s="378"/>
      <c r="M8187" s="408"/>
      <c r="N8187" s="491"/>
      <c r="O8187" s="442"/>
      <c r="P8187" s="398"/>
      <c r="Q8187" s="398"/>
      <c r="R8187" s="398"/>
    </row>
    <row r="8188" spans="8:18" x14ac:dyDescent="0.3">
      <c r="H8188" s="370"/>
      <c r="I8188" s="357"/>
      <c r="J8188" s="371"/>
      <c r="K8188" s="378"/>
      <c r="L8188" s="378"/>
      <c r="M8188" s="408"/>
      <c r="N8188" s="491"/>
      <c r="O8188" s="442"/>
      <c r="P8188" s="398"/>
      <c r="Q8188" s="398"/>
      <c r="R8188" s="398"/>
    </row>
    <row r="8189" spans="8:18" x14ac:dyDescent="0.3">
      <c r="H8189" s="370"/>
      <c r="I8189" s="357"/>
      <c r="J8189" s="371"/>
      <c r="K8189" s="378"/>
      <c r="L8189" s="378"/>
      <c r="M8189" s="408"/>
      <c r="N8189" s="491"/>
      <c r="O8189" s="442"/>
      <c r="P8189" s="398"/>
      <c r="Q8189" s="398"/>
      <c r="R8189" s="398"/>
    </row>
    <row r="8190" spans="8:18" x14ac:dyDescent="0.3">
      <c r="H8190" s="357"/>
      <c r="I8190" s="357"/>
      <c r="J8190" s="407"/>
      <c r="K8190" s="378"/>
      <c r="L8190" s="378"/>
      <c r="M8190" s="381"/>
      <c r="N8190" s="381"/>
      <c r="O8190" s="376"/>
      <c r="P8190" s="377"/>
      <c r="Q8190" s="376"/>
      <c r="R8190" s="377"/>
    </row>
    <row r="8191" spans="8:18" ht="20.25" customHeight="1" x14ac:dyDescent="0.3">
      <c r="H8191" s="367"/>
      <c r="I8191" s="367"/>
      <c r="J8191" s="367"/>
      <c r="K8191" s="367"/>
      <c r="L8191" s="367"/>
      <c r="M8191" s="367"/>
      <c r="N8191" s="382"/>
      <c r="O8191" s="376"/>
      <c r="P8191" s="377"/>
      <c r="Q8191" s="376"/>
      <c r="R8191" s="377"/>
    </row>
    <row r="8192" spans="8:18" ht="20.25" customHeight="1" x14ac:dyDescent="0.3">
      <c r="H8192" s="367"/>
      <c r="I8192" s="367"/>
      <c r="J8192" s="367"/>
      <c r="K8192" s="367"/>
      <c r="L8192" s="367"/>
      <c r="M8192" s="367"/>
      <c r="N8192" s="382"/>
      <c r="O8192" s="376"/>
      <c r="P8192" s="480"/>
      <c r="Q8192" s="480"/>
      <c r="R8192" s="480"/>
    </row>
    <row r="8193" spans="8:18" ht="18" customHeight="1" x14ac:dyDescent="0.3">
      <c r="H8193" s="385"/>
      <c r="I8193" s="385"/>
      <c r="J8193" s="385"/>
      <c r="K8193" s="385"/>
      <c r="L8193" s="385"/>
      <c r="M8193" s="386"/>
      <c r="N8193" s="386"/>
      <c r="O8193" s="385"/>
      <c r="P8193" s="385"/>
      <c r="Q8193" s="13"/>
      <c r="R8193" s="13"/>
    </row>
    <row r="8194" spans="8:18" ht="20.25" customHeight="1" x14ac:dyDescent="0.3">
      <c r="H8194" s="354"/>
      <c r="I8194" s="355"/>
      <c r="J8194" s="355"/>
      <c r="K8194" s="355"/>
      <c r="L8194" s="355"/>
      <c r="M8194" s="355"/>
      <c r="N8194" s="355"/>
      <c r="O8194" s="355"/>
      <c r="P8194" s="355"/>
      <c r="Q8194" s="13"/>
      <c r="R8194" s="13"/>
    </row>
    <row r="8195" spans="8:18" x14ac:dyDescent="0.3">
      <c r="H8195" s="354"/>
      <c r="I8195" s="355"/>
      <c r="J8195" s="355"/>
      <c r="K8195" s="355"/>
      <c r="L8195" s="355"/>
      <c r="M8195" s="355"/>
      <c r="N8195" s="355"/>
      <c r="O8195" s="355"/>
      <c r="P8195" s="355"/>
      <c r="Q8195" s="13"/>
      <c r="R8195" s="70"/>
    </row>
    <row r="8196" spans="8:18" ht="33" customHeight="1" x14ac:dyDescent="0.3">
      <c r="H8196" s="354"/>
      <c r="I8196" s="355"/>
      <c r="J8196" s="355"/>
      <c r="K8196" s="355"/>
      <c r="L8196" s="355"/>
      <c r="M8196" s="355"/>
      <c r="N8196" s="355"/>
      <c r="O8196" s="355"/>
      <c r="P8196" s="355"/>
      <c r="Q8196" s="13"/>
      <c r="R8196" s="70"/>
    </row>
    <row r="8197" spans="8:18" ht="6.75" customHeight="1" x14ac:dyDescent="0.3">
      <c r="H8197" s="13"/>
      <c r="I8197" s="13"/>
      <c r="J8197" s="13"/>
      <c r="K8197" s="13"/>
      <c r="L8197" s="13"/>
      <c r="M8197" s="358"/>
      <c r="N8197" s="358"/>
      <c r="O8197" s="13"/>
      <c r="P8197" s="13"/>
      <c r="Q8197" s="13"/>
      <c r="R8197" s="13"/>
    </row>
    <row r="8198" spans="8:18" ht="18.600000000000001" x14ac:dyDescent="0.4">
      <c r="H8198" s="487"/>
      <c r="I8198" s="487"/>
      <c r="J8198" s="487"/>
      <c r="K8198" s="487"/>
      <c r="L8198" s="487"/>
      <c r="M8198" s="487"/>
      <c r="N8198" s="487"/>
      <c r="O8198" s="487"/>
      <c r="P8198" s="487"/>
      <c r="Q8198" s="487"/>
      <c r="R8198" s="487"/>
    </row>
    <row r="8199" spans="8:18" x14ac:dyDescent="0.3">
      <c r="H8199" s="482"/>
      <c r="I8199" s="482"/>
      <c r="J8199" s="482"/>
      <c r="K8199" s="482"/>
      <c r="L8199" s="482"/>
      <c r="M8199" s="482"/>
      <c r="N8199" s="482"/>
      <c r="O8199" s="482"/>
      <c r="P8199" s="482"/>
      <c r="Q8199" s="13"/>
      <c r="R8199" s="13"/>
    </row>
    <row r="8200" spans="8:18" ht="18.600000000000001" x14ac:dyDescent="0.4">
      <c r="H8200" s="483"/>
      <c r="I8200" s="483"/>
      <c r="J8200" s="483"/>
      <c r="K8200" s="483"/>
      <c r="L8200" s="483"/>
      <c r="M8200" s="483"/>
      <c r="N8200" s="483"/>
      <c r="O8200" s="483"/>
      <c r="P8200" s="483"/>
      <c r="Q8200" s="13"/>
      <c r="R8200" s="13"/>
    </row>
    <row r="8201" spans="8:18" ht="18" x14ac:dyDescent="0.4">
      <c r="H8201" s="484"/>
      <c r="I8201" s="484"/>
      <c r="J8201" s="484"/>
      <c r="K8201" s="484"/>
      <c r="L8201" s="484"/>
      <c r="M8201" s="484"/>
      <c r="N8201" s="484"/>
      <c r="O8201" s="484"/>
      <c r="P8201" s="484"/>
      <c r="Q8201" s="13"/>
      <c r="R8201" s="13"/>
    </row>
    <row r="8202" spans="8:18" x14ac:dyDescent="0.3">
      <c r="H8202" s="13"/>
      <c r="I8202" s="359"/>
      <c r="J8202" s="360"/>
      <c r="K8202" s="430"/>
      <c r="L8202" s="362"/>
      <c r="M8202" s="363"/>
      <c r="N8202" s="485"/>
      <c r="O8202" s="485"/>
      <c r="P8202" s="364"/>
      <c r="Q8202" s="13"/>
      <c r="R8202" s="13"/>
    </row>
    <row r="8203" spans="8:18" x14ac:dyDescent="0.3">
      <c r="H8203" s="13"/>
      <c r="I8203" s="359"/>
      <c r="J8203" s="360"/>
      <c r="K8203" s="361"/>
      <c r="L8203" s="361"/>
      <c r="M8203" s="363"/>
      <c r="N8203" s="485"/>
      <c r="O8203" s="485"/>
      <c r="P8203" s="364"/>
      <c r="Q8203" s="13"/>
      <c r="R8203" s="13"/>
    </row>
    <row r="8204" spans="8:18" x14ac:dyDescent="0.3">
      <c r="H8204" s="13"/>
      <c r="I8204" s="365"/>
      <c r="J8204" s="365"/>
      <c r="K8204" s="366"/>
      <c r="L8204" s="367"/>
      <c r="M8204" s="368"/>
      <c r="N8204" s="369"/>
      <c r="O8204" s="486"/>
      <c r="P8204" s="486"/>
      <c r="Q8204" s="486"/>
      <c r="R8204" s="486"/>
    </row>
    <row r="8205" spans="8:18" x14ac:dyDescent="0.3">
      <c r="H8205" s="370"/>
      <c r="I8205" s="371"/>
      <c r="J8205" s="371"/>
      <c r="K8205" s="367"/>
      <c r="L8205" s="367"/>
      <c r="M8205" s="367"/>
      <c r="N8205" s="372"/>
      <c r="O8205" s="478"/>
      <c r="P8205" s="478"/>
      <c r="Q8205" s="478"/>
      <c r="R8205" s="478"/>
    </row>
    <row r="8206" spans="8:18" x14ac:dyDescent="0.3">
      <c r="H8206" s="370"/>
      <c r="I8206" s="357"/>
      <c r="J8206" s="365"/>
      <c r="K8206" s="357"/>
      <c r="L8206" s="357"/>
      <c r="M8206" s="411"/>
      <c r="N8206" s="389"/>
      <c r="O8206" s="398"/>
      <c r="P8206" s="398"/>
      <c r="Q8206" s="398"/>
      <c r="R8206" s="398"/>
    </row>
    <row r="8207" spans="8:18" x14ac:dyDescent="0.3">
      <c r="H8207" s="370"/>
      <c r="I8207" s="357"/>
      <c r="J8207" s="365"/>
      <c r="K8207" s="378"/>
      <c r="L8207" s="378"/>
      <c r="M8207" s="408"/>
      <c r="N8207" s="381"/>
      <c r="O8207" s="398"/>
      <c r="P8207" s="398"/>
      <c r="Q8207" s="398"/>
      <c r="R8207" s="398"/>
    </row>
    <row r="8208" spans="8:18" x14ac:dyDescent="0.3">
      <c r="H8208" s="370"/>
      <c r="I8208" s="357"/>
      <c r="J8208" s="371"/>
      <c r="K8208" s="378"/>
      <c r="L8208" s="378"/>
      <c r="M8208" s="408"/>
      <c r="N8208" s="381"/>
      <c r="O8208" s="442"/>
      <c r="P8208" s="398"/>
      <c r="Q8208" s="398"/>
      <c r="R8208" s="398"/>
    </row>
    <row r="8209" spans="8:18" x14ac:dyDescent="0.3">
      <c r="H8209" s="370"/>
      <c r="I8209" s="357"/>
      <c r="J8209" s="371"/>
      <c r="K8209" s="378"/>
      <c r="L8209" s="378"/>
      <c r="M8209" s="408"/>
      <c r="N8209" s="381"/>
      <c r="O8209" s="398"/>
      <c r="P8209" s="398"/>
      <c r="Q8209" s="398"/>
      <c r="R8209" s="398"/>
    </row>
    <row r="8210" spans="8:18" x14ac:dyDescent="0.3">
      <c r="H8210" s="370"/>
      <c r="I8210" s="357"/>
      <c r="J8210" s="371"/>
      <c r="K8210" s="378"/>
      <c r="L8210" s="378"/>
      <c r="M8210" s="408"/>
      <c r="N8210" s="408"/>
      <c r="O8210" s="442"/>
      <c r="P8210" s="398"/>
      <c r="Q8210" s="398"/>
      <c r="R8210" s="398"/>
    </row>
    <row r="8211" spans="8:18" x14ac:dyDescent="0.3">
      <c r="H8211" s="370"/>
      <c r="I8211" s="357"/>
      <c r="J8211" s="371"/>
      <c r="K8211" s="378"/>
      <c r="L8211" s="378"/>
      <c r="M8211" s="408"/>
      <c r="N8211" s="408"/>
      <c r="O8211" s="442"/>
      <c r="P8211" s="398"/>
      <c r="Q8211" s="398"/>
      <c r="R8211" s="398"/>
    </row>
    <row r="8212" spans="8:18" x14ac:dyDescent="0.3">
      <c r="H8212" s="370"/>
      <c r="I8212" s="357"/>
      <c r="J8212" s="371"/>
      <c r="K8212" s="378"/>
      <c r="L8212" s="378"/>
      <c r="M8212" s="408"/>
      <c r="N8212" s="381"/>
      <c r="O8212" s="442"/>
      <c r="P8212" s="398"/>
      <c r="Q8212" s="398"/>
      <c r="R8212" s="398"/>
    </row>
    <row r="8213" spans="8:18" x14ac:dyDescent="0.3">
      <c r="H8213" s="370"/>
      <c r="I8213" s="357"/>
      <c r="J8213" s="371"/>
      <c r="K8213" s="378"/>
      <c r="L8213" s="378"/>
      <c r="M8213" s="408"/>
      <c r="N8213" s="408"/>
      <c r="O8213" s="442"/>
      <c r="P8213" s="398"/>
      <c r="Q8213" s="398"/>
      <c r="R8213" s="398"/>
    </row>
    <row r="8214" spans="8:18" x14ac:dyDescent="0.3">
      <c r="H8214" s="370"/>
      <c r="I8214" s="357"/>
      <c r="J8214" s="371"/>
      <c r="K8214" s="378"/>
      <c r="L8214" s="378"/>
      <c r="M8214" s="408"/>
      <c r="N8214" s="381"/>
      <c r="O8214" s="442"/>
      <c r="P8214" s="398"/>
      <c r="Q8214" s="398"/>
      <c r="R8214" s="398"/>
    </row>
    <row r="8215" spans="8:18" x14ac:dyDescent="0.3">
      <c r="H8215" s="370"/>
      <c r="I8215" s="357"/>
      <c r="J8215" s="371"/>
      <c r="K8215" s="378"/>
      <c r="L8215" s="378"/>
      <c r="M8215" s="408"/>
      <c r="N8215" s="408"/>
      <c r="O8215" s="442"/>
      <c r="P8215" s="398"/>
      <c r="Q8215" s="398"/>
      <c r="R8215" s="398"/>
    </row>
    <row r="8216" spans="8:18" x14ac:dyDescent="0.3">
      <c r="H8216" s="370"/>
      <c r="I8216" s="357"/>
      <c r="J8216" s="371"/>
      <c r="K8216" s="378"/>
      <c r="L8216" s="378"/>
      <c r="M8216" s="408"/>
      <c r="N8216" s="408"/>
      <c r="O8216" s="442"/>
      <c r="P8216" s="398"/>
      <c r="Q8216" s="398"/>
      <c r="R8216" s="398"/>
    </row>
    <row r="8217" spans="8:18" x14ac:dyDescent="0.3">
      <c r="H8217" s="370"/>
      <c r="I8217" s="357"/>
      <c r="J8217" s="371"/>
      <c r="K8217" s="378"/>
      <c r="L8217" s="378"/>
      <c r="M8217" s="408"/>
      <c r="N8217" s="408"/>
      <c r="O8217" s="442"/>
      <c r="P8217" s="398"/>
      <c r="Q8217" s="398"/>
      <c r="R8217" s="398"/>
    </row>
    <row r="8218" spans="8:18" x14ac:dyDescent="0.3">
      <c r="H8218" s="370"/>
      <c r="I8218" s="357"/>
      <c r="J8218" s="371"/>
      <c r="K8218" s="378"/>
      <c r="L8218" s="378"/>
      <c r="M8218" s="408"/>
      <c r="N8218" s="408"/>
      <c r="O8218" s="442"/>
      <c r="P8218" s="398"/>
      <c r="Q8218" s="398"/>
      <c r="R8218" s="398"/>
    </row>
    <row r="8219" spans="8:18" x14ac:dyDescent="0.3">
      <c r="H8219" s="370"/>
      <c r="I8219" s="357"/>
      <c r="J8219" s="365"/>
      <c r="K8219" s="378"/>
      <c r="L8219" s="378"/>
      <c r="M8219" s="408"/>
      <c r="N8219" s="381"/>
      <c r="O8219" s="398"/>
      <c r="P8219" s="398"/>
      <c r="Q8219" s="398"/>
      <c r="R8219" s="398"/>
    </row>
    <row r="8220" spans="8:18" x14ac:dyDescent="0.3">
      <c r="H8220" s="370"/>
      <c r="I8220" s="357"/>
      <c r="J8220" s="371"/>
      <c r="K8220" s="378"/>
      <c r="L8220" s="378"/>
      <c r="M8220" s="408"/>
      <c r="N8220" s="381"/>
      <c r="O8220" s="442"/>
      <c r="P8220" s="398"/>
      <c r="Q8220" s="398"/>
      <c r="R8220" s="398"/>
    </row>
    <row r="8221" spans="8:18" x14ac:dyDescent="0.3">
      <c r="H8221" s="370"/>
      <c r="I8221" s="357"/>
      <c r="J8221" s="371"/>
      <c r="K8221" s="378"/>
      <c r="L8221" s="378"/>
      <c r="M8221" s="408"/>
      <c r="N8221" s="381"/>
      <c r="O8221" s="442"/>
      <c r="P8221" s="398"/>
      <c r="Q8221" s="398"/>
      <c r="R8221" s="398"/>
    </row>
    <row r="8222" spans="8:18" x14ac:dyDescent="0.3">
      <c r="H8222" s="370"/>
      <c r="I8222" s="357"/>
      <c r="J8222" s="371"/>
      <c r="K8222" s="378"/>
      <c r="L8222" s="378"/>
      <c r="M8222" s="408"/>
      <c r="N8222" s="408"/>
      <c r="O8222" s="442"/>
      <c r="P8222" s="398"/>
      <c r="Q8222" s="398"/>
      <c r="R8222" s="398"/>
    </row>
    <row r="8223" spans="8:18" x14ac:dyDescent="0.3">
      <c r="H8223" s="370"/>
      <c r="I8223" s="357"/>
      <c r="J8223" s="371"/>
      <c r="K8223" s="378"/>
      <c r="L8223" s="378"/>
      <c r="M8223" s="408"/>
      <c r="N8223" s="408"/>
      <c r="O8223" s="442"/>
      <c r="P8223" s="398"/>
      <c r="Q8223" s="398"/>
      <c r="R8223" s="398"/>
    </row>
    <row r="8224" spans="8:18" x14ac:dyDescent="0.3">
      <c r="H8224" s="370"/>
      <c r="I8224" s="357"/>
      <c r="J8224" s="371"/>
      <c r="K8224" s="378"/>
      <c r="L8224" s="378"/>
      <c r="M8224" s="408"/>
      <c r="N8224" s="408"/>
      <c r="O8224" s="442"/>
      <c r="P8224" s="398"/>
      <c r="Q8224" s="398"/>
      <c r="R8224" s="398"/>
    </row>
    <row r="8225" spans="8:18" x14ac:dyDescent="0.3">
      <c r="H8225" s="370"/>
      <c r="I8225" s="357"/>
      <c r="J8225" s="371"/>
      <c r="K8225" s="378"/>
      <c r="L8225" s="378"/>
      <c r="M8225" s="408"/>
      <c r="N8225" s="408"/>
      <c r="O8225" s="442"/>
      <c r="P8225" s="398"/>
      <c r="Q8225" s="398"/>
      <c r="R8225" s="398"/>
    </row>
    <row r="8226" spans="8:18" x14ac:dyDescent="0.3">
      <c r="H8226" s="370"/>
      <c r="I8226" s="357"/>
      <c r="J8226" s="371"/>
      <c r="K8226" s="378"/>
      <c r="L8226" s="378"/>
      <c r="M8226" s="408"/>
      <c r="N8226" s="408"/>
      <c r="O8226" s="442"/>
      <c r="P8226" s="398"/>
      <c r="Q8226" s="398"/>
      <c r="R8226" s="398"/>
    </row>
    <row r="8227" spans="8:18" ht="17.25" customHeight="1" x14ac:dyDescent="0.3">
      <c r="H8227" s="367"/>
      <c r="I8227" s="367"/>
      <c r="J8227" s="367"/>
      <c r="K8227" s="367"/>
      <c r="L8227" s="367"/>
      <c r="M8227" s="367"/>
      <c r="N8227" s="382"/>
      <c r="O8227" s="376"/>
      <c r="P8227" s="377"/>
      <c r="Q8227" s="376"/>
      <c r="R8227" s="377"/>
    </row>
    <row r="8228" spans="8:18" ht="18.75" customHeight="1" x14ac:dyDescent="0.3">
      <c r="H8228" s="367"/>
      <c r="I8228" s="367"/>
      <c r="J8228" s="367"/>
      <c r="K8228" s="367"/>
      <c r="L8228" s="367"/>
      <c r="M8228" s="367"/>
      <c r="N8228" s="382"/>
      <c r="O8228" s="376"/>
      <c r="P8228" s="480"/>
      <c r="Q8228" s="480"/>
      <c r="R8228" s="480"/>
    </row>
    <row r="8229" spans="8:18" ht="20.25" customHeight="1" x14ac:dyDescent="0.3">
      <c r="H8229" s="385"/>
      <c r="I8229" s="385"/>
      <c r="J8229" s="385"/>
      <c r="K8229" s="385"/>
      <c r="L8229" s="385"/>
      <c r="M8229" s="386"/>
      <c r="N8229" s="386"/>
      <c r="O8229" s="385"/>
      <c r="P8229" s="385"/>
      <c r="Q8229" s="13"/>
      <c r="R8229" s="13"/>
    </row>
    <row r="8230" spans="8:18" ht="16.5" customHeight="1" x14ac:dyDescent="0.3">
      <c r="H8230" s="354"/>
      <c r="I8230" s="355"/>
      <c r="J8230" s="355"/>
      <c r="K8230" s="355"/>
      <c r="L8230" s="355"/>
      <c r="M8230" s="355"/>
      <c r="N8230" s="355"/>
      <c r="O8230" s="355"/>
      <c r="P8230" s="355"/>
      <c r="Q8230" s="13"/>
      <c r="R8230" s="13"/>
    </row>
    <row r="8231" spans="8:18" x14ac:dyDescent="0.3">
      <c r="H8231" s="354"/>
      <c r="I8231" s="355"/>
      <c r="J8231" s="355"/>
      <c r="K8231" s="355"/>
      <c r="L8231" s="355"/>
      <c r="M8231" s="355"/>
      <c r="N8231" s="355"/>
      <c r="O8231" s="355"/>
      <c r="P8231" s="355"/>
      <c r="Q8231" s="13"/>
      <c r="R8231" s="70"/>
    </row>
    <row r="8232" spans="8:18" ht="25.5" customHeight="1" x14ac:dyDescent="0.3">
      <c r="H8232" s="354"/>
      <c r="I8232" s="355"/>
      <c r="J8232" s="355"/>
      <c r="K8232" s="355"/>
      <c r="L8232" s="355"/>
      <c r="M8232" s="355"/>
      <c r="N8232" s="355"/>
      <c r="O8232" s="355"/>
      <c r="P8232" s="355"/>
      <c r="Q8232" s="13"/>
      <c r="R8232" s="70"/>
    </row>
    <row r="8233" spans="8:18" ht="5.25" customHeight="1" x14ac:dyDescent="0.3">
      <c r="H8233" s="13"/>
      <c r="I8233" s="13"/>
      <c r="J8233" s="13"/>
      <c r="K8233" s="13"/>
      <c r="L8233" s="13"/>
      <c r="M8233" s="358"/>
      <c r="N8233" s="358"/>
      <c r="O8233" s="13"/>
      <c r="P8233" s="13"/>
      <c r="Q8233" s="13"/>
      <c r="R8233" s="13"/>
    </row>
    <row r="8234" spans="8:18" ht="18.600000000000001" x14ac:dyDescent="0.4">
      <c r="H8234" s="487"/>
      <c r="I8234" s="487"/>
      <c r="J8234" s="487"/>
      <c r="K8234" s="487"/>
      <c r="L8234" s="487"/>
      <c r="M8234" s="487"/>
      <c r="N8234" s="487"/>
      <c r="O8234" s="487"/>
      <c r="P8234" s="487"/>
      <c r="Q8234" s="487"/>
      <c r="R8234" s="487"/>
    </row>
    <row r="8235" spans="8:18" x14ac:dyDescent="0.3">
      <c r="H8235" s="482"/>
      <c r="I8235" s="482"/>
      <c r="J8235" s="482"/>
      <c r="K8235" s="482"/>
      <c r="L8235" s="482"/>
      <c r="M8235" s="482"/>
      <c r="N8235" s="482"/>
      <c r="O8235" s="482"/>
      <c r="P8235" s="482"/>
      <c r="Q8235" s="13"/>
      <c r="R8235" s="13"/>
    </row>
    <row r="8236" spans="8:18" ht="18.600000000000001" x14ac:dyDescent="0.4">
      <c r="H8236" s="483"/>
      <c r="I8236" s="483"/>
      <c r="J8236" s="483"/>
      <c r="K8236" s="483"/>
      <c r="L8236" s="483"/>
      <c r="M8236" s="483"/>
      <c r="N8236" s="483"/>
      <c r="O8236" s="483"/>
      <c r="P8236" s="483"/>
      <c r="Q8236" s="13"/>
      <c r="R8236" s="13"/>
    </row>
    <row r="8237" spans="8:18" ht="18" x14ac:dyDescent="0.4">
      <c r="H8237" s="484"/>
      <c r="I8237" s="484"/>
      <c r="J8237" s="484"/>
      <c r="K8237" s="484"/>
      <c r="L8237" s="484"/>
      <c r="M8237" s="484"/>
      <c r="N8237" s="484"/>
      <c r="O8237" s="484"/>
      <c r="P8237" s="484"/>
      <c r="Q8237" s="13"/>
      <c r="R8237" s="13"/>
    </row>
    <row r="8238" spans="8:18" x14ac:dyDescent="0.3">
      <c r="H8238" s="13"/>
      <c r="I8238" s="359"/>
      <c r="J8238" s="360"/>
      <c r="K8238" s="430"/>
      <c r="L8238" s="362"/>
      <c r="M8238" s="363"/>
      <c r="N8238" s="485"/>
      <c r="O8238" s="485"/>
      <c r="P8238" s="364"/>
      <c r="Q8238" s="13"/>
      <c r="R8238" s="13"/>
    </row>
    <row r="8239" spans="8:18" x14ac:dyDescent="0.3">
      <c r="H8239" s="13"/>
      <c r="I8239" s="359"/>
      <c r="J8239" s="360"/>
      <c r="K8239" s="361"/>
      <c r="L8239" s="361"/>
      <c r="M8239" s="363"/>
      <c r="N8239" s="485"/>
      <c r="O8239" s="485"/>
      <c r="P8239" s="364"/>
      <c r="Q8239" s="13"/>
      <c r="R8239" s="13"/>
    </row>
    <row r="8240" spans="8:18" x14ac:dyDescent="0.3">
      <c r="H8240" s="13"/>
      <c r="I8240" s="365"/>
      <c r="J8240" s="365"/>
      <c r="K8240" s="366"/>
      <c r="L8240" s="367"/>
      <c r="M8240" s="368"/>
      <c r="N8240" s="369"/>
      <c r="O8240" s="486"/>
      <c r="P8240" s="486"/>
      <c r="Q8240" s="486"/>
      <c r="R8240" s="486"/>
    </row>
    <row r="8241" spans="8:18" x14ac:dyDescent="0.3">
      <c r="H8241" s="370"/>
      <c r="I8241" s="371"/>
      <c r="J8241" s="371"/>
      <c r="K8241" s="367"/>
      <c r="L8241" s="367"/>
      <c r="M8241" s="367"/>
      <c r="N8241" s="372"/>
      <c r="O8241" s="478"/>
      <c r="P8241" s="478"/>
      <c r="Q8241" s="478"/>
      <c r="R8241" s="478"/>
    </row>
    <row r="8242" spans="8:18" ht="28.5" customHeight="1" x14ac:dyDescent="0.3">
      <c r="H8242" s="370"/>
      <c r="I8242" s="357"/>
      <c r="J8242" s="365"/>
      <c r="K8242" s="378"/>
      <c r="L8242" s="378"/>
      <c r="M8242" s="408"/>
      <c r="N8242" s="381"/>
      <c r="O8242" s="398"/>
      <c r="P8242" s="398"/>
      <c r="Q8242" s="398"/>
      <c r="R8242" s="398"/>
    </row>
    <row r="8243" spans="8:18" x14ac:dyDescent="0.3">
      <c r="H8243" s="370"/>
      <c r="I8243" s="357"/>
      <c r="J8243" s="371"/>
      <c r="K8243" s="378"/>
      <c r="L8243" s="378"/>
      <c r="M8243" s="408"/>
      <c r="N8243" s="381"/>
      <c r="O8243" s="442"/>
      <c r="P8243" s="398"/>
      <c r="Q8243" s="398"/>
      <c r="R8243" s="398"/>
    </row>
    <row r="8244" spans="8:18" x14ac:dyDescent="0.3">
      <c r="H8244" s="370"/>
      <c r="I8244" s="357"/>
      <c r="J8244" s="371"/>
      <c r="K8244" s="378"/>
      <c r="L8244" s="378"/>
      <c r="M8244" s="408"/>
      <c r="N8244" s="381"/>
      <c r="O8244" s="442"/>
      <c r="P8244" s="398"/>
      <c r="Q8244" s="398"/>
      <c r="R8244" s="398"/>
    </row>
    <row r="8245" spans="8:18" x14ac:dyDescent="0.3">
      <c r="H8245" s="370"/>
      <c r="I8245" s="357"/>
      <c r="J8245" s="371"/>
      <c r="K8245" s="378"/>
      <c r="L8245" s="378"/>
      <c r="M8245" s="408"/>
      <c r="N8245" s="408"/>
      <c r="O8245" s="442"/>
      <c r="P8245" s="398"/>
      <c r="Q8245" s="398"/>
      <c r="R8245" s="398"/>
    </row>
    <row r="8246" spans="8:18" x14ac:dyDescent="0.3">
      <c r="H8246" s="370"/>
      <c r="I8246" s="357"/>
      <c r="J8246" s="371"/>
      <c r="K8246" s="378"/>
      <c r="L8246" s="378"/>
      <c r="M8246" s="408"/>
      <c r="N8246" s="408"/>
      <c r="O8246" s="442"/>
      <c r="P8246" s="398"/>
      <c r="Q8246" s="398"/>
      <c r="R8246" s="398"/>
    </row>
    <row r="8247" spans="8:18" x14ac:dyDescent="0.3">
      <c r="H8247" s="370"/>
      <c r="I8247" s="357"/>
      <c r="J8247" s="365"/>
      <c r="K8247" s="378"/>
      <c r="L8247" s="378"/>
      <c r="M8247" s="408"/>
      <c r="N8247" s="381"/>
      <c r="O8247" s="398"/>
      <c r="P8247" s="398"/>
      <c r="Q8247" s="398"/>
      <c r="R8247" s="398"/>
    </row>
    <row r="8248" spans="8:18" x14ac:dyDescent="0.3">
      <c r="H8248" s="370"/>
      <c r="I8248" s="357"/>
      <c r="J8248" s="365"/>
      <c r="K8248" s="378"/>
      <c r="L8248" s="378"/>
      <c r="M8248" s="408"/>
      <c r="N8248" s="381"/>
      <c r="O8248" s="442"/>
      <c r="P8248" s="398"/>
      <c r="Q8248" s="398"/>
      <c r="R8248" s="398"/>
    </row>
    <row r="8249" spans="8:18" ht="25.5" customHeight="1" x14ac:dyDescent="0.3">
      <c r="H8249" s="370"/>
      <c r="I8249" s="357"/>
      <c r="J8249" s="371"/>
      <c r="K8249" s="378"/>
      <c r="L8249" s="378"/>
      <c r="M8249" s="408"/>
      <c r="N8249" s="381"/>
      <c r="O8249" s="442"/>
      <c r="P8249" s="398"/>
      <c r="Q8249" s="398"/>
      <c r="R8249" s="398"/>
    </row>
    <row r="8250" spans="8:18" x14ac:dyDescent="0.3">
      <c r="H8250" s="370"/>
      <c r="I8250" s="357"/>
      <c r="J8250" s="371"/>
      <c r="K8250" s="378"/>
      <c r="L8250" s="378"/>
      <c r="M8250" s="408"/>
      <c r="N8250" s="381"/>
      <c r="O8250" s="442"/>
      <c r="P8250" s="398"/>
      <c r="Q8250" s="398"/>
      <c r="R8250" s="398"/>
    </row>
    <row r="8251" spans="8:18" ht="27.75" customHeight="1" x14ac:dyDescent="0.3">
      <c r="H8251" s="370"/>
      <c r="I8251" s="357"/>
      <c r="J8251" s="371"/>
      <c r="K8251" s="378"/>
      <c r="L8251" s="378"/>
      <c r="M8251" s="408"/>
      <c r="N8251" s="381"/>
      <c r="O8251" s="442"/>
      <c r="P8251" s="398"/>
      <c r="Q8251" s="398"/>
      <c r="R8251" s="398"/>
    </row>
    <row r="8252" spans="8:18" ht="26.25" customHeight="1" x14ac:dyDescent="0.3">
      <c r="H8252" s="370"/>
      <c r="I8252" s="357"/>
      <c r="J8252" s="371"/>
      <c r="K8252" s="378"/>
      <c r="L8252" s="378"/>
      <c r="M8252" s="408"/>
      <c r="N8252" s="408"/>
      <c r="O8252" s="442"/>
      <c r="P8252" s="398"/>
      <c r="Q8252" s="398"/>
      <c r="R8252" s="398"/>
    </row>
    <row r="8253" spans="8:18" ht="36.75" customHeight="1" x14ac:dyDescent="0.3">
      <c r="H8253" s="370"/>
      <c r="I8253" s="357"/>
      <c r="J8253" s="371"/>
      <c r="K8253" s="378"/>
      <c r="L8253" s="378"/>
      <c r="M8253" s="408"/>
      <c r="N8253" s="381"/>
      <c r="O8253" s="442"/>
      <c r="P8253" s="398"/>
      <c r="Q8253" s="398"/>
      <c r="R8253" s="398"/>
    </row>
    <row r="8254" spans="8:18" x14ac:dyDescent="0.3">
      <c r="H8254" s="370"/>
      <c r="I8254" s="357"/>
      <c r="J8254" s="371"/>
      <c r="K8254" s="378"/>
      <c r="L8254" s="378"/>
      <c r="M8254" s="408"/>
      <c r="N8254" s="381"/>
      <c r="O8254" s="442"/>
      <c r="P8254" s="398"/>
      <c r="Q8254" s="398"/>
      <c r="R8254" s="398"/>
    </row>
    <row r="8255" spans="8:18" ht="5.25" customHeight="1" x14ac:dyDescent="0.3">
      <c r="H8255" s="357"/>
      <c r="I8255" s="357"/>
      <c r="J8255" s="407"/>
      <c r="K8255" s="378"/>
      <c r="L8255" s="378"/>
      <c r="M8255" s="381"/>
      <c r="N8255" s="381"/>
      <c r="O8255" s="376"/>
      <c r="P8255" s="377"/>
      <c r="Q8255" s="376"/>
      <c r="R8255" s="377"/>
    </row>
    <row r="8256" spans="8:18" ht="15.75" customHeight="1" x14ac:dyDescent="0.3">
      <c r="H8256" s="367"/>
      <c r="I8256" s="367"/>
      <c r="J8256" s="367"/>
      <c r="K8256" s="367"/>
      <c r="L8256" s="367"/>
      <c r="M8256" s="367"/>
      <c r="N8256" s="382"/>
      <c r="O8256" s="376"/>
      <c r="P8256" s="377"/>
      <c r="Q8256" s="376"/>
      <c r="R8256" s="377"/>
    </row>
    <row r="8257" spans="8:18" ht="15.75" customHeight="1" x14ac:dyDescent="0.3">
      <c r="H8257" s="367"/>
      <c r="I8257" s="367"/>
      <c r="J8257" s="367"/>
      <c r="K8257" s="367"/>
      <c r="L8257" s="367"/>
      <c r="M8257" s="367"/>
      <c r="N8257" s="382"/>
      <c r="O8257" s="376"/>
      <c r="P8257" s="480"/>
      <c r="Q8257" s="480"/>
      <c r="R8257" s="480"/>
    </row>
    <row r="8258" spans="8:18" ht="18.75" customHeight="1" x14ac:dyDescent="0.3">
      <c r="H8258" s="481"/>
      <c r="I8258" s="481"/>
      <c r="J8258" s="481"/>
      <c r="K8258" s="481"/>
      <c r="L8258" s="481"/>
      <c r="M8258" s="481"/>
      <c r="N8258" s="481"/>
      <c r="O8258" s="376"/>
      <c r="P8258" s="398"/>
      <c r="Q8258" s="398"/>
      <c r="R8258" s="398"/>
    </row>
    <row r="8259" spans="8:18" ht="20.25" customHeight="1" x14ac:dyDescent="0.3">
      <c r="H8259" s="481"/>
      <c r="I8259" s="481"/>
      <c r="J8259" s="481"/>
      <c r="K8259" s="481"/>
      <c r="L8259" s="481"/>
      <c r="M8259" s="481"/>
      <c r="N8259" s="481"/>
      <c r="O8259" s="376"/>
      <c r="P8259" s="480"/>
      <c r="Q8259" s="480"/>
      <c r="R8259" s="480"/>
    </row>
    <row r="8260" spans="8:18" ht="20.25" customHeight="1" x14ac:dyDescent="0.3">
      <c r="H8260" s="385"/>
      <c r="I8260" s="385"/>
      <c r="J8260" s="385"/>
      <c r="K8260" s="385"/>
      <c r="L8260" s="385"/>
      <c r="M8260" s="386"/>
      <c r="N8260" s="386"/>
      <c r="O8260" s="385"/>
      <c r="P8260" s="385"/>
      <c r="Q8260" s="13"/>
      <c r="R8260" s="13"/>
    </row>
    <row r="8261" spans="8:18" ht="20.25" customHeight="1" x14ac:dyDescent="0.3">
      <c r="H8261" s="354"/>
      <c r="I8261" s="355"/>
      <c r="J8261" s="355"/>
      <c r="K8261" s="355"/>
      <c r="L8261" s="355"/>
      <c r="M8261" s="355"/>
      <c r="N8261" s="355"/>
      <c r="O8261" s="355"/>
      <c r="P8261" s="355"/>
      <c r="Q8261" s="13"/>
      <c r="R8261" s="13"/>
    </row>
    <row r="8262" spans="8:18" x14ac:dyDescent="0.3">
      <c r="H8262" s="354"/>
      <c r="I8262" s="355"/>
      <c r="J8262" s="355"/>
      <c r="K8262" s="355"/>
      <c r="L8262" s="355"/>
      <c r="M8262" s="355"/>
      <c r="N8262" s="355"/>
      <c r="O8262" s="355"/>
      <c r="P8262" s="355"/>
      <c r="Q8262" s="13"/>
      <c r="R8262" s="70"/>
    </row>
    <row r="8263" spans="8:18" ht="25.5" customHeight="1" x14ac:dyDescent="0.3">
      <c r="H8263" s="354"/>
      <c r="I8263" s="355"/>
      <c r="J8263" s="355"/>
      <c r="K8263" s="355"/>
      <c r="L8263" s="355"/>
      <c r="M8263" s="355"/>
      <c r="N8263" s="355"/>
      <c r="O8263" s="355"/>
      <c r="P8263" s="355"/>
      <c r="Q8263" s="13"/>
      <c r="R8263" s="70"/>
    </row>
    <row r="8264" spans="8:18" ht="6" customHeight="1" x14ac:dyDescent="0.3">
      <c r="H8264" s="13"/>
      <c r="I8264" s="13"/>
      <c r="J8264" s="13"/>
      <c r="K8264" s="13"/>
      <c r="L8264" s="13"/>
      <c r="M8264" s="358"/>
      <c r="N8264" s="358"/>
      <c r="O8264" s="13"/>
      <c r="P8264" s="13"/>
      <c r="Q8264" s="13"/>
      <c r="R8264" s="13"/>
    </row>
    <row r="8265" spans="8:18" ht="18.600000000000001" x14ac:dyDescent="0.4">
      <c r="H8265" s="487"/>
      <c r="I8265" s="487"/>
      <c r="J8265" s="487"/>
      <c r="K8265" s="487"/>
      <c r="L8265" s="487"/>
      <c r="M8265" s="487"/>
      <c r="N8265" s="487"/>
      <c r="O8265" s="487"/>
      <c r="P8265" s="487"/>
      <c r="Q8265" s="487"/>
      <c r="R8265" s="487"/>
    </row>
    <row r="8266" spans="8:18" x14ac:dyDescent="0.3">
      <c r="H8266" s="482"/>
      <c r="I8266" s="482"/>
      <c r="J8266" s="482"/>
      <c r="K8266" s="482"/>
      <c r="L8266" s="482"/>
      <c r="M8266" s="482"/>
      <c r="N8266" s="482"/>
      <c r="O8266" s="482"/>
      <c r="P8266" s="482"/>
      <c r="Q8266" s="13"/>
      <c r="R8266" s="13"/>
    </row>
    <row r="8267" spans="8:18" ht="18.600000000000001" x14ac:dyDescent="0.4">
      <c r="H8267" s="483"/>
      <c r="I8267" s="483"/>
      <c r="J8267" s="483"/>
      <c r="K8267" s="483"/>
      <c r="L8267" s="483"/>
      <c r="M8267" s="483"/>
      <c r="N8267" s="483"/>
      <c r="O8267" s="483"/>
      <c r="P8267" s="483"/>
      <c r="Q8267" s="13"/>
      <c r="R8267" s="13"/>
    </row>
    <row r="8268" spans="8:18" ht="18" x14ac:dyDescent="0.4">
      <c r="H8268" s="484"/>
      <c r="I8268" s="484"/>
      <c r="J8268" s="484"/>
      <c r="K8268" s="484"/>
      <c r="L8268" s="484"/>
      <c r="M8268" s="484"/>
      <c r="N8268" s="484"/>
      <c r="O8268" s="484"/>
      <c r="P8268" s="484"/>
      <c r="Q8268" s="13"/>
      <c r="R8268" s="13"/>
    </row>
    <row r="8269" spans="8:18" x14ac:dyDescent="0.3">
      <c r="H8269" s="13"/>
      <c r="I8269" s="359"/>
      <c r="J8269" s="360"/>
      <c r="K8269" s="430"/>
      <c r="L8269" s="362"/>
      <c r="M8269" s="363"/>
      <c r="N8269" s="485"/>
      <c r="O8269" s="485"/>
      <c r="P8269" s="364"/>
      <c r="Q8269" s="13"/>
      <c r="R8269" s="13"/>
    </row>
    <row r="8270" spans="8:18" x14ac:dyDescent="0.3">
      <c r="H8270" s="13"/>
      <c r="I8270" s="359"/>
      <c r="J8270" s="360"/>
      <c r="K8270" s="361"/>
      <c r="L8270" s="361"/>
      <c r="M8270" s="363"/>
      <c r="N8270" s="485"/>
      <c r="O8270" s="485"/>
      <c r="P8270" s="364"/>
      <c r="Q8270" s="13"/>
      <c r="R8270" s="13"/>
    </row>
    <row r="8271" spans="8:18" x14ac:dyDescent="0.3">
      <c r="H8271" s="13"/>
      <c r="I8271" s="365"/>
      <c r="J8271" s="365"/>
      <c r="K8271" s="366"/>
      <c r="L8271" s="367"/>
      <c r="M8271" s="368"/>
      <c r="N8271" s="369"/>
      <c r="O8271" s="486"/>
      <c r="P8271" s="486"/>
      <c r="Q8271" s="486"/>
      <c r="R8271" s="486"/>
    </row>
    <row r="8272" spans="8:18" x14ac:dyDescent="0.3">
      <c r="H8272" s="370"/>
      <c r="I8272" s="371"/>
      <c r="J8272" s="371"/>
      <c r="K8272" s="367"/>
      <c r="L8272" s="367"/>
      <c r="M8272" s="367"/>
      <c r="N8272" s="372"/>
      <c r="O8272" s="478"/>
      <c r="P8272" s="478"/>
      <c r="Q8272" s="478"/>
      <c r="R8272" s="478"/>
    </row>
    <row r="8273" spans="8:19" x14ac:dyDescent="0.3">
      <c r="H8273" s="370"/>
      <c r="I8273" s="357"/>
      <c r="J8273" s="365"/>
      <c r="K8273" s="357"/>
      <c r="L8273" s="357"/>
      <c r="M8273" s="411"/>
      <c r="N8273" s="389"/>
      <c r="O8273" s="398"/>
      <c r="P8273" s="398"/>
      <c r="Q8273" s="398"/>
      <c r="R8273" s="398"/>
    </row>
    <row r="8274" spans="8:19" x14ac:dyDescent="0.3">
      <c r="H8274" s="370"/>
      <c r="I8274" s="357"/>
      <c r="J8274" s="365"/>
      <c r="K8274" s="378"/>
      <c r="L8274" s="378"/>
      <c r="M8274" s="408"/>
      <c r="N8274" s="381"/>
      <c r="O8274" s="398"/>
      <c r="P8274" s="398"/>
      <c r="Q8274" s="398"/>
      <c r="R8274" s="398"/>
    </row>
    <row r="8275" spans="8:19" x14ac:dyDescent="0.3">
      <c r="H8275" s="370"/>
      <c r="I8275" s="357"/>
      <c r="J8275" s="371"/>
      <c r="K8275" s="378"/>
      <c r="L8275" s="378"/>
      <c r="M8275" s="408"/>
      <c r="N8275" s="381"/>
      <c r="O8275" s="442"/>
      <c r="P8275" s="398"/>
      <c r="Q8275" s="398"/>
      <c r="R8275" s="398"/>
    </row>
    <row r="8276" spans="8:19" x14ac:dyDescent="0.3">
      <c r="H8276" s="370"/>
      <c r="I8276" s="357"/>
      <c r="J8276" s="371"/>
      <c r="K8276" s="378"/>
      <c r="L8276" s="378"/>
      <c r="M8276" s="408"/>
      <c r="N8276" s="381"/>
      <c r="O8276" s="442"/>
      <c r="P8276" s="398"/>
      <c r="Q8276" s="398"/>
      <c r="R8276" s="398"/>
    </row>
    <row r="8277" spans="8:19" x14ac:dyDescent="0.3">
      <c r="H8277" s="370"/>
      <c r="I8277" s="357"/>
      <c r="J8277" s="371"/>
      <c r="K8277" s="378"/>
      <c r="L8277" s="378"/>
      <c r="M8277" s="408"/>
      <c r="N8277" s="408"/>
      <c r="O8277" s="442"/>
      <c r="P8277" s="398"/>
      <c r="Q8277" s="398"/>
      <c r="R8277" s="398"/>
    </row>
    <row r="8278" spans="8:19" x14ac:dyDescent="0.3">
      <c r="H8278" s="370"/>
      <c r="I8278" s="357"/>
      <c r="J8278" s="371"/>
      <c r="K8278" s="378"/>
      <c r="L8278" s="378"/>
      <c r="M8278" s="408"/>
      <c r="N8278" s="408"/>
      <c r="O8278" s="442"/>
      <c r="P8278" s="398"/>
      <c r="Q8278" s="398"/>
      <c r="R8278" s="398"/>
    </row>
    <row r="8279" spans="8:19" x14ac:dyDescent="0.3">
      <c r="H8279" s="370"/>
      <c r="I8279" s="357"/>
      <c r="J8279" s="371"/>
      <c r="K8279" s="378"/>
      <c r="L8279" s="378"/>
      <c r="M8279" s="408"/>
      <c r="N8279" s="381"/>
      <c r="O8279" s="442"/>
      <c r="P8279" s="398"/>
      <c r="Q8279" s="398"/>
      <c r="R8279" s="398"/>
    </row>
    <row r="8280" spans="8:19" x14ac:dyDescent="0.3">
      <c r="H8280" s="370"/>
      <c r="I8280" s="357"/>
      <c r="J8280" s="371"/>
      <c r="K8280" s="378"/>
      <c r="L8280" s="378"/>
      <c r="M8280" s="462"/>
      <c r="N8280" s="408"/>
      <c r="O8280" s="442"/>
      <c r="P8280" s="398"/>
      <c r="Q8280" s="398"/>
      <c r="R8280" s="398"/>
    </row>
    <row r="8281" spans="8:19" x14ac:dyDescent="0.3">
      <c r="H8281" s="370"/>
      <c r="I8281" s="357"/>
      <c r="J8281" s="371"/>
      <c r="K8281" s="378"/>
      <c r="L8281" s="378"/>
      <c r="M8281" s="408"/>
      <c r="N8281" s="490"/>
      <c r="O8281" s="442"/>
      <c r="P8281" s="398"/>
      <c r="Q8281" s="398"/>
      <c r="R8281" s="398"/>
    </row>
    <row r="8282" spans="8:19" x14ac:dyDescent="0.3">
      <c r="H8282" s="370"/>
      <c r="I8282" s="357"/>
      <c r="J8282" s="371"/>
      <c r="K8282" s="378"/>
      <c r="L8282" s="378"/>
      <c r="M8282" s="408"/>
      <c r="N8282" s="490"/>
      <c r="O8282" s="442"/>
      <c r="P8282" s="398"/>
      <c r="Q8282" s="398"/>
      <c r="R8282" s="398"/>
    </row>
    <row r="8283" spans="8:19" x14ac:dyDescent="0.3">
      <c r="H8283" s="370"/>
      <c r="I8283" s="357"/>
      <c r="J8283" s="371"/>
      <c r="K8283" s="378"/>
      <c r="L8283" s="378"/>
      <c r="M8283" s="408"/>
      <c r="N8283" s="490"/>
      <c r="O8283" s="442"/>
      <c r="P8283" s="398"/>
      <c r="Q8283" s="398"/>
      <c r="R8283" s="398"/>
    </row>
    <row r="8284" spans="8:19" x14ac:dyDescent="0.3">
      <c r="H8284" s="370"/>
      <c r="I8284" s="357"/>
      <c r="J8284" s="371"/>
      <c r="K8284" s="378"/>
      <c r="L8284" s="378"/>
      <c r="M8284" s="408"/>
      <c r="N8284" s="490"/>
      <c r="O8284" s="442"/>
      <c r="P8284" s="398"/>
      <c r="Q8284" s="398"/>
      <c r="R8284" s="398"/>
    </row>
    <row r="8285" spans="8:19" x14ac:dyDescent="0.3">
      <c r="H8285" s="370"/>
      <c r="I8285" s="357"/>
      <c r="J8285" s="371"/>
      <c r="K8285" s="378"/>
      <c r="L8285" s="378"/>
      <c r="M8285" s="408"/>
      <c r="N8285" s="408"/>
      <c r="O8285" s="442"/>
      <c r="P8285" s="398"/>
      <c r="Q8285" s="398"/>
      <c r="R8285" s="398"/>
    </row>
    <row r="8286" spans="8:19" x14ac:dyDescent="0.3">
      <c r="H8286" s="357"/>
      <c r="I8286" s="357"/>
      <c r="J8286" s="407"/>
      <c r="K8286" s="378"/>
      <c r="L8286" s="378"/>
      <c r="M8286" s="381"/>
      <c r="N8286" s="381"/>
      <c r="O8286" s="376"/>
      <c r="P8286" s="377"/>
      <c r="Q8286" s="376"/>
      <c r="R8286" s="377"/>
    </row>
    <row r="8287" spans="8:19" ht="16.5" customHeight="1" x14ac:dyDescent="0.3">
      <c r="H8287" s="367"/>
      <c r="I8287" s="367"/>
      <c r="J8287" s="367"/>
      <c r="K8287" s="367"/>
      <c r="L8287" s="367"/>
      <c r="M8287" s="367"/>
      <c r="N8287" s="382"/>
      <c r="O8287" s="376"/>
      <c r="P8287" s="377"/>
      <c r="Q8287" s="376"/>
      <c r="R8287" s="377"/>
      <c r="S8287" s="71"/>
    </row>
    <row r="8288" spans="8:19" ht="18.75" customHeight="1" x14ac:dyDescent="0.3">
      <c r="H8288" s="367"/>
      <c r="I8288" s="367"/>
      <c r="J8288" s="367"/>
      <c r="K8288" s="367"/>
      <c r="L8288" s="367"/>
      <c r="M8288" s="367"/>
      <c r="N8288" s="382"/>
      <c r="O8288" s="376"/>
      <c r="P8288" s="480"/>
      <c r="Q8288" s="480"/>
      <c r="R8288" s="480"/>
    </row>
    <row r="8289" spans="8:18" ht="19.5" customHeight="1" x14ac:dyDescent="0.3">
      <c r="H8289" s="385"/>
      <c r="I8289" s="385"/>
      <c r="J8289" s="385"/>
      <c r="K8289" s="385"/>
      <c r="L8289" s="385"/>
      <c r="M8289" s="386"/>
      <c r="N8289" s="386"/>
      <c r="O8289" s="385"/>
      <c r="P8289" s="385"/>
      <c r="Q8289" s="13"/>
      <c r="R8289" s="13"/>
    </row>
    <row r="8290" spans="8:18" ht="18.75" customHeight="1" x14ac:dyDescent="0.3">
      <c r="H8290" s="354"/>
      <c r="I8290" s="355"/>
      <c r="J8290" s="355"/>
      <c r="K8290" s="355"/>
      <c r="L8290" s="355"/>
      <c r="M8290" s="355"/>
      <c r="N8290" s="355"/>
      <c r="O8290" s="355"/>
      <c r="P8290" s="355"/>
      <c r="Q8290" s="13"/>
      <c r="R8290" s="13"/>
    </row>
    <row r="8291" spans="8:18" x14ac:dyDescent="0.3">
      <c r="H8291" s="354"/>
      <c r="I8291" s="355"/>
      <c r="J8291" s="355"/>
      <c r="K8291" s="355"/>
      <c r="L8291" s="355"/>
      <c r="M8291" s="355"/>
      <c r="N8291" s="355"/>
      <c r="O8291" s="355"/>
      <c r="P8291" s="355"/>
      <c r="Q8291" s="13"/>
      <c r="R8291" s="70"/>
    </row>
    <row r="8292" spans="8:18" ht="31.5" customHeight="1" x14ac:dyDescent="0.3">
      <c r="H8292" s="354"/>
      <c r="I8292" s="355"/>
      <c r="J8292" s="355"/>
      <c r="K8292" s="355"/>
      <c r="L8292" s="355"/>
      <c r="M8292" s="355"/>
      <c r="N8292" s="355"/>
      <c r="O8292" s="355"/>
      <c r="P8292" s="355"/>
      <c r="Q8292" s="13"/>
      <c r="R8292" s="70"/>
    </row>
    <row r="8293" spans="8:18" ht="4.5" customHeight="1" x14ac:dyDescent="0.3">
      <c r="H8293" s="13"/>
      <c r="I8293" s="13"/>
      <c r="J8293" s="13"/>
      <c r="K8293" s="13"/>
      <c r="L8293" s="13"/>
      <c r="M8293" s="358"/>
      <c r="N8293" s="358"/>
      <c r="O8293" s="13"/>
      <c r="P8293" s="13"/>
      <c r="Q8293" s="13"/>
      <c r="R8293" s="13"/>
    </row>
    <row r="8294" spans="8:18" ht="18.600000000000001" x14ac:dyDescent="0.4">
      <c r="H8294" s="487"/>
      <c r="I8294" s="487"/>
      <c r="J8294" s="487"/>
      <c r="K8294" s="487"/>
      <c r="L8294" s="487"/>
      <c r="M8294" s="487"/>
      <c r="N8294" s="487"/>
      <c r="O8294" s="487"/>
      <c r="P8294" s="487"/>
      <c r="Q8294" s="487"/>
      <c r="R8294" s="487"/>
    </row>
    <row r="8295" spans="8:18" x14ac:dyDescent="0.3">
      <c r="H8295" s="482"/>
      <c r="I8295" s="482"/>
      <c r="J8295" s="482"/>
      <c r="K8295" s="482"/>
      <c r="L8295" s="482"/>
      <c r="M8295" s="482"/>
      <c r="N8295" s="482"/>
      <c r="O8295" s="482"/>
      <c r="P8295" s="482"/>
      <c r="Q8295" s="13"/>
      <c r="R8295" s="13"/>
    </row>
    <row r="8296" spans="8:18" ht="18.600000000000001" x14ac:dyDescent="0.4">
      <c r="H8296" s="483"/>
      <c r="I8296" s="483"/>
      <c r="J8296" s="483"/>
      <c r="K8296" s="483"/>
      <c r="L8296" s="483"/>
      <c r="M8296" s="483"/>
      <c r="N8296" s="483"/>
      <c r="O8296" s="483"/>
      <c r="P8296" s="483"/>
      <c r="Q8296" s="13"/>
      <c r="R8296" s="13"/>
    </row>
    <row r="8297" spans="8:18" ht="18" x14ac:dyDescent="0.4">
      <c r="H8297" s="484"/>
      <c r="I8297" s="484"/>
      <c r="J8297" s="484"/>
      <c r="K8297" s="484"/>
      <c r="L8297" s="484"/>
      <c r="M8297" s="484"/>
      <c r="N8297" s="484"/>
      <c r="O8297" s="484"/>
      <c r="P8297" s="484"/>
      <c r="Q8297" s="13"/>
      <c r="R8297" s="13"/>
    </row>
    <row r="8298" spans="8:18" x14ac:dyDescent="0.3">
      <c r="H8298" s="13"/>
      <c r="I8298" s="359"/>
      <c r="J8298" s="360"/>
      <c r="K8298" s="430"/>
      <c r="L8298" s="362"/>
      <c r="M8298" s="363"/>
      <c r="N8298" s="485"/>
      <c r="O8298" s="485"/>
      <c r="P8298" s="364"/>
      <c r="Q8298" s="13"/>
      <c r="R8298" s="13"/>
    </row>
    <row r="8299" spans="8:18" x14ac:dyDescent="0.3">
      <c r="H8299" s="13"/>
      <c r="I8299" s="359"/>
      <c r="J8299" s="360"/>
      <c r="K8299" s="361"/>
      <c r="L8299" s="361"/>
      <c r="M8299" s="363"/>
      <c r="N8299" s="485"/>
      <c r="O8299" s="485"/>
      <c r="P8299" s="364"/>
      <c r="Q8299" s="13"/>
      <c r="R8299" s="13"/>
    </row>
    <row r="8300" spans="8:18" x14ac:dyDescent="0.3">
      <c r="H8300" s="13"/>
      <c r="I8300" s="365"/>
      <c r="J8300" s="365"/>
      <c r="K8300" s="366"/>
      <c r="L8300" s="367"/>
      <c r="M8300" s="368"/>
      <c r="N8300" s="369"/>
      <c r="O8300" s="486"/>
      <c r="P8300" s="486"/>
      <c r="Q8300" s="486"/>
      <c r="R8300" s="486"/>
    </row>
    <row r="8301" spans="8:18" x14ac:dyDescent="0.3">
      <c r="H8301" s="370"/>
      <c r="I8301" s="371"/>
      <c r="J8301" s="371"/>
      <c r="K8301" s="367"/>
      <c r="L8301" s="367"/>
      <c r="M8301" s="367"/>
      <c r="N8301" s="372"/>
      <c r="O8301" s="478"/>
      <c r="P8301" s="478"/>
      <c r="Q8301" s="478"/>
      <c r="R8301" s="478"/>
    </row>
    <row r="8302" spans="8:18" x14ac:dyDescent="0.3">
      <c r="H8302" s="370"/>
      <c r="I8302" s="357"/>
      <c r="J8302" s="365"/>
      <c r="K8302" s="357"/>
      <c r="L8302" s="357"/>
      <c r="M8302" s="411"/>
      <c r="N8302" s="389"/>
      <c r="O8302" s="398"/>
      <c r="P8302" s="398"/>
      <c r="Q8302" s="398"/>
      <c r="R8302" s="398"/>
    </row>
    <row r="8303" spans="8:18" x14ac:dyDescent="0.3">
      <c r="H8303" s="370"/>
      <c r="I8303" s="357"/>
      <c r="J8303" s="365"/>
      <c r="K8303" s="378"/>
      <c r="L8303" s="378"/>
      <c r="M8303" s="408"/>
      <c r="N8303" s="381"/>
      <c r="O8303" s="398"/>
      <c r="P8303" s="398"/>
      <c r="Q8303" s="398"/>
      <c r="R8303" s="398"/>
    </row>
    <row r="8304" spans="8:18" x14ac:dyDescent="0.3">
      <c r="H8304" s="357"/>
      <c r="I8304" s="357"/>
      <c r="J8304" s="407"/>
      <c r="K8304" s="378"/>
      <c r="L8304" s="378"/>
      <c r="M8304" s="381"/>
      <c r="N8304" s="381"/>
      <c r="O8304" s="376"/>
      <c r="P8304" s="377"/>
      <c r="Q8304" s="376"/>
      <c r="R8304" s="377"/>
    </row>
    <row r="8305" spans="8:18" ht="18.75" customHeight="1" x14ac:dyDescent="0.3">
      <c r="H8305" s="367"/>
      <c r="I8305" s="367"/>
      <c r="J8305" s="367"/>
      <c r="K8305" s="367"/>
      <c r="L8305" s="367"/>
      <c r="M8305" s="367"/>
      <c r="N8305" s="382"/>
      <c r="O8305" s="376"/>
      <c r="P8305" s="377"/>
      <c r="Q8305" s="376"/>
      <c r="R8305" s="377"/>
    </row>
    <row r="8306" spans="8:18" ht="24" customHeight="1" x14ac:dyDescent="0.3">
      <c r="H8306" s="367"/>
      <c r="I8306" s="367"/>
      <c r="J8306" s="367"/>
      <c r="K8306" s="367"/>
      <c r="L8306" s="367"/>
      <c r="M8306" s="367"/>
      <c r="N8306" s="382"/>
      <c r="O8306" s="376"/>
      <c r="P8306" s="480"/>
      <c r="Q8306" s="480"/>
      <c r="R8306" s="480"/>
    </row>
    <row r="8307" spans="8:18" ht="27.75" customHeight="1" x14ac:dyDescent="0.3">
      <c r="H8307" s="385"/>
      <c r="I8307" s="385"/>
      <c r="J8307" s="385"/>
      <c r="K8307" s="385"/>
      <c r="L8307" s="385"/>
      <c r="M8307" s="386"/>
      <c r="N8307" s="386"/>
      <c r="O8307" s="385"/>
      <c r="P8307" s="385"/>
      <c r="Q8307" s="13"/>
      <c r="R8307" s="13"/>
    </row>
    <row r="8308" spans="8:18" ht="27" customHeight="1" x14ac:dyDescent="0.3">
      <c r="H8308" s="354"/>
      <c r="I8308" s="355"/>
      <c r="J8308" s="355"/>
      <c r="K8308" s="355"/>
      <c r="L8308" s="355"/>
      <c r="M8308" s="355"/>
      <c r="N8308" s="355"/>
      <c r="O8308" s="355"/>
      <c r="P8308" s="355"/>
      <c r="Q8308" s="13"/>
      <c r="R8308" s="13"/>
    </row>
    <row r="8309" spans="8:18" x14ac:dyDescent="0.3">
      <c r="H8309" s="354"/>
      <c r="I8309" s="355"/>
      <c r="J8309" s="355"/>
      <c r="K8309" s="355"/>
      <c r="L8309" s="355"/>
      <c r="M8309" s="355"/>
      <c r="N8309" s="355"/>
      <c r="O8309" s="355"/>
      <c r="P8309" s="355"/>
      <c r="Q8309" s="13"/>
      <c r="R8309" s="70"/>
    </row>
    <row r="8310" spans="8:18" ht="33.75" customHeight="1" x14ac:dyDescent="0.3">
      <c r="H8310" s="354"/>
      <c r="I8310" s="355"/>
      <c r="J8310" s="355"/>
      <c r="K8310" s="355"/>
      <c r="L8310" s="355"/>
      <c r="M8310" s="355"/>
      <c r="N8310" s="355"/>
      <c r="O8310" s="355"/>
      <c r="P8310" s="355"/>
      <c r="Q8310" s="13"/>
      <c r="R8310" s="70"/>
    </row>
    <row r="8311" spans="8:18" ht="10.5" customHeight="1" x14ac:dyDescent="0.3">
      <c r="H8311" s="13"/>
      <c r="I8311" s="13"/>
      <c r="J8311" s="13"/>
      <c r="K8311" s="13"/>
      <c r="L8311" s="13"/>
      <c r="M8311" s="358"/>
      <c r="N8311" s="358"/>
      <c r="O8311" s="13"/>
      <c r="P8311" s="13"/>
      <c r="Q8311" s="13"/>
      <c r="R8311" s="13"/>
    </row>
    <row r="8312" spans="8:18" ht="18.600000000000001" x14ac:dyDescent="0.4">
      <c r="H8312" s="487"/>
      <c r="I8312" s="487"/>
      <c r="J8312" s="487"/>
      <c r="K8312" s="487"/>
      <c r="L8312" s="487"/>
      <c r="M8312" s="487"/>
      <c r="N8312" s="487"/>
      <c r="O8312" s="487"/>
      <c r="P8312" s="487"/>
      <c r="Q8312" s="487"/>
      <c r="R8312" s="487"/>
    </row>
    <row r="8313" spans="8:18" x14ac:dyDescent="0.3">
      <c r="H8313" s="482"/>
      <c r="I8313" s="482"/>
      <c r="J8313" s="482"/>
      <c r="K8313" s="482"/>
      <c r="L8313" s="482"/>
      <c r="M8313" s="482"/>
      <c r="N8313" s="482"/>
      <c r="O8313" s="482"/>
      <c r="P8313" s="482"/>
      <c r="Q8313" s="13"/>
      <c r="R8313" s="13"/>
    </row>
    <row r="8314" spans="8:18" ht="18.600000000000001" x14ac:dyDescent="0.4">
      <c r="H8314" s="483"/>
      <c r="I8314" s="483"/>
      <c r="J8314" s="483"/>
      <c r="K8314" s="483"/>
      <c r="L8314" s="483"/>
      <c r="M8314" s="483"/>
      <c r="N8314" s="483"/>
      <c r="O8314" s="483"/>
      <c r="P8314" s="483"/>
      <c r="Q8314" s="13"/>
      <c r="R8314" s="13"/>
    </row>
    <row r="8315" spans="8:18" ht="18" x14ac:dyDescent="0.4">
      <c r="H8315" s="484"/>
      <c r="I8315" s="484"/>
      <c r="J8315" s="484"/>
      <c r="K8315" s="484"/>
      <c r="L8315" s="484"/>
      <c r="M8315" s="484"/>
      <c r="N8315" s="484"/>
      <c r="O8315" s="484"/>
      <c r="P8315" s="484"/>
      <c r="Q8315" s="13"/>
      <c r="R8315" s="13"/>
    </row>
    <row r="8316" spans="8:18" x14ac:dyDescent="0.3">
      <c r="H8316" s="13"/>
      <c r="I8316" s="359"/>
      <c r="J8316" s="360"/>
      <c r="K8316" s="430"/>
      <c r="L8316" s="362"/>
      <c r="M8316" s="363"/>
      <c r="N8316" s="485"/>
      <c r="O8316" s="485"/>
      <c r="P8316" s="364"/>
      <c r="Q8316" s="13"/>
      <c r="R8316" s="13"/>
    </row>
    <row r="8317" spans="8:18" x14ac:dyDescent="0.3">
      <c r="H8317" s="13"/>
      <c r="I8317" s="359"/>
      <c r="J8317" s="360"/>
      <c r="K8317" s="361"/>
      <c r="L8317" s="361"/>
      <c r="M8317" s="363"/>
      <c r="N8317" s="485"/>
      <c r="O8317" s="485"/>
      <c r="P8317" s="364"/>
      <c r="Q8317" s="13"/>
      <c r="R8317" s="13"/>
    </row>
    <row r="8318" spans="8:18" x14ac:dyDescent="0.3">
      <c r="H8318" s="13"/>
      <c r="I8318" s="365"/>
      <c r="J8318" s="365"/>
      <c r="K8318" s="366"/>
      <c r="L8318" s="367"/>
      <c r="M8318" s="368"/>
      <c r="N8318" s="369"/>
      <c r="O8318" s="486"/>
      <c r="P8318" s="486"/>
      <c r="Q8318" s="486"/>
      <c r="R8318" s="486"/>
    </row>
    <row r="8319" spans="8:18" x14ac:dyDescent="0.3">
      <c r="H8319" s="370"/>
      <c r="I8319" s="371"/>
      <c r="J8319" s="371"/>
      <c r="K8319" s="367"/>
      <c r="L8319" s="367"/>
      <c r="M8319" s="367"/>
      <c r="N8319" s="372"/>
      <c r="O8319" s="478"/>
      <c r="P8319" s="478"/>
      <c r="Q8319" s="478"/>
      <c r="R8319" s="478"/>
    </row>
    <row r="8320" spans="8:18" ht="19.5" customHeight="1" x14ac:dyDescent="0.3">
      <c r="H8320" s="370"/>
      <c r="I8320" s="357"/>
      <c r="J8320" s="365"/>
      <c r="K8320" s="357"/>
      <c r="L8320" s="357"/>
      <c r="M8320" s="411"/>
      <c r="N8320" s="389"/>
      <c r="O8320" s="398"/>
      <c r="P8320" s="398"/>
      <c r="Q8320" s="398"/>
      <c r="R8320" s="398"/>
    </row>
    <row r="8321" spans="8:18" ht="14.25" customHeight="1" x14ac:dyDescent="0.3">
      <c r="H8321" s="370"/>
      <c r="I8321" s="357"/>
      <c r="J8321" s="365"/>
      <c r="K8321" s="378"/>
      <c r="L8321" s="378"/>
      <c r="M8321" s="408"/>
      <c r="N8321" s="402"/>
      <c r="O8321" s="398"/>
      <c r="P8321" s="398"/>
      <c r="Q8321" s="398"/>
      <c r="R8321" s="398"/>
    </row>
    <row r="8322" spans="8:18" x14ac:dyDescent="0.3">
      <c r="H8322" s="370"/>
      <c r="I8322" s="357"/>
      <c r="J8322" s="365"/>
      <c r="K8322" s="378"/>
      <c r="L8322" s="378"/>
      <c r="M8322" s="408"/>
      <c r="N8322" s="402"/>
      <c r="O8322" s="398"/>
      <c r="P8322" s="398"/>
      <c r="Q8322" s="398"/>
      <c r="R8322" s="398"/>
    </row>
    <row r="8323" spans="8:18" x14ac:dyDescent="0.3">
      <c r="H8323" s="370"/>
      <c r="I8323" s="357"/>
      <c r="J8323" s="365"/>
      <c r="K8323" s="378"/>
      <c r="L8323" s="378"/>
      <c r="M8323" s="408"/>
      <c r="N8323" s="381"/>
      <c r="O8323" s="398"/>
      <c r="P8323" s="398"/>
      <c r="Q8323" s="398"/>
      <c r="R8323" s="398"/>
    </row>
    <row r="8324" spans="8:18" x14ac:dyDescent="0.3">
      <c r="H8324" s="370"/>
      <c r="I8324" s="357"/>
      <c r="J8324" s="365"/>
      <c r="K8324" s="378"/>
      <c r="L8324" s="378"/>
      <c r="M8324" s="408"/>
      <c r="N8324" s="381"/>
      <c r="O8324" s="398"/>
      <c r="P8324" s="398"/>
      <c r="Q8324" s="398"/>
      <c r="R8324" s="398"/>
    </row>
    <row r="8325" spans="8:18" x14ac:dyDescent="0.3">
      <c r="H8325" s="370"/>
      <c r="I8325" s="357"/>
      <c r="J8325" s="365"/>
      <c r="K8325" s="378"/>
      <c r="L8325" s="378"/>
      <c r="M8325" s="408"/>
      <c r="N8325" s="490"/>
      <c r="O8325" s="398"/>
      <c r="P8325" s="398"/>
      <c r="Q8325" s="398"/>
      <c r="R8325" s="398"/>
    </row>
    <row r="8326" spans="8:18" x14ac:dyDescent="0.3">
      <c r="H8326" s="370"/>
      <c r="I8326" s="357"/>
      <c r="J8326" s="365"/>
      <c r="K8326" s="378"/>
      <c r="L8326" s="378"/>
      <c r="M8326" s="408"/>
      <c r="N8326" s="490"/>
      <c r="O8326" s="398"/>
      <c r="P8326" s="398"/>
      <c r="Q8326" s="398"/>
      <c r="R8326" s="398"/>
    </row>
    <row r="8327" spans="8:18" x14ac:dyDescent="0.3">
      <c r="H8327" s="370"/>
      <c r="I8327" s="357"/>
      <c r="J8327" s="365"/>
      <c r="K8327" s="378"/>
      <c r="L8327" s="378"/>
      <c r="M8327" s="408"/>
      <c r="N8327" s="381"/>
      <c r="O8327" s="398"/>
      <c r="P8327" s="398"/>
      <c r="Q8327" s="398"/>
      <c r="R8327" s="398"/>
    </row>
    <row r="8328" spans="8:18" ht="12" customHeight="1" x14ac:dyDescent="0.3">
      <c r="H8328" s="370"/>
      <c r="I8328" s="357"/>
      <c r="J8328" s="365"/>
      <c r="K8328" s="378"/>
      <c r="L8328" s="378"/>
      <c r="M8328" s="408"/>
      <c r="N8328" s="389"/>
      <c r="O8328" s="398"/>
      <c r="P8328" s="398"/>
      <c r="Q8328" s="398"/>
      <c r="R8328" s="398"/>
    </row>
    <row r="8329" spans="8:18" ht="24.75" customHeight="1" x14ac:dyDescent="0.3">
      <c r="H8329" s="370"/>
      <c r="I8329" s="357"/>
      <c r="J8329" s="365"/>
      <c r="K8329" s="378"/>
      <c r="L8329" s="378"/>
      <c r="M8329" s="408"/>
      <c r="N8329" s="402"/>
      <c r="O8329" s="398"/>
      <c r="P8329" s="398"/>
      <c r="Q8329" s="398"/>
      <c r="R8329" s="398"/>
    </row>
    <row r="8330" spans="8:18" ht="20.25" customHeight="1" x14ac:dyDescent="0.3">
      <c r="H8330" s="370"/>
      <c r="I8330" s="357"/>
      <c r="J8330" s="365"/>
      <c r="K8330" s="378"/>
      <c r="L8330" s="378"/>
      <c r="M8330" s="408"/>
      <c r="N8330" s="381"/>
      <c r="O8330" s="398"/>
      <c r="P8330" s="398"/>
      <c r="Q8330" s="398"/>
      <c r="R8330" s="398"/>
    </row>
    <row r="8331" spans="8:18" ht="15" customHeight="1" x14ac:dyDescent="0.3">
      <c r="H8331" s="370"/>
      <c r="I8331" s="357"/>
      <c r="J8331" s="365"/>
      <c r="K8331" s="378"/>
      <c r="L8331" s="378"/>
      <c r="M8331" s="408"/>
      <c r="N8331" s="389"/>
      <c r="O8331" s="398"/>
      <c r="P8331" s="398"/>
      <c r="Q8331" s="398"/>
      <c r="R8331" s="398"/>
    </row>
    <row r="8332" spans="8:18" ht="23.25" customHeight="1" x14ac:dyDescent="0.3">
      <c r="H8332" s="370"/>
      <c r="I8332" s="357"/>
      <c r="J8332" s="365"/>
      <c r="K8332" s="378"/>
      <c r="L8332" s="378"/>
      <c r="M8332" s="408"/>
      <c r="N8332" s="402"/>
      <c r="O8332" s="398"/>
      <c r="P8332" s="398"/>
      <c r="Q8332" s="398"/>
      <c r="R8332" s="398"/>
    </row>
    <row r="8333" spans="8:18" x14ac:dyDescent="0.3">
      <c r="H8333" s="370"/>
      <c r="I8333" s="357"/>
      <c r="J8333" s="365"/>
      <c r="K8333" s="378"/>
      <c r="L8333" s="378"/>
      <c r="M8333" s="408"/>
      <c r="N8333" s="381"/>
      <c r="O8333" s="398"/>
      <c r="P8333" s="398"/>
      <c r="Q8333" s="398"/>
      <c r="R8333" s="398"/>
    </row>
    <row r="8334" spans="8:18" x14ac:dyDescent="0.3">
      <c r="H8334" s="370"/>
      <c r="I8334" s="357"/>
      <c r="J8334" s="365"/>
      <c r="K8334" s="378"/>
      <c r="L8334" s="378"/>
      <c r="M8334" s="408"/>
      <c r="N8334" s="389"/>
      <c r="O8334" s="398"/>
      <c r="P8334" s="398"/>
      <c r="Q8334" s="398"/>
      <c r="R8334" s="398"/>
    </row>
    <row r="8335" spans="8:18" ht="24" customHeight="1" x14ac:dyDescent="0.3">
      <c r="H8335" s="370"/>
      <c r="I8335" s="357"/>
      <c r="J8335" s="365"/>
      <c r="K8335" s="378"/>
      <c r="L8335" s="378"/>
      <c r="M8335" s="408"/>
      <c r="N8335" s="402"/>
      <c r="O8335" s="398"/>
      <c r="P8335" s="398"/>
      <c r="Q8335" s="398"/>
      <c r="R8335" s="398"/>
    </row>
    <row r="8336" spans="8:18" ht="15.75" customHeight="1" x14ac:dyDescent="0.3">
      <c r="H8336" s="370"/>
      <c r="I8336" s="357"/>
      <c r="J8336" s="365"/>
      <c r="K8336" s="378"/>
      <c r="L8336" s="378"/>
      <c r="M8336" s="408"/>
      <c r="N8336" s="402"/>
      <c r="O8336" s="398"/>
      <c r="P8336" s="398"/>
      <c r="Q8336" s="398"/>
      <c r="R8336" s="398"/>
    </row>
    <row r="8337" spans="8:18" x14ac:dyDescent="0.3">
      <c r="H8337" s="357"/>
      <c r="I8337" s="357"/>
      <c r="J8337" s="407"/>
      <c r="K8337" s="378"/>
      <c r="L8337" s="378"/>
      <c r="M8337" s="381"/>
      <c r="N8337" s="381"/>
      <c r="O8337" s="376"/>
      <c r="P8337" s="377"/>
      <c r="Q8337" s="376"/>
      <c r="R8337" s="377"/>
    </row>
    <row r="8338" spans="8:18" ht="18.75" customHeight="1" x14ac:dyDescent="0.3">
      <c r="H8338" s="367"/>
      <c r="I8338" s="367"/>
      <c r="J8338" s="367"/>
      <c r="K8338" s="367"/>
      <c r="L8338" s="367"/>
      <c r="M8338" s="367"/>
      <c r="N8338" s="382"/>
      <c r="O8338" s="376"/>
      <c r="P8338" s="460"/>
      <c r="Q8338" s="376"/>
      <c r="R8338" s="377"/>
    </row>
    <row r="8339" spans="8:18" ht="21" customHeight="1" x14ac:dyDescent="0.3">
      <c r="H8339" s="367"/>
      <c r="I8339" s="367"/>
      <c r="J8339" s="367"/>
      <c r="K8339" s="367"/>
      <c r="L8339" s="367"/>
      <c r="M8339" s="367"/>
      <c r="N8339" s="382"/>
      <c r="O8339" s="376"/>
      <c r="P8339" s="480"/>
      <c r="Q8339" s="480"/>
      <c r="R8339" s="480"/>
    </row>
    <row r="8340" spans="8:18" ht="23.25" customHeight="1" x14ac:dyDescent="0.3">
      <c r="H8340" s="385"/>
      <c r="I8340" s="385"/>
      <c r="J8340" s="385"/>
      <c r="K8340" s="385"/>
      <c r="L8340" s="385"/>
      <c r="M8340" s="386"/>
      <c r="N8340" s="386"/>
      <c r="O8340" s="385"/>
      <c r="P8340" s="385"/>
      <c r="Q8340" s="13"/>
      <c r="R8340" s="13"/>
    </row>
    <row r="8341" spans="8:18" ht="18" customHeight="1" x14ac:dyDescent="0.3">
      <c r="H8341" s="354"/>
      <c r="I8341" s="355"/>
      <c r="J8341" s="355"/>
      <c r="K8341" s="355"/>
      <c r="L8341" s="355"/>
      <c r="M8341" s="355"/>
      <c r="N8341" s="355"/>
      <c r="O8341" s="355"/>
      <c r="P8341" s="355"/>
      <c r="Q8341" s="13"/>
      <c r="R8341" s="13"/>
    </row>
    <row r="8342" spans="8:18" x14ac:dyDescent="0.3">
      <c r="H8342" s="354"/>
      <c r="I8342" s="355"/>
      <c r="J8342" s="355"/>
      <c r="K8342" s="355"/>
      <c r="L8342" s="355"/>
      <c r="M8342" s="355"/>
      <c r="N8342" s="355"/>
      <c r="O8342" s="355"/>
      <c r="P8342" s="355"/>
      <c r="Q8342" s="13"/>
      <c r="R8342" s="70"/>
    </row>
    <row r="8343" spans="8:18" ht="24" customHeight="1" x14ac:dyDescent="0.3">
      <c r="H8343" s="354"/>
      <c r="I8343" s="355"/>
      <c r="J8343" s="355"/>
      <c r="K8343" s="355"/>
      <c r="L8343" s="355"/>
      <c r="M8343" s="355"/>
      <c r="N8343" s="355"/>
      <c r="O8343" s="355"/>
      <c r="P8343" s="355"/>
      <c r="Q8343" s="13"/>
      <c r="R8343" s="70"/>
    </row>
    <row r="8344" spans="8:18" ht="6" customHeight="1" x14ac:dyDescent="0.3">
      <c r="H8344" s="13"/>
      <c r="I8344" s="13"/>
      <c r="J8344" s="13"/>
      <c r="K8344" s="13"/>
      <c r="L8344" s="13"/>
      <c r="M8344" s="358"/>
      <c r="N8344" s="358"/>
      <c r="O8344" s="13"/>
      <c r="P8344" s="13"/>
      <c r="Q8344" s="13"/>
      <c r="R8344" s="13"/>
    </row>
    <row r="8345" spans="8:18" ht="18.600000000000001" x14ac:dyDescent="0.4">
      <c r="H8345" s="487"/>
      <c r="I8345" s="487"/>
      <c r="J8345" s="487"/>
      <c r="K8345" s="487"/>
      <c r="L8345" s="487"/>
      <c r="M8345" s="487"/>
      <c r="N8345" s="487"/>
      <c r="O8345" s="487"/>
      <c r="P8345" s="487"/>
      <c r="Q8345" s="487"/>
      <c r="R8345" s="487"/>
    </row>
    <row r="8346" spans="8:18" x14ac:dyDescent="0.3">
      <c r="H8346" s="482"/>
      <c r="I8346" s="482"/>
      <c r="J8346" s="482"/>
      <c r="K8346" s="482"/>
      <c r="L8346" s="482"/>
      <c r="M8346" s="482"/>
      <c r="N8346" s="482"/>
      <c r="O8346" s="482"/>
      <c r="P8346" s="482"/>
      <c r="Q8346" s="13"/>
      <c r="R8346" s="13"/>
    </row>
    <row r="8347" spans="8:18" ht="18.600000000000001" x14ac:dyDescent="0.4">
      <c r="H8347" s="483"/>
      <c r="I8347" s="483"/>
      <c r="J8347" s="483"/>
      <c r="K8347" s="483"/>
      <c r="L8347" s="483"/>
      <c r="M8347" s="483"/>
      <c r="N8347" s="483"/>
      <c r="O8347" s="483"/>
      <c r="P8347" s="483"/>
      <c r="Q8347" s="13"/>
      <c r="R8347" s="13"/>
    </row>
    <row r="8348" spans="8:18" ht="18" x14ac:dyDescent="0.4">
      <c r="H8348" s="484"/>
      <c r="I8348" s="484"/>
      <c r="J8348" s="484"/>
      <c r="K8348" s="484"/>
      <c r="L8348" s="484"/>
      <c r="M8348" s="484"/>
      <c r="N8348" s="484"/>
      <c r="O8348" s="484"/>
      <c r="P8348" s="484"/>
      <c r="Q8348" s="13"/>
      <c r="R8348" s="13"/>
    </row>
    <row r="8349" spans="8:18" x14ac:dyDescent="0.3">
      <c r="H8349" s="13"/>
      <c r="I8349" s="359"/>
      <c r="J8349" s="360"/>
      <c r="K8349" s="430"/>
      <c r="L8349" s="362"/>
      <c r="M8349" s="363"/>
      <c r="N8349" s="485"/>
      <c r="O8349" s="485"/>
      <c r="P8349" s="364"/>
      <c r="Q8349" s="13"/>
      <c r="R8349" s="13"/>
    </row>
    <row r="8350" spans="8:18" x14ac:dyDescent="0.3">
      <c r="H8350" s="13"/>
      <c r="I8350" s="359"/>
      <c r="J8350" s="360"/>
      <c r="K8350" s="361"/>
      <c r="L8350" s="361"/>
      <c r="M8350" s="363"/>
      <c r="N8350" s="485"/>
      <c r="O8350" s="485"/>
      <c r="P8350" s="364"/>
      <c r="Q8350" s="13"/>
      <c r="R8350" s="13"/>
    </row>
    <row r="8351" spans="8:18" x14ac:dyDescent="0.3">
      <c r="H8351" s="13"/>
      <c r="I8351" s="365"/>
      <c r="J8351" s="365"/>
      <c r="K8351" s="366"/>
      <c r="L8351" s="367"/>
      <c r="M8351" s="368"/>
      <c r="N8351" s="369"/>
      <c r="O8351" s="486"/>
      <c r="P8351" s="486"/>
      <c r="Q8351" s="486"/>
      <c r="R8351" s="486"/>
    </row>
    <row r="8352" spans="8:18" x14ac:dyDescent="0.3">
      <c r="H8352" s="370"/>
      <c r="I8352" s="371"/>
      <c r="J8352" s="371"/>
      <c r="K8352" s="367"/>
      <c r="L8352" s="367"/>
      <c r="M8352" s="367"/>
      <c r="N8352" s="372"/>
      <c r="O8352" s="478"/>
      <c r="P8352" s="478"/>
      <c r="Q8352" s="478"/>
      <c r="R8352" s="478"/>
    </row>
    <row r="8353" spans="8:19" ht="25.5" customHeight="1" x14ac:dyDescent="0.3">
      <c r="H8353" s="370"/>
      <c r="I8353" s="357"/>
      <c r="J8353" s="365"/>
      <c r="K8353" s="357"/>
      <c r="L8353" s="357"/>
      <c r="M8353" s="411"/>
      <c r="N8353" s="389"/>
      <c r="O8353" s="398"/>
      <c r="P8353" s="398"/>
      <c r="Q8353" s="398"/>
      <c r="R8353" s="398"/>
    </row>
    <row r="8354" spans="8:19" x14ac:dyDescent="0.3">
      <c r="H8354" s="370"/>
      <c r="I8354" s="357"/>
      <c r="J8354" s="365"/>
      <c r="K8354" s="378"/>
      <c r="L8354" s="378"/>
      <c r="M8354" s="408"/>
      <c r="N8354" s="402"/>
      <c r="O8354" s="398"/>
      <c r="P8354" s="398"/>
      <c r="Q8354" s="398"/>
      <c r="R8354" s="398"/>
    </row>
    <row r="8355" spans="8:19" x14ac:dyDescent="0.3">
      <c r="H8355" s="370"/>
      <c r="I8355" s="357"/>
      <c r="J8355" s="365"/>
      <c r="K8355" s="378"/>
      <c r="L8355" s="378"/>
      <c r="M8355" s="408"/>
      <c r="N8355" s="402"/>
      <c r="O8355" s="398"/>
      <c r="P8355" s="398"/>
      <c r="Q8355" s="398"/>
      <c r="R8355" s="398"/>
    </row>
    <row r="8356" spans="8:19" x14ac:dyDescent="0.3">
      <c r="H8356" s="370"/>
      <c r="I8356" s="357"/>
      <c r="J8356" s="365"/>
      <c r="K8356" s="378"/>
      <c r="L8356" s="378"/>
      <c r="M8356" s="408"/>
      <c r="N8356" s="402"/>
      <c r="O8356" s="398"/>
      <c r="P8356" s="398"/>
      <c r="Q8356" s="398"/>
      <c r="R8356" s="398"/>
    </row>
    <row r="8357" spans="8:19" x14ac:dyDescent="0.3">
      <c r="H8357" s="370"/>
      <c r="I8357" s="357"/>
      <c r="J8357" s="365"/>
      <c r="K8357" s="378"/>
      <c r="L8357" s="378"/>
      <c r="M8357" s="408"/>
      <c r="N8357" s="402"/>
      <c r="O8357" s="398"/>
      <c r="P8357" s="398"/>
      <c r="Q8357" s="398"/>
      <c r="R8357" s="398"/>
    </row>
    <row r="8358" spans="8:19" x14ac:dyDescent="0.3">
      <c r="H8358" s="370"/>
      <c r="I8358" s="357"/>
      <c r="J8358" s="365"/>
      <c r="K8358" s="378"/>
      <c r="L8358" s="378"/>
      <c r="M8358" s="408"/>
      <c r="N8358" s="402"/>
      <c r="O8358" s="398"/>
      <c r="P8358" s="398"/>
      <c r="Q8358" s="398"/>
      <c r="R8358" s="398"/>
    </row>
    <row r="8359" spans="8:19" x14ac:dyDescent="0.3">
      <c r="H8359" s="370"/>
      <c r="I8359" s="357"/>
      <c r="J8359" s="365"/>
      <c r="K8359" s="378"/>
      <c r="L8359" s="378"/>
      <c r="M8359" s="408"/>
      <c r="N8359" s="381"/>
      <c r="O8359" s="398"/>
      <c r="P8359" s="398"/>
      <c r="Q8359" s="398"/>
      <c r="R8359" s="398"/>
    </row>
    <row r="8360" spans="8:19" x14ac:dyDescent="0.3">
      <c r="H8360" s="370"/>
      <c r="I8360" s="357"/>
      <c r="J8360" s="365"/>
      <c r="K8360" s="378"/>
      <c r="L8360" s="378"/>
      <c r="M8360" s="408"/>
      <c r="N8360" s="381"/>
      <c r="O8360" s="398"/>
      <c r="P8360" s="398"/>
      <c r="Q8360" s="398"/>
      <c r="R8360" s="398"/>
    </row>
    <row r="8361" spans="8:19" x14ac:dyDescent="0.3">
      <c r="H8361" s="370"/>
      <c r="I8361" s="357"/>
      <c r="J8361" s="365"/>
      <c r="K8361" s="378"/>
      <c r="L8361" s="378"/>
      <c r="M8361" s="408"/>
      <c r="N8361" s="381"/>
      <c r="O8361" s="398"/>
      <c r="P8361" s="398"/>
      <c r="Q8361" s="398"/>
      <c r="R8361" s="398"/>
    </row>
    <row r="8362" spans="8:19" x14ac:dyDescent="0.3">
      <c r="H8362" s="370"/>
      <c r="I8362" s="357"/>
      <c r="J8362" s="365"/>
      <c r="K8362" s="378"/>
      <c r="L8362" s="378"/>
      <c r="M8362" s="408"/>
      <c r="N8362" s="381"/>
      <c r="O8362" s="398"/>
      <c r="P8362" s="398"/>
      <c r="Q8362" s="398"/>
      <c r="R8362" s="398"/>
    </row>
    <row r="8363" spans="8:19" x14ac:dyDescent="0.3">
      <c r="H8363" s="357"/>
      <c r="I8363" s="357"/>
      <c r="J8363" s="407"/>
      <c r="K8363" s="378"/>
      <c r="L8363" s="378"/>
      <c r="M8363" s="381"/>
      <c r="N8363" s="381"/>
      <c r="O8363" s="376"/>
      <c r="P8363" s="377"/>
      <c r="Q8363" s="376"/>
      <c r="R8363" s="377"/>
    </row>
    <row r="8364" spans="8:19" ht="17.25" customHeight="1" x14ac:dyDescent="0.3">
      <c r="H8364" s="367"/>
      <c r="I8364" s="367"/>
      <c r="J8364" s="367"/>
      <c r="K8364" s="367"/>
      <c r="L8364" s="367"/>
      <c r="M8364" s="367"/>
      <c r="N8364" s="382"/>
      <c r="O8364" s="376"/>
      <c r="P8364" s="460"/>
      <c r="Q8364" s="376"/>
      <c r="R8364" s="377"/>
    </row>
    <row r="8365" spans="8:19" ht="21" customHeight="1" x14ac:dyDescent="0.3">
      <c r="H8365" s="367"/>
      <c r="I8365" s="367"/>
      <c r="J8365" s="367"/>
      <c r="K8365" s="367"/>
      <c r="L8365" s="367"/>
      <c r="M8365" s="367"/>
      <c r="N8365" s="382"/>
      <c r="O8365" s="376"/>
      <c r="P8365" s="480"/>
      <c r="Q8365" s="480"/>
      <c r="R8365" s="480"/>
    </row>
    <row r="8366" spans="8:19" ht="17.25" customHeight="1" x14ac:dyDescent="0.3">
      <c r="H8366" s="481"/>
      <c r="I8366" s="481"/>
      <c r="J8366" s="481"/>
      <c r="K8366" s="481"/>
      <c r="L8366" s="481"/>
      <c r="M8366" s="481"/>
      <c r="N8366" s="481"/>
      <c r="O8366" s="376"/>
      <c r="P8366" s="372"/>
      <c r="Q8366" s="398"/>
      <c r="R8366" s="398"/>
    </row>
    <row r="8367" spans="8:19" ht="20.25" customHeight="1" x14ac:dyDescent="0.3">
      <c r="H8367" s="481"/>
      <c r="I8367" s="481"/>
      <c r="J8367" s="481"/>
      <c r="K8367" s="481"/>
      <c r="L8367" s="481"/>
      <c r="M8367" s="481"/>
      <c r="N8367" s="481"/>
      <c r="O8367" s="376"/>
      <c r="P8367" s="480"/>
      <c r="Q8367" s="480"/>
      <c r="R8367" s="480"/>
      <c r="S8367" s="71"/>
    </row>
    <row r="8368" spans="8:19" ht="18" customHeight="1" x14ac:dyDescent="0.3">
      <c r="H8368" s="385"/>
      <c r="I8368" s="385"/>
      <c r="J8368" s="385"/>
      <c r="K8368" s="385"/>
      <c r="L8368" s="385"/>
      <c r="M8368" s="386"/>
      <c r="N8368" s="386"/>
      <c r="O8368" s="385"/>
      <c r="P8368" s="385"/>
      <c r="Q8368" s="13"/>
      <c r="R8368" s="13"/>
    </row>
    <row r="8369" spans="8:18" ht="20.25" customHeight="1" x14ac:dyDescent="0.3">
      <c r="H8369" s="354"/>
      <c r="I8369" s="355"/>
      <c r="J8369" s="355"/>
      <c r="K8369" s="355"/>
      <c r="L8369" s="355"/>
      <c r="M8369" s="355"/>
      <c r="N8369" s="355"/>
      <c r="O8369" s="355"/>
      <c r="P8369" s="355"/>
      <c r="Q8369" s="13"/>
      <c r="R8369" s="13"/>
    </row>
    <row r="8370" spans="8:18" x14ac:dyDescent="0.3">
      <c r="H8370" s="354"/>
      <c r="I8370" s="355"/>
      <c r="J8370" s="355"/>
      <c r="K8370" s="355"/>
      <c r="L8370" s="355"/>
      <c r="M8370" s="355"/>
      <c r="N8370" s="355"/>
      <c r="O8370" s="355"/>
      <c r="P8370" s="355"/>
      <c r="Q8370" s="13"/>
      <c r="R8370" s="70"/>
    </row>
    <row r="8371" spans="8:18" ht="25.5" customHeight="1" x14ac:dyDescent="0.3">
      <c r="H8371" s="354"/>
      <c r="I8371" s="355"/>
      <c r="J8371" s="355"/>
      <c r="K8371" s="355"/>
      <c r="L8371" s="355"/>
      <c r="M8371" s="355"/>
      <c r="N8371" s="355"/>
      <c r="O8371" s="355"/>
      <c r="P8371" s="355"/>
      <c r="Q8371" s="13"/>
      <c r="R8371" s="70"/>
    </row>
    <row r="8372" spans="8:18" ht="6" customHeight="1" x14ac:dyDescent="0.3">
      <c r="H8372" s="13"/>
      <c r="I8372" s="13"/>
      <c r="J8372" s="13"/>
      <c r="K8372" s="13"/>
      <c r="L8372" s="13"/>
      <c r="M8372" s="358"/>
      <c r="N8372" s="358"/>
      <c r="O8372" s="13"/>
      <c r="P8372" s="13"/>
      <c r="Q8372" s="13"/>
      <c r="R8372" s="13"/>
    </row>
    <row r="8373" spans="8:18" ht="18.600000000000001" x14ac:dyDescent="0.4">
      <c r="H8373" s="487"/>
      <c r="I8373" s="487"/>
      <c r="J8373" s="487"/>
      <c r="K8373" s="487"/>
      <c r="L8373" s="487"/>
      <c r="M8373" s="487"/>
      <c r="N8373" s="487"/>
      <c r="O8373" s="487"/>
      <c r="P8373" s="487"/>
      <c r="Q8373" s="487"/>
      <c r="R8373" s="487"/>
    </row>
    <row r="8374" spans="8:18" x14ac:dyDescent="0.3">
      <c r="H8374" s="482"/>
      <c r="I8374" s="482"/>
      <c r="J8374" s="482"/>
      <c r="K8374" s="482"/>
      <c r="L8374" s="482"/>
      <c r="M8374" s="482"/>
      <c r="N8374" s="482"/>
      <c r="O8374" s="482"/>
      <c r="P8374" s="482"/>
      <c r="Q8374" s="13"/>
      <c r="R8374" s="13"/>
    </row>
    <row r="8375" spans="8:18" ht="18.600000000000001" x14ac:dyDescent="0.4">
      <c r="H8375" s="483"/>
      <c r="I8375" s="483"/>
      <c r="J8375" s="483"/>
      <c r="K8375" s="483"/>
      <c r="L8375" s="483"/>
      <c r="M8375" s="483"/>
      <c r="N8375" s="483"/>
      <c r="O8375" s="483"/>
      <c r="P8375" s="483"/>
      <c r="Q8375" s="13"/>
      <c r="R8375" s="13"/>
    </row>
    <row r="8376" spans="8:18" ht="18" x14ac:dyDescent="0.4">
      <c r="H8376" s="484"/>
      <c r="I8376" s="484"/>
      <c r="J8376" s="484"/>
      <c r="K8376" s="484"/>
      <c r="L8376" s="484"/>
      <c r="M8376" s="484"/>
      <c r="N8376" s="484"/>
      <c r="O8376" s="484"/>
      <c r="P8376" s="484"/>
      <c r="Q8376" s="13"/>
      <c r="R8376" s="13"/>
    </row>
    <row r="8377" spans="8:18" x14ac:dyDescent="0.3">
      <c r="H8377" s="13"/>
      <c r="I8377" s="359"/>
      <c r="J8377" s="360"/>
      <c r="K8377" s="430"/>
      <c r="L8377" s="362"/>
      <c r="M8377" s="363"/>
      <c r="N8377" s="485"/>
      <c r="O8377" s="485"/>
      <c r="P8377" s="364"/>
      <c r="Q8377" s="13"/>
      <c r="R8377" s="13"/>
    </row>
    <row r="8378" spans="8:18" x14ac:dyDescent="0.3">
      <c r="H8378" s="13"/>
      <c r="I8378" s="359"/>
      <c r="J8378" s="360"/>
      <c r="K8378" s="361"/>
      <c r="L8378" s="361"/>
      <c r="M8378" s="363"/>
      <c r="N8378" s="485"/>
      <c r="O8378" s="485"/>
      <c r="P8378" s="364"/>
      <c r="Q8378" s="13"/>
      <c r="R8378" s="13"/>
    </row>
    <row r="8379" spans="8:18" x14ac:dyDescent="0.3">
      <c r="H8379" s="13"/>
      <c r="I8379" s="365"/>
      <c r="J8379" s="365"/>
      <c r="K8379" s="366"/>
      <c r="L8379" s="367"/>
      <c r="M8379" s="368"/>
      <c r="N8379" s="369"/>
      <c r="O8379" s="486"/>
      <c r="P8379" s="486"/>
      <c r="Q8379" s="486"/>
      <c r="R8379" s="486"/>
    </row>
    <row r="8380" spans="8:18" x14ac:dyDescent="0.3">
      <c r="H8380" s="370"/>
      <c r="I8380" s="371"/>
      <c r="J8380" s="371"/>
      <c r="K8380" s="367"/>
      <c r="L8380" s="367"/>
      <c r="M8380" s="367"/>
      <c r="N8380" s="372"/>
      <c r="O8380" s="478"/>
      <c r="P8380" s="478"/>
      <c r="Q8380" s="478"/>
      <c r="R8380" s="478"/>
    </row>
    <row r="8381" spans="8:18" x14ac:dyDescent="0.3">
      <c r="H8381" s="370"/>
      <c r="I8381" s="357"/>
      <c r="J8381" s="365"/>
      <c r="K8381" s="357"/>
      <c r="L8381" s="357"/>
      <c r="M8381" s="411"/>
      <c r="N8381" s="389"/>
      <c r="O8381" s="398"/>
      <c r="P8381" s="398"/>
      <c r="Q8381" s="398"/>
      <c r="R8381" s="398"/>
    </row>
    <row r="8382" spans="8:18" x14ac:dyDescent="0.3">
      <c r="H8382" s="370"/>
      <c r="I8382" s="357"/>
      <c r="J8382" s="365"/>
      <c r="K8382" s="357"/>
      <c r="L8382" s="357"/>
      <c r="M8382" s="411"/>
      <c r="N8382" s="389"/>
      <c r="O8382" s="398"/>
      <c r="P8382" s="398"/>
      <c r="Q8382" s="398"/>
      <c r="R8382" s="398"/>
    </row>
    <row r="8383" spans="8:18" x14ac:dyDescent="0.3">
      <c r="H8383" s="370"/>
      <c r="I8383" s="357"/>
      <c r="J8383" s="365"/>
      <c r="K8383" s="378"/>
      <c r="L8383" s="357"/>
      <c r="M8383" s="411"/>
      <c r="N8383" s="389"/>
      <c r="O8383" s="398"/>
      <c r="P8383" s="398"/>
      <c r="Q8383" s="398"/>
      <c r="R8383" s="398"/>
    </row>
    <row r="8384" spans="8:18" x14ac:dyDescent="0.3">
      <c r="H8384" s="370"/>
      <c r="I8384" s="357"/>
      <c r="J8384" s="365"/>
      <c r="K8384" s="378"/>
      <c r="L8384" s="357"/>
      <c r="M8384" s="411"/>
      <c r="N8384" s="389"/>
      <c r="O8384" s="398"/>
      <c r="P8384" s="398"/>
      <c r="Q8384" s="398"/>
      <c r="R8384" s="398"/>
    </row>
    <row r="8385" spans="8:18" x14ac:dyDescent="0.3">
      <c r="H8385" s="370"/>
      <c r="I8385" s="357"/>
      <c r="J8385" s="365"/>
      <c r="K8385" s="378"/>
      <c r="L8385" s="378"/>
      <c r="M8385" s="411"/>
      <c r="N8385" s="389"/>
      <c r="O8385" s="398"/>
      <c r="P8385" s="398"/>
      <c r="Q8385" s="398"/>
      <c r="R8385" s="398"/>
    </row>
    <row r="8386" spans="8:18" x14ac:dyDescent="0.3">
      <c r="H8386" s="370"/>
      <c r="I8386" s="367"/>
      <c r="J8386" s="365"/>
      <c r="K8386" s="378"/>
      <c r="L8386" s="378"/>
      <c r="M8386" s="408"/>
      <c r="N8386" s="381"/>
      <c r="O8386" s="398"/>
      <c r="P8386" s="398"/>
      <c r="Q8386" s="398"/>
      <c r="R8386" s="398"/>
    </row>
    <row r="8387" spans="8:18" x14ac:dyDescent="0.3">
      <c r="H8387" s="357"/>
      <c r="I8387" s="367"/>
      <c r="J8387" s="407"/>
      <c r="K8387" s="378"/>
      <c r="L8387" s="378"/>
      <c r="M8387" s="381"/>
      <c r="N8387" s="381"/>
      <c r="O8387" s="376"/>
      <c r="P8387" s="377"/>
      <c r="Q8387" s="376"/>
      <c r="R8387" s="377"/>
    </row>
    <row r="8388" spans="8:18" ht="20.25" customHeight="1" x14ac:dyDescent="0.3">
      <c r="H8388" s="367"/>
      <c r="I8388" s="367"/>
      <c r="J8388" s="367"/>
      <c r="K8388" s="367"/>
      <c r="L8388" s="367"/>
      <c r="M8388" s="367"/>
      <c r="N8388" s="382"/>
      <c r="O8388" s="376"/>
      <c r="P8388" s="377"/>
      <c r="Q8388" s="376"/>
      <c r="R8388" s="377"/>
    </row>
    <row r="8389" spans="8:18" ht="22.5" customHeight="1" x14ac:dyDescent="0.3">
      <c r="H8389" s="367"/>
      <c r="I8389" s="367"/>
      <c r="J8389" s="367"/>
      <c r="K8389" s="367"/>
      <c r="L8389" s="367"/>
      <c r="M8389" s="367"/>
      <c r="N8389" s="382"/>
      <c r="O8389" s="376"/>
      <c r="P8389" s="480"/>
      <c r="Q8389" s="480"/>
      <c r="R8389" s="480"/>
    </row>
    <row r="8390" spans="8:18" ht="19.5" customHeight="1" x14ac:dyDescent="0.3">
      <c r="H8390" s="385"/>
      <c r="I8390" s="385"/>
      <c r="J8390" s="385"/>
      <c r="K8390" s="385"/>
      <c r="L8390" s="385"/>
      <c r="M8390" s="386"/>
      <c r="N8390" s="386"/>
      <c r="O8390" s="385"/>
      <c r="P8390" s="385"/>
      <c r="Q8390" s="13"/>
      <c r="R8390" s="13"/>
    </row>
    <row r="8391" spans="8:18" ht="22.5" customHeight="1" x14ac:dyDescent="0.3">
      <c r="H8391" s="354"/>
      <c r="I8391" s="355"/>
      <c r="J8391" s="355"/>
      <c r="K8391" s="355"/>
      <c r="L8391" s="355"/>
      <c r="M8391" s="355"/>
      <c r="N8391" s="355"/>
      <c r="O8391" s="355"/>
      <c r="P8391" s="355"/>
      <c r="Q8391" s="13"/>
      <c r="R8391" s="13"/>
    </row>
    <row r="8392" spans="8:18" x14ac:dyDescent="0.3">
      <c r="H8392" s="354"/>
      <c r="I8392" s="355"/>
      <c r="J8392" s="355"/>
      <c r="K8392" s="355"/>
      <c r="L8392" s="355"/>
      <c r="M8392" s="355"/>
      <c r="N8392" s="355"/>
      <c r="O8392" s="355"/>
      <c r="P8392" s="355"/>
      <c r="Q8392" s="13"/>
      <c r="R8392" s="70"/>
    </row>
    <row r="8393" spans="8:18" ht="31.5" customHeight="1" x14ac:dyDescent="0.3">
      <c r="H8393" s="354"/>
      <c r="I8393" s="355"/>
      <c r="J8393" s="355"/>
      <c r="K8393" s="355"/>
      <c r="L8393" s="355"/>
      <c r="M8393" s="355"/>
      <c r="N8393" s="355"/>
      <c r="O8393" s="355"/>
      <c r="P8393" s="355"/>
      <c r="Q8393" s="13"/>
      <c r="R8393" s="70"/>
    </row>
    <row r="8394" spans="8:18" ht="8.25" customHeight="1" x14ac:dyDescent="0.3">
      <c r="H8394" s="13"/>
      <c r="I8394" s="13"/>
      <c r="J8394" s="13"/>
      <c r="K8394" s="13"/>
      <c r="L8394" s="13"/>
      <c r="M8394" s="358"/>
      <c r="N8394" s="358"/>
      <c r="O8394" s="13"/>
      <c r="P8394" s="13"/>
      <c r="Q8394" s="13"/>
      <c r="R8394" s="13"/>
    </row>
    <row r="8395" spans="8:18" ht="18.600000000000001" x14ac:dyDescent="0.4">
      <c r="H8395" s="487"/>
      <c r="I8395" s="487"/>
      <c r="J8395" s="487"/>
      <c r="K8395" s="487"/>
      <c r="L8395" s="487"/>
      <c r="M8395" s="487"/>
      <c r="N8395" s="487"/>
      <c r="O8395" s="487"/>
      <c r="P8395" s="487"/>
      <c r="Q8395" s="487"/>
      <c r="R8395" s="487"/>
    </row>
    <row r="8396" spans="8:18" x14ac:dyDescent="0.3">
      <c r="H8396" s="482"/>
      <c r="I8396" s="482"/>
      <c r="J8396" s="482"/>
      <c r="K8396" s="482"/>
      <c r="L8396" s="482"/>
      <c r="M8396" s="482"/>
      <c r="N8396" s="482"/>
      <c r="O8396" s="482"/>
      <c r="P8396" s="482"/>
      <c r="Q8396" s="13"/>
      <c r="R8396" s="13"/>
    </row>
    <row r="8397" spans="8:18" ht="18.600000000000001" x14ac:dyDescent="0.4">
      <c r="H8397" s="483"/>
      <c r="I8397" s="483"/>
      <c r="J8397" s="483"/>
      <c r="K8397" s="483"/>
      <c r="L8397" s="483"/>
      <c r="M8397" s="483"/>
      <c r="N8397" s="483"/>
      <c r="O8397" s="483"/>
      <c r="P8397" s="483"/>
      <c r="Q8397" s="13"/>
      <c r="R8397" s="13"/>
    </row>
    <row r="8398" spans="8:18" ht="18" x14ac:dyDescent="0.4">
      <c r="H8398" s="484"/>
      <c r="I8398" s="484"/>
      <c r="J8398" s="484"/>
      <c r="K8398" s="484"/>
      <c r="L8398" s="484"/>
      <c r="M8398" s="484"/>
      <c r="N8398" s="484"/>
      <c r="O8398" s="484"/>
      <c r="P8398" s="484"/>
      <c r="Q8398" s="13"/>
      <c r="R8398" s="13"/>
    </row>
    <row r="8399" spans="8:18" x14ac:dyDescent="0.3">
      <c r="H8399" s="13"/>
      <c r="I8399" s="359"/>
      <c r="J8399" s="360"/>
      <c r="K8399" s="430"/>
      <c r="L8399" s="362"/>
      <c r="M8399" s="363"/>
      <c r="N8399" s="485"/>
      <c r="O8399" s="485"/>
      <c r="P8399" s="364"/>
      <c r="Q8399" s="13"/>
      <c r="R8399" s="13"/>
    </row>
    <row r="8400" spans="8:18" x14ac:dyDescent="0.3">
      <c r="H8400" s="13"/>
      <c r="I8400" s="359"/>
      <c r="J8400" s="360"/>
      <c r="K8400" s="361"/>
      <c r="L8400" s="361"/>
      <c r="M8400" s="363"/>
      <c r="N8400" s="485"/>
      <c r="O8400" s="485"/>
      <c r="P8400" s="364"/>
      <c r="Q8400" s="13"/>
      <c r="R8400" s="13"/>
    </row>
    <row r="8401" spans="8:18" x14ac:dyDescent="0.3">
      <c r="H8401" s="13"/>
      <c r="I8401" s="365"/>
      <c r="J8401" s="365"/>
      <c r="K8401" s="366"/>
      <c r="L8401" s="367"/>
      <c r="M8401" s="368"/>
      <c r="N8401" s="369"/>
      <c r="O8401" s="486"/>
      <c r="P8401" s="486"/>
      <c r="Q8401" s="486"/>
      <c r="R8401" s="486"/>
    </row>
    <row r="8402" spans="8:18" x14ac:dyDescent="0.3">
      <c r="H8402" s="370"/>
      <c r="I8402" s="371"/>
      <c r="J8402" s="371"/>
      <c r="K8402" s="367"/>
      <c r="L8402" s="367"/>
      <c r="M8402" s="367"/>
      <c r="N8402" s="372"/>
      <c r="O8402" s="478"/>
      <c r="P8402" s="478"/>
      <c r="Q8402" s="478"/>
      <c r="R8402" s="478"/>
    </row>
    <row r="8403" spans="8:18" x14ac:dyDescent="0.3">
      <c r="H8403" s="370"/>
      <c r="I8403" s="357"/>
      <c r="J8403" s="365"/>
      <c r="K8403" s="357"/>
      <c r="L8403" s="357"/>
      <c r="M8403" s="411"/>
      <c r="N8403" s="389"/>
      <c r="O8403" s="398"/>
      <c r="P8403" s="398"/>
      <c r="Q8403" s="398"/>
      <c r="R8403" s="398"/>
    </row>
    <row r="8404" spans="8:18" x14ac:dyDescent="0.3">
      <c r="H8404" s="370"/>
      <c r="I8404" s="357"/>
      <c r="J8404" s="365"/>
      <c r="K8404" s="357"/>
      <c r="L8404" s="357"/>
      <c r="M8404" s="411"/>
      <c r="N8404" s="389"/>
      <c r="O8404" s="398"/>
      <c r="P8404" s="398"/>
      <c r="Q8404" s="398"/>
      <c r="R8404" s="398"/>
    </row>
    <row r="8405" spans="8:18" x14ac:dyDescent="0.3">
      <c r="H8405" s="370"/>
      <c r="I8405" s="357"/>
      <c r="J8405" s="365"/>
      <c r="K8405" s="378"/>
      <c r="L8405" s="378"/>
      <c r="M8405" s="411"/>
      <c r="N8405" s="389"/>
      <c r="O8405" s="398"/>
      <c r="P8405" s="398"/>
      <c r="Q8405" s="398"/>
      <c r="R8405" s="398"/>
    </row>
    <row r="8406" spans="8:18" x14ac:dyDescent="0.3">
      <c r="H8406" s="370"/>
      <c r="I8406" s="357"/>
      <c r="J8406" s="365"/>
      <c r="K8406" s="378"/>
      <c r="L8406" s="378"/>
      <c r="M8406" s="408"/>
      <c r="N8406" s="381"/>
      <c r="O8406" s="398"/>
      <c r="P8406" s="398"/>
      <c r="Q8406" s="398"/>
      <c r="R8406" s="398"/>
    </row>
    <row r="8407" spans="8:18" x14ac:dyDescent="0.3">
      <c r="H8407" s="357"/>
      <c r="I8407" s="357"/>
      <c r="J8407" s="407"/>
      <c r="K8407" s="378"/>
      <c r="L8407" s="378"/>
      <c r="M8407" s="381"/>
      <c r="N8407" s="381"/>
      <c r="O8407" s="376"/>
      <c r="P8407" s="377"/>
      <c r="Q8407" s="376"/>
      <c r="R8407" s="377"/>
    </row>
    <row r="8408" spans="8:18" ht="18" customHeight="1" x14ac:dyDescent="0.3">
      <c r="H8408" s="367"/>
      <c r="I8408" s="367"/>
      <c r="J8408" s="367"/>
      <c r="K8408" s="367"/>
      <c r="L8408" s="367"/>
      <c r="M8408" s="367"/>
      <c r="N8408" s="382"/>
      <c r="O8408" s="376"/>
      <c r="P8408" s="377"/>
      <c r="Q8408" s="376"/>
      <c r="R8408" s="377"/>
    </row>
    <row r="8409" spans="8:18" ht="21.75" customHeight="1" x14ac:dyDescent="0.3">
      <c r="H8409" s="367"/>
      <c r="I8409" s="367"/>
      <c r="J8409" s="367"/>
      <c r="K8409" s="367"/>
      <c r="L8409" s="367"/>
      <c r="M8409" s="367"/>
      <c r="N8409" s="382"/>
      <c r="O8409" s="376"/>
      <c r="P8409" s="480"/>
      <c r="Q8409" s="480"/>
      <c r="R8409" s="480"/>
    </row>
    <row r="8410" spans="8:18" ht="21" customHeight="1" x14ac:dyDescent="0.3">
      <c r="H8410" s="385"/>
      <c r="I8410" s="385"/>
      <c r="J8410" s="385"/>
      <c r="K8410" s="385"/>
      <c r="L8410" s="385"/>
      <c r="M8410" s="386"/>
      <c r="N8410" s="386"/>
      <c r="O8410" s="385"/>
      <c r="P8410" s="385"/>
      <c r="Q8410" s="13"/>
      <c r="R8410" s="13"/>
    </row>
    <row r="8411" spans="8:18" ht="21.75" customHeight="1" x14ac:dyDescent="0.3">
      <c r="H8411" s="354"/>
      <c r="I8411" s="355"/>
      <c r="J8411" s="355"/>
      <c r="K8411" s="355"/>
      <c r="L8411" s="355"/>
      <c r="M8411" s="355"/>
      <c r="N8411" s="355"/>
      <c r="O8411" s="355"/>
      <c r="P8411" s="355"/>
      <c r="Q8411" s="13"/>
      <c r="R8411" s="13"/>
    </row>
    <row r="8412" spans="8:18" x14ac:dyDescent="0.3">
      <c r="H8412" s="354"/>
      <c r="I8412" s="355"/>
      <c r="J8412" s="355"/>
      <c r="K8412" s="355"/>
      <c r="L8412" s="355"/>
      <c r="M8412" s="355"/>
      <c r="N8412" s="355"/>
      <c r="O8412" s="355"/>
      <c r="P8412" s="355"/>
      <c r="Q8412" s="13"/>
      <c r="R8412" s="70"/>
    </row>
    <row r="8413" spans="8:18" ht="36" customHeight="1" x14ac:dyDescent="0.3">
      <c r="H8413" s="354"/>
      <c r="I8413" s="355"/>
      <c r="J8413" s="355"/>
      <c r="K8413" s="355"/>
      <c r="L8413" s="355"/>
      <c r="M8413" s="355"/>
      <c r="N8413" s="355"/>
      <c r="O8413" s="355"/>
      <c r="P8413" s="355"/>
      <c r="Q8413" s="13"/>
      <c r="R8413" s="70"/>
    </row>
    <row r="8414" spans="8:18" x14ac:dyDescent="0.3">
      <c r="H8414" s="13"/>
      <c r="I8414" s="13"/>
      <c r="J8414" s="13"/>
      <c r="K8414" s="13"/>
      <c r="L8414" s="13"/>
      <c r="M8414" s="358"/>
      <c r="N8414" s="358"/>
      <c r="O8414" s="13"/>
      <c r="P8414" s="13"/>
      <c r="Q8414" s="13"/>
      <c r="R8414" s="13"/>
    </row>
    <row r="8415" spans="8:18" ht="18.600000000000001" x14ac:dyDescent="0.4">
      <c r="H8415" s="487"/>
      <c r="I8415" s="487"/>
      <c r="J8415" s="487"/>
      <c r="K8415" s="487"/>
      <c r="L8415" s="487"/>
      <c r="M8415" s="487"/>
      <c r="N8415" s="487"/>
      <c r="O8415" s="487"/>
      <c r="P8415" s="487"/>
      <c r="Q8415" s="487"/>
      <c r="R8415" s="487"/>
    </row>
    <row r="8416" spans="8:18" x14ac:dyDescent="0.3">
      <c r="H8416" s="482"/>
      <c r="I8416" s="482"/>
      <c r="J8416" s="482"/>
      <c r="K8416" s="482"/>
      <c r="L8416" s="482"/>
      <c r="M8416" s="482"/>
      <c r="N8416" s="482"/>
      <c r="O8416" s="482"/>
      <c r="P8416" s="482"/>
      <c r="Q8416" s="13"/>
      <c r="R8416" s="13"/>
    </row>
    <row r="8417" spans="8:18" ht="18.600000000000001" x14ac:dyDescent="0.4">
      <c r="H8417" s="483"/>
      <c r="I8417" s="483"/>
      <c r="J8417" s="483"/>
      <c r="K8417" s="483"/>
      <c r="L8417" s="483"/>
      <c r="M8417" s="483"/>
      <c r="N8417" s="483"/>
      <c r="O8417" s="483"/>
      <c r="P8417" s="483"/>
      <c r="Q8417" s="13"/>
      <c r="R8417" s="13"/>
    </row>
    <row r="8418" spans="8:18" ht="18" x14ac:dyDescent="0.4">
      <c r="H8418" s="484"/>
      <c r="I8418" s="484"/>
      <c r="J8418" s="484"/>
      <c r="K8418" s="484"/>
      <c r="L8418" s="484"/>
      <c r="M8418" s="484"/>
      <c r="N8418" s="484"/>
      <c r="O8418" s="484"/>
      <c r="P8418" s="484"/>
      <c r="Q8418" s="13"/>
      <c r="R8418" s="13"/>
    </row>
    <row r="8419" spans="8:18" x14ac:dyDescent="0.3">
      <c r="H8419" s="13"/>
      <c r="I8419" s="359"/>
      <c r="J8419" s="360"/>
      <c r="K8419" s="430"/>
      <c r="L8419" s="362"/>
      <c r="M8419" s="363"/>
      <c r="N8419" s="485"/>
      <c r="O8419" s="485"/>
      <c r="P8419" s="364"/>
      <c r="Q8419" s="13"/>
      <c r="R8419" s="13"/>
    </row>
    <row r="8420" spans="8:18" x14ac:dyDescent="0.3">
      <c r="H8420" s="13"/>
      <c r="I8420" s="359"/>
      <c r="J8420" s="360"/>
      <c r="K8420" s="361"/>
      <c r="L8420" s="361"/>
      <c r="M8420" s="363"/>
      <c r="N8420" s="485"/>
      <c r="O8420" s="485"/>
      <c r="P8420" s="364"/>
      <c r="Q8420" s="13"/>
      <c r="R8420" s="13"/>
    </row>
    <row r="8421" spans="8:18" x14ac:dyDescent="0.3">
      <c r="H8421" s="13"/>
      <c r="I8421" s="365"/>
      <c r="J8421" s="365"/>
      <c r="K8421" s="366"/>
      <c r="L8421" s="367"/>
      <c r="M8421" s="368"/>
      <c r="N8421" s="369"/>
      <c r="O8421" s="486"/>
      <c r="P8421" s="486"/>
      <c r="Q8421" s="486"/>
      <c r="R8421" s="486"/>
    </row>
    <row r="8422" spans="8:18" x14ac:dyDescent="0.3">
      <c r="H8422" s="370"/>
      <c r="I8422" s="371"/>
      <c r="J8422" s="371"/>
      <c r="K8422" s="367"/>
      <c r="L8422" s="367"/>
      <c r="M8422" s="367"/>
      <c r="N8422" s="372"/>
      <c r="O8422" s="478"/>
      <c r="P8422" s="478"/>
      <c r="Q8422" s="478"/>
      <c r="R8422" s="478"/>
    </row>
    <row r="8423" spans="8:18" x14ac:dyDescent="0.3">
      <c r="H8423" s="370"/>
      <c r="I8423" s="357"/>
      <c r="J8423" s="365"/>
      <c r="K8423" s="357"/>
      <c r="L8423" s="357"/>
      <c r="M8423" s="411"/>
      <c r="N8423" s="389"/>
      <c r="O8423" s="398"/>
      <c r="P8423" s="398"/>
      <c r="Q8423" s="398"/>
      <c r="R8423" s="398"/>
    </row>
    <row r="8424" spans="8:18" x14ac:dyDescent="0.3">
      <c r="H8424" s="370"/>
      <c r="I8424" s="357"/>
      <c r="J8424" s="365"/>
      <c r="K8424" s="378"/>
      <c r="L8424" s="378"/>
      <c r="M8424" s="408"/>
      <c r="N8424" s="490"/>
      <c r="O8424" s="398"/>
      <c r="P8424" s="398"/>
      <c r="Q8424" s="398"/>
      <c r="R8424" s="398"/>
    </row>
    <row r="8425" spans="8:18" x14ac:dyDescent="0.3">
      <c r="H8425" s="370"/>
      <c r="I8425" s="357"/>
      <c r="J8425" s="365"/>
      <c r="K8425" s="378"/>
      <c r="L8425" s="378"/>
      <c r="M8425" s="408"/>
      <c r="N8425" s="490"/>
      <c r="O8425" s="398"/>
      <c r="P8425" s="398"/>
      <c r="Q8425" s="398"/>
      <c r="R8425" s="398"/>
    </row>
    <row r="8426" spans="8:18" x14ac:dyDescent="0.3">
      <c r="H8426" s="370"/>
      <c r="I8426" s="357"/>
      <c r="J8426" s="365"/>
      <c r="K8426" s="378"/>
      <c r="L8426" s="378"/>
      <c r="M8426" s="408"/>
      <c r="N8426" s="490"/>
      <c r="O8426" s="398"/>
      <c r="P8426" s="398"/>
      <c r="Q8426" s="398"/>
      <c r="R8426" s="398"/>
    </row>
    <row r="8427" spans="8:18" x14ac:dyDescent="0.3">
      <c r="H8427" s="370"/>
      <c r="I8427" s="357"/>
      <c r="J8427" s="365"/>
      <c r="K8427" s="378"/>
      <c r="L8427" s="378"/>
      <c r="M8427" s="408"/>
      <c r="N8427" s="490"/>
      <c r="O8427" s="398"/>
      <c r="P8427" s="398"/>
      <c r="Q8427" s="398"/>
      <c r="R8427" s="398"/>
    </row>
    <row r="8428" spans="8:18" x14ac:dyDescent="0.3">
      <c r="H8428" s="370"/>
      <c r="I8428" s="357"/>
      <c r="J8428" s="365"/>
      <c r="K8428" s="378"/>
      <c r="L8428" s="378"/>
      <c r="M8428" s="408"/>
      <c r="N8428" s="490"/>
      <c r="O8428" s="398"/>
      <c r="P8428" s="398"/>
      <c r="Q8428" s="398"/>
      <c r="R8428" s="398"/>
    </row>
    <row r="8429" spans="8:18" x14ac:dyDescent="0.3">
      <c r="H8429" s="370"/>
      <c r="I8429" s="357"/>
      <c r="J8429" s="365"/>
      <c r="K8429" s="378"/>
      <c r="L8429" s="378"/>
      <c r="M8429" s="408"/>
      <c r="N8429" s="490"/>
      <c r="O8429" s="398"/>
      <c r="P8429" s="398"/>
      <c r="Q8429" s="398"/>
      <c r="R8429" s="398"/>
    </row>
    <row r="8430" spans="8:18" x14ac:dyDescent="0.3">
      <c r="H8430" s="370"/>
      <c r="I8430" s="357"/>
      <c r="J8430" s="365"/>
      <c r="K8430" s="378"/>
      <c r="L8430" s="378"/>
      <c r="M8430" s="408"/>
      <c r="N8430" s="490"/>
      <c r="O8430" s="398"/>
      <c r="P8430" s="398"/>
      <c r="Q8430" s="398"/>
      <c r="R8430" s="398"/>
    </row>
    <row r="8431" spans="8:18" x14ac:dyDescent="0.3">
      <c r="H8431" s="370"/>
      <c r="I8431" s="357"/>
      <c r="J8431" s="365"/>
      <c r="K8431" s="378"/>
      <c r="L8431" s="378"/>
      <c r="M8431" s="408"/>
      <c r="N8431" s="490"/>
      <c r="O8431" s="398"/>
      <c r="P8431" s="398"/>
      <c r="Q8431" s="398"/>
      <c r="R8431" s="398"/>
    </row>
    <row r="8432" spans="8:18" ht="13.5" customHeight="1" x14ac:dyDescent="0.3">
      <c r="H8432" s="370"/>
      <c r="I8432" s="357"/>
      <c r="J8432" s="365"/>
      <c r="K8432" s="378"/>
      <c r="L8432" s="378"/>
      <c r="M8432" s="408"/>
      <c r="N8432" s="389"/>
      <c r="O8432" s="398"/>
      <c r="P8432" s="398"/>
      <c r="Q8432" s="398"/>
      <c r="R8432" s="398"/>
    </row>
    <row r="8433" spans="8:20" ht="14.25" customHeight="1" x14ac:dyDescent="0.3">
      <c r="H8433" s="370"/>
      <c r="I8433" s="357"/>
      <c r="J8433" s="365"/>
      <c r="K8433" s="378"/>
      <c r="L8433" s="378"/>
      <c r="M8433" s="408"/>
      <c r="N8433" s="490"/>
      <c r="O8433" s="398"/>
      <c r="P8433" s="398"/>
      <c r="Q8433" s="398"/>
      <c r="R8433" s="398"/>
    </row>
    <row r="8434" spans="8:20" x14ac:dyDescent="0.3">
      <c r="H8434" s="370"/>
      <c r="I8434" s="357"/>
      <c r="J8434" s="365"/>
      <c r="K8434" s="378"/>
      <c r="L8434" s="378"/>
      <c r="M8434" s="408"/>
      <c r="N8434" s="490"/>
      <c r="O8434" s="398"/>
      <c r="P8434" s="398"/>
      <c r="Q8434" s="398"/>
      <c r="R8434" s="398"/>
    </row>
    <row r="8435" spans="8:20" x14ac:dyDescent="0.3">
      <c r="H8435" s="370"/>
      <c r="I8435" s="357"/>
      <c r="J8435" s="365"/>
      <c r="K8435" s="378"/>
      <c r="L8435" s="378"/>
      <c r="M8435" s="408"/>
      <c r="N8435" s="490"/>
      <c r="O8435" s="398"/>
      <c r="P8435" s="398"/>
      <c r="Q8435" s="398"/>
      <c r="R8435" s="398"/>
    </row>
    <row r="8436" spans="8:20" x14ac:dyDescent="0.3">
      <c r="H8436" s="370"/>
      <c r="I8436" s="357"/>
      <c r="J8436" s="365"/>
      <c r="K8436" s="378"/>
      <c r="L8436" s="378"/>
      <c r="M8436" s="408"/>
      <c r="N8436" s="490"/>
      <c r="O8436" s="398"/>
      <c r="P8436" s="398"/>
      <c r="Q8436" s="398"/>
      <c r="R8436" s="398"/>
    </row>
    <row r="8437" spans="8:20" x14ac:dyDescent="0.3">
      <c r="H8437" s="370"/>
      <c r="I8437" s="357"/>
      <c r="J8437" s="365"/>
      <c r="K8437" s="378"/>
      <c r="L8437" s="378"/>
      <c r="M8437" s="408"/>
      <c r="N8437" s="490"/>
      <c r="O8437" s="398"/>
      <c r="P8437" s="398"/>
      <c r="Q8437" s="398"/>
      <c r="R8437" s="398"/>
    </row>
    <row r="8438" spans="8:20" x14ac:dyDescent="0.3">
      <c r="H8438" s="370"/>
      <c r="I8438" s="357"/>
      <c r="J8438" s="365"/>
      <c r="K8438" s="378"/>
      <c r="L8438" s="378"/>
      <c r="M8438" s="408"/>
      <c r="N8438" s="490"/>
      <c r="O8438" s="398"/>
      <c r="P8438" s="398"/>
      <c r="Q8438" s="398"/>
      <c r="R8438" s="398"/>
    </row>
    <row r="8439" spans="8:20" x14ac:dyDescent="0.3">
      <c r="H8439" s="370"/>
      <c r="I8439" s="357"/>
      <c r="J8439" s="365"/>
      <c r="K8439" s="378"/>
      <c r="L8439" s="378"/>
      <c r="M8439" s="408"/>
      <c r="N8439" s="381"/>
      <c r="O8439" s="398"/>
      <c r="P8439" s="398"/>
      <c r="Q8439" s="398"/>
      <c r="R8439" s="398"/>
      <c r="T8439">
        <f>975826-975799</f>
        <v>27</v>
      </c>
    </row>
    <row r="8440" spans="8:20" x14ac:dyDescent="0.3">
      <c r="H8440" s="370"/>
      <c r="I8440" s="357"/>
      <c r="J8440" s="365"/>
      <c r="K8440" s="378"/>
      <c r="L8440" s="378"/>
      <c r="M8440" s="408"/>
      <c r="N8440" s="381"/>
      <c r="O8440" s="398"/>
      <c r="P8440" s="398"/>
      <c r="Q8440" s="398"/>
      <c r="R8440" s="398"/>
    </row>
    <row r="8441" spans="8:20" x14ac:dyDescent="0.3">
      <c r="H8441" s="370"/>
      <c r="I8441" s="357"/>
      <c r="J8441" s="365"/>
      <c r="K8441" s="378"/>
      <c r="L8441" s="378"/>
      <c r="M8441" s="408"/>
      <c r="N8441" s="381"/>
      <c r="O8441" s="398"/>
      <c r="P8441" s="398"/>
      <c r="Q8441" s="398"/>
      <c r="R8441" s="398"/>
    </row>
    <row r="8442" spans="8:20" x14ac:dyDescent="0.3">
      <c r="H8442" s="370"/>
      <c r="I8442" s="357"/>
      <c r="J8442" s="365"/>
      <c r="K8442" s="378"/>
      <c r="L8442" s="378"/>
      <c r="M8442" s="408"/>
      <c r="N8442" s="381"/>
      <c r="O8442" s="398"/>
      <c r="P8442" s="398"/>
      <c r="Q8442" s="398"/>
      <c r="R8442" s="398"/>
    </row>
    <row r="8443" spans="8:20" x14ac:dyDescent="0.3">
      <c r="H8443" s="357"/>
      <c r="I8443" s="357"/>
      <c r="J8443" s="407"/>
      <c r="K8443" s="378"/>
      <c r="L8443" s="378"/>
      <c r="M8443" s="381"/>
      <c r="N8443" s="381"/>
      <c r="O8443" s="376"/>
      <c r="P8443" s="377"/>
      <c r="Q8443" s="376"/>
      <c r="R8443" s="377"/>
    </row>
    <row r="8444" spans="8:20" x14ac:dyDescent="0.3">
      <c r="H8444" s="367"/>
      <c r="I8444" s="367"/>
      <c r="J8444" s="367"/>
      <c r="K8444" s="367"/>
      <c r="L8444" s="367"/>
      <c r="M8444" s="367"/>
      <c r="N8444" s="382"/>
      <c r="O8444" s="376"/>
      <c r="P8444" s="377"/>
      <c r="Q8444" s="376"/>
      <c r="R8444" s="377"/>
    </row>
    <row r="8445" spans="8:20" x14ac:dyDescent="0.3">
      <c r="H8445" s="367"/>
      <c r="I8445" s="367"/>
      <c r="J8445" s="367"/>
      <c r="K8445" s="367"/>
      <c r="L8445" s="367"/>
      <c r="M8445" s="367"/>
      <c r="N8445" s="382"/>
      <c r="O8445" s="376"/>
      <c r="P8445" s="480"/>
      <c r="Q8445" s="480"/>
      <c r="R8445" s="480"/>
    </row>
    <row r="8446" spans="8:20" ht="18" customHeight="1" x14ac:dyDescent="0.3">
      <c r="H8446" s="385"/>
      <c r="I8446" s="385"/>
      <c r="J8446" s="385"/>
      <c r="K8446" s="385"/>
      <c r="L8446" s="385"/>
      <c r="M8446" s="386"/>
      <c r="N8446" s="386"/>
      <c r="O8446" s="385"/>
      <c r="P8446" s="385"/>
      <c r="Q8446" s="13"/>
      <c r="R8446" s="13"/>
    </row>
    <row r="8447" spans="8:20" x14ac:dyDescent="0.3">
      <c r="H8447" s="354"/>
      <c r="I8447" s="355"/>
      <c r="J8447" s="355"/>
      <c r="K8447" s="355"/>
      <c r="L8447" s="355"/>
      <c r="M8447" s="355"/>
      <c r="N8447" s="355"/>
      <c r="O8447" s="355"/>
      <c r="P8447" s="355"/>
      <c r="Q8447" s="13"/>
      <c r="R8447" s="13"/>
    </row>
    <row r="8448" spans="8:20" x14ac:dyDescent="0.3">
      <c r="H8448" s="354"/>
      <c r="I8448" s="355"/>
      <c r="J8448" s="355"/>
      <c r="K8448" s="355"/>
      <c r="L8448" s="355"/>
      <c r="M8448" s="355"/>
      <c r="N8448" s="355"/>
      <c r="O8448" s="355"/>
      <c r="P8448" s="355"/>
      <c r="Q8448" s="13"/>
      <c r="R8448" s="70"/>
    </row>
    <row r="8449" spans="8:18" ht="26.25" customHeight="1" x14ac:dyDescent="0.3">
      <c r="H8449" s="354"/>
      <c r="I8449" s="355"/>
      <c r="J8449" s="355"/>
      <c r="K8449" s="355"/>
      <c r="L8449" s="355"/>
      <c r="M8449" s="355"/>
      <c r="N8449" s="355"/>
      <c r="O8449" s="355"/>
      <c r="P8449" s="355"/>
      <c r="Q8449" s="13"/>
      <c r="R8449" s="70"/>
    </row>
    <row r="8450" spans="8:18" ht="5.25" customHeight="1" x14ac:dyDescent="0.3">
      <c r="H8450" s="13"/>
      <c r="I8450" s="13"/>
      <c r="J8450" s="13"/>
      <c r="K8450" s="13"/>
      <c r="L8450" s="13"/>
      <c r="M8450" s="358"/>
      <c r="N8450" s="358"/>
      <c r="O8450" s="13"/>
      <c r="P8450" s="13"/>
      <c r="Q8450" s="13"/>
      <c r="R8450" s="13"/>
    </row>
    <row r="8451" spans="8:18" ht="18.600000000000001" x14ac:dyDescent="0.4">
      <c r="H8451" s="487"/>
      <c r="I8451" s="487"/>
      <c r="J8451" s="487"/>
      <c r="K8451" s="487"/>
      <c r="L8451" s="487"/>
      <c r="M8451" s="487"/>
      <c r="N8451" s="487"/>
      <c r="O8451" s="487"/>
      <c r="P8451" s="487"/>
      <c r="Q8451" s="487"/>
      <c r="R8451" s="487"/>
    </row>
    <row r="8452" spans="8:18" x14ac:dyDescent="0.3">
      <c r="H8452" s="482"/>
      <c r="I8452" s="482"/>
      <c r="J8452" s="482"/>
      <c r="K8452" s="482"/>
      <c r="L8452" s="482"/>
      <c r="M8452" s="482"/>
      <c r="N8452" s="482"/>
      <c r="O8452" s="482"/>
      <c r="P8452" s="482"/>
      <c r="Q8452" s="13"/>
      <c r="R8452" s="13"/>
    </row>
    <row r="8453" spans="8:18" ht="18.600000000000001" x14ac:dyDescent="0.4">
      <c r="H8453" s="483"/>
      <c r="I8453" s="483"/>
      <c r="J8453" s="483"/>
      <c r="K8453" s="483"/>
      <c r="L8453" s="483"/>
      <c r="M8453" s="483"/>
      <c r="N8453" s="483"/>
      <c r="O8453" s="483"/>
      <c r="P8453" s="483"/>
      <c r="Q8453" s="13"/>
      <c r="R8453" s="13"/>
    </row>
    <row r="8454" spans="8:18" ht="18" x14ac:dyDescent="0.4">
      <c r="H8454" s="484"/>
      <c r="I8454" s="484"/>
      <c r="J8454" s="484"/>
      <c r="K8454" s="484"/>
      <c r="L8454" s="484"/>
      <c r="M8454" s="484"/>
      <c r="N8454" s="484"/>
      <c r="O8454" s="484"/>
      <c r="P8454" s="484"/>
      <c r="Q8454" s="13"/>
      <c r="R8454" s="13"/>
    </row>
    <row r="8455" spans="8:18" x14ac:dyDescent="0.3">
      <c r="H8455" s="13"/>
      <c r="I8455" s="359"/>
      <c r="J8455" s="360"/>
      <c r="K8455" s="430"/>
      <c r="L8455" s="362"/>
      <c r="M8455" s="363"/>
      <c r="N8455" s="485"/>
      <c r="O8455" s="485"/>
      <c r="P8455" s="364"/>
      <c r="Q8455" s="13"/>
      <c r="R8455" s="13"/>
    </row>
    <row r="8456" spans="8:18" x14ac:dyDescent="0.3">
      <c r="H8456" s="13"/>
      <c r="I8456" s="359"/>
      <c r="J8456" s="360"/>
      <c r="K8456" s="361"/>
      <c r="L8456" s="361"/>
      <c r="M8456" s="363"/>
      <c r="N8456" s="485"/>
      <c r="O8456" s="485"/>
      <c r="P8456" s="364"/>
      <c r="Q8456" s="13"/>
      <c r="R8456" s="13"/>
    </row>
    <row r="8457" spans="8:18" x14ac:dyDescent="0.3">
      <c r="H8457" s="13"/>
      <c r="I8457" s="365"/>
      <c r="J8457" s="365"/>
      <c r="K8457" s="366"/>
      <c r="L8457" s="367"/>
      <c r="M8457" s="368"/>
      <c r="N8457" s="369"/>
      <c r="O8457" s="486"/>
      <c r="P8457" s="486"/>
      <c r="Q8457" s="486"/>
      <c r="R8457" s="486"/>
    </row>
    <row r="8458" spans="8:18" x14ac:dyDescent="0.3">
      <c r="H8458" s="370"/>
      <c r="I8458" s="371"/>
      <c r="J8458" s="371"/>
      <c r="K8458" s="367"/>
      <c r="L8458" s="367"/>
      <c r="M8458" s="367"/>
      <c r="N8458" s="372"/>
      <c r="O8458" s="478"/>
      <c r="P8458" s="478"/>
      <c r="Q8458" s="478"/>
      <c r="R8458" s="478"/>
    </row>
    <row r="8459" spans="8:18" x14ac:dyDescent="0.3">
      <c r="H8459" s="370"/>
      <c r="I8459" s="357"/>
      <c r="J8459" s="365"/>
      <c r="K8459" s="378"/>
      <c r="L8459" s="378"/>
      <c r="M8459" s="408"/>
      <c r="N8459" s="381"/>
      <c r="O8459" s="398"/>
      <c r="P8459" s="398"/>
      <c r="Q8459" s="398"/>
      <c r="R8459" s="398"/>
    </row>
    <row r="8460" spans="8:18" x14ac:dyDescent="0.3">
      <c r="H8460" s="370"/>
      <c r="I8460" s="357"/>
      <c r="J8460" s="365"/>
      <c r="K8460" s="378"/>
      <c r="L8460" s="378"/>
      <c r="M8460" s="408"/>
      <c r="N8460" s="381"/>
      <c r="O8460" s="398"/>
      <c r="P8460" s="398"/>
      <c r="Q8460" s="398"/>
      <c r="R8460" s="398"/>
    </row>
    <row r="8461" spans="8:18" x14ac:dyDescent="0.3">
      <c r="H8461" s="370"/>
      <c r="I8461" s="357"/>
      <c r="J8461" s="365"/>
      <c r="K8461" s="378"/>
      <c r="L8461" s="378"/>
      <c r="M8461" s="408"/>
      <c r="N8461" s="381"/>
      <c r="O8461" s="398"/>
      <c r="P8461" s="398"/>
      <c r="Q8461" s="398"/>
      <c r="R8461" s="398"/>
    </row>
    <row r="8462" spans="8:18" x14ac:dyDescent="0.3">
      <c r="H8462" s="370"/>
      <c r="I8462" s="357"/>
      <c r="J8462" s="365"/>
      <c r="K8462" s="378"/>
      <c r="L8462" s="378"/>
      <c r="M8462" s="408"/>
      <c r="N8462" s="381"/>
      <c r="O8462" s="398"/>
      <c r="P8462" s="398"/>
      <c r="Q8462" s="398"/>
      <c r="R8462" s="398"/>
    </row>
    <row r="8463" spans="8:18" ht="40.5" customHeight="1" x14ac:dyDescent="0.3">
      <c r="H8463" s="370"/>
      <c r="I8463" s="357"/>
      <c r="J8463" s="365"/>
      <c r="K8463" s="378"/>
      <c r="L8463" s="378"/>
      <c r="M8463" s="408"/>
      <c r="N8463" s="381"/>
      <c r="O8463" s="398"/>
      <c r="P8463" s="398"/>
      <c r="Q8463" s="398"/>
      <c r="R8463" s="398"/>
    </row>
    <row r="8464" spans="8:18" x14ac:dyDescent="0.3">
      <c r="H8464" s="370"/>
      <c r="I8464" s="357"/>
      <c r="J8464" s="365"/>
      <c r="K8464" s="378"/>
      <c r="L8464" s="378"/>
      <c r="M8464" s="408"/>
      <c r="N8464" s="381"/>
      <c r="O8464" s="398"/>
      <c r="P8464" s="398"/>
      <c r="Q8464" s="398"/>
      <c r="R8464" s="398"/>
    </row>
    <row r="8465" spans="8:22" x14ac:dyDescent="0.3">
      <c r="H8465" s="370"/>
      <c r="I8465" s="357"/>
      <c r="J8465" s="365"/>
      <c r="K8465" s="378"/>
      <c r="L8465" s="378"/>
      <c r="M8465" s="408"/>
      <c r="N8465" s="381"/>
      <c r="O8465" s="398"/>
      <c r="P8465" s="398"/>
      <c r="Q8465" s="398"/>
      <c r="R8465" s="398"/>
    </row>
    <row r="8466" spans="8:22" x14ac:dyDescent="0.3">
      <c r="H8466" s="370"/>
      <c r="I8466" s="357"/>
      <c r="J8466" s="365"/>
      <c r="K8466" s="378"/>
      <c r="L8466" s="378"/>
      <c r="M8466" s="408"/>
      <c r="N8466" s="381"/>
      <c r="O8466" s="398"/>
      <c r="P8466" s="398"/>
      <c r="Q8466" s="398"/>
      <c r="R8466" s="398"/>
    </row>
    <row r="8467" spans="8:22" x14ac:dyDescent="0.3">
      <c r="H8467" s="370"/>
      <c r="I8467" s="357"/>
      <c r="J8467" s="365"/>
      <c r="K8467" s="378"/>
      <c r="L8467" s="378"/>
      <c r="M8467" s="408"/>
      <c r="N8467" s="381"/>
      <c r="O8467" s="398"/>
      <c r="P8467" s="398"/>
      <c r="Q8467" s="398"/>
      <c r="R8467" s="398"/>
    </row>
    <row r="8468" spans="8:22" x14ac:dyDescent="0.3">
      <c r="H8468" s="370"/>
      <c r="I8468" s="357"/>
      <c r="J8468" s="365"/>
      <c r="K8468" s="378"/>
      <c r="L8468" s="378"/>
      <c r="M8468" s="408"/>
      <c r="N8468" s="381"/>
      <c r="O8468" s="398"/>
      <c r="P8468" s="398"/>
      <c r="Q8468" s="398"/>
      <c r="R8468" s="398"/>
    </row>
    <row r="8469" spans="8:22" ht="5.25" customHeight="1" x14ac:dyDescent="0.3">
      <c r="H8469" s="357"/>
      <c r="I8469" s="357"/>
      <c r="J8469" s="407"/>
      <c r="K8469" s="378"/>
      <c r="L8469" s="378"/>
      <c r="M8469" s="381"/>
      <c r="N8469" s="381"/>
      <c r="O8469" s="376"/>
      <c r="P8469" s="377"/>
      <c r="Q8469" s="376"/>
      <c r="R8469" s="377"/>
    </row>
    <row r="8470" spans="8:22" x14ac:dyDescent="0.3">
      <c r="H8470" s="367"/>
      <c r="I8470" s="367"/>
      <c r="J8470" s="367"/>
      <c r="K8470" s="367"/>
      <c r="L8470" s="367"/>
      <c r="M8470" s="367"/>
      <c r="N8470" s="382"/>
      <c r="O8470" s="376"/>
      <c r="P8470" s="377"/>
      <c r="Q8470" s="376"/>
      <c r="R8470" s="377"/>
    </row>
    <row r="8471" spans="8:22" x14ac:dyDescent="0.3">
      <c r="H8471" s="367"/>
      <c r="I8471" s="367"/>
      <c r="J8471" s="367"/>
      <c r="K8471" s="367"/>
      <c r="L8471" s="367"/>
      <c r="M8471" s="367"/>
      <c r="N8471" s="382"/>
      <c r="O8471" s="376"/>
      <c r="P8471" s="480"/>
      <c r="Q8471" s="480"/>
      <c r="R8471" s="480"/>
    </row>
    <row r="8472" spans="8:22" ht="18" customHeight="1" x14ac:dyDescent="0.3">
      <c r="H8472" s="481"/>
      <c r="I8472" s="481"/>
      <c r="J8472" s="481"/>
      <c r="K8472" s="481"/>
      <c r="L8472" s="481"/>
      <c r="M8472" s="481"/>
      <c r="N8472" s="481"/>
      <c r="O8472" s="376"/>
      <c r="P8472" s="398"/>
      <c r="Q8472" s="398"/>
      <c r="R8472" s="398"/>
      <c r="S8472" s="71"/>
    </row>
    <row r="8473" spans="8:22" ht="18.75" customHeight="1" x14ac:dyDescent="0.3">
      <c r="H8473" s="481"/>
      <c r="I8473" s="481"/>
      <c r="J8473" s="481"/>
      <c r="K8473" s="481"/>
      <c r="L8473" s="481"/>
      <c r="M8473" s="481"/>
      <c r="N8473" s="481"/>
      <c r="O8473" s="376"/>
      <c r="P8473" s="480"/>
      <c r="Q8473" s="480"/>
      <c r="R8473" s="480"/>
      <c r="S8473" s="120"/>
    </row>
    <row r="8474" spans="8:22" ht="20.25" customHeight="1" x14ac:dyDescent="0.3">
      <c r="H8474" s="385"/>
      <c r="I8474" s="385"/>
      <c r="J8474" s="385"/>
      <c r="K8474" s="385"/>
      <c r="L8474" s="385"/>
      <c r="M8474" s="386"/>
      <c r="N8474" s="386"/>
      <c r="O8474" s="385"/>
      <c r="P8474" s="385"/>
      <c r="Q8474" s="13"/>
      <c r="R8474" s="13"/>
      <c r="S8474" s="71"/>
      <c r="T8474" s="120">
        <f>+S8473-400430</f>
        <v>-400430</v>
      </c>
      <c r="U8474" s="120"/>
      <c r="V8474" s="120"/>
    </row>
    <row r="8475" spans="8:22" x14ac:dyDescent="0.3">
      <c r="H8475" s="354"/>
      <c r="I8475" s="355"/>
      <c r="J8475" s="355"/>
      <c r="K8475" s="355"/>
      <c r="L8475" s="355"/>
      <c r="M8475" s="355"/>
      <c r="N8475" s="355"/>
      <c r="O8475" s="355"/>
      <c r="P8475" s="355"/>
      <c r="Q8475" s="13"/>
      <c r="R8475" s="13"/>
      <c r="S8475" s="120"/>
    </row>
    <row r="8476" spans="8:22" x14ac:dyDescent="0.3">
      <c r="H8476" s="354"/>
      <c r="I8476" s="355"/>
      <c r="J8476" s="355"/>
      <c r="K8476" s="355"/>
      <c r="L8476" s="355"/>
      <c r="M8476" s="355"/>
      <c r="N8476" s="355"/>
      <c r="O8476" s="355"/>
      <c r="P8476" s="355"/>
      <c r="Q8476" s="13"/>
      <c r="R8476" s="70"/>
    </row>
    <row r="8477" spans="8:22" ht="21.75" customHeight="1" x14ac:dyDescent="0.3">
      <c r="H8477" s="354"/>
      <c r="I8477" s="355"/>
      <c r="J8477" s="355"/>
      <c r="K8477" s="355"/>
      <c r="L8477" s="355"/>
      <c r="M8477" s="355"/>
      <c r="N8477" s="355"/>
      <c r="O8477" s="355"/>
      <c r="P8477" s="355"/>
      <c r="Q8477" s="13"/>
      <c r="R8477" s="70"/>
    </row>
    <row r="8478" spans="8:22" ht="6" customHeight="1" x14ac:dyDescent="0.3">
      <c r="H8478" s="13"/>
      <c r="I8478" s="13"/>
      <c r="J8478" s="13"/>
      <c r="K8478" s="13"/>
      <c r="L8478" s="13"/>
      <c r="M8478" s="358"/>
      <c r="N8478" s="358"/>
      <c r="O8478" s="13"/>
      <c r="P8478" s="13"/>
      <c r="Q8478" s="13"/>
      <c r="R8478" s="13"/>
    </row>
    <row r="8479" spans="8:22" ht="18.600000000000001" x14ac:dyDescent="0.4">
      <c r="H8479" s="487"/>
      <c r="I8479" s="487"/>
      <c r="J8479" s="487"/>
      <c r="K8479" s="487"/>
      <c r="L8479" s="487"/>
      <c r="M8479" s="487"/>
      <c r="N8479" s="487"/>
      <c r="O8479" s="487"/>
      <c r="P8479" s="487"/>
      <c r="Q8479" s="487"/>
      <c r="R8479" s="487"/>
    </row>
    <row r="8480" spans="8:22" x14ac:dyDescent="0.3">
      <c r="H8480" s="482"/>
      <c r="I8480" s="482"/>
      <c r="J8480" s="482"/>
      <c r="K8480" s="482"/>
      <c r="L8480" s="482"/>
      <c r="M8480" s="482"/>
      <c r="N8480" s="482"/>
      <c r="O8480" s="482"/>
      <c r="P8480" s="482"/>
      <c r="Q8480" s="13"/>
      <c r="R8480" s="13"/>
    </row>
    <row r="8481" spans="8:18" ht="18.600000000000001" x14ac:dyDescent="0.4">
      <c r="H8481" s="483"/>
      <c r="I8481" s="483"/>
      <c r="J8481" s="483"/>
      <c r="K8481" s="483"/>
      <c r="L8481" s="483"/>
      <c r="M8481" s="483"/>
      <c r="N8481" s="483"/>
      <c r="O8481" s="483"/>
      <c r="P8481" s="483"/>
      <c r="Q8481" s="13"/>
      <c r="R8481" s="13"/>
    </row>
    <row r="8482" spans="8:18" ht="18" x14ac:dyDescent="0.4">
      <c r="H8482" s="484"/>
      <c r="I8482" s="484"/>
      <c r="J8482" s="484"/>
      <c r="K8482" s="484"/>
      <c r="L8482" s="484"/>
      <c r="M8482" s="484"/>
      <c r="N8482" s="484"/>
      <c r="O8482" s="484"/>
      <c r="P8482" s="484"/>
      <c r="Q8482" s="13"/>
      <c r="R8482" s="13"/>
    </row>
    <row r="8483" spans="8:18" x14ac:dyDescent="0.3">
      <c r="H8483" s="13"/>
      <c r="I8483" s="359"/>
      <c r="J8483" s="360"/>
      <c r="K8483" s="430"/>
      <c r="L8483" s="362"/>
      <c r="M8483" s="363"/>
      <c r="N8483" s="485"/>
      <c r="O8483" s="485"/>
      <c r="P8483" s="364"/>
      <c r="Q8483" s="13"/>
      <c r="R8483" s="13"/>
    </row>
    <row r="8484" spans="8:18" x14ac:dyDescent="0.3">
      <c r="H8484" s="13"/>
      <c r="I8484" s="359"/>
      <c r="J8484" s="360"/>
      <c r="K8484" s="361"/>
      <c r="L8484" s="361"/>
      <c r="M8484" s="363"/>
      <c r="N8484" s="485"/>
      <c r="O8484" s="485"/>
      <c r="P8484" s="364"/>
      <c r="Q8484" s="13"/>
      <c r="R8484" s="13"/>
    </row>
    <row r="8485" spans="8:18" x14ac:dyDescent="0.3">
      <c r="H8485" s="13"/>
      <c r="I8485" s="365"/>
      <c r="J8485" s="365"/>
      <c r="K8485" s="366"/>
      <c r="L8485" s="367"/>
      <c r="M8485" s="368"/>
      <c r="N8485" s="369"/>
      <c r="O8485" s="486"/>
      <c r="P8485" s="486"/>
      <c r="Q8485" s="486"/>
      <c r="R8485" s="486"/>
    </row>
    <row r="8486" spans="8:18" x14ac:dyDescent="0.3">
      <c r="H8486" s="370"/>
      <c r="I8486" s="371"/>
      <c r="J8486" s="371"/>
      <c r="K8486" s="367"/>
      <c r="L8486" s="367"/>
      <c r="M8486" s="367"/>
      <c r="N8486" s="372"/>
      <c r="O8486" s="478"/>
      <c r="P8486" s="478"/>
      <c r="Q8486" s="478"/>
      <c r="R8486" s="478"/>
    </row>
    <row r="8487" spans="8:18" x14ac:dyDescent="0.3">
      <c r="H8487" s="370"/>
      <c r="I8487" s="357"/>
      <c r="J8487" s="365"/>
      <c r="K8487" s="357"/>
      <c r="L8487" s="357"/>
      <c r="M8487" s="411"/>
      <c r="N8487" s="389"/>
      <c r="O8487" s="398"/>
      <c r="P8487" s="398"/>
      <c r="Q8487" s="398"/>
      <c r="R8487" s="398"/>
    </row>
    <row r="8488" spans="8:18" x14ac:dyDescent="0.3">
      <c r="H8488" s="370"/>
      <c r="I8488" s="357"/>
      <c r="J8488" s="365"/>
      <c r="K8488" s="357"/>
      <c r="L8488" s="357"/>
      <c r="M8488" s="411"/>
      <c r="N8488" s="389"/>
      <c r="O8488" s="398"/>
      <c r="P8488" s="398"/>
      <c r="Q8488" s="398"/>
      <c r="R8488" s="398"/>
    </row>
    <row r="8489" spans="8:18" x14ac:dyDescent="0.3">
      <c r="H8489" s="370"/>
      <c r="I8489" s="357"/>
      <c r="J8489" s="365"/>
      <c r="K8489" s="378"/>
      <c r="L8489" s="378"/>
      <c r="M8489" s="411"/>
      <c r="N8489" s="479"/>
      <c r="O8489" s="398"/>
      <c r="P8489" s="398"/>
      <c r="Q8489" s="398"/>
      <c r="R8489" s="398"/>
    </row>
    <row r="8490" spans="8:18" x14ac:dyDescent="0.3">
      <c r="H8490" s="370"/>
      <c r="I8490" s="357"/>
      <c r="J8490" s="365"/>
      <c r="K8490" s="378"/>
      <c r="L8490" s="378"/>
      <c r="M8490" s="411"/>
      <c r="N8490" s="479"/>
      <c r="O8490" s="398"/>
      <c r="P8490" s="398"/>
      <c r="Q8490" s="398"/>
      <c r="R8490" s="398"/>
    </row>
    <row r="8491" spans="8:18" x14ac:dyDescent="0.3">
      <c r="H8491" s="370"/>
      <c r="I8491" s="357"/>
      <c r="J8491" s="365"/>
      <c r="K8491" s="378"/>
      <c r="L8491" s="378"/>
      <c r="M8491" s="411"/>
      <c r="N8491" s="389"/>
      <c r="O8491" s="398"/>
      <c r="P8491" s="398"/>
      <c r="Q8491" s="398"/>
      <c r="R8491" s="398"/>
    </row>
    <row r="8492" spans="8:18" x14ac:dyDescent="0.3">
      <c r="H8492" s="370"/>
      <c r="I8492" s="357"/>
      <c r="J8492" s="365"/>
      <c r="K8492" s="378"/>
      <c r="L8492" s="378"/>
      <c r="M8492" s="411"/>
      <c r="N8492" s="389"/>
      <c r="O8492" s="398"/>
      <c r="P8492" s="398"/>
      <c r="Q8492" s="398"/>
      <c r="R8492" s="398"/>
    </row>
    <row r="8493" spans="8:18" x14ac:dyDescent="0.3">
      <c r="H8493" s="370"/>
      <c r="I8493" s="357"/>
      <c r="J8493" s="365"/>
      <c r="K8493" s="378"/>
      <c r="L8493" s="378"/>
      <c r="M8493" s="408"/>
      <c r="N8493" s="381"/>
      <c r="O8493" s="398"/>
      <c r="P8493" s="398"/>
      <c r="Q8493" s="398"/>
      <c r="R8493" s="398"/>
    </row>
    <row r="8494" spans="8:18" x14ac:dyDescent="0.3">
      <c r="H8494" s="357"/>
      <c r="I8494" s="357"/>
      <c r="J8494" s="407"/>
      <c r="K8494" s="378"/>
      <c r="L8494" s="378"/>
      <c r="M8494" s="381"/>
      <c r="N8494" s="381"/>
      <c r="O8494" s="376"/>
      <c r="P8494" s="377"/>
      <c r="Q8494" s="376"/>
      <c r="R8494" s="377"/>
    </row>
    <row r="8495" spans="8:18" ht="24" customHeight="1" x14ac:dyDescent="0.3">
      <c r="H8495" s="367"/>
      <c r="I8495" s="367"/>
      <c r="J8495" s="367"/>
      <c r="K8495" s="367"/>
      <c r="L8495" s="367"/>
      <c r="M8495" s="367"/>
      <c r="N8495" s="382"/>
      <c r="O8495" s="376"/>
      <c r="P8495" s="377"/>
      <c r="Q8495" s="376"/>
      <c r="R8495" s="377"/>
    </row>
    <row r="8496" spans="8:18" ht="20.25" customHeight="1" x14ac:dyDescent="0.3">
      <c r="H8496" s="367"/>
      <c r="I8496" s="367"/>
      <c r="J8496" s="367"/>
      <c r="K8496" s="367"/>
      <c r="L8496" s="367"/>
      <c r="M8496" s="367"/>
      <c r="N8496" s="382"/>
      <c r="O8496" s="376"/>
      <c r="P8496" s="480"/>
      <c r="Q8496" s="480"/>
      <c r="R8496" s="480"/>
    </row>
    <row r="8497" spans="8:18" ht="26.25" customHeight="1" x14ac:dyDescent="0.3">
      <c r="H8497" s="385"/>
      <c r="I8497" s="385"/>
      <c r="J8497" s="385"/>
      <c r="K8497" s="385"/>
      <c r="L8497" s="385"/>
      <c r="M8497" s="386"/>
      <c r="N8497" s="386"/>
      <c r="O8497" s="385"/>
      <c r="P8497" s="385"/>
      <c r="Q8497" s="13"/>
      <c r="R8497" s="13"/>
    </row>
    <row r="8498" spans="8:18" ht="18" customHeight="1" x14ac:dyDescent="0.3">
      <c r="H8498" s="354"/>
      <c r="I8498" s="355"/>
      <c r="J8498" s="355"/>
      <c r="K8498" s="355"/>
      <c r="L8498" s="355"/>
      <c r="M8498" s="355"/>
      <c r="N8498" s="355"/>
      <c r="O8498" s="355"/>
      <c r="P8498" s="355"/>
      <c r="Q8498" s="13"/>
      <c r="R8498" s="13"/>
    </row>
    <row r="8499" spans="8:18" x14ac:dyDescent="0.3">
      <c r="H8499" s="354"/>
      <c r="I8499" s="355"/>
      <c r="J8499" s="355"/>
      <c r="K8499" s="355"/>
      <c r="L8499" s="355"/>
      <c r="M8499" s="355"/>
      <c r="N8499" s="355"/>
      <c r="O8499" s="355"/>
      <c r="P8499" s="355"/>
      <c r="Q8499" s="13"/>
      <c r="R8499" s="70"/>
    </row>
    <row r="8500" spans="8:18" ht="25.5" customHeight="1" x14ac:dyDescent="0.3">
      <c r="H8500" s="354"/>
      <c r="I8500" s="355"/>
      <c r="J8500" s="355"/>
      <c r="K8500" s="355"/>
      <c r="L8500" s="355"/>
      <c r="M8500" s="355"/>
      <c r="N8500" s="355"/>
      <c r="O8500" s="355"/>
      <c r="P8500" s="355"/>
      <c r="Q8500" s="13"/>
      <c r="R8500" s="70"/>
    </row>
    <row r="8501" spans="8:18" ht="7.5" customHeight="1" x14ac:dyDescent="0.3">
      <c r="H8501" s="13"/>
      <c r="I8501" s="13"/>
      <c r="J8501" s="13"/>
      <c r="K8501" s="13"/>
      <c r="L8501" s="13"/>
      <c r="M8501" s="358"/>
      <c r="N8501" s="358"/>
      <c r="O8501" s="13"/>
      <c r="P8501" s="13"/>
      <c r="Q8501" s="13"/>
      <c r="R8501" s="13"/>
    </row>
    <row r="8502" spans="8:18" ht="18.600000000000001" x14ac:dyDescent="0.4">
      <c r="H8502" s="487"/>
      <c r="I8502" s="487"/>
      <c r="J8502" s="487"/>
      <c r="K8502" s="487"/>
      <c r="L8502" s="487"/>
      <c r="M8502" s="487"/>
      <c r="N8502" s="487"/>
      <c r="O8502" s="487"/>
      <c r="P8502" s="487"/>
      <c r="Q8502" s="487"/>
      <c r="R8502" s="487"/>
    </row>
    <row r="8503" spans="8:18" x14ac:dyDescent="0.3">
      <c r="H8503" s="482"/>
      <c r="I8503" s="482"/>
      <c r="J8503" s="482"/>
      <c r="K8503" s="482"/>
      <c r="L8503" s="482"/>
      <c r="M8503" s="482"/>
      <c r="N8503" s="482"/>
      <c r="O8503" s="482"/>
      <c r="P8503" s="482"/>
      <c r="Q8503" s="13"/>
      <c r="R8503" s="13"/>
    </row>
    <row r="8504" spans="8:18" ht="18.600000000000001" x14ac:dyDescent="0.4">
      <c r="H8504" s="483"/>
      <c r="I8504" s="483"/>
      <c r="J8504" s="483"/>
      <c r="K8504" s="483"/>
      <c r="L8504" s="483"/>
      <c r="M8504" s="483"/>
      <c r="N8504" s="483"/>
      <c r="O8504" s="483"/>
      <c r="P8504" s="483"/>
      <c r="Q8504" s="13"/>
      <c r="R8504" s="13"/>
    </row>
    <row r="8505" spans="8:18" ht="18" x14ac:dyDescent="0.4">
      <c r="H8505" s="484"/>
      <c r="I8505" s="484"/>
      <c r="J8505" s="484"/>
      <c r="K8505" s="484"/>
      <c r="L8505" s="484"/>
      <c r="M8505" s="484"/>
      <c r="N8505" s="484"/>
      <c r="O8505" s="484"/>
      <c r="P8505" s="484"/>
      <c r="Q8505" s="13"/>
      <c r="R8505" s="13"/>
    </row>
    <row r="8506" spans="8:18" x14ac:dyDescent="0.3">
      <c r="H8506" s="13"/>
      <c r="I8506" s="359"/>
      <c r="J8506" s="360"/>
      <c r="K8506" s="430"/>
      <c r="L8506" s="362"/>
      <c r="M8506" s="363"/>
      <c r="N8506" s="485"/>
      <c r="O8506" s="485"/>
      <c r="P8506" s="364"/>
      <c r="Q8506" s="13"/>
      <c r="R8506" s="13"/>
    </row>
    <row r="8507" spans="8:18" x14ac:dyDescent="0.3">
      <c r="H8507" s="13"/>
      <c r="I8507" s="359"/>
      <c r="J8507" s="360"/>
      <c r="K8507" s="361"/>
      <c r="L8507" s="361"/>
      <c r="M8507" s="363"/>
      <c r="N8507" s="485"/>
      <c r="O8507" s="485"/>
      <c r="P8507" s="364"/>
      <c r="Q8507" s="13"/>
      <c r="R8507" s="13"/>
    </row>
    <row r="8508" spans="8:18" x14ac:dyDescent="0.3">
      <c r="H8508" s="13"/>
      <c r="I8508" s="365"/>
      <c r="J8508" s="365"/>
      <c r="K8508" s="366"/>
      <c r="L8508" s="367"/>
      <c r="M8508" s="368"/>
      <c r="N8508" s="369"/>
      <c r="O8508" s="486"/>
      <c r="P8508" s="486"/>
      <c r="Q8508" s="486"/>
      <c r="R8508" s="486"/>
    </row>
    <row r="8509" spans="8:18" x14ac:dyDescent="0.3">
      <c r="H8509" s="370"/>
      <c r="I8509" s="371"/>
      <c r="J8509" s="371"/>
      <c r="K8509" s="367"/>
      <c r="L8509" s="367"/>
      <c r="M8509" s="367"/>
      <c r="N8509" s="372"/>
      <c r="O8509" s="478"/>
      <c r="P8509" s="478"/>
      <c r="Q8509" s="478"/>
      <c r="R8509" s="478"/>
    </row>
    <row r="8510" spans="8:18" x14ac:dyDescent="0.3">
      <c r="H8510" s="370"/>
      <c r="I8510" s="357"/>
      <c r="J8510" s="365"/>
      <c r="K8510" s="357"/>
      <c r="L8510" s="357"/>
      <c r="M8510" s="411"/>
      <c r="N8510" s="389"/>
      <c r="O8510" s="398"/>
      <c r="P8510" s="398"/>
      <c r="Q8510" s="398"/>
      <c r="R8510" s="398"/>
    </row>
    <row r="8511" spans="8:18" x14ac:dyDescent="0.3">
      <c r="H8511" s="370"/>
      <c r="I8511" s="357"/>
      <c r="J8511" s="365"/>
      <c r="K8511" s="357"/>
      <c r="L8511" s="357"/>
      <c r="M8511" s="411"/>
      <c r="N8511" s="389"/>
      <c r="O8511" s="398"/>
      <c r="P8511" s="398"/>
      <c r="Q8511" s="398"/>
      <c r="R8511" s="398"/>
    </row>
    <row r="8512" spans="8:18" x14ac:dyDescent="0.3">
      <c r="H8512" s="370"/>
      <c r="I8512" s="357"/>
      <c r="J8512" s="365"/>
      <c r="K8512" s="378"/>
      <c r="L8512" s="378"/>
      <c r="M8512" s="411"/>
      <c r="N8512" s="389"/>
      <c r="O8512" s="398"/>
      <c r="P8512" s="398"/>
      <c r="Q8512" s="398"/>
      <c r="R8512" s="398"/>
    </row>
    <row r="8513" spans="8:18" x14ac:dyDescent="0.3">
      <c r="H8513" s="370"/>
      <c r="I8513" s="357"/>
      <c r="J8513" s="365"/>
      <c r="K8513" s="378"/>
      <c r="L8513" s="378"/>
      <c r="M8513" s="411"/>
      <c r="N8513" s="389"/>
      <c r="O8513" s="398"/>
      <c r="P8513" s="398"/>
      <c r="Q8513" s="398"/>
      <c r="R8513" s="398"/>
    </row>
    <row r="8514" spans="8:18" x14ac:dyDescent="0.3">
      <c r="H8514" s="370"/>
      <c r="I8514" s="357"/>
      <c r="J8514" s="365"/>
      <c r="K8514" s="378"/>
      <c r="L8514" s="378"/>
      <c r="M8514" s="379"/>
      <c r="N8514" s="389"/>
      <c r="O8514" s="398"/>
      <c r="P8514" s="398"/>
      <c r="Q8514" s="398"/>
      <c r="R8514" s="398"/>
    </row>
    <row r="8515" spans="8:18" x14ac:dyDescent="0.3">
      <c r="H8515" s="370"/>
      <c r="I8515" s="357"/>
      <c r="J8515" s="365"/>
      <c r="K8515" s="378"/>
      <c r="L8515" s="378"/>
      <c r="M8515" s="379"/>
      <c r="N8515" s="389"/>
      <c r="O8515" s="398"/>
      <c r="P8515" s="398"/>
      <c r="Q8515" s="398"/>
      <c r="R8515" s="398"/>
    </row>
    <row r="8516" spans="8:18" x14ac:dyDescent="0.3">
      <c r="H8516" s="370"/>
      <c r="I8516" s="357"/>
      <c r="J8516" s="365"/>
      <c r="K8516" s="378"/>
      <c r="L8516" s="378"/>
      <c r="M8516" s="411"/>
      <c r="N8516" s="389"/>
      <c r="O8516" s="398"/>
      <c r="P8516" s="398"/>
      <c r="Q8516" s="398"/>
      <c r="R8516" s="398"/>
    </row>
    <row r="8517" spans="8:18" x14ac:dyDescent="0.3">
      <c r="H8517" s="370"/>
      <c r="I8517" s="357"/>
      <c r="J8517" s="365"/>
      <c r="K8517" s="378"/>
      <c r="L8517" s="378"/>
      <c r="M8517" s="461"/>
      <c r="N8517" s="389"/>
      <c r="O8517" s="398"/>
      <c r="P8517" s="398"/>
      <c r="Q8517" s="398"/>
      <c r="R8517" s="398"/>
    </row>
    <row r="8518" spans="8:18" x14ac:dyDescent="0.3">
      <c r="H8518" s="370"/>
      <c r="I8518" s="357"/>
      <c r="J8518" s="365"/>
      <c r="K8518" s="378"/>
      <c r="L8518" s="378"/>
      <c r="M8518" s="411"/>
      <c r="N8518" s="389"/>
      <c r="O8518" s="398"/>
      <c r="P8518" s="398"/>
      <c r="Q8518" s="398"/>
      <c r="R8518" s="398"/>
    </row>
    <row r="8519" spans="8:18" x14ac:dyDescent="0.3">
      <c r="H8519" s="370"/>
      <c r="I8519" s="357"/>
      <c r="J8519" s="365"/>
      <c r="K8519" s="378"/>
      <c r="L8519" s="378"/>
      <c r="M8519" s="379"/>
      <c r="N8519" s="389"/>
      <c r="O8519" s="398"/>
      <c r="P8519" s="398"/>
      <c r="Q8519" s="398"/>
      <c r="R8519" s="398"/>
    </row>
    <row r="8520" spans="8:18" x14ac:dyDescent="0.3">
      <c r="H8520" s="370"/>
      <c r="I8520" s="357"/>
      <c r="J8520" s="365"/>
      <c r="K8520" s="378"/>
      <c r="L8520" s="378"/>
      <c r="M8520" s="408"/>
      <c r="N8520" s="381"/>
      <c r="O8520" s="398"/>
      <c r="P8520" s="398"/>
      <c r="Q8520" s="398"/>
      <c r="R8520" s="398"/>
    </row>
    <row r="8521" spans="8:18" x14ac:dyDescent="0.3">
      <c r="H8521" s="357"/>
      <c r="I8521" s="357"/>
      <c r="J8521" s="407"/>
      <c r="K8521" s="378"/>
      <c r="L8521" s="378"/>
      <c r="M8521" s="381"/>
      <c r="N8521" s="381"/>
      <c r="O8521" s="376"/>
      <c r="P8521" s="377"/>
      <c r="Q8521" s="376"/>
      <c r="R8521" s="377"/>
    </row>
    <row r="8522" spans="8:18" x14ac:dyDescent="0.3">
      <c r="H8522" s="367"/>
      <c r="I8522" s="367"/>
      <c r="J8522" s="367"/>
      <c r="K8522" s="367"/>
      <c r="L8522" s="367"/>
      <c r="M8522" s="367"/>
      <c r="N8522" s="382"/>
      <c r="O8522" s="376"/>
      <c r="P8522" s="377"/>
      <c r="Q8522" s="376"/>
      <c r="R8522" s="377"/>
    </row>
    <row r="8523" spans="8:18" x14ac:dyDescent="0.3">
      <c r="H8523" s="367"/>
      <c r="I8523" s="367"/>
      <c r="J8523" s="367"/>
      <c r="K8523" s="367"/>
      <c r="L8523" s="367"/>
      <c r="M8523" s="367"/>
      <c r="N8523" s="382"/>
      <c r="O8523" s="376"/>
      <c r="P8523" s="480"/>
      <c r="Q8523" s="480"/>
      <c r="R8523" s="480"/>
    </row>
    <row r="8524" spans="8:18" ht="17.25" customHeight="1" x14ac:dyDescent="0.3">
      <c r="H8524" s="481"/>
      <c r="I8524" s="481"/>
      <c r="J8524" s="481"/>
      <c r="K8524" s="481"/>
      <c r="L8524" s="481"/>
      <c r="M8524" s="481"/>
      <c r="N8524" s="481"/>
      <c r="O8524" s="376"/>
      <c r="P8524" s="398"/>
      <c r="Q8524" s="398"/>
      <c r="R8524" s="398"/>
    </row>
    <row r="8525" spans="8:18" ht="22.5" customHeight="1" x14ac:dyDescent="0.3">
      <c r="H8525" s="481"/>
      <c r="I8525" s="481"/>
      <c r="J8525" s="481"/>
      <c r="K8525" s="481"/>
      <c r="L8525" s="481"/>
      <c r="M8525" s="481"/>
      <c r="N8525" s="481"/>
      <c r="O8525" s="376"/>
      <c r="P8525" s="480"/>
      <c r="Q8525" s="480"/>
      <c r="R8525" s="480"/>
    </row>
    <row r="8526" spans="8:18" ht="21" customHeight="1" x14ac:dyDescent="0.3">
      <c r="H8526" s="385"/>
      <c r="I8526" s="385"/>
      <c r="J8526" s="385"/>
      <c r="K8526" s="385"/>
      <c r="L8526" s="385"/>
      <c r="M8526" s="386"/>
      <c r="N8526" s="386"/>
      <c r="O8526" s="385"/>
      <c r="P8526" s="385"/>
      <c r="Q8526" s="13"/>
      <c r="R8526" s="13"/>
    </row>
    <row r="8527" spans="8:18" ht="21" customHeight="1" x14ac:dyDescent="0.3">
      <c r="H8527" s="354"/>
      <c r="I8527" s="355"/>
      <c r="J8527" s="355"/>
      <c r="K8527" s="355"/>
      <c r="L8527" s="355"/>
      <c r="M8527" s="355"/>
      <c r="N8527" s="355"/>
      <c r="O8527" s="355"/>
      <c r="P8527" s="355"/>
      <c r="Q8527" s="13"/>
      <c r="R8527" s="13"/>
    </row>
    <row r="8528" spans="8:18" x14ac:dyDescent="0.3">
      <c r="H8528" s="354"/>
      <c r="I8528" s="355"/>
      <c r="J8528" s="355"/>
      <c r="K8528" s="355"/>
      <c r="L8528" s="355"/>
      <c r="M8528" s="355"/>
      <c r="N8528" s="355"/>
      <c r="O8528" s="355"/>
      <c r="P8528" s="355"/>
      <c r="Q8528" s="13"/>
      <c r="R8528" s="70"/>
    </row>
    <row r="8529" spans="8:18" ht="26.25" customHeight="1" x14ac:dyDescent="0.3">
      <c r="H8529" s="354"/>
      <c r="I8529" s="355"/>
      <c r="J8529" s="355"/>
      <c r="K8529" s="355"/>
      <c r="L8529" s="355"/>
      <c r="M8529" s="355"/>
      <c r="N8529" s="355"/>
      <c r="O8529" s="355"/>
      <c r="P8529" s="355"/>
      <c r="Q8529" s="13"/>
      <c r="R8529" s="70"/>
    </row>
    <row r="8530" spans="8:18" ht="4.5" customHeight="1" x14ac:dyDescent="0.3">
      <c r="H8530" s="13"/>
      <c r="I8530" s="13"/>
      <c r="J8530" s="13"/>
      <c r="K8530" s="13"/>
      <c r="L8530" s="13"/>
      <c r="M8530" s="358"/>
      <c r="N8530" s="358"/>
      <c r="O8530" s="13"/>
      <c r="P8530" s="13"/>
      <c r="Q8530" s="13"/>
      <c r="R8530" s="13"/>
    </row>
    <row r="8531" spans="8:18" ht="18.600000000000001" x14ac:dyDescent="0.4">
      <c r="H8531" s="487"/>
      <c r="I8531" s="487"/>
      <c r="J8531" s="487"/>
      <c r="K8531" s="487"/>
      <c r="L8531" s="487"/>
      <c r="M8531" s="487"/>
      <c r="N8531" s="487"/>
      <c r="O8531" s="487"/>
      <c r="P8531" s="487"/>
      <c r="Q8531" s="487"/>
      <c r="R8531" s="487"/>
    </row>
    <row r="8532" spans="8:18" x14ac:dyDescent="0.3">
      <c r="H8532" s="482"/>
      <c r="I8532" s="482"/>
      <c r="J8532" s="482"/>
      <c r="K8532" s="482"/>
      <c r="L8532" s="482"/>
      <c r="M8532" s="482"/>
      <c r="N8532" s="482"/>
      <c r="O8532" s="482"/>
      <c r="P8532" s="482"/>
      <c r="Q8532" s="13"/>
      <c r="R8532" s="13"/>
    </row>
    <row r="8533" spans="8:18" ht="18.600000000000001" x14ac:dyDescent="0.4">
      <c r="H8533" s="483"/>
      <c r="I8533" s="483"/>
      <c r="J8533" s="483"/>
      <c r="K8533" s="483"/>
      <c r="L8533" s="483"/>
      <c r="M8533" s="483"/>
      <c r="N8533" s="483"/>
      <c r="O8533" s="483"/>
      <c r="P8533" s="483"/>
      <c r="Q8533" s="13"/>
      <c r="R8533" s="13"/>
    </row>
    <row r="8534" spans="8:18" ht="18" x14ac:dyDescent="0.4">
      <c r="H8534" s="484"/>
      <c r="I8534" s="484"/>
      <c r="J8534" s="484"/>
      <c r="K8534" s="484"/>
      <c r="L8534" s="484"/>
      <c r="M8534" s="484"/>
      <c r="N8534" s="484"/>
      <c r="O8534" s="484"/>
      <c r="P8534" s="484"/>
      <c r="Q8534" s="13"/>
      <c r="R8534" s="13"/>
    </row>
    <row r="8535" spans="8:18" x14ac:dyDescent="0.3">
      <c r="H8535" s="13"/>
      <c r="I8535" s="359"/>
      <c r="J8535" s="360"/>
      <c r="K8535" s="430"/>
      <c r="L8535" s="362"/>
      <c r="M8535" s="363"/>
      <c r="N8535" s="485"/>
      <c r="O8535" s="485"/>
      <c r="P8535" s="364"/>
      <c r="Q8535" s="13"/>
      <c r="R8535" s="13"/>
    </row>
    <row r="8536" spans="8:18" x14ac:dyDescent="0.3">
      <c r="H8536" s="13"/>
      <c r="I8536" s="359"/>
      <c r="J8536" s="360"/>
      <c r="K8536" s="361"/>
      <c r="L8536" s="361"/>
      <c r="M8536" s="363"/>
      <c r="N8536" s="485"/>
      <c r="O8536" s="485"/>
      <c r="P8536" s="364"/>
      <c r="Q8536" s="13"/>
      <c r="R8536" s="13"/>
    </row>
    <row r="8537" spans="8:18" x14ac:dyDescent="0.3">
      <c r="H8537" s="13"/>
      <c r="I8537" s="365"/>
      <c r="J8537" s="365"/>
      <c r="K8537" s="366"/>
      <c r="L8537" s="367"/>
      <c r="M8537" s="368"/>
      <c r="N8537" s="369"/>
      <c r="O8537" s="486"/>
      <c r="P8537" s="486"/>
      <c r="Q8537" s="486"/>
      <c r="R8537" s="486"/>
    </row>
    <row r="8538" spans="8:18" x14ac:dyDescent="0.3">
      <c r="H8538" s="370"/>
      <c r="I8538" s="371"/>
      <c r="J8538" s="371"/>
      <c r="K8538" s="367"/>
      <c r="L8538" s="367"/>
      <c r="M8538" s="367"/>
      <c r="N8538" s="372"/>
      <c r="O8538" s="478"/>
      <c r="P8538" s="478"/>
      <c r="Q8538" s="478"/>
      <c r="R8538" s="478"/>
    </row>
    <row r="8539" spans="8:18" x14ac:dyDescent="0.3">
      <c r="H8539" s="370"/>
      <c r="I8539" s="357"/>
      <c r="J8539" s="365"/>
      <c r="K8539" s="357"/>
      <c r="L8539" s="357"/>
      <c r="M8539" s="411"/>
      <c r="N8539" s="389"/>
      <c r="O8539" s="398"/>
      <c r="P8539" s="398"/>
      <c r="Q8539" s="398"/>
      <c r="R8539" s="398"/>
    </row>
    <row r="8540" spans="8:18" x14ac:dyDescent="0.3">
      <c r="H8540" s="370"/>
      <c r="I8540" s="357"/>
      <c r="J8540" s="365"/>
      <c r="K8540" s="357"/>
      <c r="L8540" s="357"/>
      <c r="M8540" s="411"/>
      <c r="N8540" s="389"/>
      <c r="O8540" s="398"/>
      <c r="P8540" s="398"/>
      <c r="Q8540" s="398"/>
      <c r="R8540" s="398"/>
    </row>
    <row r="8541" spans="8:18" x14ac:dyDescent="0.3">
      <c r="H8541" s="370"/>
      <c r="I8541" s="357"/>
      <c r="J8541" s="365"/>
      <c r="K8541" s="378"/>
      <c r="L8541" s="378"/>
      <c r="M8541" s="411"/>
      <c r="N8541" s="389"/>
      <c r="O8541" s="398"/>
      <c r="P8541" s="398"/>
      <c r="Q8541" s="398"/>
      <c r="R8541" s="398"/>
    </row>
    <row r="8542" spans="8:18" x14ac:dyDescent="0.3">
      <c r="H8542" s="370"/>
      <c r="I8542" s="357"/>
      <c r="J8542" s="365"/>
      <c r="K8542" s="378"/>
      <c r="L8542" s="378"/>
      <c r="M8542" s="379"/>
      <c r="N8542" s="389"/>
      <c r="O8542" s="398"/>
      <c r="P8542" s="398"/>
      <c r="Q8542" s="398"/>
      <c r="R8542" s="398"/>
    </row>
    <row r="8543" spans="8:18" x14ac:dyDescent="0.3">
      <c r="H8543" s="370"/>
      <c r="I8543" s="357"/>
      <c r="J8543" s="365"/>
      <c r="K8543" s="378"/>
      <c r="L8543" s="378"/>
      <c r="M8543" s="379"/>
      <c r="N8543" s="389"/>
      <c r="O8543" s="398"/>
      <c r="P8543" s="398"/>
      <c r="Q8543" s="398"/>
      <c r="R8543" s="398"/>
    </row>
    <row r="8544" spans="8:18" x14ac:dyDescent="0.3">
      <c r="H8544" s="370"/>
      <c r="I8544" s="357"/>
      <c r="J8544" s="365"/>
      <c r="K8544" s="378"/>
      <c r="L8544" s="378"/>
      <c r="M8544" s="379"/>
      <c r="N8544" s="389"/>
      <c r="O8544" s="398"/>
      <c r="P8544" s="398"/>
      <c r="Q8544" s="398"/>
      <c r="R8544" s="398"/>
    </row>
    <row r="8545" spans="8:18" x14ac:dyDescent="0.3">
      <c r="H8545" s="370"/>
      <c r="I8545" s="357"/>
      <c r="J8545" s="365"/>
      <c r="K8545" s="378"/>
      <c r="L8545" s="378"/>
      <c r="M8545" s="379"/>
      <c r="N8545" s="389"/>
      <c r="O8545" s="398"/>
      <c r="P8545" s="398"/>
      <c r="Q8545" s="398"/>
      <c r="R8545" s="398"/>
    </row>
    <row r="8546" spans="8:18" x14ac:dyDescent="0.3">
      <c r="H8546" s="370"/>
      <c r="I8546" s="357"/>
      <c r="J8546" s="365"/>
      <c r="K8546" s="378"/>
      <c r="L8546" s="378"/>
      <c r="M8546" s="379"/>
      <c r="N8546" s="389"/>
      <c r="O8546" s="398"/>
      <c r="P8546" s="398"/>
      <c r="Q8546" s="398"/>
      <c r="R8546" s="398"/>
    </row>
    <row r="8547" spans="8:18" ht="24.75" customHeight="1" x14ac:dyDescent="0.3">
      <c r="H8547" s="370"/>
      <c r="I8547" s="357"/>
      <c r="J8547" s="365"/>
      <c r="K8547" s="378"/>
      <c r="L8547" s="378"/>
      <c r="M8547" s="379"/>
      <c r="N8547" s="389"/>
      <c r="O8547" s="398"/>
      <c r="P8547" s="398"/>
      <c r="Q8547" s="398"/>
      <c r="R8547" s="398"/>
    </row>
    <row r="8548" spans="8:18" ht="24.75" customHeight="1" x14ac:dyDescent="0.3">
      <c r="H8548" s="370"/>
      <c r="I8548" s="357"/>
      <c r="J8548" s="365"/>
      <c r="K8548" s="378"/>
      <c r="L8548" s="378"/>
      <c r="M8548" s="379"/>
      <c r="N8548" s="389"/>
      <c r="O8548" s="398"/>
      <c r="P8548" s="398"/>
      <c r="Q8548" s="398"/>
      <c r="R8548" s="398"/>
    </row>
    <row r="8549" spans="8:18" x14ac:dyDescent="0.3">
      <c r="H8549" s="370"/>
      <c r="I8549" s="357"/>
      <c r="J8549" s="365"/>
      <c r="K8549" s="378"/>
      <c r="L8549" s="378"/>
      <c r="M8549" s="408"/>
      <c r="N8549" s="381"/>
      <c r="O8549" s="398"/>
      <c r="P8549" s="398"/>
      <c r="Q8549" s="398"/>
      <c r="R8549" s="398"/>
    </row>
    <row r="8550" spans="8:18" x14ac:dyDescent="0.3">
      <c r="H8550" s="370"/>
      <c r="I8550" s="357"/>
      <c r="J8550" s="365"/>
      <c r="K8550" s="378"/>
      <c r="L8550" s="378"/>
      <c r="M8550" s="408"/>
      <c r="N8550" s="381"/>
      <c r="O8550" s="398"/>
      <c r="P8550" s="398"/>
      <c r="Q8550" s="398"/>
      <c r="R8550" s="398"/>
    </row>
    <row r="8551" spans="8:18" x14ac:dyDescent="0.3">
      <c r="H8551" s="370"/>
      <c r="I8551" s="357"/>
      <c r="J8551" s="365"/>
      <c r="K8551" s="378"/>
      <c r="L8551" s="378"/>
      <c r="M8551" s="408"/>
      <c r="N8551" s="381"/>
      <c r="O8551" s="398"/>
      <c r="P8551" s="398"/>
      <c r="Q8551" s="398"/>
      <c r="R8551" s="398"/>
    </row>
    <row r="8552" spans="8:18" x14ac:dyDescent="0.3">
      <c r="H8552" s="357"/>
      <c r="I8552" s="357"/>
      <c r="J8552" s="407"/>
      <c r="K8552" s="378"/>
      <c r="L8552" s="378"/>
      <c r="M8552" s="381"/>
      <c r="N8552" s="381"/>
      <c r="O8552" s="376"/>
      <c r="P8552" s="377"/>
      <c r="Q8552" s="376"/>
      <c r="R8552" s="377"/>
    </row>
    <row r="8553" spans="8:18" x14ac:dyDescent="0.3">
      <c r="H8553" s="367"/>
      <c r="I8553" s="367"/>
      <c r="J8553" s="367"/>
      <c r="K8553" s="367"/>
      <c r="L8553" s="367"/>
      <c r="M8553" s="367"/>
      <c r="N8553" s="382"/>
      <c r="O8553" s="376"/>
      <c r="P8553" s="377"/>
      <c r="Q8553" s="376"/>
      <c r="R8553" s="377"/>
    </row>
    <row r="8554" spans="8:18" x14ac:dyDescent="0.3">
      <c r="H8554" s="367"/>
      <c r="I8554" s="367"/>
      <c r="J8554" s="367"/>
      <c r="K8554" s="367"/>
      <c r="L8554" s="367"/>
      <c r="M8554" s="367"/>
      <c r="N8554" s="382"/>
      <c r="O8554" s="376"/>
      <c r="P8554" s="480"/>
      <c r="Q8554" s="480"/>
      <c r="R8554" s="480"/>
    </row>
    <row r="8555" spans="8:18" ht="23.25" customHeight="1" x14ac:dyDescent="0.3">
      <c r="H8555" s="385"/>
      <c r="I8555" s="385"/>
      <c r="J8555" s="385"/>
      <c r="K8555" s="385"/>
      <c r="L8555" s="385"/>
      <c r="M8555" s="386"/>
      <c r="N8555" s="386"/>
      <c r="O8555" s="385"/>
      <c r="P8555" s="385"/>
      <c r="Q8555" s="13"/>
      <c r="R8555" s="13"/>
    </row>
    <row r="8556" spans="8:18" ht="20.25" customHeight="1" x14ac:dyDescent="0.3">
      <c r="H8556" s="354"/>
      <c r="I8556" s="355"/>
      <c r="J8556" s="355"/>
      <c r="K8556" s="355"/>
      <c r="L8556" s="355"/>
      <c r="M8556" s="355"/>
      <c r="N8556" s="355"/>
      <c r="O8556" s="355"/>
      <c r="P8556" s="355"/>
      <c r="Q8556" s="13"/>
      <c r="R8556" s="13"/>
    </row>
    <row r="8557" spans="8:18" x14ac:dyDescent="0.3">
      <c r="H8557" s="354"/>
      <c r="I8557" s="355"/>
      <c r="J8557" s="355"/>
      <c r="K8557" s="355"/>
      <c r="L8557" s="355"/>
      <c r="M8557" s="355"/>
      <c r="N8557" s="355"/>
      <c r="O8557" s="355"/>
      <c r="P8557" s="355"/>
      <c r="Q8557" s="13"/>
      <c r="R8557" s="70"/>
    </row>
    <row r="8558" spans="8:18" ht="36" customHeight="1" x14ac:dyDescent="0.3">
      <c r="H8558" s="354"/>
      <c r="I8558" s="355"/>
      <c r="J8558" s="355"/>
      <c r="K8558" s="355"/>
      <c r="L8558" s="355"/>
      <c r="M8558" s="355"/>
      <c r="N8558" s="355"/>
      <c r="O8558" s="355"/>
      <c r="P8558" s="355"/>
      <c r="Q8558" s="13"/>
      <c r="R8558" s="70"/>
    </row>
    <row r="8559" spans="8:18" ht="4.5" customHeight="1" x14ac:dyDescent="0.3">
      <c r="H8559" s="13"/>
      <c r="I8559" s="13"/>
      <c r="J8559" s="13"/>
      <c r="K8559" s="13"/>
      <c r="L8559" s="13"/>
      <c r="M8559" s="358"/>
      <c r="N8559" s="358"/>
      <c r="O8559" s="13"/>
      <c r="P8559" s="13"/>
      <c r="Q8559" s="13"/>
      <c r="R8559" s="13"/>
    </row>
    <row r="8560" spans="8:18" ht="18.600000000000001" x14ac:dyDescent="0.4">
      <c r="H8560" s="487"/>
      <c r="I8560" s="487"/>
      <c r="J8560" s="487"/>
      <c r="K8560" s="487"/>
      <c r="L8560" s="487"/>
      <c r="M8560" s="487"/>
      <c r="N8560" s="487"/>
      <c r="O8560" s="487"/>
      <c r="P8560" s="487"/>
      <c r="Q8560" s="487"/>
      <c r="R8560" s="487"/>
    </row>
    <row r="8561" spans="8:18" x14ac:dyDescent="0.3">
      <c r="H8561" s="482"/>
      <c r="I8561" s="482"/>
      <c r="J8561" s="482"/>
      <c r="K8561" s="482"/>
      <c r="L8561" s="482"/>
      <c r="M8561" s="482"/>
      <c r="N8561" s="482"/>
      <c r="O8561" s="482"/>
      <c r="P8561" s="482"/>
      <c r="Q8561" s="13"/>
      <c r="R8561" s="13"/>
    </row>
    <row r="8562" spans="8:18" ht="18.600000000000001" x14ac:dyDescent="0.4">
      <c r="H8562" s="483"/>
      <c r="I8562" s="483"/>
      <c r="J8562" s="483"/>
      <c r="K8562" s="483"/>
      <c r="L8562" s="483"/>
      <c r="M8562" s="483"/>
      <c r="N8562" s="483"/>
      <c r="O8562" s="483"/>
      <c r="P8562" s="483"/>
      <c r="Q8562" s="13"/>
      <c r="R8562" s="13"/>
    </row>
    <row r="8563" spans="8:18" ht="18" x14ac:dyDescent="0.4">
      <c r="H8563" s="484"/>
      <c r="I8563" s="484"/>
      <c r="J8563" s="484"/>
      <c r="K8563" s="484"/>
      <c r="L8563" s="484"/>
      <c r="M8563" s="484"/>
      <c r="N8563" s="484"/>
      <c r="O8563" s="484"/>
      <c r="P8563" s="484"/>
      <c r="Q8563" s="13"/>
      <c r="R8563" s="13"/>
    </row>
    <row r="8564" spans="8:18" x14ac:dyDescent="0.3">
      <c r="H8564" s="13"/>
      <c r="I8564" s="359"/>
      <c r="J8564" s="360"/>
      <c r="K8564" s="430"/>
      <c r="L8564" s="362"/>
      <c r="M8564" s="363"/>
      <c r="N8564" s="485"/>
      <c r="O8564" s="485"/>
      <c r="P8564" s="364"/>
      <c r="Q8564" s="13"/>
      <c r="R8564" s="13"/>
    </row>
    <row r="8565" spans="8:18" x14ac:dyDescent="0.3">
      <c r="H8565" s="13"/>
      <c r="I8565" s="359"/>
      <c r="J8565" s="360"/>
      <c r="K8565" s="361"/>
      <c r="L8565" s="361"/>
      <c r="M8565" s="363"/>
      <c r="N8565" s="485"/>
      <c r="O8565" s="485"/>
      <c r="P8565" s="364"/>
      <c r="Q8565" s="13"/>
      <c r="R8565" s="13"/>
    </row>
    <row r="8566" spans="8:18" x14ac:dyDescent="0.3">
      <c r="H8566" s="13"/>
      <c r="I8566" s="365"/>
      <c r="J8566" s="365"/>
      <c r="K8566" s="366"/>
      <c r="L8566" s="367"/>
      <c r="M8566" s="368"/>
      <c r="N8566" s="369"/>
      <c r="O8566" s="486"/>
      <c r="P8566" s="486"/>
      <c r="Q8566" s="486"/>
      <c r="R8566" s="486"/>
    </row>
    <row r="8567" spans="8:18" x14ac:dyDescent="0.3">
      <c r="H8567" s="370"/>
      <c r="I8567" s="371"/>
      <c r="J8567" s="371"/>
      <c r="K8567" s="367"/>
      <c r="L8567" s="367"/>
      <c r="M8567" s="367"/>
      <c r="N8567" s="372"/>
      <c r="O8567" s="478"/>
      <c r="P8567" s="478"/>
      <c r="Q8567" s="478"/>
      <c r="R8567" s="478"/>
    </row>
    <row r="8568" spans="8:18" x14ac:dyDescent="0.3">
      <c r="H8568" s="370"/>
      <c r="I8568" s="357"/>
      <c r="J8568" s="365"/>
      <c r="K8568" s="357"/>
      <c r="L8568" s="357"/>
      <c r="M8568" s="411"/>
      <c r="N8568" s="389"/>
      <c r="O8568" s="398"/>
      <c r="P8568" s="398"/>
      <c r="Q8568" s="398"/>
      <c r="R8568" s="398"/>
    </row>
    <row r="8569" spans="8:18" x14ac:dyDescent="0.3">
      <c r="H8569" s="370"/>
      <c r="I8569" s="357"/>
      <c r="J8569" s="365"/>
      <c r="K8569" s="378"/>
      <c r="L8569" s="378"/>
      <c r="M8569" s="411"/>
      <c r="N8569" s="389"/>
      <c r="O8569" s="398"/>
      <c r="P8569" s="398"/>
      <c r="Q8569" s="398"/>
      <c r="R8569" s="398"/>
    </row>
    <row r="8570" spans="8:18" x14ac:dyDescent="0.3">
      <c r="H8570" s="370"/>
      <c r="I8570" s="357"/>
      <c r="J8570" s="365"/>
      <c r="K8570" s="378"/>
      <c r="L8570" s="378"/>
      <c r="M8570" s="411"/>
      <c r="N8570" s="389"/>
      <c r="O8570" s="398"/>
      <c r="P8570" s="398"/>
      <c r="Q8570" s="398"/>
      <c r="R8570" s="398"/>
    </row>
    <row r="8571" spans="8:18" x14ac:dyDescent="0.3">
      <c r="H8571" s="370"/>
      <c r="I8571" s="357"/>
      <c r="J8571" s="365"/>
      <c r="K8571" s="378"/>
      <c r="L8571" s="378"/>
      <c r="M8571" s="379"/>
      <c r="N8571" s="389"/>
      <c r="O8571" s="398"/>
      <c r="P8571" s="398"/>
      <c r="Q8571" s="398"/>
      <c r="R8571" s="398"/>
    </row>
    <row r="8572" spans="8:18" x14ac:dyDescent="0.3">
      <c r="H8572" s="370"/>
      <c r="I8572" s="357"/>
      <c r="J8572" s="365"/>
      <c r="K8572" s="378"/>
      <c r="L8572" s="378"/>
      <c r="M8572" s="379"/>
      <c r="N8572" s="389"/>
      <c r="O8572" s="398"/>
      <c r="P8572" s="398"/>
      <c r="Q8572" s="398"/>
      <c r="R8572" s="398"/>
    </row>
    <row r="8573" spans="8:18" x14ac:dyDescent="0.3">
      <c r="H8573" s="370"/>
      <c r="I8573" s="357"/>
      <c r="J8573" s="365"/>
      <c r="K8573" s="378"/>
      <c r="L8573" s="378"/>
      <c r="M8573" s="411"/>
      <c r="N8573" s="389"/>
      <c r="O8573" s="398"/>
      <c r="P8573" s="398"/>
      <c r="Q8573" s="398"/>
      <c r="R8573" s="398"/>
    </row>
    <row r="8574" spans="8:18" x14ac:dyDescent="0.3">
      <c r="H8574" s="370"/>
      <c r="I8574" s="357"/>
      <c r="J8574" s="365"/>
      <c r="K8574" s="378"/>
      <c r="L8574" s="378"/>
      <c r="M8574" s="461"/>
      <c r="N8574" s="389"/>
      <c r="O8574" s="398"/>
      <c r="P8574" s="398"/>
      <c r="Q8574" s="398"/>
      <c r="R8574" s="398"/>
    </row>
    <row r="8575" spans="8:18" x14ac:dyDescent="0.3">
      <c r="H8575" s="370"/>
      <c r="I8575" s="357"/>
      <c r="J8575" s="365"/>
      <c r="K8575" s="378"/>
      <c r="L8575" s="378"/>
      <c r="M8575" s="379"/>
      <c r="N8575" s="389"/>
      <c r="O8575" s="398"/>
      <c r="P8575" s="398"/>
      <c r="Q8575" s="398"/>
      <c r="R8575" s="398"/>
    </row>
    <row r="8576" spans="8:18" x14ac:dyDescent="0.3">
      <c r="H8576" s="370"/>
      <c r="I8576" s="357"/>
      <c r="J8576" s="365"/>
      <c r="K8576" s="378"/>
      <c r="L8576" s="378"/>
      <c r="M8576" s="379"/>
      <c r="N8576" s="389"/>
      <c r="O8576" s="398"/>
      <c r="P8576" s="398"/>
      <c r="Q8576" s="398"/>
      <c r="R8576" s="398"/>
    </row>
    <row r="8577" spans="8:18" ht="24" customHeight="1" x14ac:dyDescent="0.3">
      <c r="H8577" s="370"/>
      <c r="I8577" s="357"/>
      <c r="J8577" s="365"/>
      <c r="K8577" s="378"/>
      <c r="L8577" s="378"/>
      <c r="M8577" s="379"/>
      <c r="N8577" s="389"/>
      <c r="O8577" s="398"/>
      <c r="P8577" s="398"/>
      <c r="Q8577" s="398"/>
      <c r="R8577" s="398"/>
    </row>
    <row r="8578" spans="8:18" ht="23.25" customHeight="1" x14ac:dyDescent="0.3">
      <c r="H8578" s="370"/>
      <c r="I8578" s="357"/>
      <c r="J8578" s="365"/>
      <c r="K8578" s="378"/>
      <c r="L8578" s="378"/>
      <c r="M8578" s="379"/>
      <c r="N8578" s="389"/>
      <c r="O8578" s="398"/>
      <c r="P8578" s="398"/>
      <c r="Q8578" s="398"/>
      <c r="R8578" s="398"/>
    </row>
    <row r="8579" spans="8:18" ht="3.75" customHeight="1" x14ac:dyDescent="0.3">
      <c r="H8579" s="357"/>
      <c r="I8579" s="357"/>
      <c r="J8579" s="407"/>
      <c r="K8579" s="378"/>
      <c r="L8579" s="378"/>
      <c r="M8579" s="381"/>
      <c r="N8579" s="381"/>
      <c r="O8579" s="376"/>
      <c r="P8579" s="377"/>
      <c r="Q8579" s="376"/>
      <c r="R8579" s="377"/>
    </row>
    <row r="8580" spans="8:18" x14ac:dyDescent="0.3">
      <c r="H8580" s="367"/>
      <c r="I8580" s="367"/>
      <c r="J8580" s="367"/>
      <c r="K8580" s="367"/>
      <c r="L8580" s="367"/>
      <c r="M8580" s="367"/>
      <c r="N8580" s="382"/>
      <c r="O8580" s="376"/>
      <c r="P8580" s="377"/>
      <c r="Q8580" s="376"/>
      <c r="R8580" s="377"/>
    </row>
    <row r="8581" spans="8:18" ht="15" customHeight="1" x14ac:dyDescent="0.3">
      <c r="H8581" s="367"/>
      <c r="I8581" s="367"/>
      <c r="J8581" s="367"/>
      <c r="K8581" s="367"/>
      <c r="L8581" s="367"/>
      <c r="M8581" s="367"/>
      <c r="N8581" s="382"/>
      <c r="O8581" s="376"/>
      <c r="P8581" s="480"/>
      <c r="Q8581" s="480"/>
      <c r="R8581" s="480"/>
    </row>
    <row r="8582" spans="8:18" x14ac:dyDescent="0.3">
      <c r="H8582" s="385"/>
      <c r="I8582" s="385"/>
      <c r="J8582" s="385"/>
      <c r="K8582" s="385"/>
      <c r="L8582" s="385"/>
      <c r="M8582" s="386"/>
      <c r="N8582" s="386"/>
      <c r="O8582" s="385"/>
      <c r="P8582" s="385"/>
      <c r="Q8582" s="13"/>
      <c r="R8582" s="13"/>
    </row>
    <row r="8583" spans="8:18" x14ac:dyDescent="0.3">
      <c r="H8583" s="354"/>
      <c r="I8583" s="355"/>
      <c r="J8583" s="355"/>
      <c r="K8583" s="355"/>
      <c r="L8583" s="355"/>
      <c r="M8583" s="355"/>
      <c r="N8583" s="355"/>
      <c r="O8583" s="355"/>
      <c r="P8583" s="355"/>
      <c r="Q8583" s="13"/>
      <c r="R8583" s="13"/>
    </row>
    <row r="8584" spans="8:18" x14ac:dyDescent="0.3">
      <c r="H8584" s="354"/>
      <c r="I8584" s="355"/>
      <c r="J8584" s="355"/>
      <c r="K8584" s="355"/>
      <c r="L8584" s="355"/>
      <c r="M8584" s="355"/>
      <c r="N8584" s="355"/>
      <c r="O8584" s="355"/>
      <c r="P8584" s="355"/>
      <c r="Q8584" s="13"/>
      <c r="R8584" s="70"/>
    </row>
    <row r="8585" spans="8:18" ht="23.25" customHeight="1" x14ac:dyDescent="0.3">
      <c r="H8585" s="354"/>
      <c r="I8585" s="355"/>
      <c r="J8585" s="355"/>
      <c r="K8585" s="355"/>
      <c r="L8585" s="355"/>
      <c r="M8585" s="355"/>
      <c r="N8585" s="355"/>
      <c r="O8585" s="355"/>
      <c r="P8585" s="355"/>
      <c r="Q8585" s="13"/>
      <c r="R8585" s="70"/>
    </row>
    <row r="8586" spans="8:18" ht="4.5" customHeight="1" x14ac:dyDescent="0.3">
      <c r="H8586" s="13"/>
      <c r="I8586" s="13"/>
      <c r="J8586" s="13"/>
      <c r="K8586" s="13"/>
      <c r="L8586" s="13"/>
      <c r="M8586" s="358"/>
      <c r="N8586" s="358"/>
      <c r="O8586" s="13"/>
      <c r="P8586" s="13"/>
      <c r="Q8586" s="13"/>
      <c r="R8586" s="13"/>
    </row>
    <row r="8587" spans="8:18" ht="18.600000000000001" x14ac:dyDescent="0.4">
      <c r="H8587" s="487"/>
      <c r="I8587" s="487"/>
      <c r="J8587" s="487"/>
      <c r="K8587" s="487"/>
      <c r="L8587" s="487"/>
      <c r="M8587" s="487"/>
      <c r="N8587" s="487"/>
      <c r="O8587" s="487"/>
      <c r="P8587" s="487"/>
      <c r="Q8587" s="487"/>
      <c r="R8587" s="487"/>
    </row>
    <row r="8588" spans="8:18" x14ac:dyDescent="0.3">
      <c r="H8588" s="482"/>
      <c r="I8588" s="482"/>
      <c r="J8588" s="482"/>
      <c r="K8588" s="482"/>
      <c r="L8588" s="482"/>
      <c r="M8588" s="482"/>
      <c r="N8588" s="482"/>
      <c r="O8588" s="482"/>
      <c r="P8588" s="482"/>
      <c r="Q8588" s="13"/>
      <c r="R8588" s="13"/>
    </row>
    <row r="8589" spans="8:18" ht="18.600000000000001" x14ac:dyDescent="0.4">
      <c r="H8589" s="483"/>
      <c r="I8589" s="483"/>
      <c r="J8589" s="483"/>
      <c r="K8589" s="483"/>
      <c r="L8589" s="483"/>
      <c r="M8589" s="483"/>
      <c r="N8589" s="483"/>
      <c r="O8589" s="483"/>
      <c r="P8589" s="483"/>
      <c r="Q8589" s="13"/>
      <c r="R8589" s="13"/>
    </row>
    <row r="8590" spans="8:18" ht="18" x14ac:dyDescent="0.4">
      <c r="H8590" s="484"/>
      <c r="I8590" s="484"/>
      <c r="J8590" s="484"/>
      <c r="K8590" s="484"/>
      <c r="L8590" s="484"/>
      <c r="M8590" s="484"/>
      <c r="N8590" s="484"/>
      <c r="O8590" s="484"/>
      <c r="P8590" s="484"/>
      <c r="Q8590" s="13"/>
      <c r="R8590" s="13"/>
    </row>
    <row r="8591" spans="8:18" x14ac:dyDescent="0.3">
      <c r="H8591" s="13"/>
      <c r="I8591" s="359"/>
      <c r="J8591" s="360"/>
      <c r="K8591" s="430"/>
      <c r="L8591" s="362"/>
      <c r="M8591" s="363"/>
      <c r="N8591" s="485"/>
      <c r="O8591" s="485"/>
      <c r="P8591" s="364"/>
      <c r="Q8591" s="13"/>
      <c r="R8591" s="13"/>
    </row>
    <row r="8592" spans="8:18" x14ac:dyDescent="0.3">
      <c r="H8592" s="13"/>
      <c r="I8592" s="359"/>
      <c r="J8592" s="360"/>
      <c r="K8592" s="361"/>
      <c r="L8592" s="361"/>
      <c r="M8592" s="363"/>
      <c r="N8592" s="485"/>
      <c r="O8592" s="485"/>
      <c r="P8592" s="364"/>
      <c r="Q8592" s="13"/>
      <c r="R8592" s="13"/>
    </row>
    <row r="8593" spans="8:18" x14ac:dyDescent="0.3">
      <c r="H8593" s="13"/>
      <c r="I8593" s="365"/>
      <c r="J8593" s="365"/>
      <c r="K8593" s="366"/>
      <c r="L8593" s="367"/>
      <c r="M8593" s="368"/>
      <c r="N8593" s="369"/>
      <c r="O8593" s="486"/>
      <c r="P8593" s="486"/>
      <c r="Q8593" s="486"/>
      <c r="R8593" s="486"/>
    </row>
    <row r="8594" spans="8:18" x14ac:dyDescent="0.3">
      <c r="H8594" s="370"/>
      <c r="I8594" s="371"/>
      <c r="J8594" s="371"/>
      <c r="K8594" s="367"/>
      <c r="L8594" s="367"/>
      <c r="M8594" s="367"/>
      <c r="N8594" s="372"/>
      <c r="O8594" s="478"/>
      <c r="P8594" s="478"/>
      <c r="Q8594" s="478"/>
      <c r="R8594" s="478"/>
    </row>
    <row r="8595" spans="8:18" x14ac:dyDescent="0.3">
      <c r="H8595" s="370"/>
      <c r="I8595" s="371"/>
      <c r="J8595" s="371"/>
      <c r="K8595" s="367"/>
      <c r="L8595" s="367"/>
      <c r="M8595" s="367"/>
      <c r="N8595" s="372"/>
      <c r="O8595" s="390"/>
      <c r="P8595" s="390"/>
      <c r="Q8595" s="390"/>
      <c r="R8595" s="390"/>
    </row>
    <row r="8596" spans="8:18" x14ac:dyDescent="0.3">
      <c r="H8596" s="370"/>
      <c r="I8596" s="357"/>
      <c r="J8596" s="365"/>
      <c r="K8596" s="378"/>
      <c r="L8596" s="378"/>
      <c r="M8596" s="379"/>
      <c r="N8596" s="389"/>
      <c r="O8596" s="398"/>
      <c r="P8596" s="398"/>
      <c r="Q8596" s="390"/>
      <c r="R8596" s="390"/>
    </row>
    <row r="8597" spans="8:18" x14ac:dyDescent="0.3">
      <c r="H8597" s="370"/>
      <c r="I8597" s="357"/>
      <c r="J8597" s="365"/>
      <c r="K8597" s="378"/>
      <c r="L8597" s="378"/>
      <c r="M8597" s="379"/>
      <c r="N8597" s="389"/>
      <c r="O8597" s="398"/>
      <c r="P8597" s="398"/>
      <c r="Q8597" s="398"/>
      <c r="R8597" s="398"/>
    </row>
    <row r="8598" spans="8:18" x14ac:dyDescent="0.3">
      <c r="H8598" s="370"/>
      <c r="I8598" s="357"/>
      <c r="J8598" s="365"/>
      <c r="K8598" s="378"/>
      <c r="L8598" s="378"/>
      <c r="M8598" s="411"/>
      <c r="N8598" s="389"/>
      <c r="O8598" s="398"/>
      <c r="P8598" s="398"/>
      <c r="Q8598" s="398"/>
      <c r="R8598" s="398"/>
    </row>
    <row r="8599" spans="8:18" ht="18" customHeight="1" x14ac:dyDescent="0.3">
      <c r="H8599" s="370"/>
      <c r="I8599" s="357"/>
      <c r="J8599" s="365"/>
      <c r="K8599" s="378"/>
      <c r="L8599" s="378"/>
      <c r="M8599" s="411"/>
      <c r="N8599" s="488"/>
      <c r="O8599" s="398"/>
      <c r="P8599" s="398"/>
      <c r="Q8599" s="398"/>
      <c r="R8599" s="398"/>
    </row>
    <row r="8600" spans="8:18" ht="20.25" customHeight="1" x14ac:dyDescent="0.3">
      <c r="H8600" s="370"/>
      <c r="I8600" s="357"/>
      <c r="J8600" s="365"/>
      <c r="K8600" s="378"/>
      <c r="L8600" s="378"/>
      <c r="M8600" s="379"/>
      <c r="N8600" s="488"/>
      <c r="O8600" s="398"/>
      <c r="P8600" s="398"/>
      <c r="Q8600" s="398"/>
      <c r="R8600" s="398"/>
    </row>
    <row r="8601" spans="8:18" ht="36" customHeight="1" x14ac:dyDescent="0.3">
      <c r="H8601" s="370"/>
      <c r="I8601" s="357"/>
      <c r="J8601" s="365"/>
      <c r="K8601" s="378"/>
      <c r="L8601" s="378"/>
      <c r="M8601" s="379"/>
      <c r="N8601" s="479"/>
      <c r="O8601" s="398"/>
      <c r="P8601" s="398"/>
      <c r="Q8601" s="398"/>
      <c r="R8601" s="398"/>
    </row>
    <row r="8602" spans="8:18" x14ac:dyDescent="0.3">
      <c r="H8602" s="370"/>
      <c r="I8602" s="357"/>
      <c r="J8602" s="365"/>
      <c r="K8602" s="378"/>
      <c r="L8602" s="378"/>
      <c r="M8602" s="411"/>
      <c r="N8602" s="479"/>
      <c r="O8602" s="398"/>
      <c r="P8602" s="398"/>
      <c r="Q8602" s="398"/>
      <c r="R8602" s="398"/>
    </row>
    <row r="8603" spans="8:18" ht="35.25" customHeight="1" x14ac:dyDescent="0.3">
      <c r="H8603" s="370"/>
      <c r="I8603" s="357"/>
      <c r="J8603" s="365"/>
      <c r="K8603" s="378"/>
      <c r="L8603" s="378"/>
      <c r="M8603" s="461"/>
      <c r="N8603" s="380"/>
      <c r="O8603" s="398"/>
      <c r="P8603" s="398"/>
      <c r="Q8603" s="398"/>
      <c r="R8603" s="398"/>
    </row>
    <row r="8604" spans="8:18" ht="24.75" customHeight="1" x14ac:dyDescent="0.3">
      <c r="H8604" s="370"/>
      <c r="I8604" s="357"/>
      <c r="J8604" s="365"/>
      <c r="K8604" s="378"/>
      <c r="L8604" s="378"/>
      <c r="M8604" s="379"/>
      <c r="N8604" s="479"/>
      <c r="O8604" s="398"/>
      <c r="P8604" s="398"/>
      <c r="Q8604" s="398"/>
      <c r="R8604" s="398"/>
    </row>
    <row r="8605" spans="8:18" ht="24" customHeight="1" x14ac:dyDescent="0.3">
      <c r="H8605" s="370"/>
      <c r="I8605" s="357"/>
      <c r="J8605" s="365"/>
      <c r="K8605" s="378"/>
      <c r="L8605" s="378"/>
      <c r="M8605" s="379"/>
      <c r="N8605" s="479"/>
      <c r="O8605" s="398"/>
      <c r="P8605" s="398"/>
      <c r="Q8605" s="398"/>
      <c r="R8605" s="398"/>
    </row>
    <row r="8606" spans="8:18" x14ac:dyDescent="0.3">
      <c r="H8606" s="370"/>
      <c r="I8606" s="357"/>
      <c r="J8606" s="365"/>
      <c r="K8606" s="378"/>
      <c r="L8606" s="378"/>
      <c r="M8606" s="379"/>
      <c r="N8606" s="389"/>
      <c r="O8606" s="398"/>
      <c r="P8606" s="398"/>
      <c r="Q8606" s="398"/>
      <c r="R8606" s="398"/>
    </row>
    <row r="8607" spans="8:18" x14ac:dyDescent="0.3">
      <c r="H8607" s="357"/>
      <c r="I8607" s="357"/>
      <c r="J8607" s="407"/>
      <c r="K8607" s="378"/>
      <c r="L8607" s="378"/>
      <c r="M8607" s="381"/>
      <c r="N8607" s="381"/>
      <c r="O8607" s="376"/>
      <c r="P8607" s="377"/>
      <c r="Q8607" s="376"/>
      <c r="R8607" s="377"/>
    </row>
    <row r="8608" spans="8:18" x14ac:dyDescent="0.3">
      <c r="H8608" s="367"/>
      <c r="I8608" s="367"/>
      <c r="J8608" s="367"/>
      <c r="K8608" s="367"/>
      <c r="L8608" s="367"/>
      <c r="M8608" s="367"/>
      <c r="N8608" s="382"/>
      <c r="O8608" s="376"/>
      <c r="P8608" s="377"/>
      <c r="Q8608" s="376"/>
      <c r="R8608" s="377"/>
    </row>
    <row r="8609" spans="8:18" x14ac:dyDescent="0.3">
      <c r="H8609" s="367"/>
      <c r="I8609" s="367"/>
      <c r="J8609" s="367"/>
      <c r="K8609" s="367"/>
      <c r="L8609" s="367"/>
      <c r="M8609" s="367"/>
      <c r="N8609" s="382"/>
      <c r="O8609" s="376"/>
      <c r="P8609" s="480"/>
      <c r="Q8609" s="480"/>
      <c r="R8609" s="480"/>
    </row>
    <row r="8610" spans="8:18" ht="18" customHeight="1" x14ac:dyDescent="0.3">
      <c r="H8610" s="385"/>
      <c r="I8610" s="385"/>
      <c r="J8610" s="385"/>
      <c r="K8610" s="385"/>
      <c r="L8610" s="385"/>
      <c r="M8610" s="386"/>
      <c r="N8610" s="386"/>
      <c r="O8610" s="385"/>
      <c r="P8610" s="385"/>
      <c r="Q8610" s="13"/>
      <c r="R8610" s="13"/>
    </row>
    <row r="8611" spans="8:18" ht="19.5" customHeight="1" x14ac:dyDescent="0.3">
      <c r="H8611" s="354"/>
      <c r="I8611" s="355"/>
      <c r="J8611" s="355"/>
      <c r="K8611" s="355"/>
      <c r="L8611" s="355"/>
      <c r="M8611" s="355"/>
      <c r="N8611" s="355"/>
      <c r="O8611" s="355"/>
      <c r="P8611" s="355"/>
      <c r="Q8611" s="13"/>
      <c r="R8611" s="13"/>
    </row>
    <row r="8612" spans="8:18" x14ac:dyDescent="0.3">
      <c r="H8612" s="354"/>
      <c r="I8612" s="355"/>
      <c r="J8612" s="355"/>
      <c r="K8612" s="355"/>
      <c r="L8612" s="355"/>
      <c r="M8612" s="355"/>
      <c r="N8612" s="355"/>
      <c r="O8612" s="355"/>
      <c r="P8612" s="355"/>
      <c r="Q8612" s="13"/>
      <c r="R8612" s="70"/>
    </row>
    <row r="8613" spans="8:18" ht="25.5" customHeight="1" x14ac:dyDescent="0.3">
      <c r="H8613" s="354"/>
      <c r="I8613" s="355"/>
      <c r="J8613" s="355"/>
      <c r="K8613" s="355"/>
      <c r="L8613" s="355"/>
      <c r="M8613" s="355"/>
      <c r="N8613" s="355"/>
      <c r="O8613" s="355"/>
      <c r="P8613" s="355"/>
      <c r="Q8613" s="13"/>
      <c r="R8613" s="70"/>
    </row>
    <row r="8614" spans="8:18" ht="6.75" customHeight="1" x14ac:dyDescent="0.3">
      <c r="H8614" s="13"/>
      <c r="I8614" s="13"/>
      <c r="J8614" s="13"/>
      <c r="K8614" s="13"/>
      <c r="L8614" s="13"/>
      <c r="M8614" s="358"/>
      <c r="N8614" s="358"/>
      <c r="O8614" s="13"/>
      <c r="P8614" s="13"/>
      <c r="Q8614" s="13"/>
      <c r="R8614" s="13"/>
    </row>
    <row r="8615" spans="8:18" ht="18.600000000000001" x14ac:dyDescent="0.4">
      <c r="H8615" s="487"/>
      <c r="I8615" s="487"/>
      <c r="J8615" s="487"/>
      <c r="K8615" s="487"/>
      <c r="L8615" s="487"/>
      <c r="M8615" s="487"/>
      <c r="N8615" s="487"/>
      <c r="O8615" s="487"/>
      <c r="P8615" s="487"/>
      <c r="Q8615" s="487"/>
      <c r="R8615" s="487"/>
    </row>
    <row r="8616" spans="8:18" x14ac:dyDescent="0.3">
      <c r="H8616" s="482"/>
      <c r="I8616" s="482"/>
      <c r="J8616" s="482"/>
      <c r="K8616" s="482"/>
      <c r="L8616" s="482"/>
      <c r="M8616" s="482"/>
      <c r="N8616" s="482"/>
      <c r="O8616" s="482"/>
      <c r="P8616" s="482"/>
      <c r="Q8616" s="13"/>
      <c r="R8616" s="13"/>
    </row>
    <row r="8617" spans="8:18" ht="18.600000000000001" x14ac:dyDescent="0.4">
      <c r="H8617" s="483"/>
      <c r="I8617" s="483"/>
      <c r="J8617" s="483"/>
      <c r="K8617" s="483"/>
      <c r="L8617" s="483"/>
      <c r="M8617" s="483"/>
      <c r="N8617" s="483"/>
      <c r="O8617" s="483"/>
      <c r="P8617" s="483"/>
      <c r="Q8617" s="13"/>
      <c r="R8617" s="13"/>
    </row>
    <row r="8618" spans="8:18" ht="18" x14ac:dyDescent="0.4">
      <c r="H8618" s="484"/>
      <c r="I8618" s="484"/>
      <c r="J8618" s="484"/>
      <c r="K8618" s="484"/>
      <c r="L8618" s="484"/>
      <c r="M8618" s="484"/>
      <c r="N8618" s="484"/>
      <c r="O8618" s="484"/>
      <c r="P8618" s="484"/>
      <c r="Q8618" s="13"/>
      <c r="R8618" s="13"/>
    </row>
    <row r="8619" spans="8:18" x14ac:dyDescent="0.3">
      <c r="H8619" s="13"/>
      <c r="I8619" s="359"/>
      <c r="J8619" s="360"/>
      <c r="K8619" s="430"/>
      <c r="L8619" s="362"/>
      <c r="M8619" s="363"/>
      <c r="N8619" s="485"/>
      <c r="O8619" s="485"/>
      <c r="P8619" s="364"/>
      <c r="Q8619" s="13"/>
      <c r="R8619" s="13"/>
    </row>
    <row r="8620" spans="8:18" x14ac:dyDescent="0.3">
      <c r="H8620" s="13"/>
      <c r="I8620" s="359"/>
      <c r="J8620" s="360"/>
      <c r="K8620" s="361"/>
      <c r="L8620" s="361"/>
      <c r="M8620" s="363"/>
      <c r="N8620" s="485"/>
      <c r="O8620" s="485"/>
      <c r="P8620" s="364"/>
      <c r="Q8620" s="13"/>
      <c r="R8620" s="13"/>
    </row>
    <row r="8621" spans="8:18" x14ac:dyDescent="0.3">
      <c r="H8621" s="13"/>
      <c r="I8621" s="365"/>
      <c r="J8621" s="365"/>
      <c r="K8621" s="366"/>
      <c r="L8621" s="367"/>
      <c r="M8621" s="368"/>
      <c r="N8621" s="369"/>
      <c r="O8621" s="486"/>
      <c r="P8621" s="486"/>
      <c r="Q8621" s="486"/>
      <c r="R8621" s="486"/>
    </row>
    <row r="8622" spans="8:18" x14ac:dyDescent="0.3">
      <c r="H8622" s="370"/>
      <c r="I8622" s="371"/>
      <c r="J8622" s="371"/>
      <c r="K8622" s="367"/>
      <c r="L8622" s="367"/>
      <c r="M8622" s="367"/>
      <c r="N8622" s="372"/>
      <c r="O8622" s="478"/>
      <c r="P8622" s="478"/>
      <c r="Q8622" s="478"/>
      <c r="R8622" s="478"/>
    </row>
    <row r="8623" spans="8:18" x14ac:dyDescent="0.3">
      <c r="H8623" s="370"/>
      <c r="I8623" s="357"/>
      <c r="J8623" s="365"/>
      <c r="K8623" s="357"/>
      <c r="L8623" s="357"/>
      <c r="M8623" s="411"/>
      <c r="N8623" s="389"/>
      <c r="O8623" s="398"/>
      <c r="P8623" s="398"/>
      <c r="Q8623" s="398"/>
      <c r="R8623" s="398"/>
    </row>
    <row r="8624" spans="8:18" ht="39" customHeight="1" x14ac:dyDescent="0.3">
      <c r="H8624" s="370"/>
      <c r="I8624" s="357"/>
      <c r="J8624" s="365"/>
      <c r="K8624" s="357"/>
      <c r="L8624" s="357"/>
      <c r="M8624" s="411"/>
      <c r="N8624" s="389"/>
      <c r="O8624" s="398"/>
      <c r="P8624" s="398"/>
      <c r="Q8624" s="398"/>
      <c r="R8624" s="398"/>
    </row>
    <row r="8625" spans="8:19" ht="18" customHeight="1" x14ac:dyDescent="0.3">
      <c r="H8625" s="370"/>
      <c r="I8625" s="357"/>
      <c r="J8625" s="365"/>
      <c r="K8625" s="378"/>
      <c r="L8625" s="378"/>
      <c r="M8625" s="411"/>
      <c r="N8625" s="389"/>
      <c r="O8625" s="398"/>
      <c r="P8625" s="398"/>
      <c r="Q8625" s="398"/>
      <c r="R8625" s="398"/>
    </row>
    <row r="8626" spans="8:19" x14ac:dyDescent="0.3">
      <c r="H8626" s="370"/>
      <c r="I8626" s="357"/>
      <c r="J8626" s="365"/>
      <c r="K8626" s="378"/>
      <c r="L8626" s="378"/>
      <c r="M8626" s="411"/>
      <c r="N8626" s="389"/>
      <c r="O8626" s="398"/>
      <c r="P8626" s="398"/>
      <c r="Q8626" s="398"/>
      <c r="R8626" s="398"/>
    </row>
    <row r="8627" spans="8:19" x14ac:dyDescent="0.3">
      <c r="H8627" s="370"/>
      <c r="I8627" s="357"/>
      <c r="J8627" s="365"/>
      <c r="K8627" s="378"/>
      <c r="L8627" s="378"/>
      <c r="M8627" s="379"/>
      <c r="N8627" s="389"/>
      <c r="O8627" s="398"/>
      <c r="P8627" s="398"/>
      <c r="Q8627" s="398"/>
      <c r="R8627" s="398"/>
    </row>
    <row r="8628" spans="8:19" x14ac:dyDescent="0.3">
      <c r="H8628" s="370"/>
      <c r="I8628" s="357"/>
      <c r="J8628" s="365"/>
      <c r="K8628" s="378"/>
      <c r="L8628" s="378"/>
      <c r="M8628" s="379"/>
      <c r="N8628" s="389"/>
      <c r="O8628" s="398"/>
      <c r="P8628" s="398"/>
      <c r="Q8628" s="398"/>
      <c r="R8628" s="398"/>
    </row>
    <row r="8629" spans="8:19" x14ac:dyDescent="0.3">
      <c r="H8629" s="370"/>
      <c r="I8629" s="357"/>
      <c r="J8629" s="365"/>
      <c r="K8629" s="378"/>
      <c r="L8629" s="378"/>
      <c r="M8629" s="411"/>
      <c r="N8629" s="389"/>
      <c r="O8629" s="398"/>
      <c r="P8629" s="398"/>
      <c r="Q8629" s="398"/>
      <c r="R8629" s="398"/>
    </row>
    <row r="8630" spans="8:19" ht="27.75" customHeight="1" x14ac:dyDescent="0.3">
      <c r="H8630" s="370"/>
      <c r="I8630" s="357"/>
      <c r="J8630" s="365"/>
      <c r="K8630" s="378"/>
      <c r="L8630" s="378"/>
      <c r="M8630" s="461"/>
      <c r="N8630" s="389"/>
      <c r="O8630" s="398"/>
      <c r="P8630" s="398"/>
      <c r="Q8630" s="398"/>
      <c r="R8630" s="398"/>
    </row>
    <row r="8631" spans="8:19" ht="27.75" customHeight="1" x14ac:dyDescent="0.3">
      <c r="H8631" s="370"/>
      <c r="I8631" s="357"/>
      <c r="J8631" s="365"/>
      <c r="K8631" s="378"/>
      <c r="L8631" s="378"/>
      <c r="M8631" s="411"/>
      <c r="N8631" s="389"/>
      <c r="O8631" s="398"/>
      <c r="P8631" s="398"/>
      <c r="Q8631" s="398"/>
      <c r="R8631" s="398"/>
    </row>
    <row r="8632" spans="8:19" ht="41.25" customHeight="1" x14ac:dyDescent="0.3">
      <c r="H8632" s="370"/>
      <c r="I8632" s="357"/>
      <c r="J8632" s="365"/>
      <c r="K8632" s="378"/>
      <c r="L8632" s="378"/>
      <c r="M8632" s="379"/>
      <c r="N8632" s="389"/>
      <c r="O8632" s="398"/>
      <c r="P8632" s="398"/>
      <c r="Q8632" s="398"/>
      <c r="R8632" s="398"/>
    </row>
    <row r="8633" spans="8:19" x14ac:dyDescent="0.3">
      <c r="H8633" s="357"/>
      <c r="I8633" s="357"/>
      <c r="J8633" s="407"/>
      <c r="K8633" s="378"/>
      <c r="L8633" s="378"/>
      <c r="M8633" s="381"/>
      <c r="N8633" s="381"/>
      <c r="O8633" s="376"/>
      <c r="P8633" s="377"/>
      <c r="Q8633" s="376"/>
      <c r="R8633" s="377"/>
    </row>
    <row r="8634" spans="8:19" x14ac:dyDescent="0.3">
      <c r="H8634" s="367"/>
      <c r="I8634" s="367"/>
      <c r="J8634" s="367"/>
      <c r="K8634" s="367"/>
      <c r="L8634" s="367"/>
      <c r="M8634" s="367"/>
      <c r="N8634" s="382"/>
      <c r="O8634" s="376"/>
      <c r="P8634" s="377"/>
      <c r="Q8634" s="376"/>
      <c r="R8634" s="377"/>
    </row>
    <row r="8635" spans="8:19" ht="17.25" customHeight="1" x14ac:dyDescent="0.3">
      <c r="H8635" s="367"/>
      <c r="I8635" s="367"/>
      <c r="J8635" s="367"/>
      <c r="K8635" s="367"/>
      <c r="L8635" s="367"/>
      <c r="M8635" s="367"/>
      <c r="N8635" s="382"/>
      <c r="O8635" s="376"/>
      <c r="P8635" s="480"/>
      <c r="Q8635" s="480"/>
      <c r="R8635" s="480"/>
    </row>
    <row r="8636" spans="8:19" x14ac:dyDescent="0.3">
      <c r="H8636" s="481"/>
      <c r="I8636" s="481"/>
      <c r="J8636" s="481"/>
      <c r="K8636" s="481"/>
      <c r="L8636" s="481"/>
      <c r="M8636" s="481"/>
      <c r="N8636" s="481"/>
      <c r="O8636" s="376"/>
      <c r="P8636" s="398"/>
      <c r="Q8636" s="398"/>
      <c r="R8636" s="398"/>
    </row>
    <row r="8637" spans="8:19" ht="19.5" customHeight="1" x14ac:dyDescent="0.3">
      <c r="H8637" s="481"/>
      <c r="I8637" s="481"/>
      <c r="J8637" s="481"/>
      <c r="K8637" s="481"/>
      <c r="L8637" s="481"/>
      <c r="M8637" s="481"/>
      <c r="N8637" s="481"/>
      <c r="O8637" s="376"/>
      <c r="P8637" s="480"/>
      <c r="Q8637" s="480"/>
      <c r="R8637" s="480"/>
      <c r="S8637" s="71"/>
    </row>
    <row r="8638" spans="8:19" ht="21.75" customHeight="1" x14ac:dyDescent="0.3">
      <c r="H8638" s="385"/>
      <c r="I8638" s="385"/>
      <c r="J8638" s="385"/>
      <c r="K8638" s="385"/>
      <c r="L8638" s="385"/>
      <c r="M8638" s="386"/>
      <c r="N8638" s="386"/>
      <c r="O8638" s="385"/>
      <c r="P8638" s="385"/>
      <c r="Q8638" s="13"/>
      <c r="R8638" s="13"/>
      <c r="S8638" s="120"/>
    </row>
    <row r="8639" spans="8:19" ht="18.75" customHeight="1" x14ac:dyDescent="0.3">
      <c r="H8639" s="354"/>
      <c r="I8639" s="355"/>
      <c r="J8639" s="355"/>
      <c r="K8639" s="355"/>
      <c r="L8639" s="355"/>
      <c r="M8639" s="355"/>
      <c r="N8639" s="355"/>
      <c r="O8639" s="355"/>
      <c r="P8639" s="355"/>
      <c r="Q8639" s="13"/>
      <c r="R8639" s="13"/>
    </row>
    <row r="8640" spans="8:19" x14ac:dyDescent="0.3">
      <c r="H8640" s="354"/>
      <c r="I8640" s="355"/>
      <c r="J8640" s="355"/>
      <c r="K8640" s="355"/>
      <c r="L8640" s="355"/>
      <c r="M8640" s="355"/>
      <c r="N8640" s="355"/>
      <c r="O8640" s="355"/>
      <c r="P8640" s="355"/>
      <c r="Q8640" s="13"/>
      <c r="R8640" s="70"/>
    </row>
    <row r="8641" spans="8:18" ht="31.5" customHeight="1" x14ac:dyDescent="0.3">
      <c r="H8641" s="354"/>
      <c r="I8641" s="355"/>
      <c r="J8641" s="355"/>
      <c r="K8641" s="355"/>
      <c r="L8641" s="355"/>
      <c r="M8641" s="355"/>
      <c r="N8641" s="355"/>
      <c r="O8641" s="355"/>
      <c r="P8641" s="355"/>
      <c r="Q8641" s="13"/>
      <c r="R8641" s="70"/>
    </row>
    <row r="8642" spans="8:18" ht="3.75" customHeight="1" x14ac:dyDescent="0.3">
      <c r="H8642" s="13"/>
      <c r="I8642" s="13"/>
      <c r="J8642" s="13"/>
      <c r="K8642" s="13"/>
      <c r="L8642" s="13"/>
      <c r="M8642" s="358"/>
      <c r="N8642" s="358"/>
      <c r="O8642" s="13"/>
      <c r="P8642" s="13"/>
      <c r="Q8642" s="13"/>
      <c r="R8642" s="13"/>
    </row>
    <row r="8643" spans="8:18" ht="18.600000000000001" x14ac:dyDescent="0.4">
      <c r="H8643" s="487"/>
      <c r="I8643" s="487"/>
      <c r="J8643" s="487"/>
      <c r="K8643" s="487"/>
      <c r="L8643" s="487"/>
      <c r="M8643" s="487"/>
      <c r="N8643" s="487"/>
      <c r="O8643" s="487"/>
      <c r="P8643" s="487"/>
      <c r="Q8643" s="487"/>
      <c r="R8643" s="487"/>
    </row>
    <row r="8644" spans="8:18" x14ac:dyDescent="0.3">
      <c r="H8644" s="482"/>
      <c r="I8644" s="482"/>
      <c r="J8644" s="482"/>
      <c r="K8644" s="482"/>
      <c r="L8644" s="482"/>
      <c r="M8644" s="482"/>
      <c r="N8644" s="482"/>
      <c r="O8644" s="482"/>
      <c r="P8644" s="482"/>
      <c r="Q8644" s="13"/>
      <c r="R8644" s="13"/>
    </row>
    <row r="8645" spans="8:18" ht="18.600000000000001" x14ac:dyDescent="0.4">
      <c r="H8645" s="483"/>
      <c r="I8645" s="483"/>
      <c r="J8645" s="483"/>
      <c r="K8645" s="483"/>
      <c r="L8645" s="483"/>
      <c r="M8645" s="483"/>
      <c r="N8645" s="483"/>
      <c r="O8645" s="483"/>
      <c r="P8645" s="483"/>
      <c r="Q8645" s="13"/>
      <c r="R8645" s="13"/>
    </row>
    <row r="8646" spans="8:18" ht="18" x14ac:dyDescent="0.4">
      <c r="H8646" s="484"/>
      <c r="I8646" s="484"/>
      <c r="J8646" s="484"/>
      <c r="K8646" s="484"/>
      <c r="L8646" s="484"/>
      <c r="M8646" s="484"/>
      <c r="N8646" s="484"/>
      <c r="O8646" s="484"/>
      <c r="P8646" s="484"/>
      <c r="Q8646" s="13"/>
      <c r="R8646" s="13"/>
    </row>
    <row r="8647" spans="8:18" x14ac:dyDescent="0.3">
      <c r="H8647" s="13"/>
      <c r="I8647" s="359"/>
      <c r="J8647" s="360"/>
      <c r="K8647" s="430"/>
      <c r="L8647" s="362"/>
      <c r="M8647" s="363"/>
      <c r="N8647" s="485"/>
      <c r="O8647" s="485"/>
      <c r="P8647" s="364"/>
      <c r="Q8647" s="13"/>
      <c r="R8647" s="13"/>
    </row>
    <row r="8648" spans="8:18" x14ac:dyDescent="0.3">
      <c r="H8648" s="13"/>
      <c r="I8648" s="359"/>
      <c r="J8648" s="360"/>
      <c r="K8648" s="361"/>
      <c r="L8648" s="361"/>
      <c r="M8648" s="363"/>
      <c r="N8648" s="485"/>
      <c r="O8648" s="485"/>
      <c r="P8648" s="364"/>
      <c r="Q8648" s="13"/>
      <c r="R8648" s="13"/>
    </row>
    <row r="8649" spans="8:18" x14ac:dyDescent="0.3">
      <c r="H8649" s="13"/>
      <c r="I8649" s="365"/>
      <c r="J8649" s="365"/>
      <c r="K8649" s="366"/>
      <c r="L8649" s="367"/>
      <c r="M8649" s="368"/>
      <c r="N8649" s="369"/>
      <c r="O8649" s="486"/>
      <c r="P8649" s="486"/>
      <c r="Q8649" s="486"/>
      <c r="R8649" s="486"/>
    </row>
    <row r="8650" spans="8:18" x14ac:dyDescent="0.3">
      <c r="H8650" s="370"/>
      <c r="I8650" s="371"/>
      <c r="J8650" s="371"/>
      <c r="K8650" s="367"/>
      <c r="L8650" s="367"/>
      <c r="M8650" s="367"/>
      <c r="N8650" s="372"/>
      <c r="O8650" s="478"/>
      <c r="P8650" s="478"/>
      <c r="Q8650" s="478"/>
      <c r="R8650" s="478"/>
    </row>
    <row r="8651" spans="8:18" ht="42" customHeight="1" x14ac:dyDescent="0.3">
      <c r="H8651" s="370"/>
      <c r="I8651" s="357"/>
      <c r="J8651" s="365"/>
      <c r="K8651" s="357"/>
      <c r="L8651" s="357"/>
      <c r="M8651" s="379"/>
      <c r="N8651" s="389"/>
      <c r="O8651" s="398"/>
      <c r="P8651" s="398"/>
      <c r="Q8651" s="398"/>
      <c r="R8651" s="398"/>
    </row>
    <row r="8652" spans="8:18" ht="40.5" customHeight="1" x14ac:dyDescent="0.3">
      <c r="H8652" s="370"/>
      <c r="I8652" s="357"/>
      <c r="J8652" s="365"/>
      <c r="K8652" s="378"/>
      <c r="L8652" s="378"/>
      <c r="M8652" s="379"/>
      <c r="N8652" s="389"/>
      <c r="O8652" s="398"/>
      <c r="P8652" s="398"/>
      <c r="Q8652" s="398"/>
      <c r="R8652" s="398"/>
    </row>
    <row r="8653" spans="8:18" x14ac:dyDescent="0.3">
      <c r="H8653" s="370"/>
      <c r="I8653" s="357"/>
      <c r="J8653" s="365"/>
      <c r="K8653" s="378"/>
      <c r="L8653" s="378"/>
      <c r="M8653" s="379"/>
      <c r="N8653" s="389"/>
      <c r="O8653" s="398"/>
      <c r="P8653" s="398"/>
      <c r="Q8653" s="398"/>
      <c r="R8653" s="398"/>
    </row>
    <row r="8654" spans="8:18" x14ac:dyDescent="0.3">
      <c r="H8654" s="370"/>
      <c r="I8654" s="357"/>
      <c r="J8654" s="365"/>
      <c r="K8654" s="378"/>
      <c r="L8654" s="378"/>
      <c r="M8654" s="379"/>
      <c r="N8654" s="389"/>
      <c r="O8654" s="398"/>
      <c r="P8654" s="398"/>
      <c r="Q8654" s="398"/>
      <c r="R8654" s="398"/>
    </row>
    <row r="8655" spans="8:18" ht="53.25" customHeight="1" x14ac:dyDescent="0.3">
      <c r="H8655" s="370"/>
      <c r="I8655" s="357"/>
      <c r="J8655" s="365"/>
      <c r="K8655" s="378"/>
      <c r="L8655" s="378"/>
      <c r="M8655" s="379"/>
      <c r="N8655" s="389"/>
      <c r="O8655" s="398"/>
      <c r="P8655" s="398"/>
      <c r="Q8655" s="398"/>
      <c r="R8655" s="398"/>
    </row>
    <row r="8656" spans="8:18" ht="54" customHeight="1" x14ac:dyDescent="0.3">
      <c r="H8656" s="370"/>
      <c r="I8656" s="357"/>
      <c r="J8656" s="365"/>
      <c r="K8656" s="378"/>
      <c r="L8656" s="378"/>
      <c r="M8656" s="379"/>
      <c r="N8656" s="389"/>
      <c r="O8656" s="398"/>
      <c r="P8656" s="398"/>
      <c r="Q8656" s="398"/>
      <c r="R8656" s="398"/>
    </row>
    <row r="8657" spans="8:18" x14ac:dyDescent="0.3">
      <c r="H8657" s="370"/>
      <c r="I8657" s="357"/>
      <c r="J8657" s="365"/>
      <c r="K8657" s="378"/>
      <c r="L8657" s="378"/>
      <c r="M8657" s="408"/>
      <c r="N8657" s="389"/>
      <c r="O8657" s="398"/>
      <c r="P8657" s="398"/>
      <c r="Q8657" s="398"/>
      <c r="R8657" s="398"/>
    </row>
    <row r="8658" spans="8:18" x14ac:dyDescent="0.3">
      <c r="H8658" s="370"/>
      <c r="I8658" s="357"/>
      <c r="J8658" s="365"/>
      <c r="K8658" s="378"/>
      <c r="L8658" s="378"/>
      <c r="M8658" s="408"/>
      <c r="N8658" s="389"/>
      <c r="O8658" s="398"/>
      <c r="P8658" s="398"/>
      <c r="Q8658" s="398"/>
      <c r="R8658" s="398"/>
    </row>
    <row r="8659" spans="8:18" x14ac:dyDescent="0.3">
      <c r="H8659" s="357"/>
      <c r="I8659" s="357"/>
      <c r="J8659" s="407"/>
      <c r="K8659" s="378"/>
      <c r="L8659" s="378"/>
      <c r="M8659" s="381"/>
      <c r="N8659" s="381"/>
      <c r="O8659" s="376"/>
      <c r="P8659" s="377"/>
      <c r="Q8659" s="376"/>
      <c r="R8659" s="377"/>
    </row>
    <row r="8660" spans="8:18" x14ac:dyDescent="0.3">
      <c r="H8660" s="367"/>
      <c r="I8660" s="367"/>
      <c r="J8660" s="367"/>
      <c r="K8660" s="367"/>
      <c r="L8660" s="367"/>
      <c r="M8660" s="367"/>
      <c r="N8660" s="382"/>
      <c r="O8660" s="376"/>
      <c r="P8660" s="377"/>
      <c r="Q8660" s="376"/>
      <c r="R8660" s="377"/>
    </row>
    <row r="8661" spans="8:18" ht="17.25" customHeight="1" x14ac:dyDescent="0.3">
      <c r="H8661" s="367"/>
      <c r="I8661" s="367"/>
      <c r="J8661" s="367"/>
      <c r="K8661" s="367"/>
      <c r="L8661" s="367"/>
      <c r="M8661" s="367"/>
      <c r="N8661" s="382"/>
      <c r="O8661" s="376"/>
      <c r="P8661" s="480"/>
      <c r="Q8661" s="480"/>
      <c r="R8661" s="480"/>
    </row>
    <row r="8662" spans="8:18" ht="18.75" customHeight="1" x14ac:dyDescent="0.3">
      <c r="H8662" s="385"/>
      <c r="I8662" s="385"/>
      <c r="J8662" s="385"/>
      <c r="K8662" s="385"/>
      <c r="L8662" s="385"/>
      <c r="M8662" s="386"/>
      <c r="N8662" s="386"/>
      <c r="O8662" s="385"/>
      <c r="P8662" s="385"/>
      <c r="Q8662" s="13"/>
      <c r="R8662" s="13"/>
    </row>
    <row r="8663" spans="8:18" ht="19.5" customHeight="1" x14ac:dyDescent="0.3">
      <c r="H8663" s="354"/>
      <c r="I8663" s="355"/>
      <c r="J8663" s="355"/>
      <c r="K8663" s="355"/>
      <c r="L8663" s="355"/>
      <c r="M8663" s="355"/>
      <c r="N8663" s="355"/>
      <c r="O8663" s="355"/>
      <c r="P8663" s="355"/>
      <c r="Q8663" s="13"/>
      <c r="R8663" s="13"/>
    </row>
    <row r="8664" spans="8:18" x14ac:dyDescent="0.3">
      <c r="H8664" s="354"/>
      <c r="I8664" s="355"/>
      <c r="J8664" s="355"/>
      <c r="K8664" s="355"/>
      <c r="L8664" s="355"/>
      <c r="M8664" s="355"/>
      <c r="N8664" s="355"/>
      <c r="O8664" s="355"/>
      <c r="P8664" s="355"/>
      <c r="Q8664" s="13"/>
      <c r="R8664" s="70"/>
    </row>
    <row r="8665" spans="8:18" ht="30" customHeight="1" x14ac:dyDescent="0.3">
      <c r="H8665" s="354"/>
      <c r="I8665" s="355"/>
      <c r="J8665" s="355"/>
      <c r="K8665" s="355"/>
      <c r="L8665" s="355"/>
      <c r="M8665" s="355"/>
      <c r="N8665" s="355"/>
      <c r="O8665" s="355"/>
      <c r="P8665" s="355"/>
      <c r="Q8665" s="13"/>
      <c r="R8665" s="70"/>
    </row>
    <row r="8666" spans="8:18" ht="4.5" customHeight="1" x14ac:dyDescent="0.3">
      <c r="H8666" s="13"/>
      <c r="I8666" s="13"/>
      <c r="J8666" s="13"/>
      <c r="K8666" s="13"/>
      <c r="L8666" s="13"/>
      <c r="M8666" s="358"/>
      <c r="N8666" s="358"/>
      <c r="O8666" s="13"/>
      <c r="P8666" s="13"/>
      <c r="Q8666" s="13"/>
      <c r="R8666" s="13"/>
    </row>
    <row r="8667" spans="8:18" ht="18.600000000000001" x14ac:dyDescent="0.4">
      <c r="H8667" s="487"/>
      <c r="I8667" s="487"/>
      <c r="J8667" s="487"/>
      <c r="K8667" s="487"/>
      <c r="L8667" s="487"/>
      <c r="M8667" s="487"/>
      <c r="N8667" s="487"/>
      <c r="O8667" s="487"/>
      <c r="P8667" s="487"/>
      <c r="Q8667" s="487"/>
      <c r="R8667" s="487"/>
    </row>
    <row r="8668" spans="8:18" x14ac:dyDescent="0.3">
      <c r="H8668" s="482"/>
      <c r="I8668" s="482"/>
      <c r="J8668" s="482"/>
      <c r="K8668" s="482"/>
      <c r="L8668" s="482"/>
      <c r="M8668" s="482"/>
      <c r="N8668" s="482"/>
      <c r="O8668" s="482"/>
      <c r="P8668" s="482"/>
      <c r="Q8668" s="13"/>
      <c r="R8668" s="13"/>
    </row>
    <row r="8669" spans="8:18" ht="18.600000000000001" x14ac:dyDescent="0.4">
      <c r="H8669" s="483"/>
      <c r="I8669" s="483"/>
      <c r="J8669" s="483"/>
      <c r="K8669" s="483"/>
      <c r="L8669" s="483"/>
      <c r="M8669" s="483"/>
      <c r="N8669" s="483"/>
      <c r="O8669" s="483"/>
      <c r="P8669" s="483"/>
      <c r="Q8669" s="13"/>
      <c r="R8669" s="13"/>
    </row>
    <row r="8670" spans="8:18" ht="18" x14ac:dyDescent="0.4">
      <c r="H8670" s="484"/>
      <c r="I8670" s="484"/>
      <c r="J8670" s="484"/>
      <c r="K8670" s="484"/>
      <c r="L8670" s="484"/>
      <c r="M8670" s="484"/>
      <c r="N8670" s="484"/>
      <c r="O8670" s="484"/>
      <c r="P8670" s="484"/>
      <c r="Q8670" s="13"/>
      <c r="R8670" s="13"/>
    </row>
    <row r="8671" spans="8:18" x14ac:dyDescent="0.3">
      <c r="H8671" s="13"/>
      <c r="I8671" s="359"/>
      <c r="J8671" s="360"/>
      <c r="K8671" s="430"/>
      <c r="L8671" s="362"/>
      <c r="M8671" s="363"/>
      <c r="N8671" s="485"/>
      <c r="O8671" s="485"/>
      <c r="P8671" s="364"/>
      <c r="Q8671" s="13"/>
      <c r="R8671" s="13"/>
    </row>
    <row r="8672" spans="8:18" x14ac:dyDescent="0.3">
      <c r="H8672" s="13"/>
      <c r="I8672" s="359"/>
      <c r="J8672" s="360"/>
      <c r="K8672" s="361"/>
      <c r="L8672" s="361"/>
      <c r="M8672" s="363"/>
      <c r="N8672" s="485"/>
      <c r="O8672" s="485"/>
      <c r="P8672" s="364"/>
      <c r="Q8672" s="13"/>
      <c r="R8672" s="13"/>
    </row>
    <row r="8673" spans="8:18" x14ac:dyDescent="0.3">
      <c r="H8673" s="13"/>
      <c r="I8673" s="365"/>
      <c r="J8673" s="365"/>
      <c r="K8673" s="366"/>
      <c r="L8673" s="367"/>
      <c r="M8673" s="368"/>
      <c r="N8673" s="369"/>
      <c r="O8673" s="486"/>
      <c r="P8673" s="486"/>
      <c r="Q8673" s="486"/>
      <c r="R8673" s="486"/>
    </row>
    <row r="8674" spans="8:18" x14ac:dyDescent="0.3">
      <c r="H8674" s="370"/>
      <c r="I8674" s="371"/>
      <c r="J8674" s="371"/>
      <c r="K8674" s="367"/>
      <c r="L8674" s="367"/>
      <c r="M8674" s="367"/>
      <c r="N8674" s="372"/>
      <c r="O8674" s="478"/>
      <c r="P8674" s="478"/>
      <c r="Q8674" s="478"/>
      <c r="R8674" s="478"/>
    </row>
    <row r="8675" spans="8:18" ht="37.5" customHeight="1" x14ac:dyDescent="0.3">
      <c r="H8675" s="370"/>
      <c r="I8675" s="357"/>
      <c r="J8675" s="365"/>
      <c r="K8675" s="378"/>
      <c r="L8675" s="378"/>
      <c r="M8675" s="379"/>
      <c r="N8675" s="389"/>
      <c r="O8675" s="398"/>
      <c r="P8675" s="398"/>
      <c r="Q8675" s="390"/>
      <c r="R8675" s="390"/>
    </row>
    <row r="8676" spans="8:18" ht="12" customHeight="1" x14ac:dyDescent="0.3">
      <c r="H8676" s="370"/>
      <c r="I8676" s="357"/>
      <c r="J8676" s="365"/>
      <c r="K8676" s="378"/>
      <c r="L8676" s="378"/>
      <c r="M8676" s="379"/>
      <c r="N8676" s="389"/>
      <c r="O8676" s="398"/>
      <c r="P8676" s="398"/>
      <c r="Q8676" s="398"/>
      <c r="R8676" s="398"/>
    </row>
    <row r="8677" spans="8:18" ht="11.25" customHeight="1" x14ac:dyDescent="0.3">
      <c r="H8677" s="370"/>
      <c r="I8677" s="357"/>
      <c r="J8677" s="365"/>
      <c r="K8677" s="378"/>
      <c r="L8677" s="378"/>
      <c r="M8677" s="411"/>
      <c r="N8677" s="389"/>
      <c r="O8677" s="398"/>
      <c r="P8677" s="398"/>
      <c r="Q8677" s="398"/>
      <c r="R8677" s="398"/>
    </row>
    <row r="8678" spans="8:18" ht="34.5" customHeight="1" x14ac:dyDescent="0.3">
      <c r="H8678" s="370"/>
      <c r="I8678" s="357"/>
      <c r="J8678" s="365"/>
      <c r="K8678" s="378"/>
      <c r="L8678" s="378"/>
      <c r="M8678" s="411"/>
      <c r="N8678" s="389"/>
      <c r="O8678" s="398"/>
      <c r="P8678" s="398"/>
      <c r="Q8678" s="398"/>
      <c r="R8678" s="398"/>
    </row>
    <row r="8679" spans="8:18" ht="57.75" customHeight="1" x14ac:dyDescent="0.3">
      <c r="H8679" s="370"/>
      <c r="I8679" s="357"/>
      <c r="J8679" s="365"/>
      <c r="K8679" s="378"/>
      <c r="L8679" s="378"/>
      <c r="M8679" s="411"/>
      <c r="N8679" s="389"/>
      <c r="O8679" s="398"/>
      <c r="P8679" s="398"/>
      <c r="Q8679" s="398"/>
      <c r="R8679" s="398"/>
    </row>
    <row r="8680" spans="8:18" ht="25.5" customHeight="1" x14ac:dyDescent="0.3">
      <c r="H8680" s="370"/>
      <c r="I8680" s="357"/>
      <c r="J8680" s="365"/>
      <c r="K8680" s="378"/>
      <c r="L8680" s="378"/>
      <c r="M8680" s="411"/>
      <c r="N8680" s="389"/>
      <c r="O8680" s="398"/>
      <c r="P8680" s="398"/>
      <c r="Q8680" s="398"/>
      <c r="R8680" s="398"/>
    </row>
    <row r="8681" spans="8:18" x14ac:dyDescent="0.3">
      <c r="H8681" s="370"/>
      <c r="I8681" s="357"/>
      <c r="J8681" s="365"/>
      <c r="K8681" s="378"/>
      <c r="L8681" s="378"/>
      <c r="M8681" s="411"/>
      <c r="N8681" s="389"/>
      <c r="O8681" s="398"/>
      <c r="P8681" s="398"/>
      <c r="Q8681" s="398"/>
      <c r="R8681" s="398"/>
    </row>
    <row r="8682" spans="8:18" x14ac:dyDescent="0.3">
      <c r="H8682" s="370"/>
      <c r="I8682" s="357"/>
      <c r="J8682" s="365"/>
      <c r="K8682" s="378"/>
      <c r="L8682" s="378"/>
      <c r="M8682" s="411"/>
      <c r="N8682" s="389"/>
      <c r="O8682" s="398"/>
      <c r="P8682" s="398"/>
      <c r="Q8682" s="398"/>
      <c r="R8682" s="398"/>
    </row>
    <row r="8683" spans="8:18" x14ac:dyDescent="0.3">
      <c r="H8683" s="370"/>
      <c r="I8683" s="357"/>
      <c r="J8683" s="365"/>
      <c r="K8683" s="378"/>
      <c r="L8683" s="378"/>
      <c r="M8683" s="411"/>
      <c r="N8683" s="389"/>
      <c r="O8683" s="398"/>
      <c r="P8683" s="398"/>
      <c r="Q8683" s="398"/>
      <c r="R8683" s="398"/>
    </row>
    <row r="8684" spans="8:18" ht="36.75" customHeight="1" x14ac:dyDescent="0.3">
      <c r="H8684" s="370"/>
      <c r="I8684" s="357"/>
      <c r="J8684" s="365"/>
      <c r="K8684" s="378"/>
      <c r="L8684" s="378"/>
      <c r="M8684" s="379"/>
      <c r="N8684" s="389"/>
      <c r="O8684" s="398"/>
      <c r="P8684" s="398"/>
      <c r="Q8684" s="398"/>
      <c r="R8684" s="398"/>
    </row>
    <row r="8685" spans="8:18" x14ac:dyDescent="0.3">
      <c r="H8685" s="370"/>
      <c r="I8685" s="357"/>
      <c r="J8685" s="365"/>
      <c r="K8685" s="378"/>
      <c r="L8685" s="378"/>
      <c r="M8685" s="379"/>
      <c r="N8685" s="389"/>
      <c r="O8685" s="398"/>
      <c r="P8685" s="398"/>
      <c r="Q8685" s="398"/>
      <c r="R8685" s="398"/>
    </row>
    <row r="8686" spans="8:18" x14ac:dyDescent="0.3">
      <c r="H8686" s="370"/>
      <c r="I8686" s="357"/>
      <c r="J8686" s="365"/>
      <c r="K8686" s="378"/>
      <c r="L8686" s="378"/>
      <c r="M8686" s="379"/>
      <c r="N8686" s="479"/>
      <c r="O8686" s="398"/>
      <c r="P8686" s="398"/>
      <c r="Q8686" s="398"/>
      <c r="R8686" s="398"/>
    </row>
    <row r="8687" spans="8:18" x14ac:dyDescent="0.3">
      <c r="H8687" s="370"/>
      <c r="I8687" s="357"/>
      <c r="J8687" s="365"/>
      <c r="K8687" s="378"/>
      <c r="L8687" s="378"/>
      <c r="M8687" s="379"/>
      <c r="N8687" s="479"/>
      <c r="O8687" s="398"/>
      <c r="P8687" s="398"/>
      <c r="Q8687" s="398"/>
      <c r="R8687" s="398"/>
    </row>
    <row r="8688" spans="8:18" ht="16.5" customHeight="1" x14ac:dyDescent="0.3">
      <c r="H8688" s="370"/>
      <c r="I8688" s="357"/>
      <c r="J8688" s="365"/>
      <c r="K8688" s="378"/>
      <c r="L8688" s="378"/>
      <c r="M8688" s="379"/>
      <c r="N8688" s="389"/>
      <c r="O8688" s="398"/>
      <c r="P8688" s="398"/>
      <c r="Q8688" s="398"/>
      <c r="R8688" s="398"/>
    </row>
    <row r="8689" spans="8:18" x14ac:dyDescent="0.3">
      <c r="H8689" s="370"/>
      <c r="I8689" s="357"/>
      <c r="J8689" s="365"/>
      <c r="K8689" s="378"/>
      <c r="L8689" s="378"/>
      <c r="M8689" s="379"/>
      <c r="N8689" s="389"/>
      <c r="O8689" s="398"/>
      <c r="P8689" s="398"/>
      <c r="Q8689" s="398"/>
      <c r="R8689" s="398"/>
    </row>
    <row r="8690" spans="8:18" x14ac:dyDescent="0.3">
      <c r="H8690" s="370"/>
      <c r="I8690" s="357"/>
      <c r="J8690" s="365"/>
      <c r="K8690" s="378"/>
      <c r="L8690" s="378"/>
      <c r="M8690" s="379"/>
      <c r="N8690" s="489"/>
      <c r="O8690" s="398"/>
      <c r="P8690" s="398"/>
      <c r="Q8690" s="398"/>
      <c r="R8690" s="398"/>
    </row>
    <row r="8691" spans="8:18" x14ac:dyDescent="0.3">
      <c r="H8691" s="370"/>
      <c r="I8691" s="357"/>
      <c r="J8691" s="365"/>
      <c r="K8691" s="378"/>
      <c r="L8691" s="378"/>
      <c r="M8691" s="379"/>
      <c r="N8691" s="489"/>
      <c r="O8691" s="398"/>
      <c r="P8691" s="398"/>
      <c r="Q8691" s="398"/>
      <c r="R8691" s="398"/>
    </row>
    <row r="8692" spans="8:18" x14ac:dyDescent="0.3">
      <c r="H8692" s="370"/>
      <c r="I8692" s="357"/>
      <c r="J8692" s="365"/>
      <c r="K8692" s="378"/>
      <c r="L8692" s="378"/>
      <c r="M8692" s="461"/>
      <c r="N8692" s="489"/>
      <c r="O8692" s="398"/>
      <c r="P8692" s="398"/>
      <c r="Q8692" s="398"/>
      <c r="R8692" s="398"/>
    </row>
    <row r="8693" spans="8:18" x14ac:dyDescent="0.3">
      <c r="H8693" s="370"/>
      <c r="I8693" s="357"/>
      <c r="J8693" s="365"/>
      <c r="K8693" s="378"/>
      <c r="L8693" s="378"/>
      <c r="M8693" s="461"/>
      <c r="N8693" s="489"/>
      <c r="O8693" s="398"/>
      <c r="P8693" s="398"/>
      <c r="Q8693" s="398"/>
      <c r="R8693" s="398"/>
    </row>
    <row r="8694" spans="8:18" ht="4.5" customHeight="1" x14ac:dyDescent="0.3">
      <c r="H8694" s="357"/>
      <c r="I8694" s="357"/>
      <c r="J8694" s="407"/>
      <c r="K8694" s="378"/>
      <c r="L8694" s="378"/>
      <c r="M8694" s="381"/>
      <c r="N8694" s="381"/>
      <c r="O8694" s="376"/>
      <c r="P8694" s="377"/>
      <c r="Q8694" s="376"/>
      <c r="R8694" s="377"/>
    </row>
    <row r="8695" spans="8:18" x14ac:dyDescent="0.3">
      <c r="H8695" s="367"/>
      <c r="I8695" s="367"/>
      <c r="J8695" s="367"/>
      <c r="K8695" s="367"/>
      <c r="L8695" s="367"/>
      <c r="M8695" s="367"/>
      <c r="N8695" s="382"/>
      <c r="O8695" s="376"/>
      <c r="P8695" s="377"/>
      <c r="Q8695" s="376"/>
      <c r="R8695" s="377"/>
    </row>
    <row r="8696" spans="8:18" x14ac:dyDescent="0.3">
      <c r="H8696" s="367"/>
      <c r="I8696" s="367"/>
      <c r="J8696" s="367"/>
      <c r="K8696" s="367"/>
      <c r="L8696" s="367"/>
      <c r="M8696" s="367"/>
      <c r="N8696" s="382"/>
      <c r="O8696" s="376"/>
      <c r="P8696" s="480"/>
      <c r="Q8696" s="480"/>
      <c r="R8696" s="480"/>
    </row>
    <row r="8697" spans="8:18" ht="21" customHeight="1" x14ac:dyDescent="0.3">
      <c r="H8697" s="385"/>
      <c r="I8697" s="385"/>
      <c r="J8697" s="385"/>
      <c r="K8697" s="385"/>
      <c r="L8697" s="385"/>
      <c r="M8697" s="386"/>
      <c r="N8697" s="386"/>
      <c r="O8697" s="385"/>
      <c r="P8697" s="385"/>
      <c r="Q8697" s="13"/>
      <c r="R8697" s="13"/>
    </row>
    <row r="8698" spans="8:18" x14ac:dyDescent="0.3">
      <c r="H8698" s="354"/>
      <c r="I8698" s="355"/>
      <c r="J8698" s="355"/>
      <c r="K8698" s="355"/>
      <c r="L8698" s="355"/>
      <c r="M8698" s="355"/>
      <c r="N8698" s="355"/>
      <c r="O8698" s="355"/>
      <c r="P8698" s="355"/>
      <c r="Q8698" s="13"/>
      <c r="R8698" s="13"/>
    </row>
    <row r="8699" spans="8:18" x14ac:dyDescent="0.3">
      <c r="H8699" s="354"/>
      <c r="I8699" s="355"/>
      <c r="J8699" s="355"/>
      <c r="K8699" s="355"/>
      <c r="L8699" s="355"/>
      <c r="M8699" s="355"/>
      <c r="N8699" s="355"/>
      <c r="O8699" s="355"/>
      <c r="P8699" s="355"/>
      <c r="Q8699" s="13"/>
      <c r="R8699" s="70"/>
    </row>
    <row r="8700" spans="8:18" ht="20.25" customHeight="1" x14ac:dyDescent="0.3">
      <c r="H8700" s="354"/>
      <c r="I8700" s="355"/>
      <c r="J8700" s="355"/>
      <c r="K8700" s="355"/>
      <c r="L8700" s="355"/>
      <c r="M8700" s="355"/>
      <c r="N8700" s="355"/>
      <c r="O8700" s="355"/>
      <c r="P8700" s="355"/>
      <c r="Q8700" s="13"/>
      <c r="R8700" s="70"/>
    </row>
    <row r="8701" spans="8:18" ht="2.25" customHeight="1" x14ac:dyDescent="0.3">
      <c r="H8701" s="13"/>
      <c r="I8701" s="13"/>
      <c r="J8701" s="13"/>
      <c r="K8701" s="13"/>
      <c r="L8701" s="13"/>
      <c r="M8701" s="358"/>
      <c r="N8701" s="358"/>
      <c r="O8701" s="13"/>
      <c r="P8701" s="13"/>
      <c r="Q8701" s="13"/>
      <c r="R8701" s="13"/>
    </row>
    <row r="8702" spans="8:18" ht="18.600000000000001" x14ac:dyDescent="0.4">
      <c r="H8702" s="487"/>
      <c r="I8702" s="487"/>
      <c r="J8702" s="487"/>
      <c r="K8702" s="487"/>
      <c r="L8702" s="487"/>
      <c r="M8702" s="487"/>
      <c r="N8702" s="487"/>
      <c r="O8702" s="487"/>
      <c r="P8702" s="487"/>
      <c r="Q8702" s="487"/>
      <c r="R8702" s="487"/>
    </row>
    <row r="8703" spans="8:18" x14ac:dyDescent="0.3">
      <c r="H8703" s="482"/>
      <c r="I8703" s="482"/>
      <c r="J8703" s="482"/>
      <c r="K8703" s="482"/>
      <c r="L8703" s="482"/>
      <c r="M8703" s="482"/>
      <c r="N8703" s="482"/>
      <c r="O8703" s="482"/>
      <c r="P8703" s="482"/>
      <c r="Q8703" s="13"/>
      <c r="R8703" s="13"/>
    </row>
    <row r="8704" spans="8:18" ht="18.600000000000001" x14ac:dyDescent="0.4">
      <c r="H8704" s="483"/>
      <c r="I8704" s="483"/>
      <c r="J8704" s="483"/>
      <c r="K8704" s="483"/>
      <c r="L8704" s="483"/>
      <c r="M8704" s="483"/>
      <c r="N8704" s="483"/>
      <c r="O8704" s="483"/>
      <c r="P8704" s="483"/>
      <c r="Q8704" s="13"/>
      <c r="R8704" s="13"/>
    </row>
    <row r="8705" spans="8:19" ht="18" x14ac:dyDescent="0.4">
      <c r="H8705" s="484"/>
      <c r="I8705" s="484"/>
      <c r="J8705" s="484"/>
      <c r="K8705" s="484"/>
      <c r="L8705" s="484"/>
      <c r="M8705" s="484"/>
      <c r="N8705" s="484"/>
      <c r="O8705" s="484"/>
      <c r="P8705" s="484"/>
      <c r="Q8705" s="13"/>
      <c r="R8705" s="13"/>
    </row>
    <row r="8706" spans="8:19" x14ac:dyDescent="0.3">
      <c r="H8706" s="13"/>
      <c r="I8706" s="359"/>
      <c r="J8706" s="360"/>
      <c r="K8706" s="430"/>
      <c r="L8706" s="362"/>
      <c r="M8706" s="363"/>
      <c r="N8706" s="485"/>
      <c r="O8706" s="485"/>
      <c r="P8706" s="364"/>
      <c r="Q8706" s="13"/>
      <c r="R8706" s="13"/>
    </row>
    <row r="8707" spans="8:19" x14ac:dyDescent="0.3">
      <c r="H8707" s="13"/>
      <c r="I8707" s="359"/>
      <c r="J8707" s="360"/>
      <c r="K8707" s="361"/>
      <c r="L8707" s="361"/>
      <c r="M8707" s="363"/>
      <c r="N8707" s="485"/>
      <c r="O8707" s="485"/>
      <c r="P8707" s="364"/>
      <c r="Q8707" s="13"/>
      <c r="R8707" s="13"/>
    </row>
    <row r="8708" spans="8:19" x14ac:dyDescent="0.3">
      <c r="H8708" s="13"/>
      <c r="I8708" s="365"/>
      <c r="J8708" s="365"/>
      <c r="K8708" s="366"/>
      <c r="L8708" s="367"/>
      <c r="M8708" s="368"/>
      <c r="N8708" s="369"/>
      <c r="O8708" s="486"/>
      <c r="P8708" s="486"/>
      <c r="Q8708" s="486"/>
      <c r="R8708" s="486"/>
    </row>
    <row r="8709" spans="8:19" x14ac:dyDescent="0.3">
      <c r="H8709" s="370"/>
      <c r="I8709" s="371"/>
      <c r="J8709" s="371"/>
      <c r="K8709" s="367"/>
      <c r="L8709" s="367"/>
      <c r="M8709" s="367"/>
      <c r="N8709" s="372"/>
      <c r="O8709" s="478"/>
      <c r="P8709" s="478"/>
      <c r="Q8709" s="478"/>
      <c r="R8709" s="478"/>
    </row>
    <row r="8710" spans="8:19" x14ac:dyDescent="0.3">
      <c r="H8710" s="370"/>
      <c r="I8710" s="357"/>
      <c r="J8710" s="365"/>
      <c r="K8710" s="357"/>
      <c r="L8710" s="357"/>
      <c r="M8710" s="411"/>
      <c r="N8710" s="389"/>
      <c r="O8710" s="398"/>
      <c r="P8710" s="398"/>
      <c r="Q8710" s="398"/>
      <c r="R8710" s="398"/>
    </row>
    <row r="8711" spans="8:19" ht="24" customHeight="1" x14ac:dyDescent="0.3">
      <c r="H8711" s="370"/>
      <c r="I8711" s="357"/>
      <c r="J8711" s="365"/>
      <c r="K8711" s="378"/>
      <c r="L8711" s="435"/>
      <c r="M8711" s="411"/>
      <c r="N8711" s="488"/>
      <c r="O8711" s="398"/>
      <c r="P8711" s="398"/>
      <c r="Q8711" s="398"/>
      <c r="R8711" s="398"/>
    </row>
    <row r="8712" spans="8:19" ht="15.75" customHeight="1" x14ac:dyDescent="0.3">
      <c r="H8712" s="370"/>
      <c r="I8712" s="357"/>
      <c r="J8712" s="365"/>
      <c r="K8712" s="378"/>
      <c r="L8712" s="378"/>
      <c r="M8712" s="411"/>
      <c r="N8712" s="488"/>
      <c r="O8712" s="398"/>
      <c r="P8712" s="398"/>
      <c r="Q8712" s="398"/>
      <c r="R8712" s="398"/>
    </row>
    <row r="8713" spans="8:19" ht="15.75" customHeight="1" x14ac:dyDescent="0.3">
      <c r="H8713" s="370"/>
      <c r="I8713" s="357"/>
      <c r="J8713" s="365"/>
      <c r="K8713" s="378"/>
      <c r="L8713" s="378"/>
      <c r="M8713" s="411"/>
      <c r="N8713" s="389"/>
      <c r="O8713" s="398"/>
      <c r="P8713" s="398"/>
      <c r="Q8713" s="398"/>
      <c r="R8713" s="398"/>
    </row>
    <row r="8714" spans="8:19" ht="18" customHeight="1" x14ac:dyDescent="0.3">
      <c r="H8714" s="370"/>
      <c r="I8714" s="357"/>
      <c r="J8714" s="365"/>
      <c r="K8714" s="378"/>
      <c r="L8714" s="378"/>
      <c r="M8714" s="379"/>
      <c r="N8714" s="381"/>
      <c r="O8714" s="398"/>
      <c r="P8714" s="398"/>
      <c r="Q8714" s="398"/>
      <c r="R8714" s="398"/>
    </row>
    <row r="8715" spans="8:19" ht="43.5" customHeight="1" x14ac:dyDescent="0.3">
      <c r="H8715" s="370"/>
      <c r="I8715" s="357"/>
      <c r="J8715" s="365"/>
      <c r="K8715" s="378"/>
      <c r="L8715" s="378"/>
      <c r="M8715" s="379"/>
      <c r="N8715" s="389"/>
      <c r="O8715" s="398"/>
      <c r="P8715" s="398"/>
      <c r="Q8715" s="398"/>
      <c r="R8715" s="398"/>
    </row>
    <row r="8716" spans="8:19" x14ac:dyDescent="0.3">
      <c r="H8716" s="370"/>
      <c r="I8716" s="357"/>
      <c r="J8716" s="365"/>
      <c r="K8716" s="378"/>
      <c r="L8716" s="378"/>
      <c r="M8716" s="411"/>
      <c r="N8716" s="389"/>
      <c r="O8716" s="398"/>
      <c r="P8716" s="398"/>
      <c r="Q8716" s="398"/>
      <c r="R8716" s="398"/>
    </row>
    <row r="8717" spans="8:19" x14ac:dyDescent="0.3">
      <c r="H8717" s="357"/>
      <c r="I8717" s="357"/>
      <c r="J8717" s="407"/>
      <c r="K8717" s="378"/>
      <c r="L8717" s="378"/>
      <c r="M8717" s="381"/>
      <c r="N8717" s="381"/>
      <c r="O8717" s="376"/>
      <c r="P8717" s="377"/>
      <c r="Q8717" s="376"/>
      <c r="R8717" s="377"/>
    </row>
    <row r="8718" spans="8:19" x14ac:dyDescent="0.3">
      <c r="H8718" s="367"/>
      <c r="I8718" s="367"/>
      <c r="J8718" s="367"/>
      <c r="K8718" s="367"/>
      <c r="L8718" s="367"/>
      <c r="M8718" s="367"/>
      <c r="N8718" s="382"/>
      <c r="O8718" s="376"/>
      <c r="P8718" s="377"/>
      <c r="Q8718" s="376"/>
      <c r="R8718" s="377"/>
    </row>
    <row r="8719" spans="8:19" ht="20.25" customHeight="1" x14ac:dyDescent="0.3">
      <c r="H8719" s="367"/>
      <c r="I8719" s="367"/>
      <c r="J8719" s="367"/>
      <c r="K8719" s="367"/>
      <c r="L8719" s="367"/>
      <c r="M8719" s="367"/>
      <c r="N8719" s="382"/>
      <c r="O8719" s="376"/>
      <c r="P8719" s="480"/>
      <c r="Q8719" s="480"/>
      <c r="R8719" s="480"/>
    </row>
    <row r="8720" spans="8:19" ht="16.5" customHeight="1" x14ac:dyDescent="0.3">
      <c r="H8720" s="481"/>
      <c r="I8720" s="481"/>
      <c r="J8720" s="481"/>
      <c r="K8720" s="481"/>
      <c r="L8720" s="481"/>
      <c r="M8720" s="481"/>
      <c r="N8720" s="481"/>
      <c r="O8720" s="376"/>
      <c r="P8720" s="398"/>
      <c r="Q8720" s="398"/>
      <c r="R8720" s="398"/>
      <c r="S8720" s="13"/>
    </row>
    <row r="8721" spans="8:19" ht="18.75" customHeight="1" x14ac:dyDescent="0.3">
      <c r="H8721" s="481"/>
      <c r="I8721" s="481"/>
      <c r="J8721" s="481"/>
      <c r="K8721" s="481"/>
      <c r="L8721" s="481"/>
      <c r="M8721" s="481"/>
      <c r="N8721" s="481"/>
      <c r="O8721" s="376"/>
      <c r="P8721" s="480"/>
      <c r="Q8721" s="480"/>
      <c r="R8721" s="480"/>
      <c r="S8721" s="71"/>
    </row>
    <row r="8722" spans="8:19" x14ac:dyDescent="0.3">
      <c r="H8722" s="385"/>
      <c r="I8722" s="385"/>
      <c r="J8722" s="385"/>
      <c r="K8722" s="385"/>
      <c r="L8722" s="385"/>
      <c r="M8722" s="386"/>
      <c r="N8722" s="386"/>
      <c r="O8722" s="385"/>
      <c r="P8722" s="385"/>
      <c r="Q8722" s="13"/>
      <c r="R8722" s="13"/>
      <c r="S8722" s="120"/>
    </row>
    <row r="8723" spans="8:19" ht="19.5" customHeight="1" x14ac:dyDescent="0.3">
      <c r="H8723" s="354"/>
      <c r="I8723" s="355"/>
      <c r="J8723" s="355"/>
      <c r="K8723" s="355"/>
      <c r="L8723" s="355"/>
      <c r="M8723" s="355"/>
      <c r="N8723" s="355"/>
      <c r="O8723" s="355"/>
      <c r="P8723" s="355"/>
      <c r="Q8723" s="13"/>
      <c r="R8723" s="13"/>
    </row>
    <row r="8724" spans="8:19" x14ac:dyDescent="0.3">
      <c r="H8724" s="354"/>
      <c r="I8724" s="355"/>
      <c r="J8724" s="355"/>
      <c r="K8724" s="355"/>
      <c r="L8724" s="355"/>
      <c r="M8724" s="355"/>
      <c r="N8724" s="355"/>
      <c r="O8724" s="355"/>
      <c r="P8724" s="355"/>
      <c r="Q8724" s="13"/>
      <c r="R8724" s="70"/>
    </row>
    <row r="8725" spans="8:19" ht="27" customHeight="1" x14ac:dyDescent="0.3">
      <c r="H8725" s="354"/>
      <c r="I8725" s="355"/>
      <c r="J8725" s="355"/>
      <c r="K8725" s="355"/>
      <c r="L8725" s="355"/>
      <c r="M8725" s="355"/>
      <c r="N8725" s="355"/>
      <c r="O8725" s="355"/>
      <c r="P8725" s="355"/>
      <c r="Q8725" s="13"/>
      <c r="R8725" s="70"/>
    </row>
    <row r="8726" spans="8:19" ht="6" customHeight="1" x14ac:dyDescent="0.3">
      <c r="H8726" s="13"/>
      <c r="I8726" s="13"/>
      <c r="J8726" s="13"/>
      <c r="K8726" s="13"/>
      <c r="L8726" s="13"/>
      <c r="M8726" s="358"/>
      <c r="N8726" s="358"/>
      <c r="O8726" s="13"/>
      <c r="P8726" s="13"/>
      <c r="Q8726" s="13"/>
      <c r="R8726" s="13"/>
    </row>
    <row r="8727" spans="8:19" ht="18.600000000000001" x14ac:dyDescent="0.4">
      <c r="H8727" s="487"/>
      <c r="I8727" s="487"/>
      <c r="J8727" s="487"/>
      <c r="K8727" s="487"/>
      <c r="L8727" s="487"/>
      <c r="M8727" s="487"/>
      <c r="N8727" s="487"/>
      <c r="O8727" s="487"/>
      <c r="P8727" s="487"/>
      <c r="Q8727" s="487"/>
      <c r="R8727" s="487"/>
    </row>
    <row r="8728" spans="8:19" x14ac:dyDescent="0.3">
      <c r="H8728" s="482"/>
      <c r="I8728" s="482"/>
      <c r="J8728" s="482"/>
      <c r="K8728" s="482"/>
      <c r="L8728" s="482"/>
      <c r="M8728" s="482"/>
      <c r="N8728" s="482"/>
      <c r="O8728" s="482"/>
      <c r="P8728" s="482"/>
      <c r="Q8728" s="13"/>
      <c r="R8728" s="13"/>
    </row>
    <row r="8729" spans="8:19" ht="18.600000000000001" x14ac:dyDescent="0.4">
      <c r="H8729" s="483"/>
      <c r="I8729" s="483"/>
      <c r="J8729" s="483"/>
      <c r="K8729" s="483"/>
      <c r="L8729" s="483"/>
      <c r="M8729" s="483"/>
      <c r="N8729" s="483"/>
      <c r="O8729" s="483"/>
      <c r="P8729" s="483"/>
      <c r="Q8729" s="13"/>
      <c r="R8729" s="13"/>
    </row>
    <row r="8730" spans="8:19" ht="18" x14ac:dyDescent="0.4">
      <c r="H8730" s="484"/>
      <c r="I8730" s="484"/>
      <c r="J8730" s="484"/>
      <c r="K8730" s="484"/>
      <c r="L8730" s="484"/>
      <c r="M8730" s="484"/>
      <c r="N8730" s="484"/>
      <c r="O8730" s="484"/>
      <c r="P8730" s="484"/>
      <c r="Q8730" s="13"/>
      <c r="R8730" s="13"/>
    </row>
    <row r="8731" spans="8:19" x14ac:dyDescent="0.3">
      <c r="H8731" s="13"/>
      <c r="I8731" s="359"/>
      <c r="J8731" s="360"/>
      <c r="K8731" s="430"/>
      <c r="L8731" s="362"/>
      <c r="M8731" s="363"/>
      <c r="N8731" s="485"/>
      <c r="O8731" s="485"/>
      <c r="P8731" s="364"/>
      <c r="Q8731" s="13"/>
      <c r="R8731" s="13"/>
    </row>
    <row r="8732" spans="8:19" x14ac:dyDescent="0.3">
      <c r="H8732" s="13"/>
      <c r="I8732" s="359"/>
      <c r="J8732" s="360"/>
      <c r="K8732" s="361"/>
      <c r="L8732" s="361"/>
      <c r="M8732" s="363"/>
      <c r="N8732" s="485"/>
      <c r="O8732" s="485"/>
      <c r="P8732" s="364"/>
      <c r="Q8732" s="13"/>
      <c r="R8732" s="13"/>
    </row>
    <row r="8733" spans="8:19" x14ac:dyDescent="0.3">
      <c r="H8733" s="13"/>
      <c r="I8733" s="365"/>
      <c r="J8733" s="365"/>
      <c r="K8733" s="366"/>
      <c r="L8733" s="367"/>
      <c r="M8733" s="368"/>
      <c r="N8733" s="369"/>
      <c r="O8733" s="486"/>
      <c r="P8733" s="486"/>
      <c r="Q8733" s="486"/>
      <c r="R8733" s="486"/>
    </row>
    <row r="8734" spans="8:19" x14ac:dyDescent="0.3">
      <c r="H8734" s="370"/>
      <c r="I8734" s="371"/>
      <c r="J8734" s="371"/>
      <c r="K8734" s="367"/>
      <c r="L8734" s="367"/>
      <c r="M8734" s="367"/>
      <c r="N8734" s="372"/>
      <c r="O8734" s="478"/>
      <c r="P8734" s="478"/>
      <c r="Q8734" s="478"/>
      <c r="R8734" s="478"/>
    </row>
    <row r="8735" spans="8:19" ht="52.5" customHeight="1" x14ac:dyDescent="0.3">
      <c r="H8735" s="370"/>
      <c r="I8735" s="357"/>
      <c r="J8735" s="365"/>
      <c r="K8735" s="357"/>
      <c r="L8735" s="357"/>
      <c r="M8735" s="379"/>
      <c r="N8735" s="389"/>
      <c r="O8735" s="398"/>
      <c r="P8735" s="398"/>
      <c r="Q8735" s="398"/>
      <c r="R8735" s="398"/>
    </row>
    <row r="8736" spans="8:19" ht="26.25" customHeight="1" x14ac:dyDescent="0.3">
      <c r="H8736" s="370"/>
      <c r="I8736" s="357"/>
      <c r="J8736" s="365"/>
      <c r="K8736" s="378"/>
      <c r="L8736" s="378"/>
      <c r="M8736" s="379"/>
      <c r="N8736" s="389"/>
      <c r="O8736" s="398"/>
      <c r="P8736" s="398"/>
      <c r="Q8736" s="398"/>
      <c r="R8736" s="398"/>
    </row>
    <row r="8737" spans="8:18" ht="17.25" customHeight="1" x14ac:dyDescent="0.3">
      <c r="H8737" s="370"/>
      <c r="I8737" s="357"/>
      <c r="J8737" s="365"/>
      <c r="K8737" s="378"/>
      <c r="L8737" s="378"/>
      <c r="M8737" s="379"/>
      <c r="N8737" s="389"/>
      <c r="O8737" s="398"/>
      <c r="P8737" s="398"/>
      <c r="Q8737" s="398"/>
      <c r="R8737" s="398"/>
    </row>
    <row r="8738" spans="8:18" ht="16.5" customHeight="1" x14ac:dyDescent="0.3">
      <c r="H8738" s="370"/>
      <c r="I8738" s="357"/>
      <c r="J8738" s="365"/>
      <c r="K8738" s="378"/>
      <c r="L8738" s="378"/>
      <c r="M8738" s="379"/>
      <c r="N8738" s="389"/>
      <c r="O8738" s="398"/>
      <c r="P8738" s="398"/>
      <c r="Q8738" s="398"/>
      <c r="R8738" s="398"/>
    </row>
    <row r="8739" spans="8:18" ht="16.5" customHeight="1" x14ac:dyDescent="0.3">
      <c r="H8739" s="370"/>
      <c r="I8739" s="357"/>
      <c r="J8739" s="365"/>
      <c r="K8739" s="378"/>
      <c r="L8739" s="378"/>
      <c r="M8739" s="379"/>
      <c r="N8739" s="389"/>
      <c r="O8739" s="398"/>
      <c r="P8739" s="398"/>
      <c r="Q8739" s="398"/>
      <c r="R8739" s="398"/>
    </row>
    <row r="8740" spans="8:18" x14ac:dyDescent="0.3">
      <c r="H8740" s="370"/>
      <c r="I8740" s="357"/>
      <c r="J8740" s="365"/>
      <c r="K8740" s="378"/>
      <c r="L8740" s="378"/>
      <c r="M8740" s="379"/>
      <c r="N8740" s="389"/>
      <c r="O8740" s="398"/>
      <c r="P8740" s="398"/>
      <c r="Q8740" s="398"/>
      <c r="R8740" s="398"/>
    </row>
    <row r="8741" spans="8:18" x14ac:dyDescent="0.3">
      <c r="H8741" s="370"/>
      <c r="I8741" s="357"/>
      <c r="J8741" s="365"/>
      <c r="K8741" s="378"/>
      <c r="L8741" s="378"/>
      <c r="M8741" s="408"/>
      <c r="N8741" s="389"/>
      <c r="O8741" s="398"/>
      <c r="P8741" s="398"/>
      <c r="Q8741" s="398"/>
      <c r="R8741" s="398"/>
    </row>
    <row r="8742" spans="8:18" ht="20.25" customHeight="1" x14ac:dyDescent="0.3">
      <c r="H8742" s="370"/>
      <c r="I8742" s="357"/>
      <c r="J8742" s="365"/>
      <c r="K8742" s="378"/>
      <c r="L8742" s="378"/>
      <c r="M8742" s="408"/>
      <c r="N8742" s="389"/>
      <c r="O8742" s="398"/>
      <c r="P8742" s="398"/>
      <c r="Q8742" s="398"/>
      <c r="R8742" s="398"/>
    </row>
    <row r="8743" spans="8:18" ht="20.25" customHeight="1" x14ac:dyDescent="0.3">
      <c r="H8743" s="370"/>
      <c r="I8743" s="357"/>
      <c r="J8743" s="365"/>
      <c r="K8743" s="378"/>
      <c r="L8743" s="378"/>
      <c r="M8743" s="408"/>
      <c r="N8743" s="389"/>
      <c r="O8743" s="398"/>
      <c r="P8743" s="398"/>
      <c r="Q8743" s="398"/>
      <c r="R8743" s="398"/>
    </row>
    <row r="8744" spans="8:18" ht="27.75" customHeight="1" x14ac:dyDescent="0.3">
      <c r="H8744" s="370"/>
      <c r="I8744" s="357"/>
      <c r="J8744" s="365"/>
      <c r="K8744" s="378"/>
      <c r="L8744" s="378"/>
      <c r="M8744" s="408"/>
      <c r="N8744" s="389"/>
      <c r="O8744" s="398"/>
      <c r="P8744" s="398"/>
      <c r="Q8744" s="398"/>
      <c r="R8744" s="398"/>
    </row>
    <row r="8745" spans="8:18" x14ac:dyDescent="0.3">
      <c r="H8745" s="370"/>
      <c r="I8745" s="357"/>
      <c r="J8745" s="365"/>
      <c r="K8745" s="378"/>
      <c r="L8745" s="378"/>
      <c r="M8745" s="408"/>
      <c r="N8745" s="389"/>
      <c r="O8745" s="398"/>
      <c r="P8745" s="398"/>
      <c r="Q8745" s="398"/>
      <c r="R8745" s="398"/>
    </row>
    <row r="8746" spans="8:18" x14ac:dyDescent="0.3">
      <c r="H8746" s="357"/>
      <c r="I8746" s="357"/>
      <c r="J8746" s="407"/>
      <c r="K8746" s="378"/>
      <c r="L8746" s="378"/>
      <c r="M8746" s="381"/>
      <c r="N8746" s="381"/>
      <c r="O8746" s="376"/>
      <c r="P8746" s="377"/>
      <c r="Q8746" s="376"/>
      <c r="R8746" s="377"/>
    </row>
    <row r="8747" spans="8:18" x14ac:dyDescent="0.3">
      <c r="H8747" s="367"/>
      <c r="I8747" s="367"/>
      <c r="J8747" s="367"/>
      <c r="K8747" s="367"/>
      <c r="L8747" s="367"/>
      <c r="M8747" s="367"/>
      <c r="N8747" s="382"/>
      <c r="O8747" s="376"/>
      <c r="P8747" s="377"/>
      <c r="Q8747" s="376"/>
      <c r="R8747" s="377"/>
    </row>
    <row r="8748" spans="8:18" ht="19.5" customHeight="1" x14ac:dyDescent="0.3">
      <c r="H8748" s="367"/>
      <c r="I8748" s="367"/>
      <c r="J8748" s="367"/>
      <c r="K8748" s="367"/>
      <c r="L8748" s="367"/>
      <c r="M8748" s="367"/>
      <c r="N8748" s="382"/>
      <c r="O8748" s="376"/>
      <c r="P8748" s="480"/>
      <c r="Q8748" s="480"/>
      <c r="R8748" s="480"/>
    </row>
    <row r="8749" spans="8:18" ht="22.5" customHeight="1" x14ac:dyDescent="0.3">
      <c r="H8749" s="385"/>
      <c r="I8749" s="385"/>
      <c r="J8749" s="385"/>
      <c r="K8749" s="385"/>
      <c r="L8749" s="385"/>
      <c r="M8749" s="386"/>
      <c r="N8749" s="386"/>
      <c r="O8749" s="385"/>
      <c r="P8749" s="385"/>
      <c r="Q8749" s="13"/>
      <c r="R8749" s="13"/>
    </row>
    <row r="8750" spans="8:18" ht="21.75" customHeight="1" x14ac:dyDescent="0.3">
      <c r="H8750" s="354"/>
      <c r="I8750" s="355"/>
      <c r="J8750" s="355"/>
      <c r="K8750" s="355"/>
      <c r="L8750" s="355"/>
      <c r="M8750" s="355"/>
      <c r="N8750" s="355"/>
      <c r="O8750" s="355"/>
      <c r="P8750" s="355"/>
      <c r="Q8750" s="13"/>
      <c r="R8750" s="13"/>
    </row>
    <row r="8751" spans="8:18" x14ac:dyDescent="0.3">
      <c r="H8751" s="354"/>
      <c r="I8751" s="355"/>
      <c r="J8751" s="355"/>
      <c r="K8751" s="355"/>
      <c r="L8751" s="355"/>
      <c r="M8751" s="355"/>
      <c r="N8751" s="355"/>
      <c r="O8751" s="355"/>
      <c r="P8751" s="355"/>
      <c r="Q8751" s="13"/>
      <c r="R8751" s="70"/>
    </row>
    <row r="8752" spans="8:18" ht="32.25" customHeight="1" x14ac:dyDescent="0.3">
      <c r="H8752" s="354"/>
      <c r="I8752" s="355"/>
      <c r="J8752" s="355"/>
      <c r="K8752" s="355"/>
      <c r="L8752" s="355"/>
      <c r="M8752" s="355"/>
      <c r="N8752" s="355"/>
      <c r="O8752" s="355"/>
      <c r="P8752" s="355"/>
      <c r="Q8752" s="13"/>
      <c r="R8752" s="70"/>
    </row>
    <row r="8753" spans="8:18" ht="3" customHeight="1" x14ac:dyDescent="0.3">
      <c r="H8753" s="13"/>
      <c r="I8753" s="13"/>
      <c r="J8753" s="13"/>
      <c r="K8753" s="13"/>
      <c r="L8753" s="13"/>
      <c r="M8753" s="358"/>
      <c r="N8753" s="358"/>
      <c r="O8753" s="13"/>
      <c r="P8753" s="13"/>
      <c r="Q8753" s="13"/>
      <c r="R8753" s="13"/>
    </row>
    <row r="8754" spans="8:18" ht="18.600000000000001" x14ac:dyDescent="0.4">
      <c r="H8754" s="487"/>
      <c r="I8754" s="487"/>
      <c r="J8754" s="487"/>
      <c r="K8754" s="487"/>
      <c r="L8754" s="487"/>
      <c r="M8754" s="487"/>
      <c r="N8754" s="487"/>
      <c r="O8754" s="487"/>
      <c r="P8754" s="487"/>
      <c r="Q8754" s="487"/>
      <c r="R8754" s="487"/>
    </row>
    <row r="8755" spans="8:18" x14ac:dyDescent="0.3">
      <c r="H8755" s="482"/>
      <c r="I8755" s="482"/>
      <c r="J8755" s="482"/>
      <c r="K8755" s="482"/>
      <c r="L8755" s="482"/>
      <c r="M8755" s="482"/>
      <c r="N8755" s="482"/>
      <c r="O8755" s="482"/>
      <c r="P8755" s="482"/>
      <c r="Q8755" s="13"/>
      <c r="R8755" s="13"/>
    </row>
    <row r="8756" spans="8:18" ht="18.600000000000001" x14ac:dyDescent="0.4">
      <c r="H8756" s="483"/>
      <c r="I8756" s="483"/>
      <c r="J8756" s="483"/>
      <c r="K8756" s="483"/>
      <c r="L8756" s="483"/>
      <c r="M8756" s="483"/>
      <c r="N8756" s="483"/>
      <c r="O8756" s="483"/>
      <c r="P8756" s="483"/>
      <c r="Q8756" s="13"/>
      <c r="R8756" s="13"/>
    </row>
    <row r="8757" spans="8:18" ht="18" x14ac:dyDescent="0.4">
      <c r="H8757" s="484"/>
      <c r="I8757" s="484"/>
      <c r="J8757" s="484"/>
      <c r="K8757" s="484"/>
      <c r="L8757" s="484"/>
      <c r="M8757" s="484"/>
      <c r="N8757" s="484"/>
      <c r="O8757" s="484"/>
      <c r="P8757" s="484"/>
      <c r="Q8757" s="13"/>
      <c r="R8757" s="13"/>
    </row>
    <row r="8758" spans="8:18" x14ac:dyDescent="0.3">
      <c r="H8758" s="13"/>
      <c r="I8758" s="359"/>
      <c r="J8758" s="360"/>
      <c r="K8758" s="430"/>
      <c r="L8758" s="362"/>
      <c r="M8758" s="363"/>
      <c r="N8758" s="485"/>
      <c r="O8758" s="485"/>
      <c r="P8758" s="364"/>
      <c r="Q8758" s="13"/>
      <c r="R8758" s="13"/>
    </row>
    <row r="8759" spans="8:18" x14ac:dyDescent="0.3">
      <c r="H8759" s="13"/>
      <c r="I8759" s="359"/>
      <c r="J8759" s="360"/>
      <c r="K8759" s="361"/>
      <c r="L8759" s="361"/>
      <c r="M8759" s="363"/>
      <c r="N8759" s="485"/>
      <c r="O8759" s="485"/>
      <c r="P8759" s="364"/>
      <c r="Q8759" s="13"/>
      <c r="R8759" s="13"/>
    </row>
    <row r="8760" spans="8:18" x14ac:dyDescent="0.3">
      <c r="H8760" s="13"/>
      <c r="I8760" s="365"/>
      <c r="J8760" s="365"/>
      <c r="K8760" s="366"/>
      <c r="L8760" s="367"/>
      <c r="M8760" s="368"/>
      <c r="N8760" s="369"/>
      <c r="O8760" s="486"/>
      <c r="P8760" s="486"/>
      <c r="Q8760" s="486"/>
      <c r="R8760" s="486"/>
    </row>
    <row r="8761" spans="8:18" x14ac:dyDescent="0.3">
      <c r="H8761" s="370"/>
      <c r="I8761" s="371"/>
      <c r="J8761" s="371"/>
      <c r="K8761" s="367"/>
      <c r="L8761" s="367"/>
      <c r="M8761" s="367"/>
      <c r="N8761" s="372"/>
      <c r="O8761" s="478"/>
      <c r="P8761" s="478"/>
      <c r="Q8761" s="478"/>
      <c r="R8761" s="478"/>
    </row>
    <row r="8762" spans="8:18" ht="36" customHeight="1" x14ac:dyDescent="0.3">
      <c r="H8762" s="370"/>
      <c r="I8762" s="357"/>
      <c r="J8762" s="365"/>
      <c r="K8762" s="357"/>
      <c r="L8762" s="357"/>
      <c r="M8762" s="379"/>
      <c r="N8762" s="389"/>
      <c r="O8762" s="398"/>
      <c r="P8762" s="398"/>
      <c r="Q8762" s="398"/>
      <c r="R8762" s="398"/>
    </row>
    <row r="8763" spans="8:18" x14ac:dyDescent="0.3">
      <c r="H8763" s="370"/>
      <c r="I8763" s="357"/>
      <c r="J8763" s="365"/>
      <c r="K8763" s="378"/>
      <c r="L8763" s="378"/>
      <c r="M8763" s="379"/>
      <c r="N8763" s="389"/>
      <c r="O8763" s="398"/>
      <c r="P8763" s="398"/>
      <c r="Q8763" s="398"/>
      <c r="R8763" s="398"/>
    </row>
    <row r="8764" spans="8:18" x14ac:dyDescent="0.3">
      <c r="H8764" s="370"/>
      <c r="I8764" s="357"/>
      <c r="J8764" s="365"/>
      <c r="K8764" s="378"/>
      <c r="L8764" s="378"/>
      <c r="M8764" s="379"/>
      <c r="N8764" s="389"/>
      <c r="O8764" s="398"/>
      <c r="P8764" s="398"/>
      <c r="Q8764" s="398"/>
      <c r="R8764" s="398"/>
    </row>
    <row r="8765" spans="8:18" x14ac:dyDescent="0.3">
      <c r="H8765" s="370"/>
      <c r="I8765" s="357"/>
      <c r="J8765" s="365"/>
      <c r="K8765" s="378"/>
      <c r="L8765" s="378"/>
      <c r="M8765" s="379"/>
      <c r="N8765" s="389"/>
      <c r="O8765" s="398"/>
      <c r="P8765" s="398"/>
      <c r="Q8765" s="398"/>
      <c r="R8765" s="398"/>
    </row>
    <row r="8766" spans="8:18" x14ac:dyDescent="0.3">
      <c r="H8766" s="370"/>
      <c r="I8766" s="357"/>
      <c r="J8766" s="365"/>
      <c r="K8766" s="378"/>
      <c r="L8766" s="378"/>
      <c r="M8766" s="379"/>
      <c r="N8766" s="389"/>
      <c r="O8766" s="398"/>
      <c r="P8766" s="398"/>
      <c r="Q8766" s="398"/>
      <c r="R8766" s="398"/>
    </row>
    <row r="8767" spans="8:18" x14ac:dyDescent="0.3">
      <c r="H8767" s="370"/>
      <c r="I8767" s="357"/>
      <c r="J8767" s="365"/>
      <c r="K8767" s="378"/>
      <c r="L8767" s="378"/>
      <c r="M8767" s="408"/>
      <c r="N8767" s="389"/>
      <c r="O8767" s="398"/>
      <c r="P8767" s="398"/>
      <c r="Q8767" s="398"/>
      <c r="R8767" s="398"/>
    </row>
    <row r="8768" spans="8:18" x14ac:dyDescent="0.3">
      <c r="H8768" s="370"/>
      <c r="I8768" s="357"/>
      <c r="J8768" s="365"/>
      <c r="K8768" s="378"/>
      <c r="L8768" s="378"/>
      <c r="M8768" s="408"/>
      <c r="N8768" s="389"/>
      <c r="O8768" s="398"/>
      <c r="P8768" s="398"/>
      <c r="Q8768" s="398"/>
      <c r="R8768" s="398"/>
    </row>
    <row r="8769" spans="8:18" ht="27" customHeight="1" x14ac:dyDescent="0.3">
      <c r="H8769" s="370"/>
      <c r="I8769" s="357"/>
      <c r="J8769" s="365"/>
      <c r="K8769" s="378"/>
      <c r="L8769" s="378"/>
      <c r="M8769" s="408"/>
      <c r="N8769" s="389"/>
      <c r="O8769" s="398"/>
      <c r="P8769" s="398"/>
      <c r="Q8769" s="398"/>
      <c r="R8769" s="398"/>
    </row>
    <row r="8770" spans="8:18" ht="28.5" customHeight="1" x14ac:dyDescent="0.3">
      <c r="H8770" s="370"/>
      <c r="I8770" s="357"/>
      <c r="J8770" s="365"/>
      <c r="K8770" s="378"/>
      <c r="L8770" s="378"/>
      <c r="M8770" s="408"/>
      <c r="N8770" s="389"/>
      <c r="O8770" s="398"/>
      <c r="P8770" s="398"/>
      <c r="Q8770" s="398"/>
      <c r="R8770" s="398"/>
    </row>
    <row r="8771" spans="8:18" x14ac:dyDescent="0.3">
      <c r="H8771" s="370"/>
      <c r="I8771" s="357"/>
      <c r="J8771" s="365"/>
      <c r="K8771" s="378"/>
      <c r="L8771" s="378"/>
      <c r="M8771" s="408"/>
      <c r="N8771" s="389"/>
      <c r="O8771" s="398"/>
      <c r="P8771" s="398"/>
      <c r="Q8771" s="398"/>
      <c r="R8771" s="398"/>
    </row>
    <row r="8772" spans="8:18" ht="17.25" customHeight="1" x14ac:dyDescent="0.3">
      <c r="H8772" s="370"/>
      <c r="I8772" s="357"/>
      <c r="J8772" s="365"/>
      <c r="K8772" s="378"/>
      <c r="L8772" s="378"/>
      <c r="M8772" s="408"/>
      <c r="N8772" s="389"/>
      <c r="O8772" s="398"/>
      <c r="P8772" s="398"/>
      <c r="Q8772" s="398"/>
      <c r="R8772" s="398"/>
    </row>
    <row r="8773" spans="8:18" x14ac:dyDescent="0.3">
      <c r="H8773" s="370"/>
      <c r="I8773" s="357"/>
      <c r="J8773" s="365"/>
      <c r="K8773" s="378"/>
      <c r="L8773" s="378"/>
      <c r="M8773" s="379"/>
      <c r="N8773" s="389"/>
      <c r="O8773" s="398"/>
      <c r="P8773" s="398"/>
      <c r="Q8773" s="398"/>
      <c r="R8773" s="398"/>
    </row>
    <row r="8774" spans="8:18" x14ac:dyDescent="0.3">
      <c r="H8774" s="357"/>
      <c r="I8774" s="357"/>
      <c r="J8774" s="407"/>
      <c r="K8774" s="378"/>
      <c r="L8774" s="378"/>
      <c r="M8774" s="381"/>
      <c r="N8774" s="381"/>
      <c r="O8774" s="376"/>
      <c r="P8774" s="377"/>
      <c r="Q8774" s="376"/>
      <c r="R8774" s="377"/>
    </row>
    <row r="8775" spans="8:18" ht="17.25" customHeight="1" x14ac:dyDescent="0.3">
      <c r="H8775" s="367"/>
      <c r="I8775" s="367"/>
      <c r="J8775" s="367"/>
      <c r="K8775" s="367"/>
      <c r="L8775" s="367"/>
      <c r="M8775" s="367"/>
      <c r="N8775" s="382"/>
      <c r="O8775" s="376"/>
      <c r="P8775" s="377"/>
      <c r="Q8775" s="376"/>
      <c r="R8775" s="377"/>
    </row>
    <row r="8776" spans="8:18" ht="18" customHeight="1" x14ac:dyDescent="0.3">
      <c r="H8776" s="367"/>
      <c r="I8776" s="367"/>
      <c r="J8776" s="367"/>
      <c r="K8776" s="367"/>
      <c r="L8776" s="367"/>
      <c r="M8776" s="367"/>
      <c r="N8776" s="382"/>
      <c r="O8776" s="376"/>
      <c r="P8776" s="480"/>
      <c r="Q8776" s="480"/>
      <c r="R8776" s="480"/>
    </row>
    <row r="8777" spans="8:18" ht="19.5" customHeight="1" x14ac:dyDescent="0.3">
      <c r="H8777" s="385"/>
      <c r="I8777" s="385"/>
      <c r="J8777" s="385"/>
      <c r="K8777" s="385"/>
      <c r="L8777" s="385"/>
      <c r="M8777" s="386"/>
      <c r="N8777" s="386"/>
      <c r="O8777" s="385"/>
      <c r="P8777" s="385"/>
      <c r="Q8777" s="13"/>
      <c r="R8777" s="13"/>
    </row>
    <row r="8778" spans="8:18" ht="20.25" customHeight="1" x14ac:dyDescent="0.3">
      <c r="H8778" s="354"/>
      <c r="I8778" s="355"/>
      <c r="J8778" s="355"/>
      <c r="K8778" s="355"/>
      <c r="L8778" s="355"/>
      <c r="M8778" s="355"/>
      <c r="N8778" s="355"/>
      <c r="O8778" s="355"/>
      <c r="P8778" s="355"/>
      <c r="Q8778" s="13"/>
      <c r="R8778" s="13"/>
    </row>
    <row r="8779" spans="8:18" x14ac:dyDescent="0.3">
      <c r="H8779" s="354"/>
      <c r="I8779" s="355"/>
      <c r="J8779" s="355"/>
      <c r="K8779" s="355"/>
      <c r="L8779" s="355"/>
      <c r="M8779" s="355"/>
      <c r="N8779" s="355"/>
      <c r="O8779" s="355"/>
      <c r="P8779" s="355"/>
      <c r="Q8779" s="13"/>
      <c r="R8779" s="70"/>
    </row>
    <row r="8780" spans="8:18" ht="28.5" customHeight="1" x14ac:dyDescent="0.3">
      <c r="H8780" s="354"/>
      <c r="I8780" s="355"/>
      <c r="J8780" s="355"/>
      <c r="K8780" s="355"/>
      <c r="L8780" s="355"/>
      <c r="M8780" s="355"/>
      <c r="N8780" s="355"/>
      <c r="O8780" s="355"/>
      <c r="P8780" s="355"/>
      <c r="Q8780" s="13"/>
      <c r="R8780" s="70"/>
    </row>
    <row r="8781" spans="8:18" ht="1.5" customHeight="1" x14ac:dyDescent="0.3">
      <c r="H8781" s="13"/>
      <c r="I8781" s="13"/>
      <c r="J8781" s="13"/>
      <c r="K8781" s="13"/>
      <c r="L8781" s="13"/>
      <c r="M8781" s="358"/>
      <c r="N8781" s="358"/>
      <c r="O8781" s="13"/>
      <c r="P8781" s="13"/>
      <c r="Q8781" s="13"/>
      <c r="R8781" s="13"/>
    </row>
    <row r="8782" spans="8:18" ht="18.600000000000001" x14ac:dyDescent="0.4">
      <c r="H8782" s="487"/>
      <c r="I8782" s="487"/>
      <c r="J8782" s="487"/>
      <c r="K8782" s="487"/>
      <c r="L8782" s="487"/>
      <c r="M8782" s="487"/>
      <c r="N8782" s="487"/>
      <c r="O8782" s="487"/>
      <c r="P8782" s="487"/>
      <c r="Q8782" s="487"/>
      <c r="R8782" s="487"/>
    </row>
    <row r="8783" spans="8:18" x14ac:dyDescent="0.3">
      <c r="H8783" s="482"/>
      <c r="I8783" s="482"/>
      <c r="J8783" s="482"/>
      <c r="K8783" s="482"/>
      <c r="L8783" s="482"/>
      <c r="M8783" s="482"/>
      <c r="N8783" s="482"/>
      <c r="O8783" s="482"/>
      <c r="P8783" s="482"/>
      <c r="Q8783" s="13"/>
      <c r="R8783" s="13"/>
    </row>
    <row r="8784" spans="8:18" ht="18.600000000000001" x14ac:dyDescent="0.4">
      <c r="H8784" s="483"/>
      <c r="I8784" s="483"/>
      <c r="J8784" s="483"/>
      <c r="K8784" s="483"/>
      <c r="L8784" s="483"/>
      <c r="M8784" s="483"/>
      <c r="N8784" s="483"/>
      <c r="O8784" s="483"/>
      <c r="P8784" s="483"/>
      <c r="Q8784" s="13"/>
      <c r="R8784" s="13"/>
    </row>
    <row r="8785" spans="8:18" ht="18" x14ac:dyDescent="0.4">
      <c r="H8785" s="484"/>
      <c r="I8785" s="484"/>
      <c r="J8785" s="484"/>
      <c r="K8785" s="484"/>
      <c r="L8785" s="484"/>
      <c r="M8785" s="484"/>
      <c r="N8785" s="484"/>
      <c r="O8785" s="484"/>
      <c r="P8785" s="484"/>
      <c r="Q8785" s="13"/>
      <c r="R8785" s="13"/>
    </row>
    <row r="8786" spans="8:18" x14ac:dyDescent="0.3">
      <c r="H8786" s="13"/>
      <c r="I8786" s="359"/>
      <c r="J8786" s="360"/>
      <c r="K8786" s="430"/>
      <c r="L8786" s="362"/>
      <c r="M8786" s="363"/>
      <c r="N8786" s="485"/>
      <c r="O8786" s="485"/>
      <c r="P8786" s="364"/>
      <c r="Q8786" s="13"/>
      <c r="R8786" s="13"/>
    </row>
    <row r="8787" spans="8:18" x14ac:dyDescent="0.3">
      <c r="H8787" s="13"/>
      <c r="I8787" s="359"/>
      <c r="J8787" s="360"/>
      <c r="K8787" s="361"/>
      <c r="L8787" s="361"/>
      <c r="M8787" s="363"/>
      <c r="N8787" s="485"/>
      <c r="O8787" s="485"/>
      <c r="P8787" s="364"/>
      <c r="Q8787" s="13"/>
      <c r="R8787" s="13"/>
    </row>
    <row r="8788" spans="8:18" x14ac:dyDescent="0.3">
      <c r="H8788" s="13"/>
      <c r="I8788" s="365"/>
      <c r="J8788" s="365"/>
      <c r="K8788" s="366"/>
      <c r="L8788" s="367"/>
      <c r="M8788" s="368"/>
      <c r="N8788" s="369"/>
      <c r="O8788" s="486"/>
      <c r="P8788" s="486"/>
      <c r="Q8788" s="486"/>
      <c r="R8788" s="486"/>
    </row>
    <row r="8789" spans="8:18" x14ac:dyDescent="0.3">
      <c r="H8789" s="370"/>
      <c r="I8789" s="371"/>
      <c r="J8789" s="371"/>
      <c r="K8789" s="367"/>
      <c r="L8789" s="367"/>
      <c r="M8789" s="367"/>
      <c r="N8789" s="372"/>
      <c r="O8789" s="478"/>
      <c r="P8789" s="478"/>
      <c r="Q8789" s="478"/>
      <c r="R8789" s="478"/>
    </row>
    <row r="8790" spans="8:18" x14ac:dyDescent="0.3">
      <c r="H8790" s="370"/>
      <c r="I8790" s="371"/>
      <c r="J8790" s="371"/>
      <c r="K8790" s="367"/>
      <c r="L8790" s="367"/>
      <c r="M8790" s="367"/>
      <c r="N8790" s="372"/>
      <c r="O8790" s="390"/>
      <c r="P8790" s="390"/>
      <c r="Q8790" s="390"/>
      <c r="R8790" s="390"/>
    </row>
    <row r="8791" spans="8:18" x14ac:dyDescent="0.3">
      <c r="H8791" s="370"/>
      <c r="I8791" s="357"/>
      <c r="J8791" s="365"/>
      <c r="K8791" s="378"/>
      <c r="L8791" s="378"/>
      <c r="M8791" s="379"/>
      <c r="N8791" s="389"/>
      <c r="O8791" s="398"/>
      <c r="P8791" s="398"/>
      <c r="Q8791" s="398"/>
      <c r="R8791" s="398"/>
    </row>
    <row r="8792" spans="8:18" x14ac:dyDescent="0.3">
      <c r="H8792" s="370"/>
      <c r="I8792" s="357"/>
      <c r="J8792" s="365"/>
      <c r="K8792" s="378"/>
      <c r="L8792" s="378"/>
      <c r="M8792" s="379"/>
      <c r="N8792" s="389"/>
      <c r="O8792" s="398"/>
      <c r="P8792" s="398"/>
      <c r="Q8792" s="398"/>
      <c r="R8792" s="398"/>
    </row>
    <row r="8793" spans="8:18" x14ac:dyDescent="0.3">
      <c r="H8793" s="370"/>
      <c r="I8793" s="357"/>
      <c r="J8793" s="365"/>
      <c r="K8793" s="378"/>
      <c r="L8793" s="378"/>
      <c r="M8793" s="379"/>
      <c r="N8793" s="389"/>
      <c r="O8793" s="398"/>
      <c r="P8793" s="398"/>
      <c r="Q8793" s="398"/>
      <c r="R8793" s="398"/>
    </row>
    <row r="8794" spans="8:18" x14ac:dyDescent="0.3">
      <c r="H8794" s="370"/>
      <c r="I8794" s="357"/>
      <c r="J8794" s="365"/>
      <c r="K8794" s="378"/>
      <c r="L8794" s="378"/>
      <c r="M8794" s="379"/>
      <c r="N8794" s="389"/>
      <c r="O8794" s="398"/>
      <c r="P8794" s="398"/>
      <c r="Q8794" s="398"/>
      <c r="R8794" s="398"/>
    </row>
    <row r="8795" spans="8:18" x14ac:dyDescent="0.3">
      <c r="H8795" s="370"/>
      <c r="I8795" s="357"/>
      <c r="J8795" s="365"/>
      <c r="K8795" s="378"/>
      <c r="L8795" s="378"/>
      <c r="M8795" s="379"/>
      <c r="N8795" s="389"/>
      <c r="O8795" s="398"/>
      <c r="P8795" s="398"/>
      <c r="Q8795" s="398"/>
      <c r="R8795" s="398"/>
    </row>
    <row r="8796" spans="8:18" x14ac:dyDescent="0.3">
      <c r="H8796" s="370"/>
      <c r="I8796" s="357"/>
      <c r="J8796" s="365"/>
      <c r="K8796" s="378"/>
      <c r="L8796" s="378"/>
      <c r="M8796" s="379"/>
      <c r="N8796" s="389"/>
      <c r="O8796" s="398"/>
      <c r="P8796" s="398"/>
      <c r="Q8796" s="398"/>
      <c r="R8796" s="398"/>
    </row>
    <row r="8797" spans="8:18" x14ac:dyDescent="0.3">
      <c r="H8797" s="370"/>
      <c r="I8797" s="357"/>
      <c r="J8797" s="365"/>
      <c r="K8797" s="378"/>
      <c r="L8797" s="378"/>
      <c r="M8797" s="379"/>
      <c r="N8797" s="389"/>
      <c r="O8797" s="398"/>
      <c r="P8797" s="398"/>
      <c r="Q8797" s="398"/>
      <c r="R8797" s="398"/>
    </row>
    <row r="8798" spans="8:18" x14ac:dyDescent="0.3">
      <c r="H8798" s="370"/>
      <c r="I8798" s="357"/>
      <c r="J8798" s="365"/>
      <c r="K8798" s="378"/>
      <c r="L8798" s="378"/>
      <c r="M8798" s="379"/>
      <c r="N8798" s="389"/>
      <c r="O8798" s="398"/>
      <c r="P8798" s="398"/>
      <c r="Q8798" s="398"/>
      <c r="R8798" s="398"/>
    </row>
    <row r="8799" spans="8:18" x14ac:dyDescent="0.3">
      <c r="H8799" s="370"/>
      <c r="I8799" s="357"/>
      <c r="J8799" s="365"/>
      <c r="K8799" s="378"/>
      <c r="L8799" s="378"/>
      <c r="M8799" s="379"/>
      <c r="N8799" s="389"/>
      <c r="O8799" s="398"/>
      <c r="P8799" s="398"/>
      <c r="Q8799" s="398"/>
      <c r="R8799" s="398"/>
    </row>
    <row r="8800" spans="8:18" x14ac:dyDescent="0.3">
      <c r="H8800" s="370"/>
      <c r="I8800" s="357"/>
      <c r="J8800" s="365"/>
      <c r="K8800" s="378"/>
      <c r="L8800" s="378"/>
      <c r="M8800" s="379"/>
      <c r="N8800" s="389"/>
      <c r="O8800" s="398"/>
      <c r="P8800" s="398"/>
      <c r="Q8800" s="398"/>
      <c r="R8800" s="398"/>
    </row>
    <row r="8801" spans="8:18" x14ac:dyDescent="0.3">
      <c r="H8801" s="357"/>
      <c r="I8801" s="357"/>
      <c r="J8801" s="407"/>
      <c r="K8801" s="378"/>
      <c r="L8801" s="378"/>
      <c r="M8801" s="381"/>
      <c r="N8801" s="381"/>
      <c r="O8801" s="376"/>
      <c r="P8801" s="377"/>
      <c r="Q8801" s="376"/>
      <c r="R8801" s="377"/>
    </row>
    <row r="8802" spans="8:18" x14ac:dyDescent="0.3">
      <c r="H8802" s="367"/>
      <c r="I8802" s="367"/>
      <c r="J8802" s="367"/>
      <c r="K8802" s="367"/>
      <c r="L8802" s="367"/>
      <c r="M8802" s="367"/>
      <c r="N8802" s="382"/>
      <c r="O8802" s="376"/>
      <c r="P8802" s="377"/>
      <c r="Q8802" s="376"/>
      <c r="R8802" s="377"/>
    </row>
    <row r="8803" spans="8:18" ht="26.25" customHeight="1" x14ac:dyDescent="0.3">
      <c r="H8803" s="367"/>
      <c r="I8803" s="367"/>
      <c r="J8803" s="367"/>
      <c r="K8803" s="367"/>
      <c r="L8803" s="367"/>
      <c r="M8803" s="367"/>
      <c r="N8803" s="382"/>
      <c r="O8803" s="376"/>
      <c r="P8803" s="480"/>
      <c r="Q8803" s="480"/>
      <c r="R8803" s="480"/>
    </row>
    <row r="8804" spans="8:18" ht="20.25" customHeight="1" x14ac:dyDescent="0.3">
      <c r="H8804" s="385"/>
      <c r="I8804" s="385"/>
      <c r="J8804" s="385"/>
      <c r="K8804" s="385"/>
      <c r="L8804" s="385"/>
      <c r="M8804" s="386"/>
      <c r="N8804" s="386"/>
      <c r="O8804" s="385"/>
      <c r="P8804" s="385"/>
      <c r="Q8804" s="13"/>
      <c r="R8804" s="13"/>
    </row>
    <row r="8805" spans="8:18" ht="17.25" customHeight="1" x14ac:dyDescent="0.3">
      <c r="H8805" s="354"/>
      <c r="I8805" s="355"/>
      <c r="J8805" s="355"/>
      <c r="K8805" s="355"/>
      <c r="L8805" s="355"/>
      <c r="M8805" s="355"/>
      <c r="N8805" s="355"/>
      <c r="O8805" s="355"/>
      <c r="P8805" s="355"/>
      <c r="Q8805" s="13"/>
      <c r="R8805" s="13"/>
    </row>
    <row r="8806" spans="8:18" x14ac:dyDescent="0.3">
      <c r="H8806" s="354"/>
      <c r="I8806" s="355"/>
      <c r="J8806" s="355"/>
      <c r="K8806" s="355"/>
      <c r="L8806" s="355"/>
      <c r="M8806" s="355"/>
      <c r="N8806" s="355"/>
      <c r="O8806" s="355"/>
      <c r="P8806" s="355"/>
      <c r="Q8806" s="13"/>
      <c r="R8806" s="70"/>
    </row>
    <row r="8807" spans="8:18" ht="28.5" customHeight="1" x14ac:dyDescent="0.3">
      <c r="H8807" s="354"/>
      <c r="I8807" s="355"/>
      <c r="J8807" s="355"/>
      <c r="K8807" s="355"/>
      <c r="L8807" s="355"/>
      <c r="M8807" s="355"/>
      <c r="N8807" s="355"/>
      <c r="O8807" s="355"/>
      <c r="P8807" s="355"/>
      <c r="Q8807" s="13"/>
      <c r="R8807" s="70"/>
    </row>
    <row r="8808" spans="8:18" ht="5.25" customHeight="1" x14ac:dyDescent="0.3">
      <c r="H8808" s="13"/>
      <c r="I8808" s="13"/>
      <c r="J8808" s="13"/>
      <c r="K8808" s="13"/>
      <c r="L8808" s="13"/>
      <c r="M8808" s="358"/>
      <c r="N8808" s="358"/>
      <c r="O8808" s="13"/>
      <c r="P8808" s="13"/>
      <c r="Q8808" s="13"/>
      <c r="R8808" s="13"/>
    </row>
    <row r="8809" spans="8:18" ht="18.600000000000001" x14ac:dyDescent="0.4">
      <c r="H8809" s="487"/>
      <c r="I8809" s="487"/>
      <c r="J8809" s="487"/>
      <c r="K8809" s="487"/>
      <c r="L8809" s="487"/>
      <c r="M8809" s="487"/>
      <c r="N8809" s="487"/>
      <c r="O8809" s="487"/>
      <c r="P8809" s="487"/>
      <c r="Q8809" s="487"/>
      <c r="R8809" s="487"/>
    </row>
    <row r="8810" spans="8:18" x14ac:dyDescent="0.3">
      <c r="H8810" s="482"/>
      <c r="I8810" s="482"/>
      <c r="J8810" s="482"/>
      <c r="K8810" s="482"/>
      <c r="L8810" s="482"/>
      <c r="M8810" s="482"/>
      <c r="N8810" s="482"/>
      <c r="O8810" s="482"/>
      <c r="P8810" s="482"/>
      <c r="Q8810" s="13"/>
      <c r="R8810" s="13"/>
    </row>
    <row r="8811" spans="8:18" ht="18.600000000000001" x14ac:dyDescent="0.4">
      <c r="H8811" s="483"/>
      <c r="I8811" s="483"/>
      <c r="J8811" s="483"/>
      <c r="K8811" s="483"/>
      <c r="L8811" s="483"/>
      <c r="M8811" s="483"/>
      <c r="N8811" s="483"/>
      <c r="O8811" s="483"/>
      <c r="P8811" s="483"/>
      <c r="Q8811" s="13"/>
      <c r="R8811" s="13"/>
    </row>
    <row r="8812" spans="8:18" ht="18" x14ac:dyDescent="0.4">
      <c r="H8812" s="484"/>
      <c r="I8812" s="484"/>
      <c r="J8812" s="484"/>
      <c r="K8812" s="484"/>
      <c r="L8812" s="484"/>
      <c r="M8812" s="484"/>
      <c r="N8812" s="484"/>
      <c r="O8812" s="484"/>
      <c r="P8812" s="484"/>
      <c r="Q8812" s="13"/>
      <c r="R8812" s="13"/>
    </row>
    <row r="8813" spans="8:18" x14ac:dyDescent="0.3">
      <c r="H8813" s="13"/>
      <c r="I8813" s="359"/>
      <c r="J8813" s="360"/>
      <c r="K8813" s="430"/>
      <c r="L8813" s="362"/>
      <c r="M8813" s="363"/>
      <c r="N8813" s="485"/>
      <c r="O8813" s="485"/>
      <c r="P8813" s="364"/>
      <c r="Q8813" s="13"/>
      <c r="R8813" s="13"/>
    </row>
    <row r="8814" spans="8:18" x14ac:dyDescent="0.3">
      <c r="H8814" s="13"/>
      <c r="I8814" s="359"/>
      <c r="J8814" s="360"/>
      <c r="K8814" s="361"/>
      <c r="L8814" s="361"/>
      <c r="M8814" s="363"/>
      <c r="N8814" s="485"/>
      <c r="O8814" s="485"/>
      <c r="P8814" s="364"/>
      <c r="Q8814" s="13"/>
      <c r="R8814" s="13"/>
    </row>
    <row r="8815" spans="8:18" x14ac:dyDescent="0.3">
      <c r="H8815" s="13"/>
      <c r="I8815" s="365"/>
      <c r="J8815" s="365"/>
      <c r="K8815" s="366"/>
      <c r="L8815" s="367"/>
      <c r="M8815" s="368"/>
      <c r="N8815" s="369"/>
      <c r="O8815" s="486"/>
      <c r="P8815" s="486"/>
      <c r="Q8815" s="486"/>
      <c r="R8815" s="486"/>
    </row>
    <row r="8816" spans="8:18" x14ac:dyDescent="0.3">
      <c r="H8816" s="370"/>
      <c r="I8816" s="371"/>
      <c r="J8816" s="371"/>
      <c r="K8816" s="367"/>
      <c r="L8816" s="367"/>
      <c r="M8816" s="367"/>
      <c r="N8816" s="372"/>
      <c r="O8816" s="478"/>
      <c r="P8816" s="478"/>
      <c r="Q8816" s="478"/>
      <c r="R8816" s="478"/>
    </row>
    <row r="8817" spans="8:18" x14ac:dyDescent="0.3">
      <c r="H8817" s="370"/>
      <c r="I8817" s="371"/>
      <c r="J8817" s="371"/>
      <c r="K8817" s="367"/>
      <c r="L8817" s="367"/>
      <c r="M8817" s="367"/>
      <c r="N8817" s="372"/>
      <c r="O8817" s="390"/>
      <c r="P8817" s="390"/>
      <c r="Q8817" s="390"/>
      <c r="R8817" s="390"/>
    </row>
    <row r="8818" spans="8:18" x14ac:dyDescent="0.3">
      <c r="H8818" s="370"/>
      <c r="I8818" s="357"/>
      <c r="J8818" s="365"/>
      <c r="K8818" s="378"/>
      <c r="L8818" s="378"/>
      <c r="M8818" s="379"/>
      <c r="N8818" s="479"/>
      <c r="O8818" s="398"/>
      <c r="P8818" s="398"/>
      <c r="Q8818" s="390"/>
      <c r="R8818" s="390"/>
    </row>
    <row r="8819" spans="8:18" x14ac:dyDescent="0.3">
      <c r="H8819" s="370"/>
      <c r="I8819" s="357"/>
      <c r="J8819" s="365"/>
      <c r="K8819" s="378"/>
      <c r="L8819" s="378"/>
      <c r="M8819" s="379"/>
      <c r="N8819" s="479"/>
      <c r="O8819" s="398"/>
      <c r="P8819" s="398"/>
      <c r="Q8819" s="390"/>
      <c r="R8819" s="390"/>
    </row>
    <row r="8820" spans="8:18" x14ac:dyDescent="0.3">
      <c r="H8820" s="370"/>
      <c r="I8820" s="357"/>
      <c r="J8820" s="365"/>
      <c r="K8820" s="378"/>
      <c r="L8820" s="378"/>
      <c r="M8820" s="379"/>
      <c r="N8820" s="479"/>
      <c r="O8820" s="398"/>
      <c r="P8820" s="398"/>
      <c r="Q8820" s="390"/>
      <c r="R8820" s="390"/>
    </row>
    <row r="8821" spans="8:18" x14ac:dyDescent="0.3">
      <c r="H8821" s="370"/>
      <c r="I8821" s="357"/>
      <c r="J8821" s="365"/>
      <c r="K8821" s="378"/>
      <c r="L8821" s="378"/>
      <c r="M8821" s="379"/>
      <c r="N8821" s="380"/>
      <c r="O8821" s="398"/>
      <c r="P8821" s="398"/>
      <c r="Q8821" s="390"/>
      <c r="R8821" s="390"/>
    </row>
    <row r="8822" spans="8:18" x14ac:dyDescent="0.3">
      <c r="H8822" s="370"/>
      <c r="I8822" s="357"/>
      <c r="J8822" s="365"/>
      <c r="K8822" s="378"/>
      <c r="L8822" s="378"/>
      <c r="M8822" s="379"/>
      <c r="N8822" s="380"/>
      <c r="O8822" s="398"/>
      <c r="P8822" s="398"/>
      <c r="Q8822" s="398"/>
      <c r="R8822" s="398"/>
    </row>
    <row r="8823" spans="8:18" x14ac:dyDescent="0.3">
      <c r="H8823" s="370"/>
      <c r="I8823" s="357"/>
      <c r="J8823" s="365"/>
      <c r="K8823" s="378"/>
      <c r="L8823" s="435"/>
      <c r="M8823" s="411"/>
      <c r="N8823" s="380"/>
      <c r="O8823" s="398"/>
      <c r="P8823" s="398"/>
      <c r="Q8823" s="398"/>
      <c r="R8823" s="398"/>
    </row>
    <row r="8824" spans="8:18" x14ac:dyDescent="0.3">
      <c r="H8824" s="370"/>
      <c r="I8824" s="357"/>
      <c r="J8824" s="365"/>
      <c r="K8824" s="378"/>
      <c r="L8824" s="435"/>
      <c r="M8824" s="411"/>
      <c r="N8824" s="479"/>
      <c r="O8824" s="398"/>
      <c r="P8824" s="398"/>
      <c r="Q8824" s="398"/>
      <c r="R8824" s="398"/>
    </row>
    <row r="8825" spans="8:18" x14ac:dyDescent="0.3">
      <c r="H8825" s="370"/>
      <c r="I8825" s="357"/>
      <c r="J8825" s="365"/>
      <c r="K8825" s="378"/>
      <c r="L8825" s="435"/>
      <c r="M8825" s="411"/>
      <c r="N8825" s="479"/>
      <c r="O8825" s="398"/>
      <c r="P8825" s="398"/>
      <c r="Q8825" s="398"/>
      <c r="R8825" s="398"/>
    </row>
    <row r="8826" spans="8:18" x14ac:dyDescent="0.3">
      <c r="H8826" s="370"/>
      <c r="I8826" s="357"/>
      <c r="J8826" s="365"/>
      <c r="K8826" s="378"/>
      <c r="L8826" s="435"/>
      <c r="M8826" s="379"/>
      <c r="N8826" s="479"/>
      <c r="O8826" s="398"/>
      <c r="P8826" s="398"/>
      <c r="Q8826" s="398"/>
      <c r="R8826" s="398"/>
    </row>
    <row r="8827" spans="8:18" x14ac:dyDescent="0.3">
      <c r="H8827" s="370"/>
      <c r="I8827" s="357"/>
      <c r="J8827" s="365"/>
      <c r="K8827" s="378"/>
      <c r="L8827" s="435"/>
      <c r="M8827" s="379"/>
      <c r="N8827" s="479"/>
      <c r="O8827" s="398"/>
      <c r="P8827" s="398"/>
      <c r="Q8827" s="398"/>
      <c r="R8827" s="398"/>
    </row>
    <row r="8828" spans="8:18" x14ac:dyDescent="0.3">
      <c r="H8828" s="370"/>
      <c r="I8828" s="357"/>
      <c r="J8828" s="365"/>
      <c r="K8828" s="378"/>
      <c r="L8828" s="378"/>
      <c r="M8828" s="379"/>
      <c r="N8828" s="380"/>
      <c r="O8828" s="398"/>
      <c r="P8828" s="398"/>
      <c r="Q8828" s="398"/>
      <c r="R8828" s="398"/>
    </row>
    <row r="8829" spans="8:18" x14ac:dyDescent="0.3">
      <c r="H8829" s="370"/>
      <c r="I8829" s="357"/>
      <c r="J8829" s="365"/>
      <c r="K8829" s="378"/>
      <c r="L8829" s="378"/>
      <c r="M8829" s="411"/>
      <c r="N8829" s="380"/>
      <c r="O8829" s="398"/>
      <c r="P8829" s="398"/>
      <c r="Q8829" s="398"/>
      <c r="R8829" s="398"/>
    </row>
    <row r="8830" spans="8:18" x14ac:dyDescent="0.3">
      <c r="H8830" s="357"/>
      <c r="I8830" s="357"/>
      <c r="J8830" s="407"/>
      <c r="K8830" s="378"/>
      <c r="L8830" s="378"/>
      <c r="M8830" s="381"/>
      <c r="N8830" s="381"/>
      <c r="O8830" s="376"/>
      <c r="P8830" s="377"/>
      <c r="Q8830" s="376"/>
      <c r="R8830" s="377"/>
    </row>
    <row r="8831" spans="8:18" ht="16.5" customHeight="1" x14ac:dyDescent="0.3">
      <c r="H8831" s="367"/>
      <c r="I8831" s="367"/>
      <c r="J8831" s="367"/>
      <c r="K8831" s="367"/>
      <c r="L8831" s="367"/>
      <c r="M8831" s="367"/>
      <c r="N8831" s="382"/>
      <c r="O8831" s="376"/>
      <c r="P8831" s="377"/>
      <c r="Q8831" s="376"/>
      <c r="R8831" s="377"/>
    </row>
    <row r="8832" spans="8:18" x14ac:dyDescent="0.3">
      <c r="H8832" s="367"/>
      <c r="I8832" s="367"/>
      <c r="J8832" s="367"/>
      <c r="K8832" s="367"/>
      <c r="L8832" s="367"/>
      <c r="M8832" s="367"/>
      <c r="N8832" s="382"/>
      <c r="O8832" s="376"/>
      <c r="P8832" s="480"/>
      <c r="Q8832" s="480"/>
      <c r="R8832" s="480"/>
    </row>
    <row r="8833" spans="8:19" ht="15.75" customHeight="1" x14ac:dyDescent="0.3">
      <c r="H8833" s="481"/>
      <c r="I8833" s="481"/>
      <c r="J8833" s="481"/>
      <c r="K8833" s="481"/>
      <c r="L8833" s="481"/>
      <c r="M8833" s="481"/>
      <c r="N8833" s="481"/>
      <c r="O8833" s="376"/>
      <c r="P8833" s="398"/>
      <c r="Q8833" s="398"/>
      <c r="R8833" s="398"/>
    </row>
    <row r="8834" spans="8:19" ht="22.5" customHeight="1" x14ac:dyDescent="0.3">
      <c r="H8834" s="481"/>
      <c r="I8834" s="481"/>
      <c r="J8834" s="481"/>
      <c r="K8834" s="481"/>
      <c r="L8834" s="481"/>
      <c r="M8834" s="481"/>
      <c r="N8834" s="481"/>
      <c r="O8834" s="376"/>
      <c r="P8834" s="480"/>
      <c r="Q8834" s="480"/>
      <c r="R8834" s="480"/>
      <c r="S8834" s="71"/>
    </row>
    <row r="8835" spans="8:19" ht="18.75" customHeight="1" x14ac:dyDescent="0.3">
      <c r="H8835" s="385"/>
      <c r="I8835" s="385"/>
      <c r="J8835" s="385"/>
      <c r="K8835" s="385"/>
      <c r="L8835" s="385"/>
      <c r="M8835" s="386"/>
      <c r="N8835" s="386"/>
      <c r="O8835" s="385"/>
      <c r="P8835" s="385"/>
      <c r="Q8835" s="13"/>
      <c r="R8835" s="13"/>
      <c r="S8835" s="120"/>
    </row>
    <row r="8836" spans="8:19" ht="21.75" customHeight="1" x14ac:dyDescent="0.3">
      <c r="H8836" s="354"/>
      <c r="I8836" s="355"/>
      <c r="J8836" s="355"/>
      <c r="K8836" s="355"/>
      <c r="L8836" s="355"/>
      <c r="M8836" s="355"/>
      <c r="N8836" s="355"/>
      <c r="O8836" s="355"/>
      <c r="P8836" s="355"/>
      <c r="Q8836" s="13"/>
      <c r="R8836" s="13"/>
    </row>
    <row r="8837" spans="8:19" x14ac:dyDescent="0.3">
      <c r="H8837" s="354"/>
      <c r="I8837" s="355"/>
      <c r="J8837" s="355"/>
      <c r="K8837" s="355"/>
      <c r="L8837" s="355"/>
      <c r="M8837" s="355"/>
      <c r="N8837" s="355"/>
      <c r="O8837" s="355"/>
      <c r="P8837" s="355"/>
      <c r="Q8837" s="13"/>
      <c r="R8837" s="70"/>
    </row>
    <row r="8838" spans="8:19" ht="31.5" customHeight="1" x14ac:dyDescent="0.3">
      <c r="H8838" s="354"/>
      <c r="I8838" s="355"/>
      <c r="J8838" s="355"/>
      <c r="K8838" s="355"/>
      <c r="L8838" s="355"/>
      <c r="M8838" s="355"/>
      <c r="N8838" s="355"/>
      <c r="O8838" s="355"/>
      <c r="P8838" s="355"/>
      <c r="Q8838" s="13"/>
      <c r="R8838" s="70"/>
    </row>
    <row r="8839" spans="8:19" ht="1.5" customHeight="1" x14ac:dyDescent="0.3">
      <c r="H8839" s="13"/>
      <c r="I8839" s="13"/>
      <c r="J8839" s="13"/>
      <c r="K8839" s="13"/>
      <c r="L8839" s="13"/>
      <c r="M8839" s="358"/>
      <c r="N8839" s="358"/>
      <c r="O8839" s="13"/>
      <c r="P8839" s="13"/>
      <c r="Q8839" s="13"/>
      <c r="R8839" s="13"/>
    </row>
    <row r="8840" spans="8:19" x14ac:dyDescent="0.3">
      <c r="H8840" s="13"/>
      <c r="I8840" s="13"/>
      <c r="J8840" s="13"/>
      <c r="K8840" s="13"/>
      <c r="L8840" s="13"/>
      <c r="M8840" s="358"/>
      <c r="N8840" s="358"/>
      <c r="O8840" s="13"/>
      <c r="P8840" s="13"/>
      <c r="Q8840" s="13"/>
      <c r="R8840" s="13"/>
    </row>
    <row r="8841" spans="8:19" x14ac:dyDescent="0.3">
      <c r="H8841" s="13"/>
      <c r="I8841" s="13"/>
      <c r="J8841" s="13"/>
      <c r="K8841" s="13"/>
      <c r="L8841" s="13"/>
      <c r="M8841" s="358"/>
      <c r="N8841" s="358"/>
      <c r="O8841" s="13"/>
      <c r="P8841" s="13"/>
      <c r="Q8841" s="13"/>
      <c r="R8841" s="13"/>
    </row>
    <row r="8842" spans="8:19" x14ac:dyDescent="0.3">
      <c r="H8842" s="13"/>
      <c r="I8842" s="13"/>
      <c r="J8842" s="13"/>
      <c r="K8842" s="13"/>
      <c r="L8842" s="13"/>
      <c r="M8842" s="358"/>
      <c r="N8842" s="358"/>
      <c r="O8842" s="13"/>
      <c r="P8842" s="13"/>
      <c r="Q8842" s="13"/>
      <c r="R8842" s="13"/>
    </row>
    <row r="8843" spans="8:19" x14ac:dyDescent="0.3">
      <c r="H8843" s="13"/>
      <c r="I8843" s="13"/>
      <c r="J8843" s="13"/>
      <c r="K8843" s="13"/>
      <c r="L8843" s="13"/>
      <c r="M8843" s="358"/>
      <c r="N8843" s="358"/>
      <c r="O8843" s="13"/>
      <c r="P8843" s="13"/>
      <c r="Q8843" s="13"/>
      <c r="R8843" s="13"/>
    </row>
    <row r="8844" spans="8:19" x14ac:dyDescent="0.3">
      <c r="H8844" s="13"/>
      <c r="I8844" s="13"/>
      <c r="J8844" s="13"/>
      <c r="K8844" s="13"/>
      <c r="L8844" s="13"/>
      <c r="M8844" s="358"/>
      <c r="N8844" s="358"/>
      <c r="O8844" s="13"/>
      <c r="P8844" s="13"/>
      <c r="Q8844" s="13"/>
      <c r="R8844" s="13"/>
    </row>
    <row r="8845" spans="8:19" x14ac:dyDescent="0.3">
      <c r="H8845" s="13"/>
      <c r="I8845" s="13"/>
      <c r="J8845" s="13"/>
      <c r="K8845" s="13"/>
      <c r="L8845" s="13"/>
      <c r="M8845" s="358"/>
      <c r="N8845" s="358"/>
      <c r="O8845" s="13"/>
      <c r="P8845" s="13"/>
      <c r="Q8845" s="13"/>
      <c r="R8845" s="13"/>
    </row>
    <row r="8846" spans="8:19" x14ac:dyDescent="0.3">
      <c r="H8846" s="13"/>
      <c r="I8846" s="13"/>
      <c r="J8846" s="13"/>
      <c r="K8846" s="13"/>
      <c r="L8846" s="13"/>
      <c r="M8846" s="358"/>
      <c r="N8846" s="358"/>
      <c r="O8846" s="13"/>
      <c r="P8846" s="13"/>
      <c r="Q8846" s="13"/>
      <c r="R8846" s="13"/>
    </row>
    <row r="8847" spans="8:19" x14ac:dyDescent="0.3">
      <c r="H8847" s="13"/>
      <c r="I8847" s="13"/>
      <c r="J8847" s="13"/>
      <c r="K8847" s="13"/>
      <c r="L8847" s="13"/>
      <c r="M8847" s="358"/>
      <c r="N8847" s="358"/>
      <c r="O8847" s="13"/>
      <c r="P8847" s="13"/>
      <c r="Q8847" s="13"/>
      <c r="R8847" s="13"/>
    </row>
    <row r="8848" spans="8:19" x14ac:dyDescent="0.3">
      <c r="H8848" s="13"/>
      <c r="I8848" s="13"/>
      <c r="J8848" s="13"/>
      <c r="K8848" s="13"/>
      <c r="L8848" s="13"/>
      <c r="M8848" s="358"/>
      <c r="N8848" s="358"/>
      <c r="O8848" s="13"/>
      <c r="P8848" s="13"/>
      <c r="Q8848" s="13"/>
      <c r="R8848" s="13"/>
    </row>
    <row r="8849" spans="8:18" x14ac:dyDescent="0.3">
      <c r="H8849" s="13"/>
      <c r="I8849" s="13"/>
      <c r="J8849" s="13"/>
      <c r="K8849" s="13"/>
      <c r="L8849" s="13"/>
      <c r="M8849" s="358"/>
      <c r="N8849" s="358"/>
      <c r="O8849" s="13"/>
      <c r="P8849" s="13"/>
      <c r="Q8849" s="13"/>
      <c r="R8849" s="13"/>
    </row>
    <row r="8850" spans="8:18" x14ac:dyDescent="0.3">
      <c r="H8850" s="13"/>
      <c r="I8850" s="13"/>
      <c r="J8850" s="13"/>
      <c r="K8850" s="13"/>
      <c r="L8850" s="13"/>
      <c r="M8850" s="358"/>
      <c r="N8850" s="358"/>
      <c r="O8850" s="13"/>
      <c r="P8850" s="13"/>
      <c r="Q8850" s="13"/>
      <c r="R8850" s="13"/>
    </row>
    <row r="8851" spans="8:18" x14ac:dyDescent="0.3">
      <c r="H8851" s="13"/>
      <c r="I8851" s="13"/>
      <c r="J8851" s="13"/>
      <c r="K8851" s="13"/>
      <c r="L8851" s="13"/>
      <c r="M8851" s="358"/>
      <c r="N8851" s="358"/>
      <c r="O8851" s="13"/>
      <c r="P8851" s="13"/>
      <c r="Q8851" s="13"/>
      <c r="R8851" s="13"/>
    </row>
    <row r="8852" spans="8:18" x14ac:dyDescent="0.3">
      <c r="H8852" s="13"/>
      <c r="I8852" s="13"/>
      <c r="J8852" s="13"/>
      <c r="K8852" s="13"/>
      <c r="L8852" s="13"/>
      <c r="M8852" s="358"/>
      <c r="N8852" s="358"/>
      <c r="O8852" s="13"/>
      <c r="P8852" s="13"/>
      <c r="Q8852" s="13"/>
      <c r="R8852" s="13"/>
    </row>
    <row r="8853" spans="8:18" x14ac:dyDescent="0.3">
      <c r="H8853" s="13"/>
      <c r="I8853" s="13"/>
      <c r="J8853" s="13"/>
      <c r="K8853" s="13"/>
      <c r="L8853" s="13"/>
      <c r="M8853" s="358"/>
      <c r="N8853" s="358"/>
      <c r="O8853" s="13"/>
      <c r="P8853" s="13"/>
      <c r="Q8853" s="13"/>
      <c r="R8853" s="13"/>
    </row>
    <row r="8854" spans="8:18" x14ac:dyDescent="0.3">
      <c r="H8854" s="13"/>
      <c r="I8854" s="13"/>
      <c r="J8854" s="13"/>
      <c r="K8854" s="13"/>
      <c r="L8854" s="13"/>
      <c r="M8854" s="358"/>
      <c r="N8854" s="358"/>
      <c r="O8854" s="13"/>
      <c r="P8854" s="13"/>
      <c r="Q8854" s="13"/>
      <c r="R8854" s="13"/>
    </row>
    <row r="8855" spans="8:18" x14ac:dyDescent="0.3">
      <c r="H8855" s="13"/>
      <c r="I8855" s="13"/>
      <c r="J8855" s="13"/>
      <c r="K8855" s="13"/>
      <c r="L8855" s="13"/>
      <c r="M8855" s="358"/>
      <c r="N8855" s="358"/>
      <c r="O8855" s="13"/>
      <c r="P8855" s="13"/>
      <c r="Q8855" s="13"/>
      <c r="R8855" s="13"/>
    </row>
    <row r="8856" spans="8:18" x14ac:dyDescent="0.3">
      <c r="H8856" s="13"/>
      <c r="I8856" s="13"/>
      <c r="J8856" s="13"/>
      <c r="K8856" s="13"/>
      <c r="L8856" s="13"/>
      <c r="M8856" s="358"/>
      <c r="N8856" s="358"/>
      <c r="O8856" s="13"/>
      <c r="P8856" s="13"/>
      <c r="Q8856" s="13"/>
      <c r="R8856" s="13"/>
    </row>
    <row r="8857" spans="8:18" x14ac:dyDescent="0.3">
      <c r="H8857" s="13"/>
      <c r="I8857" s="13"/>
      <c r="J8857" s="13"/>
      <c r="K8857" s="13"/>
      <c r="L8857" s="13"/>
      <c r="M8857" s="358"/>
      <c r="N8857" s="358"/>
      <c r="O8857" s="13"/>
      <c r="P8857" s="13"/>
      <c r="Q8857" s="13"/>
      <c r="R8857" s="13"/>
    </row>
    <row r="8858" spans="8:18" x14ac:dyDescent="0.3">
      <c r="H8858" s="13"/>
      <c r="I8858" s="13"/>
      <c r="J8858" s="13"/>
      <c r="K8858" s="13"/>
      <c r="L8858" s="13"/>
      <c r="M8858" s="358"/>
      <c r="N8858" s="358"/>
      <c r="O8858" s="13"/>
      <c r="P8858" s="13"/>
      <c r="Q8858" s="13"/>
      <c r="R8858" s="13"/>
    </row>
    <row r="8859" spans="8:18" x14ac:dyDescent="0.3">
      <c r="H8859" s="13"/>
      <c r="I8859" s="13"/>
      <c r="J8859" s="13"/>
      <c r="K8859" s="13"/>
      <c r="L8859" s="13"/>
      <c r="M8859" s="358"/>
      <c r="N8859" s="358"/>
      <c r="O8859" s="13"/>
      <c r="P8859" s="13"/>
      <c r="Q8859" s="13"/>
      <c r="R8859" s="13"/>
    </row>
    <row r="8860" spans="8:18" x14ac:dyDescent="0.3">
      <c r="H8860" s="13"/>
      <c r="I8860" s="13"/>
      <c r="J8860" s="13"/>
      <c r="K8860" s="13"/>
      <c r="L8860" s="13"/>
      <c r="M8860" s="358"/>
      <c r="N8860" s="358"/>
      <c r="O8860" s="13"/>
      <c r="P8860" s="13"/>
      <c r="Q8860" s="13"/>
      <c r="R8860" s="13"/>
    </row>
    <row r="8861" spans="8:18" x14ac:dyDescent="0.3">
      <c r="H8861" s="13"/>
      <c r="I8861" s="13"/>
      <c r="J8861" s="13"/>
      <c r="K8861" s="13"/>
      <c r="L8861" s="13"/>
      <c r="M8861" s="358"/>
      <c r="N8861" s="358"/>
      <c r="O8861" s="13"/>
      <c r="P8861" s="13"/>
      <c r="Q8861" s="13"/>
      <c r="R8861" s="13"/>
    </row>
    <row r="8862" spans="8:18" x14ac:dyDescent="0.3">
      <c r="H8862" s="13"/>
      <c r="I8862" s="13"/>
      <c r="J8862" s="13"/>
      <c r="K8862" s="13"/>
      <c r="L8862" s="13"/>
      <c r="M8862" s="358"/>
      <c r="N8862" s="358"/>
      <c r="O8862" s="13"/>
      <c r="P8862" s="13"/>
      <c r="Q8862" s="13"/>
      <c r="R8862" s="13"/>
    </row>
    <row r="8863" spans="8:18" x14ac:dyDescent="0.3">
      <c r="H8863" s="13"/>
      <c r="I8863" s="13"/>
      <c r="J8863" s="13"/>
      <c r="K8863" s="13"/>
      <c r="L8863" s="13"/>
      <c r="M8863" s="358"/>
      <c r="N8863" s="358"/>
      <c r="O8863" s="13"/>
      <c r="P8863" s="13"/>
      <c r="Q8863" s="13"/>
      <c r="R8863" s="13"/>
    </row>
    <row r="8864" spans="8:18" x14ac:dyDescent="0.3">
      <c r="H8864" s="13"/>
      <c r="I8864" s="13"/>
      <c r="J8864" s="13"/>
      <c r="K8864" s="13"/>
      <c r="L8864" s="13"/>
      <c r="M8864" s="358"/>
      <c r="N8864" s="358"/>
      <c r="O8864" s="13"/>
      <c r="P8864" s="13"/>
      <c r="Q8864" s="13"/>
      <c r="R8864" s="13"/>
    </row>
    <row r="8865" spans="8:18" x14ac:dyDescent="0.3">
      <c r="H8865" s="13"/>
      <c r="I8865" s="13"/>
      <c r="J8865" s="13"/>
      <c r="K8865" s="13"/>
      <c r="L8865" s="13"/>
      <c r="M8865" s="358"/>
      <c r="N8865" s="358"/>
      <c r="O8865" s="13"/>
      <c r="P8865" s="13"/>
      <c r="Q8865" s="13"/>
      <c r="R8865" s="13"/>
    </row>
    <row r="8866" spans="8:18" x14ac:dyDescent="0.3">
      <c r="H8866" s="13"/>
      <c r="I8866" s="13"/>
      <c r="J8866" s="13"/>
      <c r="K8866" s="13"/>
      <c r="L8866" s="13"/>
      <c r="M8866" s="358"/>
      <c r="N8866" s="358"/>
      <c r="O8866" s="13"/>
      <c r="P8866" s="13"/>
      <c r="Q8866" s="13"/>
      <c r="R8866" s="13"/>
    </row>
    <row r="8867" spans="8:18" x14ac:dyDescent="0.3">
      <c r="H8867" s="13"/>
      <c r="I8867" s="13"/>
      <c r="J8867" s="13"/>
      <c r="K8867" s="13"/>
      <c r="L8867" s="13"/>
      <c r="M8867" s="358"/>
      <c r="N8867" s="358"/>
      <c r="O8867" s="13"/>
      <c r="P8867" s="13"/>
      <c r="Q8867" s="13"/>
      <c r="R8867" s="13"/>
    </row>
    <row r="8868" spans="8:18" x14ac:dyDescent="0.3">
      <c r="H8868" s="13"/>
      <c r="I8868" s="13"/>
      <c r="J8868" s="13"/>
      <c r="K8868" s="13"/>
      <c r="L8868" s="13"/>
      <c r="M8868" s="358"/>
      <c r="N8868" s="358"/>
      <c r="O8868" s="13"/>
      <c r="P8868" s="13"/>
      <c r="Q8868" s="13"/>
      <c r="R8868" s="13"/>
    </row>
    <row r="8869" spans="8:18" x14ac:dyDescent="0.3">
      <c r="H8869" s="13"/>
      <c r="I8869" s="13"/>
      <c r="J8869" s="13"/>
      <c r="K8869" s="13"/>
      <c r="L8869" s="13"/>
      <c r="M8869" s="358"/>
      <c r="N8869" s="358"/>
      <c r="O8869" s="13"/>
      <c r="P8869" s="13"/>
      <c r="Q8869" s="13"/>
      <c r="R8869" s="13"/>
    </row>
    <row r="8870" spans="8:18" x14ac:dyDescent="0.3">
      <c r="H8870" s="13"/>
      <c r="I8870" s="13"/>
      <c r="J8870" s="13"/>
      <c r="K8870" s="13"/>
      <c r="L8870" s="13"/>
      <c r="M8870" s="358"/>
      <c r="N8870" s="358"/>
      <c r="O8870" s="13"/>
      <c r="P8870" s="13"/>
      <c r="Q8870" s="13"/>
      <c r="R8870" s="13"/>
    </row>
    <row r="8871" spans="8:18" x14ac:dyDescent="0.3">
      <c r="H8871" s="13"/>
      <c r="I8871" s="13"/>
      <c r="J8871" s="13"/>
      <c r="K8871" s="13"/>
      <c r="L8871" s="13"/>
      <c r="M8871" s="358"/>
      <c r="N8871" s="358"/>
      <c r="O8871" s="13"/>
      <c r="P8871" s="13"/>
      <c r="Q8871" s="13"/>
      <c r="R8871" s="13"/>
    </row>
    <row r="8872" spans="8:18" x14ac:dyDescent="0.3">
      <c r="H8872" s="13"/>
      <c r="I8872" s="13"/>
      <c r="J8872" s="13"/>
      <c r="K8872" s="13"/>
      <c r="L8872" s="13"/>
      <c r="M8872" s="358"/>
      <c r="N8872" s="358"/>
      <c r="O8872" s="13"/>
      <c r="P8872" s="13"/>
      <c r="Q8872" s="13"/>
      <c r="R8872" s="13"/>
    </row>
    <row r="8873" spans="8:18" x14ac:dyDescent="0.3">
      <c r="H8873" s="13"/>
      <c r="I8873" s="13"/>
      <c r="J8873" s="13"/>
      <c r="K8873" s="13"/>
      <c r="L8873" s="13"/>
      <c r="M8873" s="358"/>
      <c r="N8873" s="358"/>
      <c r="O8873" s="13"/>
      <c r="P8873" s="13"/>
      <c r="Q8873" s="13"/>
      <c r="R8873" s="13"/>
    </row>
    <row r="8874" spans="8:18" x14ac:dyDescent="0.3">
      <c r="H8874" s="13"/>
      <c r="I8874" s="13"/>
      <c r="J8874" s="13"/>
      <c r="K8874" s="13"/>
      <c r="L8874" s="13"/>
      <c r="M8874" s="358"/>
      <c r="N8874" s="358"/>
      <c r="O8874" s="13"/>
      <c r="P8874" s="13"/>
      <c r="Q8874" s="13"/>
      <c r="R8874" s="13"/>
    </row>
    <row r="8875" spans="8:18" x14ac:dyDescent="0.3">
      <c r="H8875" s="13"/>
      <c r="I8875" s="13"/>
      <c r="J8875" s="13"/>
      <c r="K8875" s="13"/>
      <c r="L8875" s="13"/>
      <c r="M8875" s="358"/>
      <c r="N8875" s="358"/>
      <c r="O8875" s="13"/>
      <c r="P8875" s="13"/>
      <c r="Q8875" s="13"/>
      <c r="R8875" s="13"/>
    </row>
    <row r="8876" spans="8:18" x14ac:dyDescent="0.3">
      <c r="H8876" s="13"/>
      <c r="I8876" s="13"/>
      <c r="J8876" s="13"/>
      <c r="K8876" s="13"/>
      <c r="L8876" s="13"/>
      <c r="M8876" s="358"/>
      <c r="N8876" s="358"/>
      <c r="O8876" s="13"/>
      <c r="P8876" s="13"/>
      <c r="Q8876" s="13"/>
      <c r="R8876" s="13"/>
    </row>
    <row r="8877" spans="8:18" x14ac:dyDescent="0.3">
      <c r="H8877" s="13"/>
      <c r="I8877" s="13"/>
      <c r="J8877" s="13"/>
      <c r="K8877" s="13"/>
      <c r="L8877" s="13"/>
      <c r="M8877" s="358"/>
      <c r="N8877" s="358"/>
      <c r="O8877" s="13"/>
      <c r="P8877" s="13"/>
      <c r="Q8877" s="13"/>
      <c r="R8877" s="13"/>
    </row>
    <row r="8878" spans="8:18" x14ac:dyDescent="0.3">
      <c r="H8878" s="13"/>
      <c r="I8878" s="13"/>
      <c r="J8878" s="13"/>
      <c r="K8878" s="13"/>
      <c r="L8878" s="13"/>
      <c r="M8878" s="358"/>
      <c r="N8878" s="358"/>
      <c r="O8878" s="13"/>
      <c r="P8878" s="13"/>
      <c r="Q8878" s="13"/>
      <c r="R8878" s="13"/>
    </row>
    <row r="8879" spans="8:18" x14ac:dyDescent="0.3">
      <c r="H8879" s="13"/>
      <c r="I8879" s="13"/>
      <c r="J8879" s="13"/>
      <c r="K8879" s="13"/>
      <c r="L8879" s="13"/>
      <c r="M8879" s="358"/>
      <c r="N8879" s="358"/>
      <c r="O8879" s="13"/>
      <c r="P8879" s="13"/>
      <c r="Q8879" s="13"/>
      <c r="R8879" s="13"/>
    </row>
    <row r="8880" spans="8:18" x14ac:dyDescent="0.3">
      <c r="H8880" s="13"/>
      <c r="I8880" s="13"/>
      <c r="J8880" s="13"/>
      <c r="K8880" s="13"/>
      <c r="L8880" s="13"/>
      <c r="M8880" s="358"/>
      <c r="N8880" s="358"/>
      <c r="O8880" s="13"/>
      <c r="P8880" s="13"/>
      <c r="Q8880" s="13"/>
      <c r="R8880" s="13"/>
    </row>
    <row r="8881" spans="8:18" x14ac:dyDescent="0.3">
      <c r="H8881" s="13"/>
      <c r="I8881" s="13"/>
      <c r="J8881" s="13"/>
      <c r="K8881" s="13"/>
      <c r="L8881" s="13"/>
      <c r="M8881" s="358"/>
      <c r="N8881" s="358"/>
      <c r="O8881" s="13"/>
      <c r="P8881" s="13"/>
      <c r="Q8881" s="13"/>
      <c r="R8881" s="13"/>
    </row>
    <row r="8882" spans="8:18" x14ac:dyDescent="0.3">
      <c r="H8882" s="13"/>
      <c r="I8882" s="13"/>
      <c r="J8882" s="13"/>
      <c r="K8882" s="13"/>
      <c r="L8882" s="13"/>
      <c r="M8882" s="358"/>
      <c r="N8882" s="358"/>
      <c r="O8882" s="13"/>
      <c r="P8882" s="13"/>
      <c r="Q8882" s="13"/>
      <c r="R8882" s="13"/>
    </row>
    <row r="8883" spans="8:18" x14ac:dyDescent="0.3">
      <c r="H8883" s="13"/>
      <c r="I8883" s="13"/>
      <c r="J8883" s="13"/>
      <c r="K8883" s="13"/>
      <c r="L8883" s="13"/>
      <c r="M8883" s="358"/>
      <c r="N8883" s="358"/>
      <c r="O8883" s="13"/>
      <c r="P8883" s="13"/>
      <c r="Q8883" s="13"/>
      <c r="R8883" s="13"/>
    </row>
    <row r="8884" spans="8:18" x14ac:dyDescent="0.3">
      <c r="H8884" s="13"/>
      <c r="I8884" s="13"/>
      <c r="J8884" s="13"/>
      <c r="K8884" s="13"/>
      <c r="L8884" s="13"/>
      <c r="M8884" s="358"/>
      <c r="N8884" s="358"/>
      <c r="O8884" s="13"/>
      <c r="P8884" s="13"/>
      <c r="Q8884" s="13"/>
      <c r="R8884" s="13"/>
    </row>
    <row r="8885" spans="8:18" x14ac:dyDescent="0.3">
      <c r="H8885" s="13"/>
      <c r="I8885" s="13"/>
      <c r="J8885" s="13"/>
      <c r="K8885" s="13"/>
      <c r="L8885" s="13"/>
      <c r="M8885" s="358"/>
      <c r="N8885" s="358"/>
      <c r="O8885" s="13"/>
      <c r="P8885" s="13"/>
      <c r="Q8885" s="13"/>
      <c r="R8885" s="13"/>
    </row>
    <row r="8886" spans="8:18" x14ac:dyDescent="0.3">
      <c r="H8886" s="13"/>
      <c r="I8886" s="13"/>
      <c r="J8886" s="13"/>
      <c r="K8886" s="13"/>
      <c r="L8886" s="13"/>
      <c r="M8886" s="358"/>
      <c r="N8886" s="358"/>
      <c r="O8886" s="13"/>
      <c r="P8886" s="13"/>
      <c r="Q8886" s="13"/>
      <c r="R8886" s="13"/>
    </row>
    <row r="8887" spans="8:18" x14ac:dyDescent="0.3">
      <c r="H8887" s="13"/>
      <c r="I8887" s="13"/>
      <c r="J8887" s="13"/>
      <c r="K8887" s="13"/>
      <c r="L8887" s="13"/>
      <c r="M8887" s="358"/>
      <c r="N8887" s="358"/>
      <c r="O8887" s="13"/>
      <c r="P8887" s="13"/>
      <c r="Q8887" s="13"/>
      <c r="R8887" s="13"/>
    </row>
    <row r="8888" spans="8:18" x14ac:dyDescent="0.3">
      <c r="H8888" s="13"/>
      <c r="I8888" s="13"/>
      <c r="J8888" s="13"/>
      <c r="K8888" s="13"/>
      <c r="L8888" s="13"/>
      <c r="M8888" s="358"/>
      <c r="N8888" s="358"/>
      <c r="O8888" s="13"/>
      <c r="P8888" s="13"/>
      <c r="Q8888" s="13"/>
      <c r="R8888" s="13"/>
    </row>
    <row r="8889" spans="8:18" x14ac:dyDescent="0.3">
      <c r="H8889" s="13"/>
      <c r="I8889" s="13"/>
      <c r="J8889" s="13"/>
      <c r="K8889" s="13"/>
      <c r="L8889" s="13"/>
      <c r="M8889" s="358"/>
      <c r="N8889" s="358"/>
      <c r="O8889" s="13"/>
      <c r="P8889" s="13"/>
      <c r="Q8889" s="13"/>
      <c r="R8889" s="13"/>
    </row>
    <row r="8890" spans="8:18" x14ac:dyDescent="0.3">
      <c r="H8890" s="13"/>
      <c r="I8890" s="13"/>
      <c r="J8890" s="13"/>
      <c r="K8890" s="13"/>
      <c r="L8890" s="13"/>
      <c r="M8890" s="358"/>
      <c r="N8890" s="358"/>
      <c r="O8890" s="13"/>
      <c r="P8890" s="13"/>
      <c r="Q8890" s="13"/>
      <c r="R8890" s="13"/>
    </row>
    <row r="8891" spans="8:18" x14ac:dyDescent="0.3">
      <c r="H8891" s="13"/>
      <c r="I8891" s="13"/>
      <c r="J8891" s="13"/>
      <c r="K8891" s="13"/>
      <c r="L8891" s="13"/>
      <c r="M8891" s="358"/>
      <c r="N8891" s="358"/>
      <c r="O8891" s="13"/>
      <c r="P8891" s="13"/>
      <c r="Q8891" s="13"/>
      <c r="R8891" s="13"/>
    </row>
    <row r="8892" spans="8:18" x14ac:dyDescent="0.3">
      <c r="H8892" s="13"/>
      <c r="I8892" s="13"/>
      <c r="J8892" s="13"/>
      <c r="K8892" s="13"/>
      <c r="L8892" s="13"/>
      <c r="M8892" s="358"/>
      <c r="N8892" s="358"/>
      <c r="O8892" s="13"/>
      <c r="P8892" s="13"/>
      <c r="Q8892" s="13"/>
      <c r="R8892" s="13"/>
    </row>
    <row r="8893" spans="8:18" x14ac:dyDescent="0.3">
      <c r="H8893" s="13"/>
      <c r="I8893" s="13"/>
      <c r="J8893" s="13"/>
      <c r="K8893" s="13"/>
      <c r="L8893" s="13"/>
      <c r="M8893" s="358"/>
      <c r="N8893" s="358"/>
      <c r="O8893" s="13"/>
      <c r="P8893" s="13"/>
      <c r="Q8893" s="13"/>
      <c r="R8893" s="13"/>
    </row>
    <row r="8894" spans="8:18" x14ac:dyDescent="0.3">
      <c r="H8894" s="13"/>
      <c r="I8894" s="13"/>
      <c r="J8894" s="13"/>
      <c r="K8894" s="13"/>
      <c r="L8894" s="13"/>
      <c r="M8894" s="358"/>
      <c r="N8894" s="358"/>
      <c r="O8894" s="13"/>
      <c r="P8894" s="13"/>
      <c r="Q8894" s="13"/>
      <c r="R8894" s="13"/>
    </row>
    <row r="8895" spans="8:18" x14ac:dyDescent="0.3">
      <c r="H8895" s="13"/>
      <c r="I8895" s="13"/>
      <c r="J8895" s="13"/>
      <c r="K8895" s="13"/>
      <c r="L8895" s="13"/>
      <c r="M8895" s="358"/>
      <c r="N8895" s="358"/>
      <c r="O8895" s="13"/>
      <c r="P8895" s="13"/>
      <c r="Q8895" s="13"/>
      <c r="R8895" s="13"/>
    </row>
    <row r="8896" spans="8:18" x14ac:dyDescent="0.3">
      <c r="H8896" s="13"/>
      <c r="I8896" s="13"/>
      <c r="J8896" s="13"/>
      <c r="K8896" s="13"/>
      <c r="L8896" s="13"/>
      <c r="M8896" s="358"/>
      <c r="N8896" s="358"/>
      <c r="O8896" s="13"/>
      <c r="P8896" s="13"/>
      <c r="Q8896" s="13"/>
      <c r="R8896" s="13"/>
    </row>
    <row r="8897" spans="8:18" x14ac:dyDescent="0.3">
      <c r="H8897" s="13"/>
      <c r="I8897" s="13"/>
      <c r="J8897" s="13"/>
      <c r="K8897" s="13"/>
      <c r="L8897" s="13"/>
      <c r="M8897" s="358"/>
      <c r="N8897" s="358"/>
      <c r="O8897" s="13"/>
      <c r="P8897" s="13"/>
      <c r="Q8897" s="13"/>
      <c r="R8897" s="13"/>
    </row>
    <row r="8898" spans="8:18" x14ac:dyDescent="0.3">
      <c r="H8898" s="13"/>
      <c r="I8898" s="13"/>
      <c r="J8898" s="13"/>
      <c r="K8898" s="13"/>
      <c r="L8898" s="13"/>
      <c r="M8898" s="358"/>
      <c r="N8898" s="358"/>
      <c r="O8898" s="13"/>
      <c r="P8898" s="13"/>
      <c r="Q8898" s="13"/>
      <c r="R8898" s="13"/>
    </row>
    <row r="8899" spans="8:18" x14ac:dyDescent="0.3">
      <c r="H8899" s="13"/>
      <c r="I8899" s="13"/>
      <c r="J8899" s="13"/>
      <c r="K8899" s="13"/>
      <c r="L8899" s="13"/>
      <c r="M8899" s="358"/>
      <c r="N8899" s="358"/>
      <c r="O8899" s="13"/>
      <c r="P8899" s="13"/>
      <c r="Q8899" s="13"/>
      <c r="R8899" s="13"/>
    </row>
    <row r="8900" spans="8:18" x14ac:dyDescent="0.3">
      <c r="H8900" s="13"/>
      <c r="I8900" s="13"/>
      <c r="J8900" s="13"/>
      <c r="K8900" s="13"/>
      <c r="L8900" s="13"/>
      <c r="M8900" s="358"/>
      <c r="N8900" s="358"/>
      <c r="O8900" s="13"/>
      <c r="P8900" s="13"/>
      <c r="Q8900" s="13"/>
      <c r="R8900" s="13"/>
    </row>
    <row r="8901" spans="8:18" x14ac:dyDescent="0.3">
      <c r="H8901" s="13"/>
      <c r="I8901" s="13"/>
      <c r="J8901" s="13"/>
      <c r="K8901" s="13"/>
      <c r="L8901" s="13"/>
      <c r="M8901" s="358"/>
      <c r="N8901" s="358"/>
      <c r="O8901" s="13"/>
      <c r="P8901" s="13"/>
      <c r="Q8901" s="13"/>
      <c r="R8901" s="13"/>
    </row>
    <row r="8902" spans="8:18" x14ac:dyDescent="0.3">
      <c r="H8902" s="13"/>
      <c r="I8902" s="13"/>
      <c r="J8902" s="13"/>
      <c r="K8902" s="13"/>
      <c r="L8902" s="13"/>
      <c r="M8902" s="358"/>
      <c r="N8902" s="358"/>
      <c r="O8902" s="13"/>
      <c r="P8902" s="13"/>
      <c r="Q8902" s="13"/>
      <c r="R8902" s="13"/>
    </row>
    <row r="8903" spans="8:18" x14ac:dyDescent="0.3">
      <c r="H8903" s="13"/>
      <c r="I8903" s="13"/>
      <c r="J8903" s="13"/>
      <c r="K8903" s="13"/>
      <c r="L8903" s="13"/>
      <c r="M8903" s="358"/>
      <c r="N8903" s="358"/>
      <c r="O8903" s="13"/>
      <c r="P8903" s="13"/>
      <c r="Q8903" s="13"/>
      <c r="R8903" s="13"/>
    </row>
    <row r="8904" spans="8:18" x14ac:dyDescent="0.3">
      <c r="H8904" s="13"/>
      <c r="I8904" s="13"/>
      <c r="J8904" s="13"/>
      <c r="K8904" s="13"/>
      <c r="L8904" s="13"/>
      <c r="M8904" s="358"/>
      <c r="N8904" s="358"/>
      <c r="O8904" s="13"/>
      <c r="P8904" s="13"/>
      <c r="Q8904" s="13"/>
      <c r="R8904" s="13"/>
    </row>
    <row r="8905" spans="8:18" x14ac:dyDescent="0.3">
      <c r="H8905" s="13"/>
      <c r="I8905" s="13"/>
      <c r="J8905" s="13"/>
      <c r="K8905" s="13"/>
      <c r="L8905" s="13"/>
      <c r="M8905" s="358"/>
      <c r="N8905" s="358"/>
      <c r="O8905" s="13"/>
      <c r="P8905" s="13"/>
      <c r="Q8905" s="13"/>
      <c r="R8905" s="13"/>
    </row>
    <row r="8906" spans="8:18" x14ac:dyDescent="0.3">
      <c r="H8906" s="13"/>
      <c r="I8906" s="13"/>
      <c r="J8906" s="13"/>
      <c r="K8906" s="13"/>
      <c r="L8906" s="13"/>
      <c r="M8906" s="358"/>
      <c r="N8906" s="358"/>
      <c r="O8906" s="13"/>
      <c r="P8906" s="13"/>
      <c r="Q8906" s="13"/>
      <c r="R8906" s="13"/>
    </row>
    <row r="8907" spans="8:18" x14ac:dyDescent="0.3">
      <c r="H8907" s="13"/>
      <c r="I8907" s="13"/>
      <c r="J8907" s="13"/>
      <c r="K8907" s="13"/>
      <c r="L8907" s="13"/>
      <c r="M8907" s="358"/>
      <c r="N8907" s="358"/>
      <c r="O8907" s="13"/>
      <c r="P8907" s="13"/>
      <c r="Q8907" s="13"/>
      <c r="R8907" s="13"/>
    </row>
    <row r="8908" spans="8:18" x14ac:dyDescent="0.3">
      <c r="H8908" s="13"/>
      <c r="I8908" s="13"/>
      <c r="J8908" s="13"/>
      <c r="K8908" s="13"/>
      <c r="L8908" s="13"/>
      <c r="M8908" s="358"/>
      <c r="N8908" s="358"/>
      <c r="O8908" s="13"/>
      <c r="P8908" s="13"/>
      <c r="Q8908" s="13"/>
      <c r="R8908" s="13"/>
    </row>
    <row r="8909" spans="8:18" x14ac:dyDescent="0.3">
      <c r="H8909" s="13"/>
      <c r="I8909" s="13"/>
      <c r="J8909" s="13"/>
      <c r="K8909" s="13"/>
      <c r="L8909" s="13"/>
      <c r="M8909" s="358"/>
      <c r="N8909" s="358"/>
      <c r="O8909" s="13"/>
      <c r="P8909" s="13"/>
      <c r="Q8909" s="13"/>
      <c r="R8909" s="13"/>
    </row>
    <row r="8910" spans="8:18" x14ac:dyDescent="0.3">
      <c r="H8910" s="13"/>
      <c r="I8910" s="13"/>
      <c r="J8910" s="13"/>
      <c r="K8910" s="13"/>
      <c r="L8910" s="13"/>
      <c r="M8910" s="358"/>
      <c r="N8910" s="358"/>
      <c r="O8910" s="13"/>
      <c r="P8910" s="13"/>
      <c r="Q8910" s="13"/>
      <c r="R8910" s="13"/>
    </row>
    <row r="8911" spans="8:18" x14ac:dyDescent="0.3">
      <c r="H8911" s="13"/>
      <c r="I8911" s="13"/>
      <c r="J8911" s="13"/>
      <c r="K8911" s="13"/>
      <c r="L8911" s="13"/>
      <c r="M8911" s="358"/>
      <c r="N8911" s="358"/>
      <c r="O8911" s="13"/>
      <c r="P8911" s="13"/>
      <c r="Q8911" s="13"/>
      <c r="R8911" s="13"/>
    </row>
    <row r="8912" spans="8:18" x14ac:dyDescent="0.3">
      <c r="H8912" s="13"/>
      <c r="I8912" s="13"/>
      <c r="J8912" s="13"/>
      <c r="K8912" s="13"/>
      <c r="L8912" s="13"/>
      <c r="M8912" s="358"/>
      <c r="N8912" s="358"/>
      <c r="O8912" s="13"/>
      <c r="P8912" s="13"/>
      <c r="Q8912" s="13"/>
      <c r="R8912" s="13"/>
    </row>
    <row r="8913" spans="8:18" x14ac:dyDescent="0.3">
      <c r="H8913" s="13"/>
      <c r="I8913" s="13"/>
      <c r="J8913" s="13"/>
      <c r="K8913" s="13"/>
      <c r="L8913" s="13"/>
      <c r="M8913" s="358"/>
      <c r="N8913" s="358"/>
      <c r="O8913" s="13"/>
      <c r="P8913" s="13"/>
      <c r="Q8913" s="13"/>
      <c r="R8913" s="13"/>
    </row>
    <row r="8914" spans="8:18" x14ac:dyDescent="0.3">
      <c r="H8914" s="13"/>
      <c r="I8914" s="13"/>
      <c r="J8914" s="13"/>
      <c r="K8914" s="13"/>
      <c r="L8914" s="13"/>
      <c r="M8914" s="358"/>
      <c r="N8914" s="358"/>
      <c r="O8914" s="13"/>
      <c r="P8914" s="13"/>
      <c r="Q8914" s="13"/>
      <c r="R8914" s="13"/>
    </row>
    <row r="8915" spans="8:18" x14ac:dyDescent="0.3">
      <c r="H8915" s="13"/>
      <c r="I8915" s="13"/>
      <c r="J8915" s="13"/>
      <c r="K8915" s="13"/>
      <c r="L8915" s="13"/>
      <c r="M8915" s="358"/>
      <c r="N8915" s="358"/>
      <c r="O8915" s="13"/>
      <c r="P8915" s="13"/>
      <c r="Q8915" s="13"/>
      <c r="R8915" s="13"/>
    </row>
    <row r="8916" spans="8:18" x14ac:dyDescent="0.3">
      <c r="H8916" s="13"/>
      <c r="I8916" s="13"/>
      <c r="J8916" s="13"/>
      <c r="K8916" s="13"/>
      <c r="L8916" s="13"/>
      <c r="M8916" s="358"/>
      <c r="N8916" s="358"/>
      <c r="O8916" s="13"/>
      <c r="P8916" s="13"/>
      <c r="Q8916" s="13"/>
      <c r="R8916" s="13"/>
    </row>
    <row r="8917" spans="8:18" x14ac:dyDescent="0.3">
      <c r="H8917" s="13"/>
      <c r="I8917" s="13"/>
      <c r="J8917" s="13"/>
      <c r="K8917" s="13"/>
      <c r="L8917" s="13"/>
      <c r="M8917" s="358"/>
      <c r="N8917" s="358"/>
      <c r="O8917" s="13"/>
      <c r="P8917" s="13"/>
      <c r="Q8917" s="13"/>
      <c r="R8917" s="13"/>
    </row>
    <row r="8918" spans="8:18" x14ac:dyDescent="0.3">
      <c r="H8918" s="13"/>
      <c r="I8918" s="13"/>
      <c r="J8918" s="13"/>
      <c r="K8918" s="13"/>
      <c r="L8918" s="13"/>
      <c r="M8918" s="358"/>
      <c r="N8918" s="358"/>
      <c r="O8918" s="13"/>
      <c r="P8918" s="13"/>
      <c r="Q8918" s="13"/>
      <c r="R8918" s="13"/>
    </row>
    <row r="8919" spans="8:18" x14ac:dyDescent="0.3">
      <c r="H8919" s="13"/>
      <c r="I8919" s="13"/>
      <c r="J8919" s="13"/>
      <c r="K8919" s="13"/>
      <c r="L8919" s="13"/>
      <c r="M8919" s="358"/>
      <c r="N8919" s="358"/>
      <c r="O8919" s="13"/>
      <c r="P8919" s="13"/>
      <c r="Q8919" s="13"/>
      <c r="R8919" s="13"/>
    </row>
    <row r="8920" spans="8:18" x14ac:dyDescent="0.3">
      <c r="H8920" s="13"/>
      <c r="I8920" s="13"/>
      <c r="J8920" s="13"/>
      <c r="K8920" s="13"/>
      <c r="L8920" s="13"/>
      <c r="M8920" s="358"/>
      <c r="N8920" s="358"/>
      <c r="O8920" s="13"/>
      <c r="P8920" s="13"/>
      <c r="Q8920" s="13"/>
      <c r="R8920" s="13"/>
    </row>
    <row r="8921" spans="8:18" x14ac:dyDescent="0.3">
      <c r="H8921" s="13"/>
      <c r="I8921" s="13"/>
      <c r="J8921" s="13"/>
      <c r="K8921" s="13"/>
      <c r="L8921" s="13"/>
      <c r="M8921" s="358"/>
      <c r="N8921" s="358"/>
      <c r="O8921" s="13"/>
      <c r="P8921" s="13"/>
      <c r="Q8921" s="13"/>
      <c r="R8921" s="13"/>
    </row>
    <row r="8922" spans="8:18" x14ac:dyDescent="0.3">
      <c r="H8922" s="13"/>
      <c r="I8922" s="13"/>
      <c r="J8922" s="13"/>
      <c r="K8922" s="13"/>
      <c r="L8922" s="13"/>
      <c r="M8922" s="358"/>
      <c r="N8922" s="358"/>
      <c r="O8922" s="13"/>
      <c r="P8922" s="13"/>
      <c r="Q8922" s="13"/>
      <c r="R8922" s="13"/>
    </row>
    <row r="8923" spans="8:18" x14ac:dyDescent="0.3">
      <c r="H8923" s="13"/>
      <c r="I8923" s="13"/>
      <c r="J8923" s="13"/>
      <c r="K8923" s="13"/>
      <c r="L8923" s="13"/>
      <c r="M8923" s="358"/>
      <c r="N8923" s="358"/>
      <c r="O8923" s="13"/>
      <c r="P8923" s="13"/>
      <c r="Q8923" s="13"/>
      <c r="R8923" s="13"/>
    </row>
    <row r="8924" spans="8:18" x14ac:dyDescent="0.3">
      <c r="H8924" s="13"/>
      <c r="I8924" s="13"/>
      <c r="J8924" s="13"/>
      <c r="K8924" s="13"/>
      <c r="L8924" s="13"/>
      <c r="M8924" s="358"/>
      <c r="N8924" s="358"/>
      <c r="O8924" s="13"/>
      <c r="P8924" s="13"/>
      <c r="Q8924" s="13"/>
      <c r="R8924" s="13"/>
    </row>
    <row r="8925" spans="8:18" x14ac:dyDescent="0.3">
      <c r="H8925" s="13"/>
      <c r="I8925" s="13"/>
      <c r="J8925" s="13"/>
      <c r="K8925" s="13"/>
      <c r="L8925" s="13"/>
      <c r="M8925" s="358"/>
      <c r="N8925" s="358"/>
      <c r="O8925" s="13"/>
      <c r="P8925" s="13"/>
      <c r="Q8925" s="13"/>
      <c r="R8925" s="13"/>
    </row>
    <row r="8926" spans="8:18" x14ac:dyDescent="0.3">
      <c r="H8926" s="13"/>
      <c r="I8926" s="13"/>
      <c r="J8926" s="13"/>
      <c r="K8926" s="13"/>
      <c r="L8926" s="13"/>
      <c r="M8926" s="358"/>
      <c r="N8926" s="358"/>
      <c r="O8926" s="13"/>
      <c r="P8926" s="13"/>
      <c r="Q8926" s="13"/>
      <c r="R8926" s="13"/>
    </row>
    <row r="8927" spans="8:18" x14ac:dyDescent="0.3">
      <c r="H8927" s="13"/>
      <c r="I8927" s="13"/>
      <c r="J8927" s="13"/>
      <c r="K8927" s="13"/>
      <c r="L8927" s="13"/>
      <c r="M8927" s="358"/>
      <c r="N8927" s="358"/>
      <c r="O8927" s="13"/>
      <c r="P8927" s="13"/>
      <c r="Q8927" s="13"/>
      <c r="R8927" s="13"/>
    </row>
    <row r="8928" spans="8:18" x14ac:dyDescent="0.3">
      <c r="H8928" s="13"/>
      <c r="I8928" s="13"/>
      <c r="J8928" s="13"/>
      <c r="K8928" s="13"/>
      <c r="L8928" s="13"/>
      <c r="M8928" s="358"/>
      <c r="N8928" s="358"/>
      <c r="O8928" s="13"/>
      <c r="P8928" s="13"/>
      <c r="Q8928" s="13"/>
      <c r="R8928" s="13"/>
    </row>
    <row r="8929" spans="8:18" x14ac:dyDescent="0.3">
      <c r="H8929" s="13"/>
      <c r="I8929" s="13"/>
      <c r="J8929" s="13"/>
      <c r="K8929" s="13"/>
      <c r="L8929" s="13"/>
      <c r="M8929" s="358"/>
      <c r="N8929" s="358"/>
      <c r="O8929" s="13"/>
      <c r="P8929" s="13"/>
      <c r="Q8929" s="13"/>
      <c r="R8929" s="13"/>
    </row>
    <row r="8930" spans="8:18" x14ac:dyDescent="0.3">
      <c r="H8930" s="13"/>
      <c r="I8930" s="13"/>
      <c r="J8930" s="13"/>
      <c r="K8930" s="13"/>
      <c r="L8930" s="13"/>
      <c r="M8930" s="358"/>
      <c r="N8930" s="358"/>
      <c r="O8930" s="13"/>
      <c r="P8930" s="13"/>
      <c r="Q8930" s="13"/>
      <c r="R8930" s="13"/>
    </row>
    <row r="8931" spans="8:18" x14ac:dyDescent="0.3">
      <c r="H8931" s="13"/>
      <c r="I8931" s="13"/>
      <c r="J8931" s="13"/>
      <c r="K8931" s="13"/>
      <c r="L8931" s="13"/>
      <c r="M8931" s="358"/>
      <c r="N8931" s="358"/>
      <c r="O8931" s="13"/>
      <c r="P8931" s="13"/>
      <c r="Q8931" s="13"/>
      <c r="R8931" s="13"/>
    </row>
    <row r="8932" spans="8:18" x14ac:dyDescent="0.3">
      <c r="H8932" s="13"/>
      <c r="I8932" s="13"/>
      <c r="J8932" s="13"/>
      <c r="K8932" s="13"/>
      <c r="L8932" s="13"/>
      <c r="M8932" s="358"/>
      <c r="N8932" s="358"/>
      <c r="O8932" s="13"/>
      <c r="P8932" s="13"/>
      <c r="Q8932" s="13"/>
      <c r="R8932" s="13"/>
    </row>
    <row r="8933" spans="8:18" x14ac:dyDescent="0.3">
      <c r="H8933" s="13"/>
      <c r="I8933" s="13"/>
      <c r="J8933" s="13"/>
      <c r="K8933" s="13"/>
      <c r="L8933" s="13"/>
      <c r="M8933" s="358"/>
      <c r="N8933" s="358"/>
      <c r="O8933" s="13"/>
      <c r="P8933" s="13"/>
      <c r="Q8933" s="13"/>
      <c r="R8933" s="13"/>
    </row>
    <row r="8934" spans="8:18" x14ac:dyDescent="0.3">
      <c r="H8934" s="13"/>
      <c r="I8934" s="13"/>
      <c r="J8934" s="13"/>
      <c r="K8934" s="13"/>
      <c r="L8934" s="13"/>
      <c r="M8934" s="358"/>
      <c r="N8934" s="358"/>
      <c r="O8934" s="13"/>
      <c r="P8934" s="13"/>
      <c r="Q8934" s="13"/>
      <c r="R8934" s="13"/>
    </row>
    <row r="8935" spans="8:18" x14ac:dyDescent="0.3">
      <c r="H8935" s="13"/>
      <c r="I8935" s="13"/>
      <c r="J8935" s="13"/>
      <c r="K8935" s="13"/>
      <c r="L8935" s="13"/>
      <c r="M8935" s="358"/>
      <c r="N8935" s="358"/>
      <c r="O8935" s="13"/>
      <c r="P8935" s="13"/>
      <c r="Q8935" s="13"/>
      <c r="R8935" s="13"/>
    </row>
    <row r="8936" spans="8:18" x14ac:dyDescent="0.3">
      <c r="H8936" s="13"/>
      <c r="I8936" s="13"/>
      <c r="J8936" s="13"/>
      <c r="K8936" s="13"/>
      <c r="L8936" s="13"/>
      <c r="M8936" s="358"/>
      <c r="N8936" s="358"/>
      <c r="O8936" s="13"/>
      <c r="P8936" s="13"/>
      <c r="Q8936" s="13"/>
      <c r="R8936" s="13"/>
    </row>
    <row r="8937" spans="8:18" x14ac:dyDescent="0.3">
      <c r="H8937" s="13"/>
      <c r="I8937" s="13"/>
      <c r="J8937" s="13"/>
      <c r="K8937" s="13"/>
      <c r="L8937" s="13"/>
      <c r="M8937" s="358"/>
      <c r="N8937" s="358"/>
      <c r="O8937" s="13"/>
      <c r="P8937" s="13"/>
      <c r="Q8937" s="13"/>
      <c r="R8937" s="13"/>
    </row>
    <row r="8938" spans="8:18" x14ac:dyDescent="0.3">
      <c r="H8938" s="13"/>
      <c r="I8938" s="13"/>
      <c r="J8938" s="13"/>
      <c r="K8938" s="13"/>
      <c r="L8938" s="13"/>
      <c r="M8938" s="358"/>
      <c r="N8938" s="358"/>
      <c r="O8938" s="13"/>
      <c r="P8938" s="13"/>
      <c r="Q8938" s="13"/>
      <c r="R8938" s="13"/>
    </row>
    <row r="8939" spans="8:18" x14ac:dyDescent="0.3">
      <c r="H8939" s="13"/>
      <c r="I8939" s="13"/>
      <c r="J8939" s="13"/>
      <c r="K8939" s="13"/>
      <c r="L8939" s="13"/>
      <c r="M8939" s="358"/>
      <c r="N8939" s="358"/>
      <c r="O8939" s="13"/>
      <c r="P8939" s="13"/>
      <c r="Q8939" s="13"/>
      <c r="R8939" s="13"/>
    </row>
    <row r="8940" spans="8:18" x14ac:dyDescent="0.3">
      <c r="H8940" s="13"/>
      <c r="I8940" s="13"/>
      <c r="J8940" s="13"/>
      <c r="K8940" s="13"/>
      <c r="L8940" s="13"/>
      <c r="M8940" s="358"/>
      <c r="N8940" s="358"/>
      <c r="O8940" s="13"/>
      <c r="P8940" s="13"/>
      <c r="Q8940" s="13"/>
      <c r="R8940" s="13"/>
    </row>
    <row r="8941" spans="8:18" x14ac:dyDescent="0.3">
      <c r="H8941" s="13"/>
      <c r="I8941" s="13"/>
      <c r="J8941" s="13"/>
      <c r="K8941" s="13"/>
      <c r="L8941" s="13"/>
      <c r="M8941" s="358"/>
      <c r="N8941" s="358"/>
      <c r="O8941" s="13"/>
      <c r="P8941" s="13"/>
      <c r="Q8941" s="13"/>
      <c r="R8941" s="13"/>
    </row>
    <row r="8942" spans="8:18" x14ac:dyDescent="0.3">
      <c r="H8942" s="13"/>
      <c r="I8942" s="13"/>
      <c r="J8942" s="13"/>
      <c r="K8942" s="13"/>
      <c r="L8942" s="13"/>
      <c r="M8942" s="358"/>
      <c r="N8942" s="358"/>
      <c r="O8942" s="13"/>
      <c r="P8942" s="13"/>
      <c r="Q8942" s="13"/>
      <c r="R8942" s="13"/>
    </row>
    <row r="8943" spans="8:18" x14ac:dyDescent="0.3">
      <c r="H8943" s="13"/>
      <c r="I8943" s="13"/>
      <c r="J8943" s="13"/>
      <c r="K8943" s="13"/>
      <c r="L8943" s="13"/>
      <c r="M8943" s="358"/>
      <c r="N8943" s="358"/>
      <c r="O8943" s="13"/>
      <c r="P8943" s="13"/>
      <c r="Q8943" s="13"/>
      <c r="R8943" s="13"/>
    </row>
    <row r="8944" spans="8:18" x14ac:dyDescent="0.3">
      <c r="H8944" s="13"/>
      <c r="I8944" s="13"/>
      <c r="J8944" s="13"/>
      <c r="K8944" s="13"/>
      <c r="L8944" s="13"/>
      <c r="M8944" s="358"/>
      <c r="N8944" s="358"/>
      <c r="O8944" s="13"/>
      <c r="P8944" s="13"/>
      <c r="Q8944" s="13"/>
      <c r="R8944" s="13"/>
    </row>
    <row r="8945" spans="8:18" x14ac:dyDescent="0.3">
      <c r="H8945" s="13"/>
      <c r="I8945" s="13"/>
      <c r="J8945" s="13"/>
      <c r="K8945" s="13"/>
      <c r="L8945" s="13"/>
      <c r="M8945" s="358"/>
      <c r="N8945" s="358"/>
      <c r="O8945" s="13"/>
      <c r="P8945" s="13"/>
      <c r="Q8945" s="13"/>
      <c r="R8945" s="13"/>
    </row>
    <row r="8946" spans="8:18" x14ac:dyDescent="0.3">
      <c r="H8946" s="13"/>
      <c r="I8946" s="13"/>
      <c r="J8946" s="13"/>
      <c r="K8946" s="13"/>
      <c r="L8946" s="13"/>
      <c r="M8946" s="358"/>
      <c r="N8946" s="358"/>
      <c r="O8946" s="13"/>
      <c r="P8946" s="13"/>
      <c r="Q8946" s="13"/>
      <c r="R8946" s="13"/>
    </row>
    <row r="8947" spans="8:18" x14ac:dyDescent="0.3">
      <c r="H8947" s="13"/>
      <c r="I8947" s="13"/>
      <c r="J8947" s="13"/>
      <c r="K8947" s="13"/>
      <c r="L8947" s="13"/>
      <c r="M8947" s="358"/>
      <c r="N8947" s="358"/>
      <c r="O8947" s="13"/>
      <c r="P8947" s="13"/>
      <c r="Q8947" s="13"/>
      <c r="R8947" s="13"/>
    </row>
    <row r="8948" spans="8:18" x14ac:dyDescent="0.3">
      <c r="H8948" s="13"/>
      <c r="I8948" s="13"/>
      <c r="J8948" s="13"/>
      <c r="K8948" s="13"/>
      <c r="L8948" s="13"/>
      <c r="M8948" s="358"/>
      <c r="N8948" s="358"/>
      <c r="O8948" s="13"/>
      <c r="P8948" s="13"/>
      <c r="Q8948" s="13"/>
      <c r="R8948" s="13"/>
    </row>
    <row r="8949" spans="8:18" x14ac:dyDescent="0.3">
      <c r="H8949" s="13"/>
      <c r="I8949" s="13"/>
      <c r="J8949" s="13"/>
      <c r="K8949" s="13"/>
      <c r="L8949" s="13"/>
      <c r="M8949" s="358"/>
      <c r="N8949" s="358"/>
      <c r="O8949" s="13"/>
      <c r="P8949" s="13"/>
      <c r="Q8949" s="13"/>
      <c r="R8949" s="13"/>
    </row>
    <row r="8950" spans="8:18" x14ac:dyDescent="0.3">
      <c r="H8950" s="13"/>
      <c r="I8950" s="13"/>
      <c r="J8950" s="13"/>
      <c r="K8950" s="13"/>
      <c r="L8950" s="13"/>
      <c r="M8950" s="358"/>
      <c r="N8950" s="358"/>
      <c r="O8950" s="13"/>
      <c r="P8950" s="13"/>
      <c r="Q8950" s="13"/>
      <c r="R8950" s="13"/>
    </row>
    <row r="8951" spans="8:18" x14ac:dyDescent="0.3">
      <c r="H8951" s="13"/>
      <c r="I8951" s="13"/>
      <c r="J8951" s="13"/>
      <c r="K8951" s="13"/>
      <c r="L8951" s="13"/>
      <c r="M8951" s="358"/>
      <c r="N8951" s="358"/>
      <c r="O8951" s="13"/>
      <c r="P8951" s="13"/>
      <c r="Q8951" s="13"/>
      <c r="R8951" s="13"/>
    </row>
    <row r="8952" spans="8:18" x14ac:dyDescent="0.3">
      <c r="H8952" s="13"/>
      <c r="I8952" s="13"/>
      <c r="J8952" s="13"/>
      <c r="K8952" s="13"/>
      <c r="L8952" s="13"/>
      <c r="M8952" s="358"/>
      <c r="N8952" s="358"/>
      <c r="O8952" s="13"/>
      <c r="P8952" s="13"/>
      <c r="Q8952" s="13"/>
      <c r="R8952" s="13"/>
    </row>
    <row r="8953" spans="8:18" x14ac:dyDescent="0.3">
      <c r="H8953" s="13"/>
      <c r="I8953" s="13"/>
      <c r="J8953" s="13"/>
      <c r="K8953" s="13"/>
      <c r="L8953" s="13"/>
      <c r="M8953" s="358"/>
      <c r="N8953" s="358"/>
      <c r="O8953" s="13"/>
      <c r="P8953" s="13"/>
      <c r="Q8953" s="13"/>
      <c r="R8953" s="13"/>
    </row>
    <row r="8954" spans="8:18" x14ac:dyDescent="0.3">
      <c r="H8954" s="13"/>
      <c r="I8954" s="13"/>
      <c r="J8954" s="13"/>
      <c r="K8954" s="13"/>
      <c r="L8954" s="13"/>
      <c r="M8954" s="358"/>
      <c r="N8954" s="358"/>
      <c r="O8954" s="13"/>
      <c r="P8954" s="13"/>
      <c r="Q8954" s="13"/>
      <c r="R8954" s="13"/>
    </row>
    <row r="8955" spans="8:18" x14ac:dyDescent="0.3">
      <c r="H8955" s="13"/>
      <c r="I8955" s="13"/>
      <c r="J8955" s="13"/>
      <c r="K8955" s="13"/>
      <c r="L8955" s="13"/>
      <c r="M8955" s="358"/>
      <c r="N8955" s="358"/>
      <c r="O8955" s="13"/>
      <c r="P8955" s="13"/>
      <c r="Q8955" s="13"/>
      <c r="R8955" s="13"/>
    </row>
    <row r="8956" spans="8:18" x14ac:dyDescent="0.3">
      <c r="H8956" s="13"/>
      <c r="I8956" s="13"/>
      <c r="J8956" s="13"/>
      <c r="K8956" s="13"/>
      <c r="L8956" s="13"/>
      <c r="M8956" s="358"/>
      <c r="N8956" s="358"/>
      <c r="O8956" s="13"/>
      <c r="P8956" s="13"/>
      <c r="Q8956" s="13"/>
      <c r="R8956" s="13"/>
    </row>
    <row r="8957" spans="8:18" x14ac:dyDescent="0.3">
      <c r="H8957" s="13"/>
      <c r="I8957" s="13"/>
      <c r="J8957" s="13"/>
      <c r="K8957" s="13"/>
      <c r="L8957" s="13"/>
      <c r="M8957" s="358"/>
      <c r="N8957" s="358"/>
      <c r="O8957" s="13"/>
      <c r="P8957" s="13"/>
      <c r="Q8957" s="13"/>
      <c r="R8957" s="13"/>
    </row>
    <row r="8958" spans="8:18" x14ac:dyDescent="0.3">
      <c r="H8958" s="13"/>
      <c r="I8958" s="13"/>
      <c r="J8958" s="13"/>
      <c r="K8958" s="13"/>
      <c r="L8958" s="13"/>
      <c r="M8958" s="358"/>
      <c r="N8958" s="358"/>
      <c r="O8958" s="13"/>
      <c r="P8958" s="13"/>
      <c r="Q8958" s="13"/>
      <c r="R8958" s="13"/>
    </row>
    <row r="8959" spans="8:18" x14ac:dyDescent="0.3">
      <c r="H8959" s="13"/>
      <c r="I8959" s="13"/>
      <c r="J8959" s="13"/>
      <c r="K8959" s="13"/>
      <c r="L8959" s="13"/>
      <c r="M8959" s="358"/>
      <c r="N8959" s="358"/>
      <c r="O8959" s="13"/>
      <c r="P8959" s="13"/>
      <c r="Q8959" s="13"/>
      <c r="R8959" s="13"/>
    </row>
    <row r="8960" spans="8:18" x14ac:dyDescent="0.3">
      <c r="H8960" s="13"/>
      <c r="I8960" s="13"/>
      <c r="J8960" s="13"/>
      <c r="K8960" s="13"/>
      <c r="L8960" s="13"/>
      <c r="M8960" s="358"/>
      <c r="N8960" s="358"/>
      <c r="O8960" s="13"/>
      <c r="P8960" s="13"/>
      <c r="Q8960" s="13"/>
      <c r="R8960" s="13"/>
    </row>
    <row r="8961" spans="8:18" x14ac:dyDescent="0.3">
      <c r="H8961" s="13"/>
      <c r="I8961" s="13"/>
      <c r="J8961" s="13"/>
      <c r="K8961" s="13"/>
      <c r="L8961" s="13"/>
      <c r="M8961" s="358"/>
      <c r="N8961" s="358"/>
      <c r="O8961" s="13"/>
      <c r="P8961" s="13"/>
      <c r="Q8961" s="13"/>
      <c r="R8961" s="13"/>
    </row>
    <row r="8962" spans="8:18" x14ac:dyDescent="0.3">
      <c r="H8962" s="13"/>
      <c r="I8962" s="13"/>
      <c r="J8962" s="13"/>
      <c r="K8962" s="13"/>
      <c r="L8962" s="13"/>
      <c r="M8962" s="358"/>
      <c r="N8962" s="358"/>
      <c r="O8962" s="13"/>
      <c r="P8962" s="13"/>
      <c r="Q8962" s="13"/>
      <c r="R8962" s="13"/>
    </row>
    <row r="8963" spans="8:18" x14ac:dyDescent="0.3">
      <c r="H8963" s="13"/>
      <c r="I8963" s="13"/>
      <c r="J8963" s="13"/>
      <c r="K8963" s="13"/>
      <c r="L8963" s="13"/>
      <c r="M8963" s="358"/>
      <c r="N8963" s="358"/>
      <c r="O8963" s="13"/>
      <c r="P8963" s="13"/>
      <c r="Q8963" s="13"/>
      <c r="R8963" s="13"/>
    </row>
    <row r="8964" spans="8:18" x14ac:dyDescent="0.3">
      <c r="H8964" s="13"/>
      <c r="I8964" s="13"/>
      <c r="J8964" s="13"/>
      <c r="K8964" s="13"/>
      <c r="L8964" s="13"/>
      <c r="M8964" s="358"/>
      <c r="N8964" s="358"/>
      <c r="O8964" s="13"/>
      <c r="P8964" s="13"/>
      <c r="Q8964" s="13"/>
      <c r="R8964" s="13"/>
    </row>
    <row r="8965" spans="8:18" x14ac:dyDescent="0.3">
      <c r="H8965" s="13"/>
      <c r="I8965" s="13"/>
      <c r="J8965" s="13"/>
      <c r="K8965" s="13"/>
      <c r="L8965" s="13"/>
      <c r="M8965" s="358"/>
      <c r="N8965" s="358"/>
      <c r="O8965" s="13"/>
      <c r="P8965" s="13"/>
      <c r="Q8965" s="13"/>
      <c r="R8965" s="13"/>
    </row>
    <row r="8966" spans="8:18" x14ac:dyDescent="0.3">
      <c r="H8966" s="13"/>
      <c r="I8966" s="13"/>
      <c r="J8966" s="13"/>
      <c r="K8966" s="13"/>
      <c r="L8966" s="13"/>
      <c r="M8966" s="358"/>
      <c r="N8966" s="358"/>
      <c r="O8966" s="13"/>
      <c r="P8966" s="13"/>
      <c r="Q8966" s="13"/>
      <c r="R8966" s="13"/>
    </row>
    <row r="8967" spans="8:18" x14ac:dyDescent="0.3">
      <c r="H8967" s="13"/>
      <c r="I8967" s="13"/>
      <c r="J8967" s="13"/>
      <c r="K8967" s="13"/>
      <c r="L8967" s="13"/>
      <c r="M8967" s="358"/>
      <c r="N8967" s="358"/>
      <c r="O8967" s="13"/>
      <c r="P8967" s="13"/>
      <c r="Q8967" s="13"/>
      <c r="R8967" s="13"/>
    </row>
    <row r="8968" spans="8:18" x14ac:dyDescent="0.3">
      <c r="H8968" s="13"/>
      <c r="I8968" s="13"/>
      <c r="J8968" s="13"/>
      <c r="K8968" s="13"/>
      <c r="L8968" s="13"/>
      <c r="M8968" s="358"/>
      <c r="N8968" s="358"/>
      <c r="O8968" s="13"/>
      <c r="P8968" s="13"/>
      <c r="Q8968" s="13"/>
      <c r="R8968" s="13"/>
    </row>
    <row r="8969" spans="8:18" x14ac:dyDescent="0.3">
      <c r="H8969" s="13"/>
      <c r="I8969" s="13"/>
      <c r="J8969" s="13"/>
      <c r="K8969" s="13"/>
      <c r="L8969" s="13"/>
      <c r="M8969" s="358"/>
      <c r="N8969" s="358"/>
      <c r="O8969" s="13"/>
      <c r="P8969" s="13"/>
      <c r="Q8969" s="13"/>
      <c r="R8969" s="13"/>
    </row>
    <row r="8970" spans="8:18" x14ac:dyDescent="0.3">
      <c r="H8970" s="13"/>
      <c r="I8970" s="13"/>
      <c r="J8970" s="13"/>
      <c r="K8970" s="13"/>
      <c r="L8970" s="13"/>
      <c r="M8970" s="358"/>
      <c r="N8970" s="358"/>
      <c r="O8970" s="13"/>
      <c r="P8970" s="13"/>
      <c r="Q8970" s="13"/>
      <c r="R8970" s="13"/>
    </row>
    <row r="8971" spans="8:18" x14ac:dyDescent="0.3">
      <c r="H8971" s="13"/>
      <c r="I8971" s="13"/>
      <c r="J8971" s="13"/>
      <c r="K8971" s="13"/>
      <c r="L8971" s="13"/>
      <c r="M8971" s="358"/>
      <c r="N8971" s="358"/>
      <c r="O8971" s="13"/>
      <c r="P8971" s="13"/>
      <c r="Q8971" s="13"/>
      <c r="R8971" s="13"/>
    </row>
    <row r="8972" spans="8:18" x14ac:dyDescent="0.3">
      <c r="H8972" s="13"/>
      <c r="I8972" s="13"/>
      <c r="J8972" s="13"/>
      <c r="K8972" s="13"/>
      <c r="L8972" s="13"/>
      <c r="M8972" s="358"/>
      <c r="N8972" s="358"/>
      <c r="O8972" s="13"/>
      <c r="P8972" s="13"/>
      <c r="Q8972" s="13"/>
      <c r="R8972" s="13"/>
    </row>
    <row r="8973" spans="8:18" x14ac:dyDescent="0.3">
      <c r="H8973" s="13"/>
      <c r="I8973" s="13"/>
      <c r="J8973" s="13"/>
      <c r="K8973" s="13"/>
      <c r="L8973" s="13"/>
      <c r="M8973" s="358"/>
      <c r="N8973" s="358"/>
      <c r="O8973" s="13"/>
      <c r="P8973" s="13"/>
      <c r="Q8973" s="13"/>
      <c r="R8973" s="13"/>
    </row>
    <row r="8974" spans="8:18" x14ac:dyDescent="0.3">
      <c r="H8974" s="13"/>
      <c r="I8974" s="13"/>
      <c r="J8974" s="13"/>
      <c r="K8974" s="13"/>
      <c r="L8974" s="13"/>
      <c r="M8974" s="358"/>
      <c r="N8974" s="358"/>
      <c r="O8974" s="13"/>
      <c r="P8974" s="13"/>
      <c r="Q8974" s="13"/>
      <c r="R8974" s="13"/>
    </row>
    <row r="8975" spans="8:18" x14ac:dyDescent="0.3">
      <c r="H8975" s="13"/>
      <c r="I8975" s="13"/>
      <c r="J8975" s="13"/>
      <c r="K8975" s="13"/>
      <c r="L8975" s="13"/>
      <c r="M8975" s="358"/>
      <c r="N8975" s="358"/>
      <c r="O8975" s="13"/>
      <c r="P8975" s="13"/>
      <c r="Q8975" s="13"/>
      <c r="R8975" s="13"/>
    </row>
    <row r="8976" spans="8:18" x14ac:dyDescent="0.3">
      <c r="H8976" s="13"/>
      <c r="I8976" s="13"/>
      <c r="J8976" s="13"/>
      <c r="K8976" s="13"/>
      <c r="L8976" s="13"/>
      <c r="M8976" s="358"/>
      <c r="N8976" s="358"/>
      <c r="O8976" s="13"/>
      <c r="P8976" s="13"/>
      <c r="Q8976" s="13"/>
      <c r="R8976" s="13"/>
    </row>
    <row r="8977" spans="8:18" x14ac:dyDescent="0.3">
      <c r="H8977" s="13"/>
      <c r="I8977" s="13"/>
      <c r="J8977" s="13"/>
      <c r="K8977" s="13"/>
      <c r="L8977" s="13"/>
      <c r="M8977" s="358"/>
      <c r="N8977" s="358"/>
      <c r="O8977" s="13"/>
      <c r="P8977" s="13"/>
      <c r="Q8977" s="13"/>
      <c r="R8977" s="13"/>
    </row>
    <row r="8978" spans="8:18" x14ac:dyDescent="0.3">
      <c r="H8978" s="13"/>
      <c r="I8978" s="13"/>
      <c r="J8978" s="13"/>
      <c r="K8978" s="13"/>
      <c r="L8978" s="13"/>
      <c r="M8978" s="358"/>
      <c r="N8978" s="358"/>
      <c r="O8978" s="13"/>
      <c r="P8978" s="13"/>
      <c r="Q8978" s="13"/>
      <c r="R8978" s="13"/>
    </row>
    <row r="8979" spans="8:18" x14ac:dyDescent="0.3">
      <c r="H8979" s="13"/>
      <c r="I8979" s="13"/>
      <c r="J8979" s="13"/>
      <c r="K8979" s="13"/>
      <c r="L8979" s="13"/>
      <c r="M8979" s="358"/>
      <c r="N8979" s="358"/>
      <c r="O8979" s="13"/>
      <c r="P8979" s="13"/>
      <c r="Q8979" s="13"/>
      <c r="R8979" s="13"/>
    </row>
    <row r="8980" spans="8:18" x14ac:dyDescent="0.3">
      <c r="H8980" s="13"/>
      <c r="I8980" s="13"/>
      <c r="J8980" s="13"/>
      <c r="K8980" s="13"/>
      <c r="L8980" s="13"/>
      <c r="M8980" s="358"/>
      <c r="N8980" s="358"/>
      <c r="O8980" s="13"/>
      <c r="P8980" s="13"/>
      <c r="Q8980" s="13"/>
      <c r="R8980" s="13"/>
    </row>
    <row r="8981" spans="8:18" x14ac:dyDescent="0.3">
      <c r="H8981" s="13"/>
      <c r="I8981" s="13"/>
      <c r="J8981" s="13"/>
      <c r="K8981" s="13"/>
      <c r="L8981" s="13"/>
      <c r="M8981" s="358"/>
      <c r="N8981" s="358"/>
      <c r="O8981" s="13"/>
      <c r="P8981" s="13"/>
      <c r="Q8981" s="13"/>
      <c r="R8981" s="13"/>
    </row>
    <row r="8982" spans="8:18" x14ac:dyDescent="0.3">
      <c r="H8982" s="13"/>
      <c r="I8982" s="13"/>
      <c r="J8982" s="13"/>
      <c r="K8982" s="13"/>
      <c r="L8982" s="13"/>
      <c r="M8982" s="358"/>
      <c r="N8982" s="358"/>
      <c r="O8982" s="13"/>
      <c r="P8982" s="13"/>
      <c r="Q8982" s="13"/>
      <c r="R8982" s="13"/>
    </row>
    <row r="8983" spans="8:18" x14ac:dyDescent="0.3">
      <c r="H8983" s="13"/>
      <c r="I8983" s="13"/>
      <c r="J8983" s="13"/>
      <c r="K8983" s="13"/>
      <c r="L8983" s="13"/>
      <c r="M8983" s="358"/>
      <c r="N8983" s="358"/>
      <c r="O8983" s="13"/>
      <c r="P8983" s="13"/>
      <c r="Q8983" s="13"/>
      <c r="R8983" s="13"/>
    </row>
    <row r="8984" spans="8:18" x14ac:dyDescent="0.3">
      <c r="H8984" s="13"/>
      <c r="I8984" s="13"/>
      <c r="J8984" s="13"/>
      <c r="K8984" s="13"/>
      <c r="L8984" s="13"/>
      <c r="M8984" s="358"/>
      <c r="N8984" s="358"/>
      <c r="O8984" s="13"/>
      <c r="P8984" s="13"/>
      <c r="Q8984" s="13"/>
      <c r="R8984" s="13"/>
    </row>
    <row r="8985" spans="8:18" x14ac:dyDescent="0.3">
      <c r="H8985" s="13"/>
      <c r="I8985" s="13"/>
      <c r="J8985" s="13"/>
      <c r="K8985" s="13"/>
      <c r="L8985" s="13"/>
      <c r="M8985" s="358"/>
      <c r="N8985" s="358"/>
      <c r="O8985" s="13"/>
      <c r="P8985" s="13"/>
      <c r="Q8985" s="13"/>
      <c r="R8985" s="13"/>
    </row>
    <row r="8986" spans="8:18" x14ac:dyDescent="0.3">
      <c r="H8986" s="13"/>
      <c r="I8986" s="13"/>
      <c r="J8986" s="13"/>
      <c r="K8986" s="13"/>
      <c r="L8986" s="13"/>
      <c r="M8986" s="358"/>
      <c r="N8986" s="358"/>
      <c r="O8986" s="13"/>
      <c r="P8986" s="13"/>
      <c r="Q8986" s="13"/>
      <c r="R8986" s="13"/>
    </row>
    <row r="8987" spans="8:18" x14ac:dyDescent="0.3">
      <c r="H8987" s="13"/>
      <c r="I8987" s="13"/>
      <c r="J8987" s="13"/>
      <c r="K8987" s="13"/>
      <c r="L8987" s="13"/>
      <c r="M8987" s="358"/>
      <c r="N8987" s="358"/>
      <c r="O8987" s="13"/>
      <c r="P8987" s="13"/>
      <c r="Q8987" s="13"/>
      <c r="R8987" s="13"/>
    </row>
    <row r="8988" spans="8:18" x14ac:dyDescent="0.3">
      <c r="H8988" s="13"/>
      <c r="I8988" s="13"/>
      <c r="J8988" s="13"/>
      <c r="K8988" s="13"/>
      <c r="L8988" s="13"/>
      <c r="M8988" s="358"/>
      <c r="N8988" s="358"/>
      <c r="O8988" s="13"/>
      <c r="P8988" s="13"/>
      <c r="Q8988" s="13"/>
      <c r="R8988" s="13"/>
    </row>
    <row r="8989" spans="8:18" x14ac:dyDescent="0.3">
      <c r="H8989" s="13"/>
      <c r="I8989" s="13"/>
      <c r="J8989" s="13"/>
      <c r="K8989" s="13"/>
      <c r="L8989" s="13"/>
      <c r="M8989" s="358"/>
      <c r="N8989" s="358"/>
      <c r="O8989" s="13"/>
      <c r="P8989" s="13"/>
      <c r="Q8989" s="13"/>
      <c r="R8989" s="13"/>
    </row>
    <row r="8990" spans="8:18" x14ac:dyDescent="0.3">
      <c r="H8990" s="13"/>
      <c r="I8990" s="13"/>
      <c r="J8990" s="13"/>
      <c r="K8990" s="13"/>
      <c r="L8990" s="13"/>
      <c r="M8990" s="358"/>
      <c r="N8990" s="358"/>
      <c r="O8990" s="13"/>
      <c r="P8990" s="13"/>
      <c r="Q8990" s="13"/>
      <c r="R8990" s="13"/>
    </row>
    <row r="8991" spans="8:18" x14ac:dyDescent="0.3">
      <c r="H8991" s="13"/>
      <c r="I8991" s="13"/>
      <c r="J8991" s="13"/>
      <c r="K8991" s="13"/>
      <c r="L8991" s="13"/>
      <c r="M8991" s="358"/>
      <c r="N8991" s="358"/>
      <c r="O8991" s="13"/>
      <c r="P8991" s="13"/>
      <c r="Q8991" s="13"/>
      <c r="R8991" s="13"/>
    </row>
    <row r="8992" spans="8:18" x14ac:dyDescent="0.3">
      <c r="H8992" s="13"/>
      <c r="I8992" s="13"/>
      <c r="J8992" s="13"/>
      <c r="K8992" s="13"/>
      <c r="L8992" s="13"/>
      <c r="M8992" s="358"/>
      <c r="N8992" s="358"/>
      <c r="O8992" s="13"/>
      <c r="P8992" s="13"/>
      <c r="Q8992" s="13"/>
      <c r="R8992" s="13"/>
    </row>
    <row r="8993" spans="8:18" x14ac:dyDescent="0.3">
      <c r="H8993" s="13"/>
      <c r="I8993" s="13"/>
      <c r="J8993" s="13"/>
      <c r="K8993" s="13"/>
      <c r="L8993" s="13"/>
      <c r="M8993" s="358"/>
      <c r="N8993" s="358"/>
      <c r="O8993" s="13"/>
      <c r="P8993" s="13"/>
      <c r="Q8993" s="13"/>
      <c r="R8993" s="13"/>
    </row>
    <row r="8994" spans="8:18" x14ac:dyDescent="0.3">
      <c r="H8994" s="13"/>
      <c r="I8994" s="13"/>
      <c r="J8994" s="13"/>
      <c r="K8994" s="13"/>
      <c r="L8994" s="13"/>
      <c r="M8994" s="358"/>
      <c r="N8994" s="358"/>
      <c r="O8994" s="13"/>
      <c r="P8994" s="13"/>
      <c r="Q8994" s="13"/>
      <c r="R8994" s="13"/>
    </row>
    <row r="8995" spans="8:18" x14ac:dyDescent="0.3">
      <c r="H8995" s="13"/>
      <c r="I8995" s="13"/>
      <c r="J8995" s="13"/>
      <c r="K8995" s="13"/>
      <c r="L8995" s="13"/>
      <c r="M8995" s="358"/>
      <c r="N8995" s="358"/>
      <c r="O8995" s="13"/>
      <c r="P8995" s="13"/>
      <c r="Q8995" s="13"/>
      <c r="R8995" s="13"/>
    </row>
    <row r="8996" spans="8:18" x14ac:dyDescent="0.3">
      <c r="H8996" s="13"/>
      <c r="I8996" s="13"/>
      <c r="J8996" s="13"/>
      <c r="K8996" s="13"/>
      <c r="L8996" s="13"/>
      <c r="M8996" s="358"/>
      <c r="N8996" s="358"/>
      <c r="O8996" s="13"/>
      <c r="P8996" s="13"/>
      <c r="Q8996" s="13"/>
      <c r="R8996" s="13"/>
    </row>
    <row r="8997" spans="8:18" x14ac:dyDescent="0.3">
      <c r="H8997" s="13"/>
      <c r="I8997" s="13"/>
      <c r="J8997" s="13"/>
      <c r="K8997" s="13"/>
      <c r="L8997" s="13"/>
      <c r="M8997" s="358"/>
      <c r="N8997" s="358"/>
      <c r="O8997" s="13"/>
      <c r="P8997" s="13"/>
      <c r="Q8997" s="13"/>
      <c r="R8997" s="13"/>
    </row>
    <row r="8998" spans="8:18" x14ac:dyDescent="0.3">
      <c r="H8998" s="13"/>
      <c r="I8998" s="13"/>
      <c r="J8998" s="13"/>
      <c r="K8998" s="13"/>
      <c r="L8998" s="13"/>
      <c r="M8998" s="358"/>
      <c r="N8998" s="358"/>
      <c r="O8998" s="13"/>
      <c r="P8998" s="13"/>
      <c r="Q8998" s="13"/>
      <c r="R8998" s="13"/>
    </row>
    <row r="8999" spans="8:18" x14ac:dyDescent="0.3">
      <c r="H8999" s="13"/>
      <c r="I8999" s="13"/>
      <c r="J8999" s="13"/>
      <c r="K8999" s="13"/>
      <c r="L8999" s="13"/>
      <c r="M8999" s="358"/>
      <c r="N8999" s="358"/>
      <c r="O8999" s="13"/>
      <c r="P8999" s="13"/>
      <c r="Q8999" s="13"/>
      <c r="R8999" s="13"/>
    </row>
    <row r="9000" spans="8:18" x14ac:dyDescent="0.3">
      <c r="H9000" s="13"/>
      <c r="I9000" s="13"/>
      <c r="J9000" s="13"/>
      <c r="K9000" s="13"/>
      <c r="L9000" s="13"/>
      <c r="M9000" s="358"/>
      <c r="N9000" s="358"/>
      <c r="O9000" s="13"/>
      <c r="P9000" s="13"/>
      <c r="Q9000" s="13"/>
      <c r="R9000" s="13"/>
    </row>
    <row r="9001" spans="8:18" x14ac:dyDescent="0.3">
      <c r="H9001" s="13"/>
      <c r="I9001" s="13"/>
      <c r="J9001" s="13"/>
      <c r="K9001" s="13"/>
      <c r="L9001" s="13"/>
      <c r="M9001" s="358"/>
      <c r="N9001" s="358"/>
      <c r="O9001" s="13"/>
      <c r="P9001" s="13"/>
      <c r="Q9001" s="13"/>
      <c r="R9001" s="13"/>
    </row>
    <row r="9002" spans="8:18" x14ac:dyDescent="0.3">
      <c r="H9002" s="13"/>
      <c r="I9002" s="13"/>
      <c r="J9002" s="13"/>
      <c r="K9002" s="13"/>
      <c r="L9002" s="13"/>
      <c r="M9002" s="358"/>
      <c r="N9002" s="358"/>
      <c r="O9002" s="13"/>
      <c r="P9002" s="13"/>
      <c r="Q9002" s="13"/>
      <c r="R9002" s="13"/>
    </row>
    <row r="9003" spans="8:18" x14ac:dyDescent="0.3">
      <c r="H9003" s="13"/>
      <c r="I9003" s="13"/>
      <c r="J9003" s="13"/>
      <c r="K9003" s="13"/>
      <c r="L9003" s="13"/>
      <c r="M9003" s="358"/>
      <c r="N9003" s="358"/>
      <c r="O9003" s="13"/>
      <c r="P9003" s="13"/>
      <c r="Q9003" s="13"/>
      <c r="R9003" s="13"/>
    </row>
    <row r="9004" spans="8:18" x14ac:dyDescent="0.3">
      <c r="H9004" s="13"/>
      <c r="I9004" s="13"/>
      <c r="J9004" s="13"/>
      <c r="K9004" s="13"/>
      <c r="L9004" s="13"/>
      <c r="M9004" s="358"/>
      <c r="N9004" s="358"/>
      <c r="O9004" s="13"/>
      <c r="P9004" s="13"/>
      <c r="Q9004" s="13"/>
      <c r="R9004" s="13"/>
    </row>
    <row r="9005" spans="8:18" x14ac:dyDescent="0.3">
      <c r="H9005" s="13"/>
      <c r="I9005" s="13"/>
      <c r="J9005" s="13"/>
      <c r="K9005" s="13"/>
      <c r="L9005" s="13"/>
      <c r="M9005" s="358"/>
      <c r="N9005" s="358"/>
      <c r="O9005" s="13"/>
      <c r="P9005" s="13"/>
      <c r="Q9005" s="13"/>
      <c r="R9005" s="13"/>
    </row>
    <row r="9006" spans="8:18" x14ac:dyDescent="0.3">
      <c r="H9006" s="13"/>
      <c r="I9006" s="13"/>
      <c r="J9006" s="13"/>
      <c r="K9006" s="13"/>
      <c r="L9006" s="13"/>
      <c r="M9006" s="358"/>
      <c r="N9006" s="358"/>
      <c r="O9006" s="13"/>
      <c r="P9006" s="13"/>
      <c r="Q9006" s="13"/>
      <c r="R9006" s="13"/>
    </row>
    <row r="9007" spans="8:18" x14ac:dyDescent="0.3">
      <c r="H9007" s="13"/>
      <c r="I9007" s="13"/>
      <c r="J9007" s="13"/>
      <c r="K9007" s="13"/>
      <c r="L9007" s="13"/>
      <c r="M9007" s="358"/>
      <c r="N9007" s="358"/>
      <c r="O9007" s="13"/>
      <c r="P9007" s="13"/>
      <c r="Q9007" s="13"/>
      <c r="R9007" s="13"/>
    </row>
    <row r="9008" spans="8:18" x14ac:dyDescent="0.3">
      <c r="H9008" s="13"/>
      <c r="I9008" s="13"/>
      <c r="J9008" s="13"/>
      <c r="K9008" s="13"/>
      <c r="L9008" s="13"/>
      <c r="M9008" s="358"/>
      <c r="N9008" s="358"/>
      <c r="O9008" s="13"/>
      <c r="P9008" s="13"/>
      <c r="Q9008" s="13"/>
      <c r="R9008" s="13"/>
    </row>
    <row r="9009" spans="8:18" x14ac:dyDescent="0.3">
      <c r="H9009" s="13"/>
      <c r="I9009" s="13"/>
      <c r="J9009" s="13"/>
      <c r="K9009" s="13"/>
      <c r="L9009" s="13"/>
      <c r="M9009" s="358"/>
      <c r="N9009" s="358"/>
      <c r="O9009" s="13"/>
      <c r="P9009" s="13"/>
      <c r="Q9009" s="13"/>
      <c r="R9009" s="13"/>
    </row>
    <row r="9010" spans="8:18" x14ac:dyDescent="0.3">
      <c r="H9010" s="13"/>
      <c r="I9010" s="13"/>
      <c r="J9010" s="13"/>
      <c r="K9010" s="13"/>
      <c r="L9010" s="13"/>
      <c r="M9010" s="358"/>
      <c r="N9010" s="358"/>
      <c r="O9010" s="13"/>
      <c r="P9010" s="13"/>
      <c r="Q9010" s="13"/>
      <c r="R9010" s="13"/>
    </row>
    <row r="9011" spans="8:18" x14ac:dyDescent="0.3">
      <c r="H9011" s="13"/>
      <c r="I9011" s="13"/>
      <c r="J9011" s="13"/>
      <c r="K9011" s="13"/>
      <c r="L9011" s="13"/>
      <c r="M9011" s="358"/>
      <c r="N9011" s="358"/>
      <c r="O9011" s="13"/>
      <c r="P9011" s="13"/>
      <c r="Q9011" s="13"/>
      <c r="R9011" s="13"/>
    </row>
    <row r="9012" spans="8:18" x14ac:dyDescent="0.3">
      <c r="H9012" s="13"/>
      <c r="I9012" s="13"/>
      <c r="J9012" s="13"/>
      <c r="K9012" s="13"/>
      <c r="L9012" s="13"/>
      <c r="M9012" s="358"/>
      <c r="N9012" s="358"/>
      <c r="O9012" s="13"/>
      <c r="P9012" s="13"/>
      <c r="Q9012" s="13"/>
      <c r="R9012" s="13"/>
    </row>
    <row r="9013" spans="8:18" x14ac:dyDescent="0.3">
      <c r="H9013" s="13"/>
      <c r="I9013" s="13"/>
      <c r="J9013" s="13"/>
      <c r="K9013" s="13"/>
      <c r="L9013" s="13"/>
      <c r="M9013" s="358"/>
      <c r="N9013" s="358"/>
      <c r="O9013" s="13"/>
      <c r="P9013" s="13"/>
      <c r="Q9013" s="13"/>
      <c r="R9013" s="13"/>
    </row>
    <row r="9014" spans="8:18" x14ac:dyDescent="0.3">
      <c r="H9014" s="13"/>
      <c r="I9014" s="13"/>
      <c r="J9014" s="13"/>
      <c r="K9014" s="13"/>
      <c r="L9014" s="13"/>
      <c r="M9014" s="358"/>
      <c r="N9014" s="358"/>
      <c r="O9014" s="13"/>
      <c r="P9014" s="13"/>
      <c r="Q9014" s="13"/>
      <c r="R9014" s="13"/>
    </row>
    <row r="9015" spans="8:18" x14ac:dyDescent="0.3">
      <c r="H9015" s="13"/>
      <c r="I9015" s="13"/>
      <c r="J9015" s="13"/>
      <c r="K9015" s="13"/>
      <c r="L9015" s="13"/>
      <c r="M9015" s="358"/>
      <c r="N9015" s="358"/>
      <c r="O9015" s="13"/>
      <c r="P9015" s="13"/>
      <c r="Q9015" s="13"/>
      <c r="R9015" s="13"/>
    </row>
    <row r="9016" spans="8:18" x14ac:dyDescent="0.3">
      <c r="H9016" s="13"/>
      <c r="I9016" s="13"/>
      <c r="J9016" s="13"/>
      <c r="K9016" s="13"/>
      <c r="L9016" s="13"/>
      <c r="M9016" s="358"/>
      <c r="N9016" s="358"/>
      <c r="O9016" s="13"/>
      <c r="P9016" s="13"/>
      <c r="Q9016" s="13"/>
      <c r="R9016" s="13"/>
    </row>
    <row r="9017" spans="8:18" x14ac:dyDescent="0.3">
      <c r="H9017" s="13"/>
      <c r="I9017" s="13"/>
      <c r="J9017" s="13"/>
      <c r="K9017" s="13"/>
      <c r="L9017" s="13"/>
      <c r="M9017" s="358"/>
      <c r="N9017" s="358"/>
      <c r="O9017" s="13"/>
      <c r="P9017" s="13"/>
      <c r="Q9017" s="13"/>
      <c r="R9017" s="13"/>
    </row>
    <row r="9018" spans="8:18" x14ac:dyDescent="0.3">
      <c r="H9018" s="13"/>
      <c r="I9018" s="13"/>
      <c r="J9018" s="13"/>
      <c r="K9018" s="13"/>
      <c r="L9018" s="13"/>
      <c r="M9018" s="358"/>
      <c r="N9018" s="358"/>
      <c r="O9018" s="13"/>
      <c r="P9018" s="13"/>
      <c r="Q9018" s="13"/>
      <c r="R9018" s="13"/>
    </row>
    <row r="9019" spans="8:18" x14ac:dyDescent="0.3">
      <c r="H9019" s="13"/>
      <c r="I9019" s="13"/>
      <c r="J9019" s="13"/>
      <c r="K9019" s="13"/>
      <c r="L9019" s="13"/>
      <c r="M9019" s="358"/>
      <c r="N9019" s="358"/>
      <c r="O9019" s="13"/>
      <c r="P9019" s="13"/>
      <c r="Q9019" s="13"/>
      <c r="R9019" s="13"/>
    </row>
    <row r="9020" spans="8:18" x14ac:dyDescent="0.3">
      <c r="H9020" s="13"/>
      <c r="I9020" s="13"/>
      <c r="J9020" s="13"/>
      <c r="K9020" s="13"/>
      <c r="L9020" s="13"/>
      <c r="M9020" s="358"/>
      <c r="N9020" s="358"/>
      <c r="O9020" s="13"/>
      <c r="P9020" s="13"/>
      <c r="Q9020" s="13"/>
      <c r="R9020" s="13"/>
    </row>
    <row r="9021" spans="8:18" x14ac:dyDescent="0.3">
      <c r="H9021" s="13"/>
      <c r="I9021" s="13"/>
      <c r="J9021" s="13"/>
      <c r="K9021" s="13"/>
      <c r="L9021" s="13"/>
      <c r="M9021" s="358"/>
      <c r="N9021" s="358"/>
      <c r="O9021" s="13"/>
      <c r="P9021" s="13"/>
      <c r="Q9021" s="13"/>
      <c r="R9021" s="13"/>
    </row>
    <row r="9022" spans="8:18" x14ac:dyDescent="0.3">
      <c r="H9022" s="13"/>
      <c r="I9022" s="13"/>
      <c r="J9022" s="13"/>
      <c r="K9022" s="13"/>
      <c r="L9022" s="13"/>
      <c r="M9022" s="358"/>
      <c r="N9022" s="358"/>
      <c r="O9022" s="13"/>
      <c r="P9022" s="13"/>
      <c r="Q9022" s="13"/>
      <c r="R9022" s="13"/>
    </row>
    <row r="9023" spans="8:18" x14ac:dyDescent="0.3">
      <c r="H9023" s="13"/>
      <c r="I9023" s="13"/>
      <c r="J9023" s="13"/>
      <c r="K9023" s="13"/>
      <c r="L9023" s="13"/>
      <c r="M9023" s="358"/>
      <c r="N9023" s="358"/>
      <c r="O9023" s="13"/>
      <c r="P9023" s="13"/>
      <c r="Q9023" s="13"/>
      <c r="R9023" s="13"/>
    </row>
    <row r="9024" spans="8:18" x14ac:dyDescent="0.3">
      <c r="H9024" s="13"/>
      <c r="I9024" s="13"/>
      <c r="J9024" s="13"/>
      <c r="K9024" s="13"/>
      <c r="L9024" s="13"/>
      <c r="M9024" s="358"/>
      <c r="N9024" s="358"/>
      <c r="O9024" s="13"/>
      <c r="P9024" s="13"/>
      <c r="Q9024" s="13"/>
      <c r="R9024" s="13"/>
    </row>
    <row r="9025" spans="8:18" x14ac:dyDescent="0.3">
      <c r="H9025" s="13"/>
      <c r="I9025" s="13"/>
      <c r="J9025" s="13"/>
      <c r="K9025" s="13"/>
      <c r="L9025" s="13"/>
      <c r="M9025" s="358"/>
      <c r="N9025" s="358"/>
      <c r="O9025" s="13"/>
      <c r="P9025" s="13"/>
      <c r="Q9025" s="13"/>
      <c r="R9025" s="13"/>
    </row>
    <row r="9026" spans="8:18" x14ac:dyDescent="0.3">
      <c r="H9026" s="13"/>
      <c r="I9026" s="13"/>
      <c r="J9026" s="13"/>
      <c r="K9026" s="13"/>
      <c r="L9026" s="13"/>
      <c r="M9026" s="358"/>
      <c r="N9026" s="358"/>
      <c r="O9026" s="13"/>
      <c r="P9026" s="13"/>
      <c r="Q9026" s="13"/>
      <c r="R9026" s="13"/>
    </row>
    <row r="9027" spans="8:18" x14ac:dyDescent="0.3">
      <c r="H9027" s="13"/>
      <c r="I9027" s="13"/>
      <c r="J9027" s="13"/>
      <c r="K9027" s="13"/>
      <c r="L9027" s="13"/>
      <c r="M9027" s="358"/>
      <c r="N9027" s="358"/>
      <c r="O9027" s="13"/>
      <c r="P9027" s="13"/>
      <c r="Q9027" s="13"/>
      <c r="R9027" s="13"/>
    </row>
    <row r="9028" spans="8:18" x14ac:dyDescent="0.3">
      <c r="H9028" s="13"/>
      <c r="I9028" s="13"/>
      <c r="J9028" s="13"/>
      <c r="K9028" s="13"/>
      <c r="L9028" s="13"/>
      <c r="M9028" s="358"/>
      <c r="N9028" s="358"/>
      <c r="O9028" s="13"/>
      <c r="P9028" s="13"/>
      <c r="Q9028" s="13"/>
      <c r="R9028" s="13"/>
    </row>
    <row r="9029" spans="8:18" x14ac:dyDescent="0.3">
      <c r="H9029" s="13"/>
      <c r="I9029" s="13"/>
      <c r="J9029" s="13"/>
      <c r="K9029" s="13"/>
      <c r="L9029" s="13"/>
      <c r="M9029" s="358"/>
      <c r="N9029" s="358"/>
      <c r="O9029" s="13"/>
      <c r="P9029" s="13"/>
      <c r="Q9029" s="13"/>
      <c r="R9029" s="13"/>
    </row>
    <row r="9030" spans="8:18" x14ac:dyDescent="0.3">
      <c r="H9030" s="13"/>
      <c r="I9030" s="13"/>
      <c r="J9030" s="13"/>
      <c r="K9030" s="13"/>
      <c r="L9030" s="13"/>
      <c r="M9030" s="358"/>
      <c r="N9030" s="358"/>
      <c r="O9030" s="13"/>
      <c r="P9030" s="13"/>
      <c r="Q9030" s="13"/>
      <c r="R9030" s="13"/>
    </row>
    <row r="9031" spans="8:18" x14ac:dyDescent="0.3">
      <c r="H9031" s="13"/>
      <c r="I9031" s="13"/>
      <c r="J9031" s="13"/>
      <c r="K9031" s="13"/>
      <c r="L9031" s="13"/>
      <c r="M9031" s="358"/>
      <c r="N9031" s="358"/>
      <c r="O9031" s="13"/>
      <c r="P9031" s="13"/>
      <c r="Q9031" s="13"/>
      <c r="R9031" s="13"/>
    </row>
    <row r="9032" spans="8:18" x14ac:dyDescent="0.3">
      <c r="H9032" s="13"/>
      <c r="I9032" s="13"/>
      <c r="J9032" s="13"/>
      <c r="K9032" s="13"/>
      <c r="L9032" s="13"/>
      <c r="M9032" s="358"/>
      <c r="N9032" s="358"/>
      <c r="O9032" s="13"/>
      <c r="P9032" s="13"/>
      <c r="Q9032" s="13"/>
      <c r="R9032" s="13"/>
    </row>
    <row r="9033" spans="8:18" x14ac:dyDescent="0.3">
      <c r="H9033" s="13"/>
      <c r="I9033" s="13"/>
      <c r="J9033" s="13"/>
      <c r="K9033" s="13"/>
      <c r="L9033" s="13"/>
      <c r="M9033" s="358"/>
      <c r="N9033" s="358"/>
      <c r="O9033" s="13"/>
      <c r="P9033" s="13"/>
      <c r="Q9033" s="13"/>
      <c r="R9033" s="13"/>
    </row>
    <row r="9034" spans="8:18" x14ac:dyDescent="0.3">
      <c r="H9034" s="13"/>
      <c r="I9034" s="13"/>
      <c r="J9034" s="13"/>
      <c r="K9034" s="13"/>
      <c r="L9034" s="13"/>
      <c r="M9034" s="358"/>
      <c r="N9034" s="358"/>
      <c r="O9034" s="13"/>
      <c r="P9034" s="13"/>
      <c r="Q9034" s="13"/>
      <c r="R9034" s="13"/>
    </row>
    <row r="9035" spans="8:18" x14ac:dyDescent="0.3">
      <c r="H9035" s="13"/>
      <c r="I9035" s="13"/>
      <c r="J9035" s="13"/>
      <c r="K9035" s="13"/>
      <c r="L9035" s="13"/>
      <c r="M9035" s="358"/>
      <c r="N9035" s="358"/>
      <c r="O9035" s="13"/>
      <c r="P9035" s="13"/>
      <c r="Q9035" s="13"/>
      <c r="R9035" s="13"/>
    </row>
    <row r="9036" spans="8:18" x14ac:dyDescent="0.3">
      <c r="H9036" s="13"/>
      <c r="I9036" s="13"/>
      <c r="J9036" s="13"/>
      <c r="K9036" s="13"/>
      <c r="L9036" s="13"/>
      <c r="M9036" s="358"/>
      <c r="N9036" s="358"/>
      <c r="O9036" s="13"/>
      <c r="P9036" s="13"/>
      <c r="Q9036" s="13"/>
      <c r="R9036" s="13"/>
    </row>
    <row r="9037" spans="8:18" x14ac:dyDescent="0.3">
      <c r="H9037" s="13"/>
      <c r="I9037" s="13"/>
      <c r="J9037" s="13"/>
      <c r="K9037" s="13"/>
      <c r="L9037" s="13"/>
      <c r="M9037" s="358"/>
      <c r="N9037" s="358"/>
      <c r="O9037" s="13"/>
      <c r="P9037" s="13"/>
      <c r="Q9037" s="13"/>
      <c r="R9037" s="13"/>
    </row>
    <row r="9038" spans="8:18" x14ac:dyDescent="0.3">
      <c r="H9038" s="13"/>
      <c r="I9038" s="13"/>
      <c r="J9038" s="13"/>
      <c r="K9038" s="13"/>
      <c r="L9038" s="13"/>
      <c r="M9038" s="358"/>
      <c r="N9038" s="358"/>
      <c r="O9038" s="13"/>
      <c r="P9038" s="13"/>
      <c r="Q9038" s="13"/>
      <c r="R9038" s="13"/>
    </row>
    <row r="9039" spans="8:18" x14ac:dyDescent="0.3">
      <c r="H9039" s="13"/>
      <c r="I9039" s="13"/>
      <c r="J9039" s="13"/>
      <c r="K9039" s="13"/>
      <c r="L9039" s="13"/>
      <c r="M9039" s="358"/>
      <c r="N9039" s="358"/>
      <c r="O9039" s="13"/>
      <c r="P9039" s="13"/>
      <c r="Q9039" s="13"/>
      <c r="R9039" s="13"/>
    </row>
    <row r="9040" spans="8:18" x14ac:dyDescent="0.3">
      <c r="H9040" s="13"/>
      <c r="I9040" s="13"/>
      <c r="J9040" s="13"/>
      <c r="K9040" s="13"/>
      <c r="L9040" s="13"/>
      <c r="M9040" s="358"/>
      <c r="N9040" s="358"/>
      <c r="O9040" s="13"/>
      <c r="P9040" s="13"/>
      <c r="Q9040" s="13"/>
      <c r="R9040" s="13"/>
    </row>
    <row r="9041" spans="8:18" x14ac:dyDescent="0.3">
      <c r="H9041" s="13"/>
      <c r="I9041" s="13"/>
      <c r="J9041" s="13"/>
      <c r="K9041" s="13"/>
      <c r="L9041" s="13"/>
      <c r="M9041" s="358"/>
      <c r="N9041" s="358"/>
      <c r="O9041" s="13"/>
      <c r="P9041" s="13"/>
      <c r="Q9041" s="13"/>
      <c r="R9041" s="13"/>
    </row>
    <row r="9042" spans="8:18" x14ac:dyDescent="0.3">
      <c r="H9042" s="13"/>
      <c r="I9042" s="13"/>
      <c r="J9042" s="13"/>
      <c r="K9042" s="13"/>
      <c r="L9042" s="13"/>
      <c r="M9042" s="358"/>
      <c r="N9042" s="358"/>
      <c r="O9042" s="13"/>
      <c r="P9042" s="13"/>
      <c r="Q9042" s="13"/>
      <c r="R9042" s="13"/>
    </row>
    <row r="9043" spans="8:18" x14ac:dyDescent="0.3">
      <c r="H9043" s="13"/>
      <c r="I9043" s="13"/>
      <c r="J9043" s="13"/>
      <c r="K9043" s="13"/>
      <c r="L9043" s="13"/>
      <c r="M9043" s="358"/>
      <c r="N9043" s="358"/>
      <c r="O9043" s="13"/>
      <c r="P9043" s="13"/>
      <c r="Q9043" s="13"/>
      <c r="R9043" s="13"/>
    </row>
    <row r="9044" spans="8:18" x14ac:dyDescent="0.3">
      <c r="H9044" s="13"/>
      <c r="I9044" s="13"/>
      <c r="J9044" s="13"/>
      <c r="K9044" s="13"/>
      <c r="L9044" s="13"/>
      <c r="M9044" s="358"/>
      <c r="N9044" s="358"/>
      <c r="O9044" s="13"/>
      <c r="P9044" s="13"/>
      <c r="Q9044" s="13"/>
      <c r="R9044" s="13"/>
    </row>
    <row r="9045" spans="8:18" x14ac:dyDescent="0.3">
      <c r="H9045" s="13"/>
      <c r="I9045" s="13"/>
      <c r="J9045" s="13"/>
      <c r="K9045" s="13"/>
      <c r="L9045" s="13"/>
      <c r="M9045" s="358"/>
      <c r="N9045" s="358"/>
      <c r="O9045" s="13"/>
      <c r="P9045" s="13"/>
      <c r="Q9045" s="13"/>
      <c r="R9045" s="13"/>
    </row>
    <row r="9046" spans="8:18" x14ac:dyDescent="0.3">
      <c r="H9046" s="13"/>
      <c r="I9046" s="13"/>
      <c r="J9046" s="13"/>
      <c r="K9046" s="13"/>
      <c r="L9046" s="13"/>
      <c r="M9046" s="358"/>
      <c r="N9046" s="358"/>
      <c r="O9046" s="13"/>
      <c r="P9046" s="13"/>
      <c r="Q9046" s="13"/>
      <c r="R9046" s="13"/>
    </row>
    <row r="9047" spans="8:18" x14ac:dyDescent="0.3">
      <c r="H9047" s="13"/>
      <c r="I9047" s="13"/>
      <c r="J9047" s="13"/>
      <c r="K9047" s="13"/>
      <c r="L9047" s="13"/>
      <c r="M9047" s="358"/>
      <c r="N9047" s="358"/>
      <c r="O9047" s="13"/>
      <c r="P9047" s="13"/>
      <c r="Q9047" s="13"/>
      <c r="R9047" s="13"/>
    </row>
    <row r="9048" spans="8:18" x14ac:dyDescent="0.3">
      <c r="H9048" s="13"/>
      <c r="I9048" s="13"/>
      <c r="J9048" s="13"/>
      <c r="K9048" s="13"/>
      <c r="L9048" s="13"/>
      <c r="M9048" s="358"/>
      <c r="N9048" s="358"/>
      <c r="O9048" s="13"/>
      <c r="P9048" s="13"/>
      <c r="Q9048" s="13"/>
      <c r="R9048" s="13"/>
    </row>
    <row r="9049" spans="8:18" x14ac:dyDescent="0.3">
      <c r="H9049" s="13"/>
      <c r="I9049" s="13"/>
      <c r="J9049" s="13"/>
      <c r="K9049" s="13"/>
      <c r="L9049" s="13"/>
      <c r="M9049" s="358"/>
      <c r="N9049" s="358"/>
      <c r="O9049" s="13"/>
      <c r="P9049" s="13"/>
      <c r="Q9049" s="13"/>
      <c r="R9049" s="13"/>
    </row>
    <row r="9050" spans="8:18" x14ac:dyDescent="0.3">
      <c r="H9050" s="13"/>
      <c r="I9050" s="13"/>
      <c r="J9050" s="13"/>
      <c r="K9050" s="13"/>
      <c r="L9050" s="13"/>
      <c r="M9050" s="358"/>
      <c r="N9050" s="358"/>
      <c r="O9050" s="13"/>
      <c r="P9050" s="13"/>
      <c r="Q9050" s="13"/>
      <c r="R9050" s="13"/>
    </row>
    <row r="9051" spans="8:18" x14ac:dyDescent="0.3">
      <c r="H9051" s="13"/>
      <c r="I9051" s="13"/>
      <c r="J9051" s="13"/>
      <c r="K9051" s="13"/>
      <c r="L9051" s="13"/>
      <c r="M9051" s="358"/>
      <c r="N9051" s="358"/>
      <c r="O9051" s="13"/>
      <c r="P9051" s="13"/>
      <c r="Q9051" s="13"/>
      <c r="R9051" s="13"/>
    </row>
    <row r="9052" spans="8:18" x14ac:dyDescent="0.3">
      <c r="H9052" s="13"/>
      <c r="I9052" s="13"/>
      <c r="J9052" s="13"/>
      <c r="K9052" s="13"/>
      <c r="L9052" s="13"/>
      <c r="M9052" s="358"/>
      <c r="N9052" s="358"/>
      <c r="O9052" s="13"/>
      <c r="P9052" s="13"/>
      <c r="Q9052" s="13"/>
      <c r="R9052" s="13"/>
    </row>
    <row r="9053" spans="8:18" x14ac:dyDescent="0.3">
      <c r="H9053" s="13"/>
      <c r="I9053" s="13"/>
      <c r="J9053" s="13"/>
      <c r="K9053" s="13"/>
      <c r="L9053" s="13"/>
      <c r="M9053" s="358"/>
      <c r="N9053" s="358"/>
      <c r="O9053" s="13"/>
      <c r="P9053" s="13"/>
      <c r="Q9053" s="13"/>
      <c r="R9053" s="13"/>
    </row>
    <row r="9054" spans="8:18" x14ac:dyDescent="0.3">
      <c r="H9054" s="13"/>
      <c r="I9054" s="13"/>
      <c r="J9054" s="13"/>
      <c r="K9054" s="13"/>
      <c r="L9054" s="13"/>
      <c r="M9054" s="358"/>
      <c r="N9054" s="358"/>
      <c r="O9054" s="13"/>
      <c r="P9054" s="13"/>
      <c r="Q9054" s="13"/>
      <c r="R9054" s="13"/>
    </row>
    <row r="9055" spans="8:18" x14ac:dyDescent="0.3">
      <c r="H9055" s="13"/>
      <c r="I9055" s="13"/>
      <c r="J9055" s="13"/>
      <c r="K9055" s="13"/>
      <c r="L9055" s="13"/>
      <c r="M9055" s="358"/>
      <c r="N9055" s="358"/>
      <c r="O9055" s="13"/>
      <c r="P9055" s="13"/>
      <c r="Q9055" s="13"/>
      <c r="R9055" s="13"/>
    </row>
    <row r="9056" spans="8:18" x14ac:dyDescent="0.3">
      <c r="H9056" s="13"/>
      <c r="I9056" s="13"/>
      <c r="J9056" s="13"/>
      <c r="K9056" s="13"/>
      <c r="L9056" s="13"/>
      <c r="M9056" s="358"/>
      <c r="N9056" s="358"/>
      <c r="O9056" s="13"/>
      <c r="P9056" s="13"/>
      <c r="Q9056" s="13"/>
      <c r="R9056" s="13"/>
    </row>
    <row r="9057" spans="8:18" x14ac:dyDescent="0.3">
      <c r="H9057" s="13"/>
      <c r="I9057" s="13"/>
      <c r="J9057" s="13"/>
      <c r="K9057" s="13"/>
      <c r="L9057" s="13"/>
      <c r="M9057" s="358"/>
      <c r="N9057" s="358"/>
      <c r="O9057" s="13"/>
      <c r="P9057" s="13"/>
      <c r="Q9057" s="13"/>
      <c r="R9057" s="13"/>
    </row>
    <row r="9058" spans="8:18" x14ac:dyDescent="0.3">
      <c r="H9058" s="13"/>
      <c r="I9058" s="13"/>
      <c r="J9058" s="13"/>
      <c r="K9058" s="13"/>
      <c r="L9058" s="13"/>
      <c r="M9058" s="358"/>
      <c r="N9058" s="358"/>
      <c r="O9058" s="13"/>
      <c r="P9058" s="13"/>
      <c r="Q9058" s="13"/>
      <c r="R9058" s="13"/>
    </row>
    <row r="9059" spans="8:18" x14ac:dyDescent="0.3">
      <c r="H9059" s="13"/>
      <c r="I9059" s="13"/>
      <c r="J9059" s="13"/>
      <c r="K9059" s="13"/>
      <c r="L9059" s="13"/>
      <c r="M9059" s="358"/>
      <c r="N9059" s="358"/>
      <c r="O9059" s="13"/>
      <c r="P9059" s="13"/>
      <c r="Q9059" s="13"/>
      <c r="R9059" s="13"/>
    </row>
    <row r="9060" spans="8:18" x14ac:dyDescent="0.3">
      <c r="H9060" s="13"/>
      <c r="I9060" s="13"/>
      <c r="J9060" s="13"/>
      <c r="K9060" s="13"/>
      <c r="L9060" s="13"/>
      <c r="M9060" s="358"/>
      <c r="N9060" s="358"/>
      <c r="O9060" s="13"/>
      <c r="P9060" s="13"/>
      <c r="Q9060" s="13"/>
      <c r="R9060" s="13"/>
    </row>
    <row r="9061" spans="8:18" x14ac:dyDescent="0.3">
      <c r="H9061" s="13"/>
      <c r="I9061" s="13"/>
      <c r="J9061" s="13"/>
      <c r="K9061" s="13"/>
      <c r="L9061" s="13"/>
      <c r="M9061" s="358"/>
      <c r="N9061" s="358"/>
      <c r="O9061" s="13"/>
      <c r="P9061" s="13"/>
      <c r="Q9061" s="13"/>
      <c r="R9061" s="13"/>
    </row>
    <row r="9062" spans="8:18" x14ac:dyDescent="0.3">
      <c r="H9062" s="13"/>
      <c r="I9062" s="13"/>
      <c r="J9062" s="13"/>
      <c r="K9062" s="13"/>
      <c r="L9062" s="13"/>
      <c r="M9062" s="358"/>
      <c r="N9062" s="358"/>
      <c r="O9062" s="13"/>
      <c r="P9062" s="13"/>
      <c r="Q9062" s="13"/>
      <c r="R9062" s="13"/>
    </row>
    <row r="9063" spans="8:18" x14ac:dyDescent="0.3">
      <c r="H9063" s="13"/>
      <c r="I9063" s="13"/>
      <c r="J9063" s="13"/>
      <c r="K9063" s="13"/>
      <c r="L9063" s="13"/>
      <c r="M9063" s="358"/>
      <c r="N9063" s="358"/>
      <c r="O9063" s="13"/>
      <c r="P9063" s="13"/>
      <c r="Q9063" s="13"/>
      <c r="R9063" s="13"/>
    </row>
    <row r="9064" spans="8:18" x14ac:dyDescent="0.3">
      <c r="H9064" s="13"/>
      <c r="I9064" s="13"/>
      <c r="J9064" s="13"/>
      <c r="K9064" s="13"/>
      <c r="L9064" s="13"/>
      <c r="M9064" s="358"/>
      <c r="N9064" s="358"/>
      <c r="O9064" s="13"/>
      <c r="P9064" s="13"/>
      <c r="Q9064" s="13"/>
      <c r="R9064" s="13"/>
    </row>
    <row r="9065" spans="8:18" x14ac:dyDescent="0.3">
      <c r="H9065" s="13"/>
      <c r="I9065" s="13"/>
      <c r="J9065" s="13"/>
      <c r="K9065" s="13"/>
      <c r="L9065" s="13"/>
      <c r="M9065" s="358"/>
      <c r="N9065" s="358"/>
      <c r="O9065" s="13"/>
      <c r="P9065" s="13"/>
      <c r="Q9065" s="13"/>
      <c r="R9065" s="13"/>
    </row>
    <row r="9066" spans="8:18" x14ac:dyDescent="0.3">
      <c r="H9066" s="13"/>
      <c r="I9066" s="13"/>
      <c r="J9066" s="13"/>
      <c r="K9066" s="13"/>
      <c r="L9066" s="13"/>
      <c r="M9066" s="358"/>
      <c r="N9066" s="358"/>
      <c r="O9066" s="13"/>
      <c r="P9066" s="13"/>
      <c r="Q9066" s="13"/>
      <c r="R9066" s="13"/>
    </row>
    <row r="9067" spans="8:18" x14ac:dyDescent="0.3">
      <c r="H9067" s="13"/>
      <c r="I9067" s="13"/>
      <c r="J9067" s="13"/>
      <c r="K9067" s="13"/>
      <c r="L9067" s="13"/>
      <c r="M9067" s="358"/>
      <c r="N9067" s="358"/>
      <c r="O9067" s="13"/>
      <c r="P9067" s="13"/>
      <c r="Q9067" s="13"/>
      <c r="R9067" s="13"/>
    </row>
    <row r="9068" spans="8:18" x14ac:dyDescent="0.3">
      <c r="H9068" s="13"/>
      <c r="I9068" s="13"/>
      <c r="J9068" s="13"/>
      <c r="K9068" s="13"/>
      <c r="L9068" s="13"/>
      <c r="M9068" s="358"/>
      <c r="N9068" s="358"/>
      <c r="O9068" s="13"/>
      <c r="P9068" s="13"/>
      <c r="Q9068" s="13"/>
      <c r="R9068" s="13"/>
    </row>
    <row r="9069" spans="8:18" x14ac:dyDescent="0.3">
      <c r="H9069" s="13"/>
      <c r="I9069" s="13"/>
      <c r="J9069" s="13"/>
      <c r="K9069" s="13"/>
      <c r="L9069" s="13"/>
      <c r="M9069" s="358"/>
      <c r="N9069" s="358"/>
      <c r="O9069" s="13"/>
      <c r="P9069" s="13"/>
      <c r="Q9069" s="13"/>
      <c r="R9069" s="13"/>
    </row>
    <row r="9070" spans="8:18" x14ac:dyDescent="0.3">
      <c r="H9070" s="13"/>
      <c r="I9070" s="13"/>
      <c r="J9070" s="13"/>
      <c r="K9070" s="13"/>
      <c r="L9070" s="13"/>
      <c r="M9070" s="358"/>
      <c r="N9070" s="358"/>
      <c r="O9070" s="13"/>
      <c r="P9070" s="13"/>
      <c r="Q9070" s="13"/>
      <c r="R9070" s="13"/>
    </row>
    <row r="9071" spans="8:18" x14ac:dyDescent="0.3">
      <c r="H9071" s="13"/>
      <c r="I9071" s="13"/>
      <c r="J9071" s="13"/>
      <c r="K9071" s="13"/>
      <c r="L9071" s="13"/>
      <c r="M9071" s="358"/>
      <c r="N9071" s="358"/>
      <c r="O9071" s="13"/>
      <c r="P9071" s="13"/>
      <c r="Q9071" s="13"/>
      <c r="R9071" s="13"/>
    </row>
    <row r="9072" spans="8:18" x14ac:dyDescent="0.3">
      <c r="H9072" s="13"/>
      <c r="I9072" s="13"/>
      <c r="J9072" s="13"/>
      <c r="K9072" s="13"/>
      <c r="L9072" s="13"/>
      <c r="M9072" s="358"/>
      <c r="N9072" s="358"/>
      <c r="O9072" s="13"/>
      <c r="P9072" s="13"/>
      <c r="Q9072" s="13"/>
      <c r="R9072" s="13"/>
    </row>
    <row r="9073" spans="8:18" x14ac:dyDescent="0.3">
      <c r="H9073" s="13"/>
      <c r="I9073" s="13"/>
      <c r="J9073" s="13"/>
      <c r="K9073" s="13"/>
      <c r="L9073" s="13"/>
      <c r="M9073" s="358"/>
      <c r="N9073" s="358"/>
      <c r="O9073" s="13"/>
      <c r="P9073" s="13"/>
      <c r="Q9073" s="13"/>
      <c r="R9073" s="13"/>
    </row>
    <row r="9074" spans="8:18" x14ac:dyDescent="0.3">
      <c r="H9074" s="13"/>
      <c r="I9074" s="13"/>
      <c r="J9074" s="13"/>
      <c r="K9074" s="13"/>
      <c r="L9074" s="13"/>
      <c r="M9074" s="358"/>
      <c r="N9074" s="358"/>
      <c r="O9074" s="13"/>
      <c r="P9074" s="13"/>
      <c r="Q9074" s="13"/>
      <c r="R9074" s="13"/>
    </row>
    <row r="9075" spans="8:18" x14ac:dyDescent="0.3">
      <c r="H9075" s="13"/>
      <c r="I9075" s="13"/>
      <c r="J9075" s="13"/>
      <c r="K9075" s="13"/>
      <c r="L9075" s="13"/>
      <c r="M9075" s="358"/>
      <c r="N9075" s="358"/>
      <c r="O9075" s="13"/>
      <c r="P9075" s="13"/>
      <c r="Q9075" s="13"/>
      <c r="R9075" s="13"/>
    </row>
    <row r="9076" spans="8:18" x14ac:dyDescent="0.3">
      <c r="H9076" s="13"/>
      <c r="I9076" s="13"/>
      <c r="J9076" s="13"/>
      <c r="K9076" s="13"/>
      <c r="L9076" s="13"/>
      <c r="M9076" s="358"/>
      <c r="N9076" s="358"/>
      <c r="O9076" s="13"/>
      <c r="P9076" s="13"/>
      <c r="Q9076" s="13"/>
      <c r="R9076" s="13"/>
    </row>
    <row r="9077" spans="8:18" x14ac:dyDescent="0.3">
      <c r="H9077" s="13"/>
      <c r="I9077" s="13"/>
      <c r="J9077" s="13"/>
      <c r="K9077" s="13"/>
      <c r="L9077" s="13"/>
      <c r="M9077" s="358"/>
      <c r="N9077" s="358"/>
      <c r="O9077" s="13"/>
      <c r="P9077" s="13"/>
      <c r="Q9077" s="13"/>
      <c r="R9077" s="13"/>
    </row>
    <row r="9078" spans="8:18" x14ac:dyDescent="0.3">
      <c r="H9078" s="13"/>
      <c r="I9078" s="13"/>
      <c r="J9078" s="13"/>
      <c r="K9078" s="13"/>
      <c r="L9078" s="13"/>
      <c r="M9078" s="358"/>
      <c r="N9078" s="358"/>
      <c r="O9078" s="13"/>
      <c r="P9078" s="13"/>
      <c r="Q9078" s="13"/>
      <c r="R9078" s="13"/>
    </row>
    <row r="9079" spans="8:18" x14ac:dyDescent="0.3">
      <c r="H9079" s="13"/>
      <c r="I9079" s="13"/>
      <c r="J9079" s="13"/>
      <c r="K9079" s="13"/>
      <c r="L9079" s="13"/>
      <c r="M9079" s="358"/>
      <c r="N9079" s="358"/>
      <c r="O9079" s="13"/>
      <c r="P9079" s="13"/>
      <c r="Q9079" s="13"/>
      <c r="R9079" s="13"/>
    </row>
    <row r="9080" spans="8:18" x14ac:dyDescent="0.3">
      <c r="H9080" s="13"/>
      <c r="I9080" s="13"/>
      <c r="J9080" s="13"/>
      <c r="K9080" s="13"/>
      <c r="L9080" s="13"/>
      <c r="M9080" s="358"/>
      <c r="N9080" s="358"/>
      <c r="O9080" s="13"/>
      <c r="P9080" s="13"/>
      <c r="Q9080" s="13"/>
      <c r="R9080" s="13"/>
    </row>
    <row r="9081" spans="8:18" x14ac:dyDescent="0.3">
      <c r="H9081" s="13"/>
      <c r="I9081" s="13"/>
      <c r="J9081" s="13"/>
      <c r="K9081" s="13"/>
      <c r="L9081" s="13"/>
      <c r="M9081" s="358"/>
      <c r="N9081" s="358"/>
      <c r="O9081" s="13"/>
      <c r="P9081" s="13"/>
      <c r="Q9081" s="13"/>
      <c r="R9081" s="13"/>
    </row>
    <row r="9082" spans="8:18" x14ac:dyDescent="0.3">
      <c r="H9082" s="13"/>
      <c r="I9082" s="13"/>
      <c r="J9082" s="13"/>
      <c r="K9082" s="13"/>
      <c r="L9082" s="13"/>
      <c r="M9082" s="358"/>
      <c r="N9082" s="358"/>
      <c r="O9082" s="13"/>
      <c r="P9082" s="13"/>
      <c r="Q9082" s="13"/>
      <c r="R9082" s="13"/>
    </row>
    <row r="9083" spans="8:18" x14ac:dyDescent="0.3">
      <c r="H9083" s="13"/>
      <c r="I9083" s="13"/>
      <c r="J9083" s="13"/>
      <c r="K9083" s="13"/>
      <c r="L9083" s="13"/>
      <c r="M9083" s="358"/>
      <c r="N9083" s="358"/>
      <c r="O9083" s="13"/>
      <c r="P9083" s="13"/>
      <c r="Q9083" s="13"/>
      <c r="R9083" s="13"/>
    </row>
    <row r="9084" spans="8:18" x14ac:dyDescent="0.3">
      <c r="H9084" s="13"/>
      <c r="I9084" s="13"/>
      <c r="J9084" s="13"/>
      <c r="K9084" s="13"/>
      <c r="L9084" s="13"/>
      <c r="M9084" s="358"/>
      <c r="N9084" s="358"/>
      <c r="O9084" s="13"/>
      <c r="P9084" s="13"/>
      <c r="Q9084" s="13"/>
      <c r="R9084" s="13"/>
    </row>
    <row r="9085" spans="8:18" x14ac:dyDescent="0.3">
      <c r="H9085" s="13"/>
      <c r="I9085" s="13"/>
      <c r="J9085" s="13"/>
      <c r="K9085" s="13"/>
      <c r="L9085" s="13"/>
      <c r="M9085" s="358"/>
      <c r="N9085" s="358"/>
      <c r="O9085" s="13"/>
      <c r="P9085" s="13"/>
      <c r="Q9085" s="13"/>
      <c r="R9085" s="13"/>
    </row>
    <row r="9086" spans="8:18" x14ac:dyDescent="0.3">
      <c r="H9086" s="13"/>
      <c r="I9086" s="13"/>
      <c r="J9086" s="13"/>
      <c r="K9086" s="13"/>
      <c r="L9086" s="13"/>
      <c r="M9086" s="358"/>
      <c r="N9086" s="358"/>
      <c r="O9086" s="13"/>
      <c r="P9086" s="13"/>
      <c r="Q9086" s="13"/>
      <c r="R9086" s="13"/>
    </row>
    <row r="9087" spans="8:18" x14ac:dyDescent="0.3">
      <c r="H9087" s="13"/>
      <c r="I9087" s="13"/>
      <c r="J9087" s="13"/>
      <c r="K9087" s="13"/>
      <c r="L9087" s="13"/>
      <c r="M9087" s="358"/>
      <c r="N9087" s="358"/>
      <c r="O9087" s="13"/>
      <c r="P9087" s="13"/>
      <c r="Q9087" s="13"/>
      <c r="R9087" s="13"/>
    </row>
    <row r="9088" spans="8:18" x14ac:dyDescent="0.3">
      <c r="H9088" s="13"/>
      <c r="I9088" s="13"/>
      <c r="J9088" s="13"/>
      <c r="K9088" s="13"/>
      <c r="L9088" s="13"/>
      <c r="M9088" s="358"/>
      <c r="N9088" s="358"/>
      <c r="O9088" s="13"/>
      <c r="P9088" s="13"/>
      <c r="Q9088" s="13"/>
      <c r="R9088" s="13"/>
    </row>
    <row r="9089" spans="8:18" x14ac:dyDescent="0.3">
      <c r="H9089" s="13"/>
      <c r="I9089" s="13"/>
      <c r="J9089" s="13"/>
      <c r="K9089" s="13"/>
      <c r="L9089" s="13"/>
      <c r="M9089" s="358"/>
      <c r="N9089" s="358"/>
      <c r="O9089" s="13"/>
      <c r="P9089" s="13"/>
      <c r="Q9089" s="13"/>
      <c r="R9089" s="13"/>
    </row>
    <row r="9090" spans="8:18" x14ac:dyDescent="0.3">
      <c r="H9090" s="13"/>
      <c r="I9090" s="13"/>
      <c r="J9090" s="13"/>
      <c r="K9090" s="13"/>
      <c r="L9090" s="13"/>
      <c r="M9090" s="358"/>
      <c r="N9090" s="358"/>
      <c r="O9090" s="13"/>
      <c r="P9090" s="13"/>
      <c r="Q9090" s="13"/>
      <c r="R9090" s="13"/>
    </row>
    <row r="9091" spans="8:18" x14ac:dyDescent="0.3">
      <c r="H9091" s="13"/>
      <c r="I9091" s="13"/>
      <c r="J9091" s="13"/>
      <c r="K9091" s="13"/>
      <c r="L9091" s="13"/>
      <c r="M9091" s="358"/>
      <c r="N9091" s="358"/>
      <c r="O9091" s="13"/>
      <c r="P9091" s="13"/>
      <c r="Q9091" s="13"/>
      <c r="R9091" s="13"/>
    </row>
    <row r="9092" spans="8:18" x14ac:dyDescent="0.3">
      <c r="H9092" s="13"/>
      <c r="I9092" s="13"/>
      <c r="J9092" s="13"/>
      <c r="K9092" s="13"/>
      <c r="L9092" s="13"/>
      <c r="M9092" s="358"/>
      <c r="N9092" s="358"/>
      <c r="O9092" s="13"/>
      <c r="P9092" s="13"/>
      <c r="Q9092" s="13"/>
      <c r="R9092" s="13"/>
    </row>
    <row r="9093" spans="8:18" x14ac:dyDescent="0.3">
      <c r="H9093" s="13"/>
      <c r="I9093" s="13"/>
      <c r="J9093" s="13"/>
      <c r="K9093" s="13"/>
      <c r="L9093" s="13"/>
      <c r="M9093" s="358"/>
      <c r="N9093" s="358"/>
      <c r="O9093" s="13"/>
      <c r="P9093" s="13"/>
      <c r="Q9093" s="13"/>
      <c r="R9093" s="13"/>
    </row>
    <row r="9094" spans="8:18" x14ac:dyDescent="0.3">
      <c r="H9094" s="13"/>
      <c r="I9094" s="13"/>
      <c r="J9094" s="13"/>
      <c r="K9094" s="13"/>
      <c r="L9094" s="13"/>
      <c r="M9094" s="358"/>
      <c r="N9094" s="358"/>
      <c r="O9094" s="13"/>
      <c r="P9094" s="13"/>
      <c r="Q9094" s="13"/>
      <c r="R9094" s="13"/>
    </row>
    <row r="9095" spans="8:18" x14ac:dyDescent="0.3">
      <c r="H9095" s="13"/>
      <c r="I9095" s="13"/>
      <c r="J9095" s="13"/>
      <c r="K9095" s="13"/>
      <c r="L9095" s="13"/>
      <c r="M9095" s="358"/>
      <c r="N9095" s="358"/>
      <c r="O9095" s="13"/>
      <c r="P9095" s="13"/>
      <c r="Q9095" s="13"/>
      <c r="R9095" s="13"/>
    </row>
    <row r="9096" spans="8:18" x14ac:dyDescent="0.3">
      <c r="H9096" s="13"/>
      <c r="I9096" s="13"/>
      <c r="J9096" s="13"/>
      <c r="K9096" s="13"/>
      <c r="L9096" s="13"/>
      <c r="M9096" s="358"/>
      <c r="N9096" s="358"/>
      <c r="O9096" s="13"/>
      <c r="P9096" s="13"/>
      <c r="Q9096" s="13"/>
      <c r="R9096" s="13"/>
    </row>
    <row r="9097" spans="8:18" x14ac:dyDescent="0.3">
      <c r="H9097" s="13"/>
      <c r="I9097" s="13"/>
      <c r="J9097" s="13"/>
      <c r="K9097" s="13"/>
      <c r="L9097" s="13"/>
      <c r="M9097" s="358"/>
      <c r="N9097" s="358"/>
      <c r="O9097" s="13"/>
      <c r="P9097" s="13"/>
      <c r="Q9097" s="13"/>
      <c r="R9097" s="13"/>
    </row>
    <row r="9098" spans="8:18" x14ac:dyDescent="0.3">
      <c r="H9098" s="13"/>
      <c r="I9098" s="13"/>
      <c r="J9098" s="13"/>
      <c r="K9098" s="13"/>
      <c r="L9098" s="13"/>
      <c r="M9098" s="358"/>
      <c r="N9098" s="358"/>
      <c r="O9098" s="13"/>
      <c r="P9098" s="13"/>
      <c r="Q9098" s="13"/>
      <c r="R9098" s="13"/>
    </row>
    <row r="9099" spans="8:18" x14ac:dyDescent="0.3">
      <c r="H9099" s="13"/>
      <c r="I9099" s="13"/>
      <c r="J9099" s="13"/>
      <c r="K9099" s="13"/>
      <c r="L9099" s="13"/>
      <c r="M9099" s="358"/>
      <c r="N9099" s="358"/>
      <c r="O9099" s="13"/>
      <c r="P9099" s="13"/>
      <c r="Q9099" s="13"/>
      <c r="R9099" s="13"/>
    </row>
    <row r="9100" spans="8:18" x14ac:dyDescent="0.3">
      <c r="H9100" s="13"/>
      <c r="I9100" s="13"/>
      <c r="J9100" s="13"/>
      <c r="K9100" s="13"/>
      <c r="L9100" s="13"/>
      <c r="M9100" s="358"/>
      <c r="N9100" s="358"/>
      <c r="O9100" s="13"/>
      <c r="P9100" s="13"/>
      <c r="Q9100" s="13"/>
      <c r="R9100" s="13"/>
    </row>
    <row r="9101" spans="8:18" x14ac:dyDescent="0.3">
      <c r="H9101" s="13"/>
      <c r="I9101" s="13"/>
      <c r="J9101" s="13"/>
      <c r="K9101" s="13"/>
      <c r="L9101" s="13"/>
      <c r="M9101" s="358"/>
      <c r="N9101" s="358"/>
      <c r="O9101" s="13"/>
      <c r="P9101" s="13"/>
      <c r="Q9101" s="13"/>
      <c r="R9101" s="13"/>
    </row>
    <row r="9102" spans="8:18" x14ac:dyDescent="0.3">
      <c r="H9102" s="13"/>
      <c r="I9102" s="13"/>
      <c r="J9102" s="13"/>
      <c r="K9102" s="13"/>
      <c r="L9102" s="13"/>
      <c r="M9102" s="358"/>
      <c r="N9102" s="358"/>
      <c r="O9102" s="13"/>
      <c r="P9102" s="13"/>
      <c r="Q9102" s="13"/>
      <c r="R9102" s="13"/>
    </row>
    <row r="9103" spans="8:18" x14ac:dyDescent="0.3">
      <c r="H9103" s="13"/>
      <c r="I9103" s="13"/>
      <c r="J9103" s="13"/>
      <c r="K9103" s="13"/>
      <c r="L9103" s="13"/>
      <c r="M9103" s="358"/>
      <c r="N9103" s="358"/>
      <c r="O9103" s="13"/>
      <c r="P9103" s="13"/>
      <c r="Q9103" s="13"/>
      <c r="R9103" s="13"/>
    </row>
    <row r="9104" spans="8:18" x14ac:dyDescent="0.3">
      <c r="H9104" s="13"/>
      <c r="I9104" s="13"/>
      <c r="J9104" s="13"/>
      <c r="K9104" s="13"/>
      <c r="L9104" s="13"/>
      <c r="M9104" s="358"/>
      <c r="N9104" s="358"/>
      <c r="O9104" s="13"/>
      <c r="P9104" s="13"/>
      <c r="Q9104" s="13"/>
      <c r="R9104" s="13"/>
    </row>
    <row r="9105" spans="8:18" x14ac:dyDescent="0.3">
      <c r="H9105" s="13"/>
      <c r="I9105" s="13"/>
      <c r="J9105" s="13"/>
      <c r="K9105" s="13"/>
      <c r="L9105" s="13"/>
      <c r="M9105" s="358"/>
      <c r="N9105" s="358"/>
      <c r="O9105" s="13"/>
      <c r="P9105" s="13"/>
      <c r="Q9105" s="13"/>
      <c r="R9105" s="13"/>
    </row>
    <row r="9106" spans="8:18" x14ac:dyDescent="0.3">
      <c r="H9106" s="13"/>
      <c r="I9106" s="13"/>
      <c r="J9106" s="13"/>
      <c r="K9106" s="13"/>
      <c r="L9106" s="13"/>
      <c r="M9106" s="358"/>
      <c r="N9106" s="358"/>
      <c r="O9106" s="13"/>
      <c r="P9106" s="13"/>
      <c r="Q9106" s="13"/>
      <c r="R9106" s="13"/>
    </row>
    <row r="9107" spans="8:18" x14ac:dyDescent="0.3">
      <c r="H9107" s="13"/>
      <c r="I9107" s="13"/>
      <c r="J9107" s="13"/>
      <c r="K9107" s="13"/>
      <c r="L9107" s="13"/>
      <c r="M9107" s="358"/>
      <c r="N9107" s="358"/>
      <c r="O9107" s="13"/>
      <c r="P9107" s="13"/>
      <c r="Q9107" s="13"/>
      <c r="R9107" s="13"/>
    </row>
    <row r="9108" spans="8:18" x14ac:dyDescent="0.3">
      <c r="H9108" s="13"/>
      <c r="I9108" s="13"/>
      <c r="J9108" s="13"/>
      <c r="K9108" s="13"/>
      <c r="L9108" s="13"/>
      <c r="M9108" s="358"/>
      <c r="N9108" s="358"/>
      <c r="O9108" s="13"/>
      <c r="P9108" s="13"/>
      <c r="Q9108" s="13"/>
      <c r="R9108" s="13"/>
    </row>
    <row r="9109" spans="8:18" x14ac:dyDescent="0.3">
      <c r="H9109" s="13"/>
      <c r="I9109" s="13"/>
      <c r="J9109" s="13"/>
      <c r="K9109" s="13"/>
      <c r="L9109" s="13"/>
      <c r="M9109" s="358"/>
      <c r="N9109" s="358"/>
      <c r="O9109" s="13"/>
      <c r="P9109" s="13"/>
      <c r="Q9109" s="13"/>
      <c r="R9109" s="13"/>
    </row>
    <row r="9110" spans="8:18" x14ac:dyDescent="0.3">
      <c r="H9110" s="13"/>
      <c r="I9110" s="13"/>
      <c r="J9110" s="13"/>
      <c r="K9110" s="13"/>
      <c r="L9110" s="13"/>
      <c r="M9110" s="358"/>
      <c r="N9110" s="358"/>
      <c r="O9110" s="13"/>
      <c r="P9110" s="13"/>
      <c r="Q9110" s="13"/>
      <c r="R9110" s="13"/>
    </row>
    <row r="9111" spans="8:18" x14ac:dyDescent="0.3">
      <c r="H9111" s="13"/>
      <c r="I9111" s="13"/>
      <c r="J9111" s="13"/>
      <c r="K9111" s="13"/>
      <c r="L9111" s="13"/>
      <c r="M9111" s="358"/>
      <c r="N9111" s="358"/>
      <c r="O9111" s="13"/>
      <c r="P9111" s="13"/>
      <c r="Q9111" s="13"/>
      <c r="R9111" s="13"/>
    </row>
    <row r="9112" spans="8:18" x14ac:dyDescent="0.3">
      <c r="H9112" s="13"/>
      <c r="I9112" s="13"/>
      <c r="J9112" s="13"/>
      <c r="K9112" s="13"/>
      <c r="L9112" s="13"/>
      <c r="M9112" s="358"/>
      <c r="N9112" s="358"/>
      <c r="O9112" s="13"/>
      <c r="P9112" s="13"/>
      <c r="Q9112" s="13"/>
      <c r="R9112" s="13"/>
    </row>
    <row r="9113" spans="8:18" x14ac:dyDescent="0.3">
      <c r="H9113" s="13"/>
      <c r="I9113" s="13"/>
      <c r="J9113" s="13"/>
      <c r="K9113" s="13"/>
      <c r="L9113" s="13"/>
      <c r="M9113" s="358"/>
      <c r="N9113" s="358"/>
      <c r="O9113" s="13"/>
      <c r="P9113" s="13"/>
      <c r="Q9113" s="13"/>
      <c r="R9113" s="13"/>
    </row>
    <row r="9114" spans="8:18" x14ac:dyDescent="0.3">
      <c r="H9114" s="13"/>
      <c r="I9114" s="13"/>
      <c r="J9114" s="13"/>
      <c r="K9114" s="13"/>
      <c r="L9114" s="13"/>
      <c r="M9114" s="358"/>
      <c r="N9114" s="358"/>
      <c r="O9114" s="13"/>
      <c r="P9114" s="13"/>
      <c r="Q9114" s="13"/>
      <c r="R9114" s="13"/>
    </row>
    <row r="9115" spans="8:18" x14ac:dyDescent="0.3">
      <c r="H9115" s="13"/>
      <c r="I9115" s="13"/>
      <c r="J9115" s="13"/>
      <c r="K9115" s="13"/>
      <c r="L9115" s="13"/>
      <c r="M9115" s="358"/>
      <c r="N9115" s="358"/>
      <c r="O9115" s="13"/>
      <c r="P9115" s="13"/>
      <c r="Q9115" s="13"/>
      <c r="R9115" s="13"/>
    </row>
    <row r="9116" spans="8:18" x14ac:dyDescent="0.3">
      <c r="H9116" s="13"/>
      <c r="I9116" s="13"/>
      <c r="J9116" s="13"/>
      <c r="K9116" s="13"/>
      <c r="L9116" s="13"/>
      <c r="M9116" s="358"/>
      <c r="N9116" s="358"/>
      <c r="O9116" s="13"/>
      <c r="P9116" s="13"/>
      <c r="Q9116" s="13"/>
      <c r="R9116" s="13"/>
    </row>
    <row r="9117" spans="8:18" x14ac:dyDescent="0.3">
      <c r="H9117" s="13"/>
      <c r="I9117" s="13"/>
      <c r="J9117" s="13"/>
      <c r="K9117" s="13"/>
      <c r="L9117" s="13"/>
      <c r="M9117" s="358"/>
      <c r="N9117" s="358"/>
      <c r="O9117" s="13"/>
      <c r="P9117" s="13"/>
      <c r="Q9117" s="13"/>
      <c r="R9117" s="13"/>
    </row>
    <row r="9118" spans="8:18" x14ac:dyDescent="0.3">
      <c r="H9118" s="13"/>
      <c r="I9118" s="13"/>
      <c r="J9118" s="13"/>
      <c r="K9118" s="13"/>
      <c r="L9118" s="13"/>
      <c r="M9118" s="358"/>
      <c r="N9118" s="358"/>
      <c r="O9118" s="13"/>
      <c r="P9118" s="13"/>
      <c r="Q9118" s="13"/>
      <c r="R9118" s="13"/>
    </row>
    <row r="9119" spans="8:18" x14ac:dyDescent="0.3">
      <c r="H9119" s="13"/>
      <c r="I9119" s="13"/>
      <c r="J9119" s="13"/>
      <c r="K9119" s="13"/>
      <c r="L9119" s="13"/>
      <c r="M9119" s="358"/>
      <c r="N9119" s="358"/>
      <c r="O9119" s="13"/>
      <c r="P9119" s="13"/>
      <c r="Q9119" s="13"/>
      <c r="R9119" s="13"/>
    </row>
    <row r="9120" spans="8:18" x14ac:dyDescent="0.3">
      <c r="H9120" s="13"/>
      <c r="I9120" s="13"/>
      <c r="J9120" s="13"/>
      <c r="K9120" s="13"/>
      <c r="L9120" s="13"/>
      <c r="M9120" s="358"/>
      <c r="N9120" s="358"/>
      <c r="O9120" s="13"/>
      <c r="P9120" s="13"/>
      <c r="Q9120" s="13"/>
      <c r="R9120" s="13"/>
    </row>
    <row r="9121" spans="8:18" x14ac:dyDescent="0.3">
      <c r="H9121" s="13"/>
      <c r="I9121" s="13"/>
      <c r="J9121" s="13"/>
      <c r="K9121" s="13"/>
      <c r="L9121" s="13"/>
      <c r="M9121" s="358"/>
      <c r="N9121" s="358"/>
      <c r="O9121" s="13"/>
      <c r="P9121" s="13"/>
      <c r="Q9121" s="13"/>
      <c r="R9121" s="13"/>
    </row>
    <row r="9122" spans="8:18" x14ac:dyDescent="0.3">
      <c r="H9122" s="13"/>
      <c r="I9122" s="13"/>
      <c r="J9122" s="13"/>
      <c r="K9122" s="13"/>
      <c r="L9122" s="13"/>
      <c r="M9122" s="358"/>
      <c r="N9122" s="358"/>
      <c r="O9122" s="13"/>
      <c r="P9122" s="13"/>
      <c r="Q9122" s="13"/>
      <c r="R9122" s="13"/>
    </row>
    <row r="9123" spans="8:18" x14ac:dyDescent="0.3">
      <c r="H9123" s="13"/>
      <c r="I9123" s="13"/>
      <c r="J9123" s="13"/>
      <c r="K9123" s="13"/>
      <c r="L9123" s="13"/>
      <c r="M9123" s="358"/>
      <c r="N9123" s="358"/>
      <c r="O9123" s="13"/>
      <c r="P9123" s="13"/>
      <c r="Q9123" s="13"/>
      <c r="R9123" s="13"/>
    </row>
    <row r="9124" spans="8:18" x14ac:dyDescent="0.3">
      <c r="H9124" s="13"/>
      <c r="I9124" s="13"/>
      <c r="J9124" s="13"/>
      <c r="K9124" s="13"/>
      <c r="L9124" s="13"/>
      <c r="M9124" s="358"/>
      <c r="N9124" s="358"/>
      <c r="O9124" s="13"/>
      <c r="P9124" s="13"/>
      <c r="Q9124" s="13"/>
      <c r="R9124" s="13"/>
    </row>
    <row r="9125" spans="8:18" x14ac:dyDescent="0.3">
      <c r="H9125" s="13"/>
      <c r="I9125" s="13"/>
      <c r="J9125" s="13"/>
      <c r="K9125" s="13"/>
      <c r="L9125" s="13"/>
      <c r="M9125" s="358"/>
      <c r="N9125" s="358"/>
      <c r="O9125" s="13"/>
      <c r="P9125" s="13"/>
      <c r="Q9125" s="13"/>
      <c r="R9125" s="13"/>
    </row>
    <row r="9126" spans="8:18" x14ac:dyDescent="0.3">
      <c r="H9126" s="13"/>
      <c r="I9126" s="13"/>
      <c r="J9126" s="13"/>
      <c r="K9126" s="13"/>
      <c r="L9126" s="13"/>
      <c r="M9126" s="358"/>
      <c r="N9126" s="358"/>
      <c r="O9126" s="13"/>
      <c r="P9126" s="13"/>
      <c r="Q9126" s="13"/>
      <c r="R9126" s="13"/>
    </row>
    <row r="9127" spans="8:18" x14ac:dyDescent="0.3">
      <c r="H9127" s="13"/>
      <c r="I9127" s="13"/>
      <c r="J9127" s="13"/>
      <c r="K9127" s="13"/>
      <c r="L9127" s="13"/>
      <c r="M9127" s="358"/>
      <c r="N9127" s="358"/>
      <c r="O9127" s="13"/>
      <c r="P9127" s="13"/>
      <c r="Q9127" s="13"/>
      <c r="R9127" s="13"/>
    </row>
    <row r="9128" spans="8:18" x14ac:dyDescent="0.3">
      <c r="H9128" s="13"/>
      <c r="I9128" s="13"/>
      <c r="J9128" s="13"/>
      <c r="K9128" s="13"/>
      <c r="L9128" s="13"/>
      <c r="M9128" s="358"/>
      <c r="N9128" s="358"/>
      <c r="O9128" s="13"/>
      <c r="P9128" s="13"/>
      <c r="Q9128" s="13"/>
      <c r="R9128" s="13"/>
    </row>
    <row r="9129" spans="8:18" x14ac:dyDescent="0.3">
      <c r="H9129" s="13"/>
      <c r="I9129" s="13"/>
      <c r="J9129" s="13"/>
      <c r="K9129" s="13"/>
      <c r="L9129" s="13"/>
      <c r="M9129" s="358"/>
      <c r="N9129" s="358"/>
      <c r="O9129" s="13"/>
      <c r="P9129" s="13"/>
      <c r="Q9129" s="13"/>
      <c r="R9129" s="13"/>
    </row>
    <row r="9130" spans="8:18" x14ac:dyDescent="0.3">
      <c r="H9130" s="13"/>
      <c r="I9130" s="13"/>
      <c r="J9130" s="13"/>
      <c r="K9130" s="13"/>
      <c r="L9130" s="13"/>
      <c r="M9130" s="358"/>
      <c r="N9130" s="358"/>
      <c r="O9130" s="13"/>
      <c r="P9130" s="13"/>
      <c r="Q9130" s="13"/>
      <c r="R9130" s="13"/>
    </row>
    <row r="9131" spans="8:18" x14ac:dyDescent="0.3">
      <c r="H9131" s="13"/>
      <c r="I9131" s="13"/>
      <c r="J9131" s="13"/>
      <c r="K9131" s="13"/>
      <c r="L9131" s="13"/>
      <c r="M9131" s="358"/>
      <c r="N9131" s="358"/>
      <c r="O9131" s="13"/>
      <c r="P9131" s="13"/>
      <c r="Q9131" s="13"/>
      <c r="R9131" s="13"/>
    </row>
    <row r="9132" spans="8:18" x14ac:dyDescent="0.3">
      <c r="H9132" s="13"/>
      <c r="I9132" s="13"/>
      <c r="J9132" s="13"/>
      <c r="K9132" s="13"/>
      <c r="L9132" s="13"/>
      <c r="M9132" s="358"/>
      <c r="N9132" s="358"/>
      <c r="O9132" s="13"/>
      <c r="P9132" s="13"/>
      <c r="Q9132" s="13"/>
      <c r="R9132" s="13"/>
    </row>
    <row r="9133" spans="8:18" x14ac:dyDescent="0.3">
      <c r="H9133" s="13"/>
      <c r="I9133" s="13"/>
      <c r="J9133" s="13"/>
      <c r="K9133" s="13"/>
      <c r="L9133" s="13"/>
      <c r="M9133" s="358"/>
      <c r="N9133" s="358"/>
      <c r="O9133" s="13"/>
      <c r="P9133" s="13"/>
      <c r="Q9133" s="13"/>
      <c r="R9133" s="13"/>
    </row>
    <row r="9134" spans="8:18" x14ac:dyDescent="0.3">
      <c r="H9134" s="13"/>
      <c r="I9134" s="13"/>
      <c r="J9134" s="13"/>
      <c r="K9134" s="13"/>
      <c r="L9134" s="13"/>
      <c r="M9134" s="358"/>
      <c r="N9134" s="358"/>
      <c r="O9134" s="13"/>
      <c r="P9134" s="13"/>
      <c r="Q9134" s="13"/>
      <c r="R9134" s="13"/>
    </row>
    <row r="9135" spans="8:18" x14ac:dyDescent="0.3">
      <c r="H9135" s="13"/>
      <c r="I9135" s="13"/>
      <c r="J9135" s="13"/>
      <c r="K9135" s="13"/>
      <c r="L9135" s="13"/>
      <c r="M9135" s="358"/>
      <c r="N9135" s="358"/>
      <c r="O9135" s="13"/>
      <c r="P9135" s="13"/>
      <c r="Q9135" s="13"/>
      <c r="R9135" s="13"/>
    </row>
    <row r="9136" spans="8:18" x14ac:dyDescent="0.3">
      <c r="H9136" s="13"/>
      <c r="I9136" s="13"/>
      <c r="J9136" s="13"/>
      <c r="K9136" s="13"/>
      <c r="L9136" s="13"/>
      <c r="M9136" s="358"/>
      <c r="N9136" s="358"/>
      <c r="O9136" s="13"/>
      <c r="P9136" s="13"/>
      <c r="Q9136" s="13"/>
      <c r="R9136" s="13"/>
    </row>
    <row r="9137" spans="8:18" x14ac:dyDescent="0.3">
      <c r="H9137" s="13"/>
      <c r="I9137" s="13"/>
      <c r="J9137" s="13"/>
      <c r="K9137" s="13"/>
      <c r="L9137" s="13"/>
      <c r="M9137" s="358"/>
      <c r="N9137" s="358"/>
      <c r="O9137" s="13"/>
      <c r="P9137" s="13"/>
      <c r="Q9137" s="13"/>
      <c r="R9137" s="13"/>
    </row>
    <row r="9138" spans="8:18" x14ac:dyDescent="0.3">
      <c r="H9138" s="13"/>
      <c r="I9138" s="13"/>
      <c r="J9138" s="13"/>
      <c r="K9138" s="13"/>
      <c r="L9138" s="13"/>
      <c r="M9138" s="358"/>
      <c r="N9138" s="358"/>
      <c r="O9138" s="13"/>
      <c r="P9138" s="13"/>
      <c r="Q9138" s="13"/>
      <c r="R9138" s="13"/>
    </row>
    <row r="9139" spans="8:18" x14ac:dyDescent="0.3">
      <c r="H9139" s="13"/>
      <c r="I9139" s="13"/>
      <c r="J9139" s="13"/>
      <c r="K9139" s="13"/>
      <c r="L9139" s="13"/>
      <c r="M9139" s="358"/>
      <c r="N9139" s="358"/>
      <c r="O9139" s="13"/>
      <c r="P9139" s="13"/>
      <c r="Q9139" s="13"/>
      <c r="R9139" s="13"/>
    </row>
    <row r="9140" spans="8:18" x14ac:dyDescent="0.3">
      <c r="H9140" s="13"/>
      <c r="I9140" s="13"/>
      <c r="J9140" s="13"/>
      <c r="K9140" s="13"/>
      <c r="L9140" s="13"/>
      <c r="M9140" s="358"/>
      <c r="N9140" s="358"/>
      <c r="O9140" s="13"/>
      <c r="P9140" s="13"/>
      <c r="Q9140" s="13"/>
      <c r="R9140" s="13"/>
    </row>
    <row r="9141" spans="8:18" x14ac:dyDescent="0.3">
      <c r="H9141" s="13"/>
      <c r="I9141" s="13"/>
      <c r="J9141" s="13"/>
      <c r="K9141" s="13"/>
      <c r="L9141" s="13"/>
      <c r="M9141" s="358"/>
      <c r="N9141" s="358"/>
      <c r="O9141" s="13"/>
      <c r="P9141" s="13"/>
      <c r="Q9141" s="13"/>
      <c r="R9141" s="13"/>
    </row>
    <row r="9142" spans="8:18" x14ac:dyDescent="0.3">
      <c r="H9142" s="13"/>
      <c r="I9142" s="13"/>
      <c r="J9142" s="13"/>
      <c r="K9142" s="13"/>
      <c r="L9142" s="13"/>
      <c r="M9142" s="358"/>
      <c r="N9142" s="358"/>
      <c r="O9142" s="13"/>
      <c r="P9142" s="13"/>
      <c r="Q9142" s="13"/>
      <c r="R9142" s="13"/>
    </row>
    <row r="9143" spans="8:18" x14ac:dyDescent="0.3">
      <c r="H9143" s="13"/>
      <c r="I9143" s="13"/>
      <c r="J9143" s="13"/>
      <c r="K9143" s="13"/>
      <c r="L9143" s="13"/>
      <c r="M9143" s="358"/>
      <c r="N9143" s="358"/>
      <c r="O9143" s="13"/>
      <c r="P9143" s="13"/>
      <c r="Q9143" s="13"/>
      <c r="R9143" s="13"/>
    </row>
    <row r="9144" spans="8:18" x14ac:dyDescent="0.3">
      <c r="H9144" s="13"/>
      <c r="I9144" s="13"/>
      <c r="J9144" s="13"/>
      <c r="K9144" s="13"/>
      <c r="L9144" s="13"/>
      <c r="M9144" s="358"/>
      <c r="N9144" s="358"/>
      <c r="O9144" s="13"/>
      <c r="P9144" s="13"/>
      <c r="Q9144" s="13"/>
      <c r="R9144" s="13"/>
    </row>
    <row r="9145" spans="8:18" x14ac:dyDescent="0.3">
      <c r="H9145" s="13"/>
      <c r="I9145" s="13"/>
      <c r="J9145" s="13"/>
      <c r="K9145" s="13"/>
      <c r="L9145" s="13"/>
      <c r="M9145" s="358"/>
      <c r="N9145" s="358"/>
      <c r="O9145" s="13"/>
      <c r="P9145" s="13"/>
      <c r="Q9145" s="13"/>
      <c r="R9145" s="13"/>
    </row>
    <row r="9146" spans="8:18" x14ac:dyDescent="0.3">
      <c r="H9146" s="13"/>
      <c r="I9146" s="13"/>
      <c r="J9146" s="13"/>
      <c r="K9146" s="13"/>
      <c r="L9146" s="13"/>
      <c r="M9146" s="358"/>
      <c r="N9146" s="358"/>
      <c r="O9146" s="13"/>
      <c r="P9146" s="13"/>
      <c r="Q9146" s="13"/>
      <c r="R9146" s="13"/>
    </row>
    <row r="9147" spans="8:18" x14ac:dyDescent="0.3">
      <c r="H9147" s="13"/>
      <c r="I9147" s="13"/>
      <c r="J9147" s="13"/>
      <c r="K9147" s="13"/>
      <c r="L9147" s="13"/>
      <c r="M9147" s="358"/>
      <c r="N9147" s="358"/>
      <c r="O9147" s="13"/>
      <c r="P9147" s="13"/>
      <c r="Q9147" s="13"/>
      <c r="R9147" s="13"/>
    </row>
    <row r="9148" spans="8:18" x14ac:dyDescent="0.3">
      <c r="H9148" s="13"/>
      <c r="I9148" s="13"/>
      <c r="J9148" s="13"/>
      <c r="K9148" s="13"/>
      <c r="L9148" s="13"/>
      <c r="M9148" s="358"/>
      <c r="N9148" s="358"/>
      <c r="O9148" s="13"/>
      <c r="P9148" s="13"/>
      <c r="Q9148" s="13"/>
      <c r="R9148" s="13"/>
    </row>
    <row r="9149" spans="8:18" x14ac:dyDescent="0.3">
      <c r="H9149" s="13"/>
      <c r="I9149" s="13"/>
      <c r="J9149" s="13"/>
      <c r="K9149" s="13"/>
      <c r="L9149" s="13"/>
      <c r="M9149" s="358"/>
      <c r="N9149" s="358"/>
      <c r="O9149" s="13"/>
      <c r="P9149" s="13"/>
      <c r="Q9149" s="13"/>
      <c r="R9149" s="13"/>
    </row>
    <row r="9150" spans="8:18" x14ac:dyDescent="0.3">
      <c r="H9150" s="13"/>
      <c r="I9150" s="13"/>
      <c r="J9150" s="13"/>
      <c r="K9150" s="13"/>
      <c r="L9150" s="13"/>
      <c r="M9150" s="358"/>
      <c r="N9150" s="358"/>
      <c r="O9150" s="13"/>
      <c r="P9150" s="13"/>
      <c r="Q9150" s="13"/>
      <c r="R9150" s="13"/>
    </row>
    <row r="9151" spans="8:18" x14ac:dyDescent="0.3">
      <c r="H9151" s="13"/>
      <c r="I9151" s="13"/>
      <c r="J9151" s="13"/>
      <c r="K9151" s="13"/>
      <c r="L9151" s="13"/>
      <c r="M9151" s="358"/>
      <c r="N9151" s="358"/>
      <c r="O9151" s="13"/>
      <c r="P9151" s="13"/>
      <c r="Q9151" s="13"/>
      <c r="R9151" s="13"/>
    </row>
    <row r="9152" spans="8:18" x14ac:dyDescent="0.3">
      <c r="H9152" s="13"/>
      <c r="I9152" s="13"/>
      <c r="J9152" s="13"/>
      <c r="K9152" s="13"/>
      <c r="L9152" s="13"/>
      <c r="M9152" s="358"/>
      <c r="N9152" s="358"/>
      <c r="O9152" s="13"/>
      <c r="P9152" s="13"/>
      <c r="Q9152" s="13"/>
      <c r="R9152" s="13"/>
    </row>
    <row r="9153" spans="8:18" x14ac:dyDescent="0.3">
      <c r="H9153" s="13"/>
      <c r="I9153" s="13"/>
      <c r="J9153" s="13"/>
      <c r="K9153" s="13"/>
      <c r="L9153" s="13"/>
      <c r="M9153" s="358"/>
      <c r="N9153" s="358"/>
      <c r="O9153" s="13"/>
      <c r="P9153" s="13"/>
      <c r="Q9153" s="13"/>
      <c r="R9153" s="13"/>
    </row>
    <row r="9154" spans="8:18" x14ac:dyDescent="0.3">
      <c r="H9154" s="13"/>
      <c r="I9154" s="13"/>
      <c r="J9154" s="13"/>
      <c r="K9154" s="13"/>
      <c r="L9154" s="13"/>
      <c r="M9154" s="358"/>
      <c r="N9154" s="358"/>
      <c r="O9154" s="13"/>
      <c r="P9154" s="13"/>
      <c r="Q9154" s="13"/>
      <c r="R9154" s="13"/>
    </row>
    <row r="9155" spans="8:18" x14ac:dyDescent="0.3">
      <c r="H9155" s="13"/>
      <c r="I9155" s="13"/>
      <c r="J9155" s="13"/>
      <c r="K9155" s="13"/>
      <c r="L9155" s="13"/>
      <c r="M9155" s="358"/>
      <c r="N9155" s="358"/>
      <c r="O9155" s="13"/>
      <c r="P9155" s="13"/>
      <c r="Q9155" s="13"/>
      <c r="R9155" s="13"/>
    </row>
    <row r="9156" spans="8:18" x14ac:dyDescent="0.3">
      <c r="H9156" s="13"/>
      <c r="I9156" s="13"/>
      <c r="J9156" s="13"/>
      <c r="K9156" s="13"/>
      <c r="L9156" s="13"/>
      <c r="M9156" s="358"/>
      <c r="N9156" s="358"/>
      <c r="O9156" s="13"/>
      <c r="P9156" s="13"/>
      <c r="Q9156" s="13"/>
      <c r="R9156" s="13"/>
    </row>
    <row r="9157" spans="8:18" x14ac:dyDescent="0.3">
      <c r="H9157" s="13"/>
      <c r="I9157" s="13"/>
      <c r="J9157" s="13"/>
      <c r="K9157" s="13"/>
      <c r="L9157" s="13"/>
      <c r="M9157" s="358"/>
      <c r="N9157" s="358"/>
      <c r="O9157" s="13"/>
      <c r="P9157" s="13"/>
      <c r="Q9157" s="13"/>
      <c r="R9157" s="13"/>
    </row>
    <row r="9158" spans="8:18" x14ac:dyDescent="0.3">
      <c r="H9158" s="13"/>
      <c r="I9158" s="13"/>
      <c r="J9158" s="13"/>
      <c r="K9158" s="13"/>
      <c r="L9158" s="13"/>
      <c r="M9158" s="358"/>
      <c r="N9158" s="358"/>
      <c r="O9158" s="13"/>
      <c r="P9158" s="13"/>
      <c r="Q9158" s="13"/>
      <c r="R9158" s="13"/>
    </row>
    <row r="9159" spans="8:18" x14ac:dyDescent="0.3">
      <c r="H9159" s="13"/>
      <c r="I9159" s="13"/>
      <c r="J9159" s="13"/>
      <c r="K9159" s="13"/>
      <c r="L9159" s="13"/>
      <c r="M9159" s="358"/>
      <c r="N9159" s="358"/>
      <c r="O9159" s="13"/>
      <c r="P9159" s="13"/>
      <c r="Q9159" s="13"/>
      <c r="R9159" s="13"/>
    </row>
    <row r="9160" spans="8:18" x14ac:dyDescent="0.3">
      <c r="H9160" s="13"/>
      <c r="I9160" s="13"/>
      <c r="J9160" s="13"/>
      <c r="K9160" s="13"/>
      <c r="L9160" s="13"/>
      <c r="M9160" s="358"/>
      <c r="N9160" s="358"/>
      <c r="O9160" s="13"/>
      <c r="P9160" s="13"/>
      <c r="Q9160" s="13"/>
      <c r="R9160" s="13"/>
    </row>
    <row r="9161" spans="8:18" x14ac:dyDescent="0.3">
      <c r="H9161" s="13"/>
      <c r="I9161" s="13"/>
      <c r="J9161" s="13"/>
      <c r="K9161" s="13"/>
      <c r="L9161" s="13"/>
      <c r="M9161" s="358"/>
      <c r="N9161" s="358"/>
      <c r="O9161" s="13"/>
      <c r="P9161" s="13"/>
      <c r="Q9161" s="13"/>
      <c r="R9161" s="13"/>
    </row>
    <row r="9162" spans="8:18" x14ac:dyDescent="0.3">
      <c r="H9162" s="13"/>
      <c r="I9162" s="13"/>
      <c r="J9162" s="13"/>
      <c r="K9162" s="13"/>
      <c r="L9162" s="13"/>
      <c r="M9162" s="358"/>
      <c r="N9162" s="358"/>
      <c r="O9162" s="13"/>
      <c r="P9162" s="13"/>
      <c r="Q9162" s="13"/>
      <c r="R9162" s="13"/>
    </row>
    <row r="9163" spans="8:18" x14ac:dyDescent="0.3">
      <c r="H9163" s="13"/>
      <c r="I9163" s="13"/>
      <c r="J9163" s="13"/>
      <c r="K9163" s="13"/>
      <c r="L9163" s="13"/>
      <c r="M9163" s="358"/>
      <c r="N9163" s="358"/>
      <c r="O9163" s="13"/>
      <c r="P9163" s="13"/>
      <c r="Q9163" s="13"/>
      <c r="R9163" s="13"/>
    </row>
    <row r="9164" spans="8:18" x14ac:dyDescent="0.3">
      <c r="H9164" s="13"/>
      <c r="I9164" s="13"/>
      <c r="J9164" s="13"/>
      <c r="K9164" s="13"/>
      <c r="L9164" s="13"/>
      <c r="M9164" s="358"/>
      <c r="N9164" s="358"/>
      <c r="O9164" s="13"/>
      <c r="P9164" s="13"/>
      <c r="Q9164" s="13"/>
      <c r="R9164" s="13"/>
    </row>
    <row r="9165" spans="8:18" x14ac:dyDescent="0.3">
      <c r="H9165" s="13"/>
      <c r="I9165" s="13"/>
      <c r="J9165" s="13"/>
      <c r="K9165" s="13"/>
      <c r="L9165" s="13"/>
      <c r="M9165" s="358"/>
      <c r="N9165" s="358"/>
      <c r="O9165" s="13"/>
      <c r="P9165" s="13"/>
      <c r="Q9165" s="13"/>
      <c r="R9165" s="13"/>
    </row>
    <row r="9166" spans="8:18" x14ac:dyDescent="0.3">
      <c r="H9166" s="13"/>
      <c r="I9166" s="13"/>
      <c r="J9166" s="13"/>
      <c r="K9166" s="13"/>
      <c r="L9166" s="13"/>
      <c r="M9166" s="358"/>
      <c r="N9166" s="358"/>
      <c r="O9166" s="13"/>
      <c r="P9166" s="13"/>
      <c r="Q9166" s="13"/>
      <c r="R9166" s="13"/>
    </row>
    <row r="9167" spans="8:18" x14ac:dyDescent="0.3">
      <c r="H9167" s="13"/>
      <c r="I9167" s="13"/>
      <c r="J9167" s="13"/>
      <c r="K9167" s="13"/>
      <c r="L9167" s="13"/>
      <c r="M9167" s="358"/>
      <c r="N9167" s="358"/>
      <c r="O9167" s="13"/>
      <c r="P9167" s="13"/>
      <c r="Q9167" s="13"/>
      <c r="R9167" s="13"/>
    </row>
    <row r="9168" spans="8:18" x14ac:dyDescent="0.3">
      <c r="H9168" s="13"/>
      <c r="I9168" s="13"/>
      <c r="J9168" s="13"/>
      <c r="K9168" s="13"/>
      <c r="L9168" s="13"/>
      <c r="M9168" s="358"/>
      <c r="N9168" s="358"/>
      <c r="O9168" s="13"/>
      <c r="P9168" s="13"/>
      <c r="Q9168" s="13"/>
      <c r="R9168" s="13"/>
    </row>
    <row r="9169" spans="8:18" x14ac:dyDescent="0.3">
      <c r="H9169" s="13"/>
      <c r="I9169" s="13"/>
      <c r="J9169" s="13"/>
      <c r="K9169" s="13"/>
      <c r="L9169" s="13"/>
      <c r="M9169" s="358"/>
      <c r="N9169" s="358"/>
      <c r="O9169" s="13"/>
      <c r="P9169" s="13"/>
      <c r="Q9169" s="13"/>
      <c r="R9169" s="13"/>
    </row>
    <row r="9170" spans="8:18" x14ac:dyDescent="0.3">
      <c r="H9170" s="13"/>
      <c r="I9170" s="13"/>
      <c r="J9170" s="13"/>
      <c r="K9170" s="13"/>
      <c r="L9170" s="13"/>
      <c r="M9170" s="358"/>
      <c r="N9170" s="358"/>
      <c r="O9170" s="13"/>
      <c r="P9170" s="13"/>
      <c r="Q9170" s="13"/>
      <c r="R9170" s="13"/>
    </row>
    <row r="9171" spans="8:18" x14ac:dyDescent="0.3">
      <c r="H9171" s="13"/>
      <c r="I9171" s="13"/>
      <c r="J9171" s="13"/>
      <c r="K9171" s="13"/>
      <c r="L9171" s="13"/>
      <c r="M9171" s="358"/>
      <c r="N9171" s="358"/>
      <c r="O9171" s="13"/>
      <c r="P9171" s="13"/>
      <c r="Q9171" s="13"/>
      <c r="R9171" s="13"/>
    </row>
    <row r="9172" spans="8:18" x14ac:dyDescent="0.3">
      <c r="H9172" s="13"/>
      <c r="I9172" s="13"/>
      <c r="J9172" s="13"/>
      <c r="K9172" s="13"/>
      <c r="L9172" s="13"/>
      <c r="M9172" s="358"/>
      <c r="N9172" s="358"/>
      <c r="O9172" s="13"/>
      <c r="P9172" s="13"/>
      <c r="Q9172" s="13"/>
      <c r="R9172" s="13"/>
    </row>
    <row r="9173" spans="8:18" x14ac:dyDescent="0.3">
      <c r="H9173" s="13"/>
      <c r="I9173" s="13"/>
      <c r="J9173" s="13"/>
      <c r="K9173" s="13"/>
      <c r="L9173" s="13"/>
      <c r="M9173" s="358"/>
      <c r="N9173" s="358"/>
      <c r="O9173" s="13"/>
      <c r="P9173" s="13"/>
      <c r="Q9173" s="13"/>
      <c r="R9173" s="13"/>
    </row>
    <row r="9174" spans="8:18" x14ac:dyDescent="0.3">
      <c r="H9174" s="13"/>
      <c r="I9174" s="13"/>
      <c r="J9174" s="13"/>
      <c r="K9174" s="13"/>
      <c r="L9174" s="13"/>
      <c r="M9174" s="358"/>
      <c r="N9174" s="358"/>
      <c r="O9174" s="13"/>
      <c r="P9174" s="13"/>
      <c r="Q9174" s="13"/>
      <c r="R9174" s="13"/>
    </row>
    <row r="9175" spans="8:18" x14ac:dyDescent="0.3">
      <c r="H9175" s="13"/>
      <c r="I9175" s="13"/>
      <c r="J9175" s="13"/>
      <c r="K9175" s="13"/>
      <c r="L9175" s="13"/>
      <c r="M9175" s="358"/>
      <c r="N9175" s="358"/>
      <c r="O9175" s="13"/>
      <c r="P9175" s="13"/>
      <c r="Q9175" s="13"/>
      <c r="R9175" s="13"/>
    </row>
    <row r="9176" spans="8:18" x14ac:dyDescent="0.3">
      <c r="H9176" s="13"/>
      <c r="I9176" s="13"/>
      <c r="J9176" s="13"/>
      <c r="K9176" s="13"/>
      <c r="L9176" s="13"/>
      <c r="M9176" s="358"/>
      <c r="N9176" s="358"/>
      <c r="O9176" s="13"/>
      <c r="P9176" s="13"/>
      <c r="Q9176" s="13"/>
      <c r="R9176" s="13"/>
    </row>
    <row r="9177" spans="8:18" x14ac:dyDescent="0.3">
      <c r="H9177" s="13"/>
      <c r="I9177" s="13"/>
      <c r="J9177" s="13"/>
      <c r="K9177" s="13"/>
      <c r="L9177" s="13"/>
      <c r="M9177" s="358"/>
      <c r="N9177" s="358"/>
      <c r="O9177" s="13"/>
      <c r="P9177" s="13"/>
      <c r="Q9177" s="13"/>
      <c r="R9177" s="13"/>
    </row>
    <row r="9178" spans="8:18" x14ac:dyDescent="0.3">
      <c r="H9178" s="13"/>
      <c r="I9178" s="13"/>
      <c r="J9178" s="13"/>
      <c r="K9178" s="13"/>
      <c r="L9178" s="13"/>
      <c r="M9178" s="358"/>
      <c r="N9178" s="358"/>
      <c r="O9178" s="13"/>
      <c r="P9178" s="13"/>
      <c r="Q9178" s="13"/>
      <c r="R9178" s="13"/>
    </row>
    <row r="9179" spans="8:18" x14ac:dyDescent="0.3">
      <c r="H9179" s="13"/>
      <c r="I9179" s="13"/>
      <c r="J9179" s="13"/>
      <c r="K9179" s="13"/>
      <c r="L9179" s="13"/>
      <c r="M9179" s="358"/>
      <c r="N9179" s="358"/>
      <c r="O9179" s="13"/>
      <c r="P9179" s="13"/>
      <c r="Q9179" s="13"/>
      <c r="R9179" s="13"/>
    </row>
    <row r="9180" spans="8:18" x14ac:dyDescent="0.3">
      <c r="H9180" s="13"/>
      <c r="I9180" s="13"/>
      <c r="J9180" s="13"/>
      <c r="K9180" s="13"/>
      <c r="L9180" s="13"/>
      <c r="M9180" s="358"/>
      <c r="N9180" s="358"/>
      <c r="O9180" s="13"/>
      <c r="P9180" s="13"/>
      <c r="Q9180" s="13"/>
      <c r="R9180" s="13"/>
    </row>
    <row r="9181" spans="8:18" x14ac:dyDescent="0.3">
      <c r="H9181" s="13"/>
      <c r="I9181" s="13"/>
      <c r="J9181" s="13"/>
      <c r="K9181" s="13"/>
      <c r="L9181" s="13"/>
      <c r="M9181" s="358"/>
      <c r="N9181" s="358"/>
      <c r="O9181" s="13"/>
      <c r="P9181" s="13"/>
      <c r="Q9181" s="13"/>
      <c r="R9181" s="13"/>
    </row>
    <row r="9182" spans="8:18" x14ac:dyDescent="0.3">
      <c r="H9182" s="13"/>
      <c r="I9182" s="13"/>
      <c r="J9182" s="13"/>
      <c r="K9182" s="13"/>
      <c r="L9182" s="13"/>
      <c r="M9182" s="358"/>
      <c r="N9182" s="358"/>
      <c r="O9182" s="13"/>
      <c r="P9182" s="13"/>
      <c r="Q9182" s="13"/>
      <c r="R9182" s="13"/>
    </row>
    <row r="9183" spans="8:18" x14ac:dyDescent="0.3">
      <c r="H9183" s="13"/>
      <c r="I9183" s="13"/>
      <c r="J9183" s="13"/>
      <c r="K9183" s="13"/>
      <c r="L9183" s="13"/>
      <c r="M9183" s="358"/>
      <c r="N9183" s="358"/>
      <c r="O9183" s="13"/>
      <c r="P9183" s="13"/>
      <c r="Q9183" s="13"/>
      <c r="R9183" s="13"/>
    </row>
    <row r="9184" spans="8:18" x14ac:dyDescent="0.3">
      <c r="H9184" s="13"/>
      <c r="I9184" s="13"/>
      <c r="J9184" s="13"/>
      <c r="K9184" s="13"/>
      <c r="L9184" s="13"/>
      <c r="M9184" s="358"/>
      <c r="N9184" s="358"/>
      <c r="O9184" s="13"/>
      <c r="P9184" s="13"/>
      <c r="Q9184" s="13"/>
      <c r="R9184" s="13"/>
    </row>
    <row r="9185" spans="8:18" x14ac:dyDescent="0.3">
      <c r="H9185" s="13"/>
      <c r="I9185" s="13"/>
      <c r="J9185" s="13"/>
      <c r="K9185" s="13"/>
      <c r="L9185" s="13"/>
      <c r="M9185" s="358"/>
      <c r="N9185" s="358"/>
      <c r="O9185" s="13"/>
      <c r="P9185" s="13"/>
      <c r="Q9185" s="13"/>
      <c r="R9185" s="13"/>
    </row>
    <row r="9186" spans="8:18" x14ac:dyDescent="0.3">
      <c r="H9186" s="13"/>
      <c r="I9186" s="13"/>
      <c r="J9186" s="13"/>
      <c r="K9186" s="13"/>
      <c r="L9186" s="13"/>
      <c r="M9186" s="358"/>
      <c r="N9186" s="358"/>
      <c r="O9186" s="13"/>
      <c r="P9186" s="13"/>
      <c r="Q9186" s="13"/>
      <c r="R9186" s="13"/>
    </row>
    <row r="9187" spans="8:18" x14ac:dyDescent="0.3">
      <c r="H9187" s="13"/>
      <c r="I9187" s="13"/>
      <c r="J9187" s="13"/>
      <c r="K9187" s="13"/>
      <c r="L9187" s="13"/>
      <c r="M9187" s="358"/>
      <c r="N9187" s="358"/>
      <c r="O9187" s="13"/>
      <c r="P9187" s="13"/>
      <c r="Q9187" s="13"/>
      <c r="R9187" s="13"/>
    </row>
    <row r="9188" spans="8:18" x14ac:dyDescent="0.3">
      <c r="H9188" s="13"/>
      <c r="I9188" s="13"/>
      <c r="J9188" s="13"/>
      <c r="K9188" s="13"/>
      <c r="L9188" s="13"/>
      <c r="M9188" s="358"/>
      <c r="N9188" s="358"/>
      <c r="O9188" s="13"/>
      <c r="P9188" s="13"/>
      <c r="Q9188" s="13"/>
      <c r="R9188" s="13"/>
    </row>
    <row r="9189" spans="8:18" x14ac:dyDescent="0.3">
      <c r="H9189" s="13"/>
      <c r="I9189" s="13"/>
      <c r="J9189" s="13"/>
      <c r="K9189" s="13"/>
      <c r="L9189" s="13"/>
      <c r="M9189" s="358"/>
      <c r="N9189" s="358"/>
      <c r="O9189" s="13"/>
      <c r="P9189" s="13"/>
      <c r="Q9189" s="13"/>
      <c r="R9189" s="13"/>
    </row>
    <row r="9190" spans="8:18" x14ac:dyDescent="0.3">
      <c r="H9190" s="13"/>
      <c r="I9190" s="13"/>
      <c r="J9190" s="13"/>
      <c r="K9190" s="13"/>
      <c r="L9190" s="13"/>
      <c r="M9190" s="358"/>
      <c r="N9190" s="358"/>
      <c r="O9190" s="13"/>
      <c r="P9190" s="13"/>
      <c r="Q9190" s="13"/>
      <c r="R9190" s="13"/>
    </row>
    <row r="9191" spans="8:18" x14ac:dyDescent="0.3">
      <c r="H9191" s="13"/>
      <c r="I9191" s="13"/>
      <c r="J9191" s="13"/>
      <c r="K9191" s="13"/>
      <c r="L9191" s="13"/>
      <c r="M9191" s="358"/>
      <c r="N9191" s="358"/>
      <c r="O9191" s="13"/>
      <c r="P9191" s="13"/>
      <c r="Q9191" s="13"/>
      <c r="R9191" s="13"/>
    </row>
    <row r="9192" spans="8:18" x14ac:dyDescent="0.3">
      <c r="H9192" s="13"/>
      <c r="I9192" s="13"/>
      <c r="J9192" s="13"/>
      <c r="K9192" s="13"/>
      <c r="L9192" s="13"/>
      <c r="M9192" s="358"/>
      <c r="N9192" s="358"/>
      <c r="O9192" s="13"/>
      <c r="P9192" s="13"/>
      <c r="Q9192" s="13"/>
      <c r="R9192" s="13"/>
    </row>
    <row r="9193" spans="8:18" x14ac:dyDescent="0.3">
      <c r="H9193" s="13"/>
      <c r="I9193" s="13"/>
      <c r="J9193" s="13"/>
      <c r="K9193" s="13"/>
      <c r="L9193" s="13"/>
      <c r="M9193" s="358"/>
      <c r="N9193" s="358"/>
      <c r="O9193" s="13"/>
      <c r="P9193" s="13"/>
      <c r="Q9193" s="13"/>
      <c r="R9193" s="13"/>
    </row>
    <row r="9194" spans="8:18" x14ac:dyDescent="0.3">
      <c r="H9194" s="13"/>
      <c r="I9194" s="13"/>
      <c r="J9194" s="13"/>
      <c r="K9194" s="13"/>
      <c r="L9194" s="13"/>
      <c r="M9194" s="358"/>
      <c r="N9194" s="358"/>
      <c r="O9194" s="13"/>
      <c r="P9194" s="13"/>
      <c r="Q9194" s="13"/>
      <c r="R9194" s="13"/>
    </row>
    <row r="9195" spans="8:18" x14ac:dyDescent="0.3">
      <c r="H9195" s="13"/>
      <c r="I9195" s="13"/>
      <c r="J9195" s="13"/>
      <c r="K9195" s="13"/>
      <c r="L9195" s="13"/>
      <c r="M9195" s="358"/>
      <c r="N9195" s="358"/>
      <c r="O9195" s="13"/>
      <c r="P9195" s="13"/>
      <c r="Q9195" s="13"/>
      <c r="R9195" s="13"/>
    </row>
    <row r="9196" spans="8:18" x14ac:dyDescent="0.3">
      <c r="H9196" s="13"/>
      <c r="I9196" s="13"/>
      <c r="J9196" s="13"/>
      <c r="K9196" s="13"/>
      <c r="L9196" s="13"/>
      <c r="M9196" s="358"/>
      <c r="N9196" s="358"/>
      <c r="O9196" s="13"/>
      <c r="P9196" s="13"/>
      <c r="Q9196" s="13"/>
      <c r="R9196" s="13"/>
    </row>
    <row r="9197" spans="8:18" x14ac:dyDescent="0.3">
      <c r="H9197" s="13"/>
      <c r="I9197" s="13"/>
      <c r="J9197" s="13"/>
      <c r="K9197" s="13"/>
      <c r="L9197" s="13"/>
      <c r="M9197" s="358"/>
      <c r="N9197" s="358"/>
      <c r="O9197" s="13"/>
      <c r="P9197" s="13"/>
      <c r="Q9197" s="13"/>
      <c r="R9197" s="13"/>
    </row>
    <row r="9198" spans="8:18" x14ac:dyDescent="0.3">
      <c r="H9198" s="13"/>
      <c r="I9198" s="13"/>
      <c r="J9198" s="13"/>
      <c r="K9198" s="13"/>
      <c r="L9198" s="13"/>
      <c r="M9198" s="358"/>
      <c r="N9198" s="358"/>
      <c r="O9198" s="13"/>
      <c r="P9198" s="13"/>
      <c r="Q9198" s="13"/>
      <c r="R9198" s="13"/>
    </row>
    <row r="9199" spans="8:18" x14ac:dyDescent="0.3">
      <c r="H9199" s="13"/>
      <c r="I9199" s="13"/>
      <c r="J9199" s="13"/>
      <c r="K9199" s="13"/>
      <c r="L9199" s="13"/>
      <c r="M9199" s="358"/>
      <c r="N9199" s="358"/>
      <c r="O9199" s="13"/>
      <c r="P9199" s="13"/>
      <c r="Q9199" s="13"/>
      <c r="R9199" s="13"/>
    </row>
    <row r="9200" spans="8:18" x14ac:dyDescent="0.3">
      <c r="H9200" s="13"/>
      <c r="I9200" s="13"/>
      <c r="J9200" s="13"/>
      <c r="K9200" s="13"/>
      <c r="L9200" s="13"/>
      <c r="M9200" s="358"/>
      <c r="N9200" s="358"/>
      <c r="O9200" s="13"/>
      <c r="P9200" s="13"/>
      <c r="Q9200" s="13"/>
      <c r="R9200" s="13"/>
    </row>
    <row r="9201" spans="8:18" x14ac:dyDescent="0.3">
      <c r="H9201" s="13"/>
      <c r="I9201" s="13"/>
      <c r="J9201" s="13"/>
      <c r="K9201" s="13"/>
      <c r="L9201" s="13"/>
      <c r="M9201" s="358"/>
      <c r="N9201" s="358"/>
      <c r="O9201" s="13"/>
      <c r="P9201" s="13"/>
      <c r="Q9201" s="13"/>
      <c r="R9201" s="13"/>
    </row>
    <row r="9202" spans="8:18" x14ac:dyDescent="0.3">
      <c r="H9202" s="13"/>
      <c r="I9202" s="13"/>
      <c r="J9202" s="13"/>
      <c r="K9202" s="13"/>
      <c r="L9202" s="13"/>
      <c r="M9202" s="358"/>
      <c r="N9202" s="358"/>
      <c r="O9202" s="13"/>
      <c r="P9202" s="13"/>
      <c r="Q9202" s="13"/>
      <c r="R9202" s="13"/>
    </row>
    <row r="9203" spans="8:18" x14ac:dyDescent="0.3">
      <c r="H9203" s="13"/>
      <c r="I9203" s="13"/>
      <c r="J9203" s="13"/>
      <c r="K9203" s="13"/>
      <c r="L9203" s="13"/>
      <c r="M9203" s="358"/>
      <c r="N9203" s="358"/>
      <c r="O9203" s="13"/>
      <c r="P9203" s="13"/>
      <c r="Q9203" s="13"/>
      <c r="R9203" s="13"/>
    </row>
    <row r="9204" spans="8:18" x14ac:dyDescent="0.3">
      <c r="H9204" s="13"/>
      <c r="I9204" s="13"/>
      <c r="J9204" s="13"/>
      <c r="K9204" s="13"/>
      <c r="L9204" s="13"/>
      <c r="M9204" s="358"/>
      <c r="N9204" s="358"/>
      <c r="O9204" s="13"/>
      <c r="P9204" s="13"/>
      <c r="Q9204" s="13"/>
      <c r="R9204" s="13"/>
    </row>
    <row r="9205" spans="8:18" x14ac:dyDescent="0.3">
      <c r="H9205" s="13"/>
      <c r="I9205" s="13"/>
      <c r="J9205" s="13"/>
      <c r="K9205" s="13"/>
      <c r="L9205" s="13"/>
      <c r="M9205" s="358"/>
      <c r="N9205" s="358"/>
      <c r="O9205" s="13"/>
      <c r="P9205" s="13"/>
      <c r="Q9205" s="13"/>
      <c r="R9205" s="13"/>
    </row>
    <row r="9206" spans="8:18" x14ac:dyDescent="0.3">
      <c r="H9206" s="13"/>
      <c r="I9206" s="13"/>
      <c r="J9206" s="13"/>
      <c r="K9206" s="13"/>
      <c r="L9206" s="13"/>
      <c r="M9206" s="358"/>
      <c r="N9206" s="358"/>
      <c r="O9206" s="13"/>
      <c r="P9206" s="13"/>
      <c r="Q9206" s="13"/>
      <c r="R9206" s="13"/>
    </row>
    <row r="9207" spans="8:18" x14ac:dyDescent="0.3">
      <c r="H9207" s="13"/>
      <c r="I9207" s="13"/>
      <c r="J9207" s="13"/>
      <c r="K9207" s="13"/>
      <c r="L9207" s="13"/>
      <c r="M9207" s="358"/>
      <c r="N9207" s="358"/>
      <c r="O9207" s="13"/>
      <c r="P9207" s="13"/>
      <c r="Q9207" s="13"/>
      <c r="R9207" s="13"/>
    </row>
    <row r="9208" spans="8:18" x14ac:dyDescent="0.3">
      <c r="H9208" s="13"/>
      <c r="I9208" s="13"/>
      <c r="J9208" s="13"/>
      <c r="K9208" s="13"/>
      <c r="L9208" s="13"/>
      <c r="M9208" s="358"/>
      <c r="N9208" s="358"/>
      <c r="O9208" s="13"/>
      <c r="P9208" s="13"/>
      <c r="Q9208" s="13"/>
      <c r="R9208" s="13"/>
    </row>
    <row r="9209" spans="8:18" x14ac:dyDescent="0.3">
      <c r="H9209" s="13"/>
      <c r="I9209" s="13"/>
      <c r="J9209" s="13"/>
      <c r="K9209" s="13"/>
      <c r="L9209" s="13"/>
      <c r="M9209" s="358"/>
      <c r="N9209" s="358"/>
      <c r="O9209" s="13"/>
      <c r="P9209" s="13"/>
      <c r="Q9209" s="13"/>
      <c r="R9209" s="13"/>
    </row>
    <row r="9210" spans="8:18" x14ac:dyDescent="0.3">
      <c r="H9210" s="13"/>
      <c r="I9210" s="13"/>
      <c r="J9210" s="13"/>
      <c r="K9210" s="13"/>
      <c r="L9210" s="13"/>
      <c r="M9210" s="358"/>
      <c r="N9210" s="358"/>
      <c r="O9210" s="13"/>
      <c r="P9210" s="13"/>
      <c r="Q9210" s="13"/>
      <c r="R9210" s="13"/>
    </row>
    <row r="9211" spans="8:18" x14ac:dyDescent="0.3">
      <c r="H9211" s="13"/>
      <c r="I9211" s="13"/>
      <c r="J9211" s="13"/>
      <c r="K9211" s="13"/>
      <c r="L9211" s="13"/>
      <c r="M9211" s="358"/>
      <c r="N9211" s="358"/>
      <c r="O9211" s="13"/>
      <c r="P9211" s="13"/>
      <c r="Q9211" s="13"/>
      <c r="R9211" s="13"/>
    </row>
    <row r="9212" spans="8:18" x14ac:dyDescent="0.3">
      <c r="H9212" s="13"/>
      <c r="I9212" s="13"/>
      <c r="J9212" s="13"/>
      <c r="K9212" s="13"/>
      <c r="L9212" s="13"/>
      <c r="M9212" s="358"/>
      <c r="N9212" s="358"/>
      <c r="O9212" s="13"/>
      <c r="P9212" s="13"/>
      <c r="Q9212" s="13"/>
      <c r="R9212" s="13"/>
    </row>
    <row r="9213" spans="8:18" x14ac:dyDescent="0.3">
      <c r="H9213" s="13"/>
      <c r="I9213" s="13"/>
      <c r="J9213" s="13"/>
      <c r="K9213" s="13"/>
      <c r="L9213" s="13"/>
      <c r="M9213" s="358"/>
      <c r="N9213" s="358"/>
      <c r="O9213" s="13"/>
      <c r="P9213" s="13"/>
      <c r="Q9213" s="13"/>
      <c r="R9213" s="13"/>
    </row>
    <row r="9214" spans="8:18" x14ac:dyDescent="0.3">
      <c r="H9214" s="13"/>
      <c r="I9214" s="13"/>
      <c r="J9214" s="13"/>
      <c r="K9214" s="13"/>
      <c r="L9214" s="13"/>
      <c r="M9214" s="358"/>
      <c r="N9214" s="358"/>
      <c r="O9214" s="13"/>
      <c r="P9214" s="13"/>
      <c r="Q9214" s="13"/>
      <c r="R9214" s="13"/>
    </row>
    <row r="9215" spans="8:18" x14ac:dyDescent="0.3">
      <c r="H9215" s="13"/>
      <c r="I9215" s="13"/>
      <c r="J9215" s="13"/>
      <c r="K9215" s="13"/>
      <c r="L9215" s="13"/>
      <c r="M9215" s="358"/>
      <c r="N9215" s="358"/>
      <c r="O9215" s="13"/>
      <c r="P9215" s="13"/>
      <c r="Q9215" s="13"/>
      <c r="R9215" s="13"/>
    </row>
    <row r="9216" spans="8:18" x14ac:dyDescent="0.3">
      <c r="H9216" s="13"/>
      <c r="I9216" s="13"/>
      <c r="J9216" s="13"/>
      <c r="K9216" s="13"/>
      <c r="L9216" s="13"/>
      <c r="M9216" s="358"/>
      <c r="N9216" s="358"/>
      <c r="O9216" s="13"/>
      <c r="P9216" s="13"/>
      <c r="Q9216" s="13"/>
      <c r="R9216" s="13"/>
    </row>
    <row r="9217" spans="8:18" x14ac:dyDescent="0.3">
      <c r="H9217" s="13"/>
      <c r="I9217" s="13"/>
      <c r="J9217" s="13"/>
      <c r="K9217" s="13"/>
      <c r="L9217" s="13"/>
      <c r="M9217" s="358"/>
      <c r="N9217" s="358"/>
      <c r="O9217" s="13"/>
      <c r="P9217" s="13"/>
      <c r="Q9217" s="13"/>
      <c r="R9217" s="13"/>
    </row>
    <row r="9218" spans="8:18" x14ac:dyDescent="0.3">
      <c r="H9218" s="13"/>
      <c r="I9218" s="13"/>
      <c r="J9218" s="13"/>
      <c r="K9218" s="13"/>
      <c r="L9218" s="13"/>
      <c r="M9218" s="358"/>
      <c r="N9218" s="358"/>
      <c r="O9218" s="13"/>
      <c r="P9218" s="13"/>
      <c r="Q9218" s="13"/>
      <c r="R9218" s="13"/>
    </row>
    <row r="9219" spans="8:18" x14ac:dyDescent="0.3">
      <c r="H9219" s="13"/>
      <c r="I9219" s="13"/>
      <c r="J9219" s="13"/>
      <c r="K9219" s="13"/>
      <c r="L9219" s="13"/>
      <c r="M9219" s="358"/>
      <c r="N9219" s="358"/>
      <c r="O9219" s="13"/>
      <c r="P9219" s="13"/>
      <c r="Q9219" s="13"/>
      <c r="R9219" s="13"/>
    </row>
    <row r="9220" spans="8:18" x14ac:dyDescent="0.3">
      <c r="H9220" s="13"/>
      <c r="I9220" s="13"/>
      <c r="J9220" s="13"/>
      <c r="K9220" s="13"/>
      <c r="L9220" s="13"/>
      <c r="M9220" s="358"/>
      <c r="N9220" s="358"/>
      <c r="O9220" s="13"/>
      <c r="P9220" s="13"/>
      <c r="Q9220" s="13"/>
      <c r="R9220" s="13"/>
    </row>
    <row r="9221" spans="8:18" x14ac:dyDescent="0.3">
      <c r="H9221" s="13"/>
      <c r="I9221" s="13"/>
      <c r="J9221" s="13"/>
      <c r="K9221" s="13"/>
      <c r="L9221" s="13"/>
      <c r="M9221" s="358"/>
      <c r="N9221" s="358"/>
      <c r="O9221" s="13"/>
      <c r="P9221" s="13"/>
      <c r="Q9221" s="13"/>
      <c r="R9221" s="13"/>
    </row>
    <row r="9222" spans="8:18" x14ac:dyDescent="0.3">
      <c r="H9222" s="13"/>
      <c r="I9222" s="13"/>
      <c r="J9222" s="13"/>
      <c r="K9222" s="13"/>
      <c r="L9222" s="13"/>
      <c r="M9222" s="358"/>
      <c r="N9222" s="358"/>
      <c r="O9222" s="13"/>
      <c r="P9222" s="13"/>
      <c r="Q9222" s="13"/>
      <c r="R9222" s="13"/>
    </row>
    <row r="9223" spans="8:18" x14ac:dyDescent="0.3">
      <c r="H9223" s="13"/>
      <c r="I9223" s="13"/>
      <c r="J9223" s="13"/>
      <c r="K9223" s="13"/>
      <c r="L9223" s="13"/>
      <c r="M9223" s="358"/>
      <c r="N9223" s="358"/>
      <c r="O9223" s="13"/>
      <c r="P9223" s="13"/>
      <c r="Q9223" s="13"/>
      <c r="R9223" s="13"/>
    </row>
    <row r="9224" spans="8:18" x14ac:dyDescent="0.3">
      <c r="H9224" s="13"/>
      <c r="I9224" s="13"/>
      <c r="J9224" s="13"/>
      <c r="K9224" s="13"/>
      <c r="L9224" s="13"/>
      <c r="M9224" s="358"/>
      <c r="N9224" s="358"/>
      <c r="O9224" s="13"/>
      <c r="P9224" s="13"/>
      <c r="Q9224" s="13"/>
      <c r="R9224" s="13"/>
    </row>
    <row r="9225" spans="8:18" x14ac:dyDescent="0.3">
      <c r="H9225" s="13"/>
      <c r="I9225" s="13"/>
      <c r="J9225" s="13"/>
      <c r="K9225" s="13"/>
      <c r="L9225" s="13"/>
      <c r="M9225" s="358"/>
      <c r="N9225" s="358"/>
      <c r="O9225" s="13"/>
      <c r="P9225" s="13"/>
      <c r="Q9225" s="13"/>
      <c r="R9225" s="13"/>
    </row>
    <row r="9226" spans="8:18" x14ac:dyDescent="0.3">
      <c r="H9226" s="13"/>
      <c r="I9226" s="13"/>
      <c r="J9226" s="13"/>
      <c r="K9226" s="13"/>
      <c r="L9226" s="13"/>
      <c r="M9226" s="358"/>
      <c r="N9226" s="358"/>
      <c r="O9226" s="13"/>
      <c r="P9226" s="13"/>
      <c r="Q9226" s="13"/>
      <c r="R9226" s="13"/>
    </row>
    <row r="9227" spans="8:18" x14ac:dyDescent="0.3">
      <c r="H9227" s="13"/>
      <c r="I9227" s="13"/>
      <c r="J9227" s="13"/>
      <c r="K9227" s="13"/>
      <c r="L9227" s="13"/>
      <c r="M9227" s="358"/>
      <c r="N9227" s="358"/>
      <c r="O9227" s="13"/>
      <c r="P9227" s="13"/>
      <c r="Q9227" s="13"/>
      <c r="R9227" s="13"/>
    </row>
    <row r="9228" spans="8:18" x14ac:dyDescent="0.3">
      <c r="H9228" s="13"/>
      <c r="I9228" s="13"/>
      <c r="J9228" s="13"/>
      <c r="K9228" s="13"/>
      <c r="L9228" s="13"/>
      <c r="M9228" s="358"/>
      <c r="N9228" s="358"/>
      <c r="O9228" s="13"/>
      <c r="P9228" s="13"/>
      <c r="Q9228" s="13"/>
      <c r="R9228" s="13"/>
    </row>
    <row r="9229" spans="8:18" x14ac:dyDescent="0.3">
      <c r="H9229" s="13"/>
      <c r="I9229" s="13"/>
      <c r="J9229" s="13"/>
      <c r="K9229" s="13"/>
      <c r="L9229" s="13"/>
      <c r="M9229" s="358"/>
      <c r="N9229" s="358"/>
      <c r="O9229" s="13"/>
      <c r="P9229" s="13"/>
      <c r="Q9229" s="13"/>
      <c r="R9229" s="13"/>
    </row>
    <row r="9230" spans="8:18" x14ac:dyDescent="0.3">
      <c r="H9230" s="13"/>
      <c r="I9230" s="13"/>
      <c r="J9230" s="13"/>
      <c r="K9230" s="13"/>
      <c r="L9230" s="13"/>
      <c r="M9230" s="358"/>
      <c r="N9230" s="358"/>
      <c r="O9230" s="13"/>
      <c r="P9230" s="13"/>
      <c r="Q9230" s="13"/>
      <c r="R9230" s="13"/>
    </row>
    <row r="9231" spans="8:18" x14ac:dyDescent="0.3">
      <c r="H9231" s="13"/>
      <c r="I9231" s="13"/>
      <c r="J9231" s="13"/>
      <c r="K9231" s="13"/>
      <c r="L9231" s="13"/>
      <c r="M9231" s="358"/>
      <c r="N9231" s="358"/>
      <c r="O9231" s="13"/>
      <c r="P9231" s="13"/>
      <c r="Q9231" s="13"/>
      <c r="R9231" s="13"/>
    </row>
    <row r="9232" spans="8:18" x14ac:dyDescent="0.3">
      <c r="H9232" s="13"/>
      <c r="I9232" s="13"/>
      <c r="J9232" s="13"/>
      <c r="K9232" s="13"/>
      <c r="L9232" s="13"/>
      <c r="M9232" s="358"/>
      <c r="N9232" s="358"/>
      <c r="O9232" s="13"/>
      <c r="P9232" s="13"/>
      <c r="Q9232" s="13"/>
      <c r="R9232" s="13"/>
    </row>
    <row r="9233" spans="8:18" x14ac:dyDescent="0.3">
      <c r="H9233" s="13"/>
      <c r="I9233" s="13"/>
      <c r="J9233" s="13"/>
      <c r="K9233" s="13"/>
      <c r="L9233" s="13"/>
      <c r="M9233" s="358"/>
      <c r="N9233" s="358"/>
      <c r="O9233" s="13"/>
      <c r="P9233" s="13"/>
      <c r="Q9233" s="13"/>
      <c r="R9233" s="13"/>
    </row>
    <row r="9234" spans="8:18" x14ac:dyDescent="0.3">
      <c r="H9234" s="13"/>
      <c r="I9234" s="13"/>
      <c r="J9234" s="13"/>
      <c r="K9234" s="13"/>
      <c r="L9234" s="13"/>
      <c r="M9234" s="358"/>
      <c r="N9234" s="358"/>
      <c r="O9234" s="13"/>
      <c r="P9234" s="13"/>
      <c r="Q9234" s="13"/>
      <c r="R9234" s="13"/>
    </row>
    <row r="9235" spans="8:18" x14ac:dyDescent="0.3">
      <c r="H9235" s="13"/>
      <c r="I9235" s="13"/>
      <c r="J9235" s="13"/>
      <c r="K9235" s="13"/>
      <c r="L9235" s="13"/>
      <c r="M9235" s="358"/>
      <c r="N9235" s="358"/>
      <c r="O9235" s="13"/>
      <c r="P9235" s="13"/>
      <c r="Q9235" s="13"/>
      <c r="R9235" s="13"/>
    </row>
    <row r="9236" spans="8:18" x14ac:dyDescent="0.3">
      <c r="H9236" s="13"/>
      <c r="I9236" s="13"/>
      <c r="J9236" s="13"/>
      <c r="K9236" s="13"/>
      <c r="L9236" s="13"/>
      <c r="M9236" s="358"/>
      <c r="N9236" s="358"/>
      <c r="O9236" s="13"/>
      <c r="P9236" s="13"/>
      <c r="Q9236" s="13"/>
      <c r="R9236" s="13"/>
    </row>
    <row r="9237" spans="8:18" x14ac:dyDescent="0.3">
      <c r="H9237" s="13"/>
      <c r="I9237" s="13"/>
      <c r="J9237" s="13"/>
      <c r="K9237" s="13"/>
      <c r="L9237" s="13"/>
      <c r="M9237" s="358"/>
      <c r="N9237" s="358"/>
      <c r="O9237" s="13"/>
      <c r="P9237" s="13"/>
      <c r="Q9237" s="13"/>
      <c r="R9237" s="13"/>
    </row>
    <row r="9238" spans="8:18" x14ac:dyDescent="0.3">
      <c r="H9238" s="13"/>
      <c r="I9238" s="13"/>
      <c r="J9238" s="13"/>
      <c r="K9238" s="13"/>
      <c r="L9238" s="13"/>
      <c r="M9238" s="358"/>
      <c r="N9238" s="358"/>
      <c r="O9238" s="13"/>
      <c r="P9238" s="13"/>
      <c r="Q9238" s="13"/>
      <c r="R9238" s="13"/>
    </row>
    <row r="9239" spans="8:18" x14ac:dyDescent="0.3">
      <c r="H9239" s="13"/>
      <c r="I9239" s="13"/>
      <c r="J9239" s="13"/>
      <c r="K9239" s="13"/>
      <c r="L9239" s="13"/>
      <c r="M9239" s="358"/>
      <c r="N9239" s="358"/>
      <c r="O9239" s="13"/>
      <c r="P9239" s="13"/>
      <c r="Q9239" s="13"/>
      <c r="R9239" s="13"/>
    </row>
    <row r="9240" spans="8:18" x14ac:dyDescent="0.3">
      <c r="H9240" s="13"/>
      <c r="I9240" s="13"/>
      <c r="J9240" s="13"/>
      <c r="K9240" s="13"/>
      <c r="L9240" s="13"/>
      <c r="M9240" s="358"/>
      <c r="N9240" s="358"/>
      <c r="O9240" s="13"/>
      <c r="P9240" s="13"/>
      <c r="Q9240" s="13"/>
      <c r="R9240" s="13"/>
    </row>
    <row r="9241" spans="8:18" x14ac:dyDescent="0.3">
      <c r="H9241" s="13"/>
      <c r="I9241" s="13"/>
      <c r="J9241" s="13"/>
      <c r="K9241" s="13"/>
      <c r="L9241" s="13"/>
      <c r="M9241" s="358"/>
      <c r="N9241" s="358"/>
      <c r="O9241" s="13"/>
      <c r="P9241" s="13"/>
      <c r="Q9241" s="13"/>
      <c r="R9241" s="13"/>
    </row>
    <row r="9242" spans="8:18" x14ac:dyDescent="0.3">
      <c r="H9242" s="13"/>
      <c r="I9242" s="13"/>
      <c r="J9242" s="13"/>
      <c r="K9242" s="13"/>
      <c r="L9242" s="13"/>
      <c r="M9242" s="358"/>
      <c r="N9242" s="358"/>
      <c r="O9242" s="13"/>
      <c r="P9242" s="13"/>
      <c r="Q9242" s="13"/>
      <c r="R9242" s="13"/>
    </row>
    <row r="9243" spans="8:18" x14ac:dyDescent="0.3">
      <c r="H9243" s="13"/>
      <c r="I9243" s="13"/>
      <c r="J9243" s="13"/>
      <c r="K9243" s="13"/>
      <c r="L9243" s="13"/>
      <c r="M9243" s="358"/>
      <c r="N9243" s="358"/>
      <c r="O9243" s="13"/>
      <c r="P9243" s="13"/>
      <c r="Q9243" s="13"/>
      <c r="R9243" s="13"/>
    </row>
    <row r="9244" spans="8:18" x14ac:dyDescent="0.3">
      <c r="H9244" s="13"/>
      <c r="I9244" s="13"/>
      <c r="J9244" s="13"/>
      <c r="K9244" s="13"/>
      <c r="L9244" s="13"/>
      <c r="M9244" s="358"/>
      <c r="N9244" s="358"/>
      <c r="O9244" s="13"/>
      <c r="P9244" s="13"/>
      <c r="Q9244" s="13"/>
      <c r="R9244" s="13"/>
    </row>
    <row r="9245" spans="8:18" x14ac:dyDescent="0.3">
      <c r="H9245" s="13"/>
      <c r="I9245" s="13"/>
      <c r="J9245" s="13"/>
      <c r="K9245" s="13"/>
      <c r="L9245" s="13"/>
      <c r="M9245" s="358"/>
      <c r="N9245" s="358"/>
      <c r="O9245" s="13"/>
      <c r="P9245" s="13"/>
      <c r="Q9245" s="13"/>
      <c r="R9245" s="13"/>
    </row>
    <row r="9246" spans="8:18" x14ac:dyDescent="0.3">
      <c r="H9246" s="13"/>
      <c r="I9246" s="13"/>
      <c r="J9246" s="13"/>
      <c r="K9246" s="13"/>
      <c r="L9246" s="13"/>
      <c r="M9246" s="358"/>
      <c r="N9246" s="358"/>
      <c r="O9246" s="13"/>
      <c r="P9246" s="13"/>
      <c r="Q9246" s="13"/>
      <c r="R9246" s="13"/>
    </row>
    <row r="9247" spans="8:18" x14ac:dyDescent="0.3">
      <c r="H9247" s="13"/>
      <c r="I9247" s="13"/>
      <c r="J9247" s="13"/>
      <c r="K9247" s="13"/>
      <c r="L9247" s="13"/>
      <c r="M9247" s="358"/>
      <c r="N9247" s="358"/>
      <c r="O9247" s="13"/>
      <c r="P9247" s="13"/>
      <c r="Q9247" s="13"/>
      <c r="R9247" s="13"/>
    </row>
    <row r="9248" spans="8:18" x14ac:dyDescent="0.3">
      <c r="H9248" s="13"/>
      <c r="I9248" s="13"/>
      <c r="J9248" s="13"/>
      <c r="K9248" s="13"/>
      <c r="L9248" s="13"/>
      <c r="M9248" s="358"/>
      <c r="N9248" s="358"/>
      <c r="O9248" s="13"/>
      <c r="P9248" s="13"/>
      <c r="Q9248" s="13"/>
      <c r="R9248" s="13"/>
    </row>
    <row r="9249" spans="8:18" x14ac:dyDescent="0.3">
      <c r="H9249" s="13"/>
      <c r="I9249" s="13"/>
      <c r="J9249" s="13"/>
      <c r="K9249" s="13"/>
      <c r="L9249" s="13"/>
      <c r="M9249" s="358"/>
      <c r="N9249" s="358"/>
      <c r="O9249" s="13"/>
      <c r="P9249" s="13"/>
      <c r="Q9249" s="13"/>
      <c r="R9249" s="13"/>
    </row>
    <row r="9250" spans="8:18" x14ac:dyDescent="0.3">
      <c r="H9250" s="13"/>
      <c r="I9250" s="13"/>
      <c r="J9250" s="13"/>
      <c r="K9250" s="13"/>
      <c r="L9250" s="13"/>
      <c r="M9250" s="358"/>
      <c r="N9250" s="358"/>
      <c r="O9250" s="13"/>
      <c r="P9250" s="13"/>
      <c r="Q9250" s="13"/>
      <c r="R9250" s="13"/>
    </row>
    <row r="9251" spans="8:18" x14ac:dyDescent="0.3">
      <c r="H9251" s="13"/>
      <c r="I9251" s="13"/>
      <c r="J9251" s="13"/>
      <c r="K9251" s="13"/>
      <c r="L9251" s="13"/>
      <c r="M9251" s="358"/>
      <c r="N9251" s="358"/>
      <c r="O9251" s="13"/>
      <c r="P9251" s="13"/>
      <c r="Q9251" s="13"/>
      <c r="R9251" s="13"/>
    </row>
    <row r="9252" spans="8:18" x14ac:dyDescent="0.3">
      <c r="H9252" s="13"/>
      <c r="I9252" s="13"/>
      <c r="J9252" s="13"/>
      <c r="K9252" s="13"/>
      <c r="L9252" s="13"/>
      <c r="M9252" s="358"/>
      <c r="N9252" s="358"/>
      <c r="O9252" s="13"/>
      <c r="P9252" s="13"/>
      <c r="Q9252" s="13"/>
      <c r="R9252" s="13"/>
    </row>
    <row r="9253" spans="8:18" x14ac:dyDescent="0.3">
      <c r="H9253" s="13"/>
      <c r="I9253" s="13"/>
      <c r="J9253" s="13"/>
      <c r="K9253" s="13"/>
      <c r="L9253" s="13"/>
      <c r="M9253" s="358"/>
      <c r="N9253" s="358"/>
      <c r="O9253" s="13"/>
      <c r="P9253" s="13"/>
      <c r="Q9253" s="13"/>
      <c r="R9253" s="13"/>
    </row>
    <row r="9254" spans="8:18" x14ac:dyDescent="0.3">
      <c r="H9254" s="13"/>
      <c r="I9254" s="13"/>
      <c r="J9254" s="13"/>
      <c r="K9254" s="13"/>
      <c r="L9254" s="13"/>
      <c r="M9254" s="358"/>
      <c r="N9254" s="358"/>
      <c r="O9254" s="13"/>
      <c r="P9254" s="13"/>
      <c r="Q9254" s="13"/>
      <c r="R9254" s="13"/>
    </row>
    <row r="9255" spans="8:18" x14ac:dyDescent="0.3">
      <c r="H9255" s="13"/>
      <c r="I9255" s="13"/>
      <c r="J9255" s="13"/>
      <c r="K9255" s="13"/>
      <c r="L9255" s="13"/>
      <c r="M9255" s="358"/>
      <c r="N9255" s="358"/>
      <c r="O9255" s="13"/>
      <c r="P9255" s="13"/>
      <c r="Q9255" s="13"/>
      <c r="R9255" s="13"/>
    </row>
    <row r="9256" spans="8:18" x14ac:dyDescent="0.3">
      <c r="H9256" s="13"/>
      <c r="I9256" s="13"/>
      <c r="J9256" s="13"/>
      <c r="K9256" s="13"/>
      <c r="L9256" s="13"/>
      <c r="M9256" s="358"/>
      <c r="N9256" s="358"/>
      <c r="O9256" s="13"/>
      <c r="P9256" s="13"/>
      <c r="Q9256" s="13"/>
      <c r="R9256" s="13"/>
    </row>
    <row r="9257" spans="8:18" x14ac:dyDescent="0.3">
      <c r="H9257" s="13"/>
      <c r="I9257" s="13"/>
      <c r="J9257" s="13"/>
      <c r="K9257" s="13"/>
      <c r="L9257" s="13"/>
      <c r="M9257" s="358"/>
      <c r="N9257" s="358"/>
      <c r="O9257" s="13"/>
      <c r="P9257" s="13"/>
      <c r="Q9257" s="13"/>
      <c r="R9257" s="13"/>
    </row>
    <row r="9258" spans="8:18" x14ac:dyDescent="0.3">
      <c r="H9258" s="13"/>
      <c r="I9258" s="13"/>
      <c r="J9258" s="13"/>
      <c r="K9258" s="13"/>
      <c r="L9258" s="13"/>
      <c r="M9258" s="358"/>
      <c r="N9258" s="358"/>
      <c r="O9258" s="13"/>
      <c r="P9258" s="13"/>
      <c r="Q9258" s="13"/>
      <c r="R9258" s="13"/>
    </row>
    <row r="9259" spans="8:18" x14ac:dyDescent="0.3">
      <c r="H9259" s="13"/>
      <c r="I9259" s="13"/>
      <c r="J9259" s="13"/>
      <c r="K9259" s="13"/>
      <c r="L9259" s="13"/>
      <c r="M9259" s="358"/>
      <c r="N9259" s="358"/>
      <c r="O9259" s="13"/>
      <c r="P9259" s="13"/>
      <c r="Q9259" s="13"/>
      <c r="R9259" s="13"/>
    </row>
    <row r="9260" spans="8:18" x14ac:dyDescent="0.3">
      <c r="H9260" s="13"/>
      <c r="I9260" s="13"/>
      <c r="J9260" s="13"/>
      <c r="K9260" s="13"/>
      <c r="L9260" s="13"/>
      <c r="M9260" s="358"/>
      <c r="N9260" s="358"/>
      <c r="O9260" s="13"/>
      <c r="P9260" s="13"/>
      <c r="Q9260" s="13"/>
      <c r="R9260" s="13"/>
    </row>
    <row r="9261" spans="8:18" x14ac:dyDescent="0.3">
      <c r="H9261" s="13"/>
      <c r="I9261" s="13"/>
      <c r="J9261" s="13"/>
      <c r="K9261" s="13"/>
      <c r="L9261" s="13"/>
      <c r="M9261" s="358"/>
      <c r="N9261" s="358"/>
      <c r="O9261" s="13"/>
      <c r="P9261" s="13"/>
      <c r="Q9261" s="13"/>
      <c r="R9261" s="13"/>
    </row>
    <row r="9262" spans="8:18" x14ac:dyDescent="0.3">
      <c r="H9262" s="13"/>
      <c r="I9262" s="13"/>
      <c r="J9262" s="13"/>
      <c r="K9262" s="13"/>
      <c r="L9262" s="13"/>
      <c r="M9262" s="358"/>
      <c r="N9262" s="358"/>
      <c r="O9262" s="13"/>
      <c r="P9262" s="13"/>
      <c r="Q9262" s="13"/>
      <c r="R9262" s="13"/>
    </row>
    <row r="9263" spans="8:18" x14ac:dyDescent="0.3">
      <c r="H9263" s="13"/>
      <c r="I9263" s="13"/>
      <c r="J9263" s="13"/>
      <c r="K9263" s="13"/>
      <c r="L9263" s="13"/>
      <c r="M9263" s="358"/>
      <c r="N9263" s="358"/>
      <c r="O9263" s="13"/>
      <c r="P9263" s="13"/>
      <c r="Q9263" s="13"/>
      <c r="R9263" s="13"/>
    </row>
    <row r="9264" spans="8:18" x14ac:dyDescent="0.3">
      <c r="H9264" s="13"/>
      <c r="I9264" s="13"/>
      <c r="J9264" s="13"/>
      <c r="K9264" s="13"/>
      <c r="L9264" s="13"/>
      <c r="M9264" s="358"/>
      <c r="N9264" s="358"/>
      <c r="O9264" s="13"/>
      <c r="P9264" s="13"/>
      <c r="Q9264" s="13"/>
      <c r="R9264" s="13"/>
    </row>
    <row r="9265" spans="8:18" x14ac:dyDescent="0.3">
      <c r="H9265" s="13"/>
      <c r="I9265" s="13"/>
      <c r="J9265" s="13"/>
      <c r="K9265" s="13"/>
      <c r="L9265" s="13"/>
      <c r="M9265" s="358"/>
      <c r="N9265" s="358"/>
      <c r="O9265" s="13"/>
      <c r="P9265" s="13"/>
      <c r="Q9265" s="13"/>
      <c r="R9265" s="13"/>
    </row>
    <row r="9266" spans="8:18" x14ac:dyDescent="0.3">
      <c r="H9266" s="13"/>
      <c r="I9266" s="13"/>
      <c r="J9266" s="13"/>
      <c r="K9266" s="13"/>
      <c r="L9266" s="13"/>
      <c r="M9266" s="358"/>
      <c r="N9266" s="358"/>
      <c r="O9266" s="13"/>
      <c r="P9266" s="13"/>
      <c r="Q9266" s="13"/>
      <c r="R9266" s="13"/>
    </row>
    <row r="9267" spans="8:18" x14ac:dyDescent="0.3">
      <c r="H9267" s="13"/>
      <c r="I9267" s="13"/>
      <c r="J9267" s="13"/>
      <c r="K9267" s="13"/>
      <c r="L9267" s="13"/>
      <c r="M9267" s="358"/>
      <c r="N9267" s="358"/>
      <c r="O9267" s="13"/>
      <c r="P9267" s="13"/>
      <c r="Q9267" s="13"/>
      <c r="R9267" s="13"/>
    </row>
    <row r="9268" spans="8:18" x14ac:dyDescent="0.3">
      <c r="H9268" s="13"/>
      <c r="I9268" s="13"/>
      <c r="J9268" s="13"/>
      <c r="K9268" s="13"/>
      <c r="L9268" s="13"/>
      <c r="M9268" s="358"/>
      <c r="N9268" s="358"/>
      <c r="O9268" s="13"/>
      <c r="P9268" s="13"/>
      <c r="Q9268" s="13"/>
      <c r="R9268" s="13"/>
    </row>
    <row r="9269" spans="8:18" x14ac:dyDescent="0.3">
      <c r="H9269" s="13"/>
      <c r="I9269" s="13"/>
      <c r="J9269" s="13"/>
      <c r="K9269" s="13"/>
      <c r="L9269" s="13"/>
      <c r="M9269" s="358"/>
      <c r="N9269" s="358"/>
      <c r="O9269" s="13"/>
      <c r="P9269" s="13"/>
      <c r="Q9269" s="13"/>
      <c r="R9269" s="13"/>
    </row>
    <row r="9270" spans="8:18" x14ac:dyDescent="0.3">
      <c r="H9270" s="13"/>
      <c r="I9270" s="13"/>
      <c r="J9270" s="13"/>
      <c r="K9270" s="13"/>
      <c r="L9270" s="13"/>
      <c r="M9270" s="358"/>
      <c r="N9270" s="358"/>
      <c r="O9270" s="13"/>
      <c r="P9270" s="13"/>
      <c r="Q9270" s="13"/>
      <c r="R9270" s="13"/>
    </row>
    <row r="9271" spans="8:18" x14ac:dyDescent="0.3">
      <c r="H9271" s="13"/>
      <c r="I9271" s="13"/>
      <c r="J9271" s="13"/>
      <c r="K9271" s="13"/>
      <c r="L9271" s="13"/>
      <c r="M9271" s="358"/>
      <c r="N9271" s="358"/>
      <c r="O9271" s="13"/>
      <c r="P9271" s="13"/>
      <c r="Q9271" s="13"/>
      <c r="R9271" s="13"/>
    </row>
    <row r="9272" spans="8:18" x14ac:dyDescent="0.3">
      <c r="H9272" s="13"/>
      <c r="I9272" s="13"/>
      <c r="J9272" s="13"/>
      <c r="K9272" s="13"/>
      <c r="L9272" s="13"/>
      <c r="M9272" s="358"/>
      <c r="N9272" s="358"/>
      <c r="O9272" s="13"/>
      <c r="P9272" s="13"/>
      <c r="Q9272" s="13"/>
      <c r="R9272" s="13"/>
    </row>
    <row r="9273" spans="8:18" x14ac:dyDescent="0.3">
      <c r="H9273" s="13"/>
      <c r="I9273" s="13"/>
      <c r="J9273" s="13"/>
      <c r="K9273" s="13"/>
      <c r="L9273" s="13"/>
      <c r="M9273" s="358"/>
      <c r="N9273" s="358"/>
      <c r="O9273" s="13"/>
      <c r="P9273" s="13"/>
      <c r="Q9273" s="13"/>
      <c r="R9273" s="13"/>
    </row>
    <row r="9274" spans="8:18" x14ac:dyDescent="0.3">
      <c r="H9274" s="13"/>
      <c r="I9274" s="13"/>
      <c r="J9274" s="13"/>
      <c r="K9274" s="13"/>
      <c r="L9274" s="13"/>
      <c r="M9274" s="358"/>
      <c r="N9274" s="358"/>
      <c r="O9274" s="13"/>
      <c r="P9274" s="13"/>
      <c r="Q9274" s="13"/>
      <c r="R9274" s="13"/>
    </row>
    <row r="9275" spans="8:18" x14ac:dyDescent="0.3">
      <c r="H9275" s="13"/>
      <c r="I9275" s="13"/>
      <c r="J9275" s="13"/>
      <c r="K9275" s="13"/>
      <c r="L9275" s="13"/>
      <c r="M9275" s="358"/>
      <c r="N9275" s="358"/>
      <c r="O9275" s="13"/>
      <c r="P9275" s="13"/>
      <c r="Q9275" s="13"/>
      <c r="R9275" s="13"/>
    </row>
    <row r="9276" spans="8:18" x14ac:dyDescent="0.3">
      <c r="H9276" s="13"/>
      <c r="I9276" s="13"/>
      <c r="J9276" s="13"/>
      <c r="K9276" s="13"/>
      <c r="L9276" s="13"/>
      <c r="M9276" s="358"/>
      <c r="N9276" s="358"/>
      <c r="O9276" s="13"/>
      <c r="P9276" s="13"/>
      <c r="Q9276" s="13"/>
      <c r="R9276" s="13"/>
    </row>
    <row r="9277" spans="8:18" x14ac:dyDescent="0.3">
      <c r="H9277" s="13"/>
      <c r="I9277" s="13"/>
      <c r="J9277" s="13"/>
      <c r="K9277" s="13"/>
      <c r="L9277" s="13"/>
      <c r="M9277" s="358"/>
      <c r="N9277" s="358"/>
      <c r="O9277" s="13"/>
      <c r="P9277" s="13"/>
      <c r="Q9277" s="13"/>
      <c r="R9277" s="13"/>
    </row>
    <row r="9278" spans="8:18" x14ac:dyDescent="0.3">
      <c r="H9278" s="13"/>
      <c r="I9278" s="13"/>
      <c r="J9278" s="13"/>
      <c r="K9278" s="13"/>
      <c r="L9278" s="13"/>
      <c r="M9278" s="358"/>
      <c r="N9278" s="358"/>
      <c r="O9278" s="13"/>
      <c r="P9278" s="13"/>
      <c r="Q9278" s="13"/>
      <c r="R9278" s="13"/>
    </row>
    <row r="9279" spans="8:18" x14ac:dyDescent="0.3">
      <c r="H9279" s="13"/>
      <c r="I9279" s="13"/>
      <c r="J9279" s="13"/>
      <c r="K9279" s="13"/>
      <c r="L9279" s="13"/>
      <c r="M9279" s="358"/>
      <c r="N9279" s="358"/>
      <c r="O9279" s="13"/>
      <c r="P9279" s="13"/>
      <c r="Q9279" s="13"/>
      <c r="R9279" s="13"/>
    </row>
    <row r="9280" spans="8:18" x14ac:dyDescent="0.3">
      <c r="H9280" s="13"/>
      <c r="I9280" s="13"/>
      <c r="J9280" s="13"/>
      <c r="K9280" s="13"/>
      <c r="L9280" s="13"/>
      <c r="M9280" s="358"/>
      <c r="N9280" s="358"/>
      <c r="O9280" s="13"/>
      <c r="P9280" s="13"/>
      <c r="Q9280" s="13"/>
      <c r="R9280" s="13"/>
    </row>
    <row r="9281" spans="8:18" x14ac:dyDescent="0.3">
      <c r="H9281" s="13"/>
      <c r="I9281" s="13"/>
      <c r="J9281" s="13"/>
      <c r="K9281" s="13"/>
      <c r="L9281" s="13"/>
      <c r="M9281" s="358"/>
      <c r="N9281" s="358"/>
      <c r="O9281" s="13"/>
      <c r="P9281" s="13"/>
      <c r="Q9281" s="13"/>
      <c r="R9281" s="13"/>
    </row>
    <row r="9282" spans="8:18" x14ac:dyDescent="0.3">
      <c r="H9282" s="13"/>
      <c r="I9282" s="13"/>
      <c r="J9282" s="13"/>
      <c r="K9282" s="13"/>
      <c r="L9282" s="13"/>
      <c r="M9282" s="358"/>
      <c r="N9282" s="358"/>
      <c r="O9282" s="13"/>
      <c r="P9282" s="13"/>
      <c r="Q9282" s="13"/>
      <c r="R9282" s="13"/>
    </row>
    <row r="9283" spans="8:18" x14ac:dyDescent="0.3">
      <c r="H9283" s="13"/>
      <c r="I9283" s="13"/>
      <c r="J9283" s="13"/>
      <c r="K9283" s="13"/>
      <c r="L9283" s="13"/>
      <c r="M9283" s="358"/>
      <c r="N9283" s="358"/>
      <c r="O9283" s="13"/>
      <c r="P9283" s="13"/>
      <c r="Q9283" s="13"/>
      <c r="R9283" s="13"/>
    </row>
    <row r="9284" spans="8:18" x14ac:dyDescent="0.3">
      <c r="H9284" s="13"/>
      <c r="I9284" s="13"/>
      <c r="J9284" s="13"/>
      <c r="K9284" s="13"/>
      <c r="L9284" s="13"/>
      <c r="M9284" s="358"/>
      <c r="N9284" s="358"/>
      <c r="O9284" s="13"/>
      <c r="P9284" s="13"/>
      <c r="Q9284" s="13"/>
      <c r="R9284" s="13"/>
    </row>
    <row r="9285" spans="8:18" x14ac:dyDescent="0.3">
      <c r="H9285" s="13"/>
      <c r="I9285" s="13"/>
      <c r="J9285" s="13"/>
      <c r="K9285" s="13"/>
      <c r="L9285" s="13"/>
      <c r="M9285" s="358"/>
      <c r="N9285" s="358"/>
      <c r="O9285" s="13"/>
      <c r="P9285" s="13"/>
      <c r="Q9285" s="13"/>
      <c r="R9285" s="13"/>
    </row>
    <row r="9286" spans="8:18" x14ac:dyDescent="0.3">
      <c r="H9286" s="13"/>
      <c r="I9286" s="13"/>
      <c r="J9286" s="13"/>
      <c r="K9286" s="13"/>
      <c r="L9286" s="13"/>
      <c r="M9286" s="358"/>
      <c r="N9286" s="358"/>
      <c r="O9286" s="13"/>
      <c r="P9286" s="13"/>
      <c r="Q9286" s="13"/>
      <c r="R9286" s="13"/>
    </row>
    <row r="9287" spans="8:18" x14ac:dyDescent="0.3">
      <c r="H9287" s="13"/>
      <c r="I9287" s="13"/>
      <c r="J9287" s="13"/>
      <c r="K9287" s="13"/>
      <c r="L9287" s="13"/>
      <c r="M9287" s="358"/>
      <c r="N9287" s="358"/>
      <c r="O9287" s="13"/>
      <c r="P9287" s="13"/>
      <c r="Q9287" s="13"/>
      <c r="R9287" s="13"/>
    </row>
    <row r="9288" spans="8:18" x14ac:dyDescent="0.3">
      <c r="H9288" s="13"/>
      <c r="I9288" s="13"/>
      <c r="J9288" s="13"/>
      <c r="K9288" s="13"/>
      <c r="L9288" s="13"/>
      <c r="M9288" s="358"/>
      <c r="N9288" s="358"/>
      <c r="O9288" s="13"/>
      <c r="P9288" s="13"/>
      <c r="Q9288" s="13"/>
      <c r="R9288" s="13"/>
    </row>
    <row r="9289" spans="8:18" x14ac:dyDescent="0.3">
      <c r="H9289" s="13"/>
      <c r="I9289" s="13"/>
      <c r="J9289" s="13"/>
      <c r="K9289" s="13"/>
      <c r="L9289" s="13"/>
      <c r="M9289" s="358"/>
      <c r="N9289" s="358"/>
      <c r="O9289" s="13"/>
      <c r="P9289" s="13"/>
      <c r="Q9289" s="13"/>
      <c r="R9289" s="13"/>
    </row>
    <row r="9290" spans="8:18" x14ac:dyDescent="0.3">
      <c r="H9290" s="13"/>
      <c r="I9290" s="13"/>
      <c r="J9290" s="13"/>
      <c r="K9290" s="13"/>
      <c r="L9290" s="13"/>
      <c r="M9290" s="358"/>
      <c r="N9290" s="358"/>
      <c r="O9290" s="13"/>
      <c r="P9290" s="13"/>
      <c r="Q9290" s="13"/>
      <c r="R9290" s="13"/>
    </row>
    <row r="9291" spans="8:18" x14ac:dyDescent="0.3">
      <c r="H9291" s="13"/>
      <c r="I9291" s="13"/>
      <c r="J9291" s="13"/>
      <c r="K9291" s="13"/>
      <c r="L9291" s="13"/>
      <c r="M9291" s="358"/>
      <c r="N9291" s="358"/>
      <c r="O9291" s="13"/>
      <c r="P9291" s="13"/>
      <c r="Q9291" s="13"/>
      <c r="R9291" s="13"/>
    </row>
    <row r="9292" spans="8:18" x14ac:dyDescent="0.3">
      <c r="H9292" s="13"/>
      <c r="I9292" s="13"/>
      <c r="J9292" s="13"/>
      <c r="K9292" s="13"/>
      <c r="L9292" s="13"/>
      <c r="M9292" s="358"/>
      <c r="N9292" s="358"/>
      <c r="O9292" s="13"/>
      <c r="P9292" s="13"/>
      <c r="Q9292" s="13"/>
      <c r="R9292" s="13"/>
    </row>
    <row r="9293" spans="8:18" x14ac:dyDescent="0.3">
      <c r="H9293" s="13"/>
      <c r="I9293" s="13"/>
      <c r="J9293" s="13"/>
      <c r="K9293" s="13"/>
      <c r="L9293" s="13"/>
      <c r="M9293" s="358"/>
      <c r="N9293" s="358"/>
      <c r="O9293" s="13"/>
      <c r="P9293" s="13"/>
      <c r="Q9293" s="13"/>
      <c r="R9293" s="13"/>
    </row>
    <row r="9294" spans="8:18" x14ac:dyDescent="0.3">
      <c r="H9294" s="13"/>
      <c r="I9294" s="13"/>
      <c r="J9294" s="13"/>
      <c r="K9294" s="13"/>
      <c r="L9294" s="13"/>
      <c r="M9294" s="358"/>
      <c r="N9294" s="358"/>
      <c r="O9294" s="13"/>
      <c r="P9294" s="13"/>
      <c r="Q9294" s="13"/>
      <c r="R9294" s="13"/>
    </row>
    <row r="9295" spans="8:18" x14ac:dyDescent="0.3">
      <c r="H9295" s="13"/>
      <c r="I9295" s="13"/>
      <c r="J9295" s="13"/>
      <c r="K9295" s="13"/>
      <c r="L9295" s="13"/>
      <c r="M9295" s="358"/>
      <c r="N9295" s="358"/>
      <c r="O9295" s="13"/>
      <c r="P9295" s="13"/>
      <c r="Q9295" s="13"/>
      <c r="R9295" s="13"/>
    </row>
    <row r="9296" spans="8:18" x14ac:dyDescent="0.3">
      <c r="H9296" s="13"/>
      <c r="I9296" s="13"/>
      <c r="J9296" s="13"/>
      <c r="K9296" s="13"/>
      <c r="L9296" s="13"/>
      <c r="M9296" s="358"/>
      <c r="N9296" s="358"/>
      <c r="O9296" s="13"/>
      <c r="P9296" s="13"/>
      <c r="Q9296" s="13"/>
      <c r="R9296" s="13"/>
    </row>
    <row r="9297" spans="8:18" x14ac:dyDescent="0.3">
      <c r="H9297" s="13"/>
      <c r="I9297" s="13"/>
      <c r="J9297" s="13"/>
      <c r="K9297" s="13"/>
      <c r="L9297" s="13"/>
      <c r="M9297" s="358"/>
      <c r="N9297" s="358"/>
      <c r="O9297" s="13"/>
      <c r="P9297" s="13"/>
      <c r="Q9297" s="13"/>
      <c r="R9297" s="13"/>
    </row>
    <row r="9298" spans="8:18" x14ac:dyDescent="0.3">
      <c r="H9298" s="13"/>
      <c r="I9298" s="13"/>
      <c r="J9298" s="13"/>
      <c r="K9298" s="13"/>
      <c r="L9298" s="13"/>
      <c r="M9298" s="358"/>
      <c r="N9298" s="358"/>
      <c r="O9298" s="13"/>
      <c r="P9298" s="13"/>
      <c r="Q9298" s="13"/>
      <c r="R9298" s="13"/>
    </row>
    <row r="9299" spans="8:18" x14ac:dyDescent="0.3">
      <c r="H9299" s="13"/>
      <c r="I9299" s="13"/>
      <c r="J9299" s="13"/>
      <c r="K9299" s="13"/>
      <c r="L9299" s="13"/>
      <c r="M9299" s="358"/>
      <c r="N9299" s="358"/>
      <c r="O9299" s="13"/>
      <c r="P9299" s="13"/>
      <c r="Q9299" s="13"/>
      <c r="R9299" s="13"/>
    </row>
    <row r="9300" spans="8:18" x14ac:dyDescent="0.3">
      <c r="H9300" s="13"/>
      <c r="I9300" s="13"/>
      <c r="J9300" s="13"/>
      <c r="K9300" s="13"/>
      <c r="L9300" s="13"/>
      <c r="M9300" s="358"/>
      <c r="N9300" s="358"/>
      <c r="O9300" s="13"/>
      <c r="P9300" s="13"/>
      <c r="Q9300" s="13"/>
      <c r="R9300" s="13"/>
    </row>
    <row r="9301" spans="8:18" x14ac:dyDescent="0.3">
      <c r="H9301" s="13"/>
      <c r="I9301" s="13"/>
      <c r="J9301" s="13"/>
      <c r="K9301" s="13"/>
      <c r="L9301" s="13"/>
      <c r="M9301" s="358"/>
      <c r="N9301" s="358"/>
      <c r="O9301" s="13"/>
      <c r="P9301" s="13"/>
      <c r="Q9301" s="13"/>
      <c r="R9301" s="13"/>
    </row>
    <row r="9302" spans="8:18" x14ac:dyDescent="0.3">
      <c r="H9302" s="13"/>
      <c r="I9302" s="13"/>
      <c r="J9302" s="13"/>
      <c r="K9302" s="13"/>
      <c r="L9302" s="13"/>
      <c r="M9302" s="358"/>
      <c r="N9302" s="358"/>
      <c r="O9302" s="13"/>
      <c r="P9302" s="13"/>
      <c r="Q9302" s="13"/>
      <c r="R9302" s="13"/>
    </row>
    <row r="9303" spans="8:18" x14ac:dyDescent="0.3">
      <c r="H9303" s="13"/>
      <c r="I9303" s="13"/>
      <c r="J9303" s="13"/>
      <c r="K9303" s="13"/>
      <c r="L9303" s="13"/>
      <c r="M9303" s="358"/>
      <c r="N9303" s="358"/>
      <c r="O9303" s="13"/>
      <c r="P9303" s="13"/>
      <c r="Q9303" s="13"/>
      <c r="R9303" s="13"/>
    </row>
    <row r="9304" spans="8:18" x14ac:dyDescent="0.3">
      <c r="H9304" s="13"/>
      <c r="I9304" s="13"/>
      <c r="J9304" s="13"/>
      <c r="K9304" s="13"/>
      <c r="L9304" s="13"/>
      <c r="M9304" s="358"/>
      <c r="N9304" s="358"/>
      <c r="O9304" s="13"/>
      <c r="P9304" s="13"/>
      <c r="Q9304" s="13"/>
      <c r="R9304" s="13"/>
    </row>
    <row r="9305" spans="8:18" x14ac:dyDescent="0.3">
      <c r="H9305" s="13"/>
      <c r="I9305" s="13"/>
      <c r="J9305" s="13"/>
      <c r="K9305" s="13"/>
      <c r="L9305" s="13"/>
      <c r="M9305" s="358"/>
      <c r="N9305" s="358"/>
      <c r="O9305" s="13"/>
      <c r="P9305" s="13"/>
      <c r="Q9305" s="13"/>
      <c r="R9305" s="13"/>
    </row>
    <row r="9306" spans="8:18" x14ac:dyDescent="0.3">
      <c r="H9306" s="13"/>
      <c r="I9306" s="13"/>
      <c r="J9306" s="13"/>
      <c r="K9306" s="13"/>
      <c r="L9306" s="13"/>
      <c r="M9306" s="358"/>
      <c r="N9306" s="358"/>
      <c r="O9306" s="13"/>
      <c r="P9306" s="13"/>
      <c r="Q9306" s="13"/>
      <c r="R9306" s="13"/>
    </row>
    <row r="9307" spans="8:18" x14ac:dyDescent="0.3">
      <c r="H9307" s="13"/>
      <c r="I9307" s="13"/>
      <c r="J9307" s="13"/>
      <c r="K9307" s="13"/>
      <c r="L9307" s="13"/>
      <c r="M9307" s="358"/>
      <c r="N9307" s="358"/>
      <c r="O9307" s="13"/>
      <c r="P9307" s="13"/>
      <c r="Q9307" s="13"/>
      <c r="R9307" s="13"/>
    </row>
    <row r="9308" spans="8:18" x14ac:dyDescent="0.3">
      <c r="H9308" s="13"/>
      <c r="I9308" s="13"/>
      <c r="J9308" s="13"/>
      <c r="K9308" s="13"/>
      <c r="L9308" s="13"/>
      <c r="M9308" s="358"/>
      <c r="N9308" s="358"/>
      <c r="O9308" s="13"/>
      <c r="P9308" s="13"/>
      <c r="Q9308" s="13"/>
      <c r="R9308" s="13"/>
    </row>
    <row r="9309" spans="8:18" x14ac:dyDescent="0.3">
      <c r="H9309" s="13"/>
      <c r="I9309" s="13"/>
      <c r="J9309" s="13"/>
      <c r="K9309" s="13"/>
      <c r="L9309" s="13"/>
      <c r="M9309" s="358"/>
      <c r="N9309" s="358"/>
      <c r="O9309" s="13"/>
      <c r="P9309" s="13"/>
      <c r="Q9309" s="13"/>
      <c r="R9309" s="13"/>
    </row>
    <row r="9310" spans="8:18" x14ac:dyDescent="0.3">
      <c r="H9310" s="13"/>
      <c r="I9310" s="13"/>
      <c r="J9310" s="13"/>
      <c r="K9310" s="13"/>
      <c r="L9310" s="13"/>
      <c r="M9310" s="358"/>
      <c r="N9310" s="358"/>
      <c r="O9310" s="13"/>
      <c r="P9310" s="13"/>
      <c r="Q9310" s="13"/>
      <c r="R9310" s="13"/>
    </row>
    <row r="9311" spans="8:18" x14ac:dyDescent="0.3">
      <c r="H9311" s="13"/>
      <c r="I9311" s="13"/>
      <c r="J9311" s="13"/>
      <c r="K9311" s="13"/>
      <c r="L9311" s="13"/>
      <c r="M9311" s="358"/>
      <c r="N9311" s="358"/>
      <c r="O9311" s="13"/>
      <c r="P9311" s="13"/>
      <c r="Q9311" s="13"/>
      <c r="R9311" s="13"/>
    </row>
    <row r="9312" spans="8:18" x14ac:dyDescent="0.3">
      <c r="H9312" s="13"/>
      <c r="I9312" s="13"/>
      <c r="J9312" s="13"/>
      <c r="K9312" s="13"/>
      <c r="L9312" s="13"/>
      <c r="M9312" s="358"/>
      <c r="N9312" s="358"/>
      <c r="O9312" s="13"/>
      <c r="P9312" s="13"/>
      <c r="Q9312" s="13"/>
      <c r="R9312" s="13"/>
    </row>
    <row r="9313" spans="8:18" x14ac:dyDescent="0.3">
      <c r="H9313" s="13"/>
      <c r="I9313" s="13"/>
      <c r="J9313" s="13"/>
      <c r="K9313" s="13"/>
      <c r="L9313" s="13"/>
      <c r="M9313" s="358"/>
      <c r="N9313" s="358"/>
      <c r="O9313" s="13"/>
      <c r="P9313" s="13"/>
      <c r="Q9313" s="13"/>
      <c r="R9313" s="13"/>
    </row>
    <row r="9314" spans="8:18" x14ac:dyDescent="0.3">
      <c r="H9314" s="13"/>
      <c r="I9314" s="13"/>
      <c r="J9314" s="13"/>
      <c r="K9314" s="13"/>
      <c r="L9314" s="13"/>
      <c r="M9314" s="358"/>
      <c r="N9314" s="358"/>
      <c r="O9314" s="13"/>
      <c r="P9314" s="13"/>
      <c r="Q9314" s="13"/>
      <c r="R9314" s="13"/>
    </row>
    <row r="9315" spans="8:18" x14ac:dyDescent="0.3">
      <c r="H9315" s="13"/>
      <c r="I9315" s="13"/>
      <c r="J9315" s="13"/>
      <c r="K9315" s="13"/>
      <c r="L9315" s="13"/>
      <c r="M9315" s="358"/>
      <c r="N9315" s="358"/>
      <c r="O9315" s="13"/>
      <c r="P9315" s="13"/>
      <c r="Q9315" s="13"/>
      <c r="R9315" s="13"/>
    </row>
    <row r="9316" spans="8:18" x14ac:dyDescent="0.3">
      <c r="H9316" s="13"/>
      <c r="I9316" s="13"/>
      <c r="J9316" s="13"/>
      <c r="K9316" s="13"/>
      <c r="L9316" s="13"/>
      <c r="M9316" s="358"/>
      <c r="N9316" s="358"/>
      <c r="O9316" s="13"/>
      <c r="P9316" s="13"/>
      <c r="Q9316" s="13"/>
      <c r="R9316" s="13"/>
    </row>
  </sheetData>
  <autoFilter ref="A13:AD2147" xr:uid="{00000000-0009-0000-0000-000003000000}">
    <filterColumn colId="4">
      <customFilters>
        <customFilter operator="notEqual" val=" "/>
      </customFilters>
    </filterColumn>
  </autoFilter>
  <mergeCells count="2473">
    <mergeCell ref="H1:T1"/>
    <mergeCell ref="N2:O2"/>
    <mergeCell ref="H7:N7"/>
    <mergeCell ref="O7:Q7"/>
    <mergeCell ref="R7:T7"/>
    <mergeCell ref="H8:N8"/>
    <mergeCell ref="O8:Q8"/>
    <mergeCell ref="R8:T8"/>
    <mergeCell ref="P30:P31"/>
    <mergeCell ref="P46:P50"/>
    <mergeCell ref="P55:P60"/>
    <mergeCell ref="P76:P81"/>
    <mergeCell ref="P83:P85"/>
    <mergeCell ref="Q11:Q13"/>
    <mergeCell ref="R11:R13"/>
    <mergeCell ref="S11:S13"/>
    <mergeCell ref="T11:T13"/>
    <mergeCell ref="P28:P29"/>
    <mergeCell ref="H10:I10"/>
    <mergeCell ref="J10:M10"/>
    <mergeCell ref="N10:N13"/>
    <mergeCell ref="O10:O13"/>
    <mergeCell ref="P10:P13"/>
    <mergeCell ref="Q10:T10"/>
    <mergeCell ref="H11:H13"/>
    <mergeCell ref="I11:I13"/>
    <mergeCell ref="J11:K12"/>
    <mergeCell ref="L11:L13"/>
    <mergeCell ref="P568:P570"/>
    <mergeCell ref="P571:P572"/>
    <mergeCell ref="P575:P577"/>
    <mergeCell ref="P578:P580"/>
    <mergeCell ref="H2331:P2331"/>
    <mergeCell ref="H2332:P2332"/>
    <mergeCell ref="V338:V339"/>
    <mergeCell ref="P345:P348"/>
    <mergeCell ref="P349:P352"/>
    <mergeCell ref="P353:P356"/>
    <mergeCell ref="P549:P550"/>
    <mergeCell ref="P555:P559"/>
    <mergeCell ref="P277:P278"/>
    <mergeCell ref="P294:P295"/>
    <mergeCell ref="P299:P301"/>
    <mergeCell ref="P303:P304"/>
    <mergeCell ref="P306:P307"/>
    <mergeCell ref="P312:P316"/>
    <mergeCell ref="N2361:O2361"/>
    <mergeCell ref="O2362:R2362"/>
    <mergeCell ref="O2363:P2363"/>
    <mergeCell ref="Q2363:R2363"/>
    <mergeCell ref="P2387:R2387"/>
    <mergeCell ref="H2396:P2396"/>
    <mergeCell ref="P2347:R2347"/>
    <mergeCell ref="H2356:P2356"/>
    <mergeCell ref="H2357:P2357"/>
    <mergeCell ref="H2358:P2358"/>
    <mergeCell ref="H2359:P2359"/>
    <mergeCell ref="N2360:O2360"/>
    <mergeCell ref="H2333:P2333"/>
    <mergeCell ref="H2334:P2334"/>
    <mergeCell ref="N2335:O2335"/>
    <mergeCell ref="N2336:O2336"/>
    <mergeCell ref="O2337:R2337"/>
    <mergeCell ref="O2338:P2338"/>
    <mergeCell ref="Q2338:R2338"/>
    <mergeCell ref="H2432:P2432"/>
    <mergeCell ref="N2433:O2433"/>
    <mergeCell ref="N2434:O2434"/>
    <mergeCell ref="O2435:R2435"/>
    <mergeCell ref="O2436:P2436"/>
    <mergeCell ref="Q2436:R2436"/>
    <mergeCell ref="O2403:P2403"/>
    <mergeCell ref="Q2403:R2403"/>
    <mergeCell ref="P2420:R2420"/>
    <mergeCell ref="H2429:P2429"/>
    <mergeCell ref="H2430:P2430"/>
    <mergeCell ref="H2431:P2431"/>
    <mergeCell ref="H2397:P2397"/>
    <mergeCell ref="H2398:P2398"/>
    <mergeCell ref="H2399:P2399"/>
    <mergeCell ref="N2400:O2400"/>
    <mergeCell ref="N2401:O2401"/>
    <mergeCell ref="O2402:R2402"/>
    <mergeCell ref="H2486:P2486"/>
    <mergeCell ref="H2487:P2487"/>
    <mergeCell ref="H2488:P2488"/>
    <mergeCell ref="N2489:O2489"/>
    <mergeCell ref="N2490:O2490"/>
    <mergeCell ref="O2491:R2491"/>
    <mergeCell ref="N2462:O2462"/>
    <mergeCell ref="O2463:R2463"/>
    <mergeCell ref="O2464:P2464"/>
    <mergeCell ref="Q2464:R2464"/>
    <mergeCell ref="P2476:R2476"/>
    <mergeCell ref="H2485:P2485"/>
    <mergeCell ref="P2451:R2451"/>
    <mergeCell ref="H2457:P2457"/>
    <mergeCell ref="H2458:P2458"/>
    <mergeCell ref="H2459:P2459"/>
    <mergeCell ref="H2460:P2460"/>
    <mergeCell ref="N2461:O2461"/>
    <mergeCell ref="P2537:R2537"/>
    <mergeCell ref="H2546:P2546"/>
    <mergeCell ref="H2547:P2547"/>
    <mergeCell ref="H2548:P2548"/>
    <mergeCell ref="H2549:P2549"/>
    <mergeCell ref="N2550:O2550"/>
    <mergeCell ref="H2517:P2517"/>
    <mergeCell ref="N2518:O2518"/>
    <mergeCell ref="N2519:O2519"/>
    <mergeCell ref="O2520:R2520"/>
    <mergeCell ref="O2521:P2521"/>
    <mergeCell ref="Q2521:R2521"/>
    <mergeCell ref="O2492:P2492"/>
    <mergeCell ref="Q2492:R2492"/>
    <mergeCell ref="P2505:R2505"/>
    <mergeCell ref="H2514:P2514"/>
    <mergeCell ref="H2515:P2515"/>
    <mergeCell ref="H2516:P2516"/>
    <mergeCell ref="O2578:P2578"/>
    <mergeCell ref="Q2578:R2578"/>
    <mergeCell ref="P2601:R2601"/>
    <mergeCell ref="H2610:P2610"/>
    <mergeCell ref="H2611:P2611"/>
    <mergeCell ref="H2612:P2612"/>
    <mergeCell ref="H2572:P2572"/>
    <mergeCell ref="H2573:P2573"/>
    <mergeCell ref="H2574:P2574"/>
    <mergeCell ref="N2575:O2575"/>
    <mergeCell ref="N2576:O2576"/>
    <mergeCell ref="O2577:R2577"/>
    <mergeCell ref="N2551:O2551"/>
    <mergeCell ref="O2552:R2552"/>
    <mergeCell ref="O2553:P2553"/>
    <mergeCell ref="Q2553:R2553"/>
    <mergeCell ref="P2562:R2562"/>
    <mergeCell ref="H2571:P2571"/>
    <mergeCell ref="N2647:O2647"/>
    <mergeCell ref="O2648:R2648"/>
    <mergeCell ref="O2649:P2649"/>
    <mergeCell ref="Q2649:R2649"/>
    <mergeCell ref="P2663:R2663"/>
    <mergeCell ref="H2672:P2672"/>
    <mergeCell ref="P2633:R2633"/>
    <mergeCell ref="H2642:P2642"/>
    <mergeCell ref="H2643:P2643"/>
    <mergeCell ref="H2644:P2644"/>
    <mergeCell ref="H2645:P2645"/>
    <mergeCell ref="N2646:O2646"/>
    <mergeCell ref="H2613:P2613"/>
    <mergeCell ref="N2614:O2614"/>
    <mergeCell ref="N2615:O2615"/>
    <mergeCell ref="O2616:R2616"/>
    <mergeCell ref="O2617:P2617"/>
    <mergeCell ref="Q2617:R2617"/>
    <mergeCell ref="H2704:P2704"/>
    <mergeCell ref="N2705:O2705"/>
    <mergeCell ref="N2706:O2706"/>
    <mergeCell ref="O2707:R2707"/>
    <mergeCell ref="O2708:P2708"/>
    <mergeCell ref="Q2708:R2708"/>
    <mergeCell ref="O2679:P2679"/>
    <mergeCell ref="Q2679:R2679"/>
    <mergeCell ref="P2692:R2692"/>
    <mergeCell ref="H2701:P2701"/>
    <mergeCell ref="H2702:P2702"/>
    <mergeCell ref="H2703:P2703"/>
    <mergeCell ref="H2673:P2673"/>
    <mergeCell ref="H2674:P2674"/>
    <mergeCell ref="H2675:P2675"/>
    <mergeCell ref="N2676:O2676"/>
    <mergeCell ref="N2677:O2677"/>
    <mergeCell ref="O2678:R2678"/>
    <mergeCell ref="H2763:P2763"/>
    <mergeCell ref="H2764:P2764"/>
    <mergeCell ref="H2765:P2765"/>
    <mergeCell ref="N2766:O2766"/>
    <mergeCell ref="N2767:O2767"/>
    <mergeCell ref="O2768:R2768"/>
    <mergeCell ref="N2733:O2733"/>
    <mergeCell ref="O2734:R2734"/>
    <mergeCell ref="O2735:P2735"/>
    <mergeCell ref="Q2735:R2735"/>
    <mergeCell ref="P2753:R2753"/>
    <mergeCell ref="H2762:P2762"/>
    <mergeCell ref="P2719:R2719"/>
    <mergeCell ref="H2728:P2728"/>
    <mergeCell ref="H2729:P2729"/>
    <mergeCell ref="H2730:P2730"/>
    <mergeCell ref="H2731:P2731"/>
    <mergeCell ref="N2732:O2732"/>
    <mergeCell ref="P2821:R2821"/>
    <mergeCell ref="H2830:P2830"/>
    <mergeCell ref="H2831:P2831"/>
    <mergeCell ref="H2832:P2832"/>
    <mergeCell ref="H2833:P2833"/>
    <mergeCell ref="N2834:O2834"/>
    <mergeCell ref="H2795:P2795"/>
    <mergeCell ref="N2796:O2796"/>
    <mergeCell ref="N2797:O2797"/>
    <mergeCell ref="O2798:R2798"/>
    <mergeCell ref="O2799:P2799"/>
    <mergeCell ref="Q2799:R2799"/>
    <mergeCell ref="O2769:P2769"/>
    <mergeCell ref="Q2769:R2769"/>
    <mergeCell ref="P2783:R2783"/>
    <mergeCell ref="H2792:P2792"/>
    <mergeCell ref="H2793:P2793"/>
    <mergeCell ref="H2794:P2794"/>
    <mergeCell ref="P2869:R2869"/>
    <mergeCell ref="H2878:P2878"/>
    <mergeCell ref="H2879:P2879"/>
    <mergeCell ref="H2880:P2880"/>
    <mergeCell ref="O2883:R2883"/>
    <mergeCell ref="O2884:P2884"/>
    <mergeCell ref="Q2884:R2884"/>
    <mergeCell ref="H2855:P2855"/>
    <mergeCell ref="H2856:P2856"/>
    <mergeCell ref="N2859:O2859"/>
    <mergeCell ref="O2860:R2860"/>
    <mergeCell ref="O2861:P2861"/>
    <mergeCell ref="Q2861:R2861"/>
    <mergeCell ref="N2835:O2835"/>
    <mergeCell ref="O2836:R2836"/>
    <mergeCell ref="O2837:P2837"/>
    <mergeCell ref="Q2837:R2837"/>
    <mergeCell ref="P2845:R2845"/>
    <mergeCell ref="H2854:P2854"/>
    <mergeCell ref="H2939:P2939"/>
    <mergeCell ref="N2940:O2940"/>
    <mergeCell ref="N2941:O2941"/>
    <mergeCell ref="O2942:R2942"/>
    <mergeCell ref="O2943:P2943"/>
    <mergeCell ref="Q2943:R2943"/>
    <mergeCell ref="P2927:R2927"/>
    <mergeCell ref="H2928:N2929"/>
    <mergeCell ref="P2929:R2929"/>
    <mergeCell ref="H2936:P2936"/>
    <mergeCell ref="H2937:P2937"/>
    <mergeCell ref="H2938:P2938"/>
    <mergeCell ref="P2891:R2891"/>
    <mergeCell ref="H2900:P2900"/>
    <mergeCell ref="H2901:P2901"/>
    <mergeCell ref="H2902:P2902"/>
    <mergeCell ref="O2905:R2905"/>
    <mergeCell ref="O2906:P2906"/>
    <mergeCell ref="Q2906:R2906"/>
    <mergeCell ref="H3018:P3018"/>
    <mergeCell ref="H3019:P3019"/>
    <mergeCell ref="H3020:P3020"/>
    <mergeCell ref="N3021:O3021"/>
    <mergeCell ref="N3022:O3022"/>
    <mergeCell ref="O3023:R3023"/>
    <mergeCell ref="N2979:O2979"/>
    <mergeCell ref="O2980:R2980"/>
    <mergeCell ref="O2981:P2981"/>
    <mergeCell ref="Q2981:R2981"/>
    <mergeCell ref="P3008:R3008"/>
    <mergeCell ref="H3017:P3017"/>
    <mergeCell ref="P2965:R2965"/>
    <mergeCell ref="H2974:P2974"/>
    <mergeCell ref="H2975:P2975"/>
    <mergeCell ref="H2976:P2976"/>
    <mergeCell ref="H2977:P2977"/>
    <mergeCell ref="N2978:O2978"/>
    <mergeCell ref="P3079:R3079"/>
    <mergeCell ref="H3088:P3088"/>
    <mergeCell ref="H3089:P3089"/>
    <mergeCell ref="H3090:P3090"/>
    <mergeCell ref="H3091:P3091"/>
    <mergeCell ref="N3092:O3092"/>
    <mergeCell ref="H3059:P3059"/>
    <mergeCell ref="N3060:O3060"/>
    <mergeCell ref="N3061:O3061"/>
    <mergeCell ref="O3062:R3062"/>
    <mergeCell ref="O3063:P3063"/>
    <mergeCell ref="Q3063:R3063"/>
    <mergeCell ref="O3024:P3024"/>
    <mergeCell ref="Q3024:R3024"/>
    <mergeCell ref="P3046:R3046"/>
    <mergeCell ref="H3056:P3056"/>
    <mergeCell ref="H3057:P3057"/>
    <mergeCell ref="H3058:P3058"/>
    <mergeCell ref="O3129:P3129"/>
    <mergeCell ref="Q3129:R3129"/>
    <mergeCell ref="P3147:R3147"/>
    <mergeCell ref="H3156:P3156"/>
    <mergeCell ref="H3157:P3157"/>
    <mergeCell ref="H3158:P3158"/>
    <mergeCell ref="H3123:P3123"/>
    <mergeCell ref="H3124:P3124"/>
    <mergeCell ref="H3125:P3125"/>
    <mergeCell ref="N3126:O3126"/>
    <mergeCell ref="N3127:O3127"/>
    <mergeCell ref="O3128:R3128"/>
    <mergeCell ref="N3093:O3093"/>
    <mergeCell ref="O3094:R3094"/>
    <mergeCell ref="O3095:P3095"/>
    <mergeCell ref="Q3095:R3095"/>
    <mergeCell ref="P3113:R3113"/>
    <mergeCell ref="H3122:P3122"/>
    <mergeCell ref="N3196:O3196"/>
    <mergeCell ref="O3197:R3197"/>
    <mergeCell ref="O3198:P3198"/>
    <mergeCell ref="Q3198:R3198"/>
    <mergeCell ref="P3213:R3213"/>
    <mergeCell ref="H3222:P3222"/>
    <mergeCell ref="P3182:R3182"/>
    <mergeCell ref="H3191:P3191"/>
    <mergeCell ref="H3192:P3192"/>
    <mergeCell ref="H3193:P3193"/>
    <mergeCell ref="H3194:P3194"/>
    <mergeCell ref="N3195:O3195"/>
    <mergeCell ref="H3159:P3159"/>
    <mergeCell ref="N3160:O3160"/>
    <mergeCell ref="N3161:O3161"/>
    <mergeCell ref="O3162:R3162"/>
    <mergeCell ref="O3163:P3163"/>
    <mergeCell ref="Q3163:R3163"/>
    <mergeCell ref="H3257:P3257"/>
    <mergeCell ref="H3258:P3258"/>
    <mergeCell ref="H3259:P3259"/>
    <mergeCell ref="H3260:P3260"/>
    <mergeCell ref="N3261:O3261"/>
    <mergeCell ref="N3262:O3262"/>
    <mergeCell ref="O3230:P3230"/>
    <mergeCell ref="Q3230:R3230"/>
    <mergeCell ref="P3247:R3247"/>
    <mergeCell ref="H3248:M3249"/>
    <mergeCell ref="N3248:N3249"/>
    <mergeCell ref="P3249:R3249"/>
    <mergeCell ref="H3223:P3223"/>
    <mergeCell ref="H3224:P3224"/>
    <mergeCell ref="H3225:P3225"/>
    <mergeCell ref="N3227:O3227"/>
    <mergeCell ref="N3228:O3228"/>
    <mergeCell ref="O3229:R3229"/>
    <mergeCell ref="P3332:R3332"/>
    <mergeCell ref="H3340:P3340"/>
    <mergeCell ref="H3341:P3341"/>
    <mergeCell ref="H3342:P3342"/>
    <mergeCell ref="H3343:P3343"/>
    <mergeCell ref="N3344:O3344"/>
    <mergeCell ref="H3298:P3298"/>
    <mergeCell ref="H3299:P3299"/>
    <mergeCell ref="N3300:O3300"/>
    <mergeCell ref="N3301:O3301"/>
    <mergeCell ref="O3302:R3302"/>
    <mergeCell ref="O3303:P3303"/>
    <mergeCell ref="Q3303:R3303"/>
    <mergeCell ref="O3263:R3263"/>
    <mergeCell ref="O3264:P3264"/>
    <mergeCell ref="Q3264:R3264"/>
    <mergeCell ref="P3287:R3287"/>
    <mergeCell ref="H3296:P3296"/>
    <mergeCell ref="H3297:P3297"/>
    <mergeCell ref="O3385:P3385"/>
    <mergeCell ref="Q3385:R3385"/>
    <mergeCell ref="P3399:R3399"/>
    <mergeCell ref="H3400:M3401"/>
    <mergeCell ref="N3400:N3401"/>
    <mergeCell ref="P3401:R3401"/>
    <mergeCell ref="H3379:P3379"/>
    <mergeCell ref="H3380:P3380"/>
    <mergeCell ref="H3381:P3381"/>
    <mergeCell ref="N3382:O3382"/>
    <mergeCell ref="N3383:O3383"/>
    <mergeCell ref="O3384:R3384"/>
    <mergeCell ref="N3345:O3345"/>
    <mergeCell ref="O3346:R3346"/>
    <mergeCell ref="O3347:P3347"/>
    <mergeCell ref="Q3347:R3347"/>
    <mergeCell ref="P3368:R3368"/>
    <mergeCell ref="H3378:P3378"/>
    <mergeCell ref="H3437:P3437"/>
    <mergeCell ref="H3438:P3438"/>
    <mergeCell ref="N3439:O3439"/>
    <mergeCell ref="N3440:O3440"/>
    <mergeCell ref="O3441:R3441"/>
    <mergeCell ref="O3442:P3442"/>
    <mergeCell ref="Q3442:R3442"/>
    <mergeCell ref="O3415:R3415"/>
    <mergeCell ref="O3416:P3416"/>
    <mergeCell ref="Q3416:R3416"/>
    <mergeCell ref="P3427:R3427"/>
    <mergeCell ref="H3435:P3435"/>
    <mergeCell ref="H3436:P3436"/>
    <mergeCell ref="H3409:P3409"/>
    <mergeCell ref="H3410:P3410"/>
    <mergeCell ref="H3411:P3411"/>
    <mergeCell ref="H3412:P3412"/>
    <mergeCell ref="N3413:O3413"/>
    <mergeCell ref="N3414:O3414"/>
    <mergeCell ref="H3492:P3492"/>
    <mergeCell ref="H3493:P3493"/>
    <mergeCell ref="H3494:P3494"/>
    <mergeCell ref="H3495:P3495"/>
    <mergeCell ref="N3496:O3496"/>
    <mergeCell ref="N3497:O3497"/>
    <mergeCell ref="N3473:O3473"/>
    <mergeCell ref="O3474:R3474"/>
    <mergeCell ref="O3475:P3475"/>
    <mergeCell ref="Q3475:R3475"/>
    <mergeCell ref="P3482:R3482"/>
    <mergeCell ref="H3483:N3484"/>
    <mergeCell ref="P3484:R3484"/>
    <mergeCell ref="P3460:R3460"/>
    <mergeCell ref="H3468:P3468"/>
    <mergeCell ref="H3469:P3469"/>
    <mergeCell ref="H3470:P3470"/>
    <mergeCell ref="H3471:P3471"/>
    <mergeCell ref="N3472:O3472"/>
    <mergeCell ref="P3549:R3549"/>
    <mergeCell ref="N3550:N3551"/>
    <mergeCell ref="O3551:R3551"/>
    <mergeCell ref="H3559:P3559"/>
    <mergeCell ref="H3560:P3560"/>
    <mergeCell ref="H3561:P3561"/>
    <mergeCell ref="H3527:P3527"/>
    <mergeCell ref="H3528:P3528"/>
    <mergeCell ref="N3529:O3529"/>
    <mergeCell ref="N3530:O3530"/>
    <mergeCell ref="O3531:R3531"/>
    <mergeCell ref="O3532:P3532"/>
    <mergeCell ref="Q3532:R3532"/>
    <mergeCell ref="O3498:R3498"/>
    <mergeCell ref="O3499:P3499"/>
    <mergeCell ref="Q3499:R3499"/>
    <mergeCell ref="P3517:R3517"/>
    <mergeCell ref="H3525:P3525"/>
    <mergeCell ref="H3526:P3526"/>
    <mergeCell ref="N3594:O3594"/>
    <mergeCell ref="O3595:R3595"/>
    <mergeCell ref="O3596:P3596"/>
    <mergeCell ref="Q3596:R3596"/>
    <mergeCell ref="P3607:R3607"/>
    <mergeCell ref="H3608:M3609"/>
    <mergeCell ref="N3608:N3609"/>
    <mergeCell ref="P3609:R3609"/>
    <mergeCell ref="P3581:R3581"/>
    <mergeCell ref="H3589:R3589"/>
    <mergeCell ref="H3590:P3590"/>
    <mergeCell ref="H3591:P3591"/>
    <mergeCell ref="H3592:P3592"/>
    <mergeCell ref="N3593:O3593"/>
    <mergeCell ref="H3562:P3562"/>
    <mergeCell ref="N3563:O3563"/>
    <mergeCell ref="N3564:O3564"/>
    <mergeCell ref="O3565:R3565"/>
    <mergeCell ref="O3566:P3566"/>
    <mergeCell ref="Q3566:R3566"/>
    <mergeCell ref="H3647:P3647"/>
    <mergeCell ref="H3648:P3648"/>
    <mergeCell ref="N3649:O3649"/>
    <mergeCell ref="N3650:O3650"/>
    <mergeCell ref="O3651:R3651"/>
    <mergeCell ref="O3652:P3652"/>
    <mergeCell ref="Q3652:R3652"/>
    <mergeCell ref="O3623:R3623"/>
    <mergeCell ref="O3624:P3624"/>
    <mergeCell ref="Q3624:R3624"/>
    <mergeCell ref="P3637:R3637"/>
    <mergeCell ref="H3645:P3645"/>
    <mergeCell ref="H3646:P3646"/>
    <mergeCell ref="H3617:P3617"/>
    <mergeCell ref="H3618:P3618"/>
    <mergeCell ref="H3619:P3619"/>
    <mergeCell ref="H3620:P3620"/>
    <mergeCell ref="N3621:O3621"/>
    <mergeCell ref="N3622:O3622"/>
    <mergeCell ref="H3707:P3707"/>
    <mergeCell ref="H3708:P3708"/>
    <mergeCell ref="H3709:P3709"/>
    <mergeCell ref="N3710:O3710"/>
    <mergeCell ref="N3711:O3711"/>
    <mergeCell ref="O3712:R3712"/>
    <mergeCell ref="N3682:O3682"/>
    <mergeCell ref="O3683:R3683"/>
    <mergeCell ref="O3684:P3684"/>
    <mergeCell ref="Q3684:R3684"/>
    <mergeCell ref="P3698:R3698"/>
    <mergeCell ref="H3706:P3706"/>
    <mergeCell ref="P3669:R3669"/>
    <mergeCell ref="H3677:P3677"/>
    <mergeCell ref="H3678:P3678"/>
    <mergeCell ref="H3679:P3679"/>
    <mergeCell ref="H3680:P3680"/>
    <mergeCell ref="N3681:O3681"/>
    <mergeCell ref="O3756:P3756"/>
    <mergeCell ref="Q3756:R3756"/>
    <mergeCell ref="P3771:R3771"/>
    <mergeCell ref="H3779:R3779"/>
    <mergeCell ref="H3780:P3780"/>
    <mergeCell ref="H3781:P3781"/>
    <mergeCell ref="H3750:P3750"/>
    <mergeCell ref="H3751:P3751"/>
    <mergeCell ref="H3752:P3752"/>
    <mergeCell ref="N3753:O3753"/>
    <mergeCell ref="N3754:O3754"/>
    <mergeCell ref="O3755:R3755"/>
    <mergeCell ref="O3713:P3713"/>
    <mergeCell ref="Q3713:R3713"/>
    <mergeCell ref="N3727:N3729"/>
    <mergeCell ref="N3733:N3735"/>
    <mergeCell ref="P3741:R3741"/>
    <mergeCell ref="H3749:R3749"/>
    <mergeCell ref="H3810:P3810"/>
    <mergeCell ref="N3811:O3811"/>
    <mergeCell ref="N3812:O3812"/>
    <mergeCell ref="O3813:R3813"/>
    <mergeCell ref="O3814:P3814"/>
    <mergeCell ref="Q3814:R3814"/>
    <mergeCell ref="P3796:R3796"/>
    <mergeCell ref="N3797:N3798"/>
    <mergeCell ref="P3798:R3798"/>
    <mergeCell ref="H3807:P3807"/>
    <mergeCell ref="H3808:P3808"/>
    <mergeCell ref="H3809:P3809"/>
    <mergeCell ref="H3782:P3782"/>
    <mergeCell ref="N3783:O3783"/>
    <mergeCell ref="N3784:O3784"/>
    <mergeCell ref="O3785:R3785"/>
    <mergeCell ref="O3786:P3786"/>
    <mergeCell ref="Q3786:R3786"/>
    <mergeCell ref="H3863:P3863"/>
    <mergeCell ref="H3864:P3864"/>
    <mergeCell ref="H3865:P3865"/>
    <mergeCell ref="N3866:O3866"/>
    <mergeCell ref="N3867:O3867"/>
    <mergeCell ref="O3868:R3868"/>
    <mergeCell ref="N3836:O3836"/>
    <mergeCell ref="O3837:R3837"/>
    <mergeCell ref="O3838:P3838"/>
    <mergeCell ref="Q3838:R3838"/>
    <mergeCell ref="P3853:R3853"/>
    <mergeCell ref="H3862:R3862"/>
    <mergeCell ref="P3822:R3822"/>
    <mergeCell ref="H3831:R3831"/>
    <mergeCell ref="H3832:P3832"/>
    <mergeCell ref="H3833:P3833"/>
    <mergeCell ref="H3834:P3834"/>
    <mergeCell ref="N3835:O3835"/>
    <mergeCell ref="O3899:P3899"/>
    <mergeCell ref="Q3899:R3899"/>
    <mergeCell ref="P3914:R3914"/>
    <mergeCell ref="H3924:R3924"/>
    <mergeCell ref="H3925:P3925"/>
    <mergeCell ref="H3926:P3926"/>
    <mergeCell ref="H3893:P3893"/>
    <mergeCell ref="H3894:P3894"/>
    <mergeCell ref="H3895:P3895"/>
    <mergeCell ref="N3896:O3896"/>
    <mergeCell ref="N3897:O3897"/>
    <mergeCell ref="O3898:R3898"/>
    <mergeCell ref="O3869:P3869"/>
    <mergeCell ref="Q3869:R3869"/>
    <mergeCell ref="P3881:R3881"/>
    <mergeCell ref="H3882:N3883"/>
    <mergeCell ref="P3883:R3883"/>
    <mergeCell ref="H3892:R3892"/>
    <mergeCell ref="N3958:O3958"/>
    <mergeCell ref="O3959:R3959"/>
    <mergeCell ref="O3960:P3960"/>
    <mergeCell ref="Q3960:R3960"/>
    <mergeCell ref="P3971:R3971"/>
    <mergeCell ref="H3972:N3973"/>
    <mergeCell ref="P3973:R3973"/>
    <mergeCell ref="P3948:R3948"/>
    <mergeCell ref="H3953:R3953"/>
    <mergeCell ref="H3954:P3954"/>
    <mergeCell ref="H3955:P3955"/>
    <mergeCell ref="H3956:P3956"/>
    <mergeCell ref="N3957:O3957"/>
    <mergeCell ref="H3927:P3927"/>
    <mergeCell ref="N3928:O3928"/>
    <mergeCell ref="N3929:O3929"/>
    <mergeCell ref="O3930:R3930"/>
    <mergeCell ref="O3931:P3931"/>
    <mergeCell ref="Q3931:R3931"/>
    <mergeCell ref="H4015:P4015"/>
    <mergeCell ref="H4016:P4016"/>
    <mergeCell ref="N4017:O4017"/>
    <mergeCell ref="N4018:O4018"/>
    <mergeCell ref="O4019:R4019"/>
    <mergeCell ref="O4020:P4020"/>
    <mergeCell ref="Q4020:R4020"/>
    <mergeCell ref="O3988:R3988"/>
    <mergeCell ref="O3989:P3989"/>
    <mergeCell ref="Q3989:R3989"/>
    <mergeCell ref="P4004:R4004"/>
    <mergeCell ref="H4013:R4013"/>
    <mergeCell ref="H4014:P4014"/>
    <mergeCell ref="H3982:R3982"/>
    <mergeCell ref="H3983:P3983"/>
    <mergeCell ref="H3984:P3984"/>
    <mergeCell ref="H3985:P3985"/>
    <mergeCell ref="N3986:O3986"/>
    <mergeCell ref="N3987:O3987"/>
    <mergeCell ref="P4056:R4056"/>
    <mergeCell ref="H4065:R4065"/>
    <mergeCell ref="H4066:P4066"/>
    <mergeCell ref="H4067:P4067"/>
    <mergeCell ref="H4068:P4068"/>
    <mergeCell ref="N4069:O4069"/>
    <mergeCell ref="H4047:P4047"/>
    <mergeCell ref="N4048:O4048"/>
    <mergeCell ref="N4049:O4049"/>
    <mergeCell ref="O4050:R4050"/>
    <mergeCell ref="O4051:P4051"/>
    <mergeCell ref="Q4051:R4051"/>
    <mergeCell ref="P4033:R4033"/>
    <mergeCell ref="H4034:N4035"/>
    <mergeCell ref="P4035:R4035"/>
    <mergeCell ref="H4044:R4044"/>
    <mergeCell ref="H4045:P4045"/>
    <mergeCell ref="H4046:P4046"/>
    <mergeCell ref="O4098:P4098"/>
    <mergeCell ref="Q4098:R4098"/>
    <mergeCell ref="P4122:R4122"/>
    <mergeCell ref="H4137:R4137"/>
    <mergeCell ref="H4138:P4138"/>
    <mergeCell ref="H4139:P4139"/>
    <mergeCell ref="H4092:P4092"/>
    <mergeCell ref="H4093:P4093"/>
    <mergeCell ref="H4094:P4094"/>
    <mergeCell ref="N4095:O4095"/>
    <mergeCell ref="N4096:O4096"/>
    <mergeCell ref="O4097:R4097"/>
    <mergeCell ref="N4070:O4070"/>
    <mergeCell ref="O4071:R4071"/>
    <mergeCell ref="O4072:P4072"/>
    <mergeCell ref="Q4072:R4072"/>
    <mergeCell ref="P4081:R4081"/>
    <mergeCell ref="H4091:R4091"/>
    <mergeCell ref="N4176:O4176"/>
    <mergeCell ref="O4177:R4177"/>
    <mergeCell ref="O4178:P4178"/>
    <mergeCell ref="Q4178:R4178"/>
    <mergeCell ref="P4200:R4200"/>
    <mergeCell ref="H4201:N4202"/>
    <mergeCell ref="P4202:R4202"/>
    <mergeCell ref="P4165:R4165"/>
    <mergeCell ref="H4171:R4171"/>
    <mergeCell ref="H4172:P4172"/>
    <mergeCell ref="H4173:P4173"/>
    <mergeCell ref="H4174:P4174"/>
    <mergeCell ref="N4175:O4175"/>
    <mergeCell ref="H4140:P4140"/>
    <mergeCell ref="N4141:O4141"/>
    <mergeCell ref="N4142:O4142"/>
    <mergeCell ref="O4143:R4143"/>
    <mergeCell ref="O4144:P4144"/>
    <mergeCell ref="Q4144:R4144"/>
    <mergeCell ref="H4251:P4251"/>
    <mergeCell ref="H4252:P4252"/>
    <mergeCell ref="N4253:O4253"/>
    <mergeCell ref="N4254:O4254"/>
    <mergeCell ref="O4255:R4255"/>
    <mergeCell ref="O4256:P4256"/>
    <mergeCell ref="Q4256:R4256"/>
    <mergeCell ref="O4217:R4217"/>
    <mergeCell ref="O4218:P4218"/>
    <mergeCell ref="Q4218:R4218"/>
    <mergeCell ref="P4237:R4237"/>
    <mergeCell ref="H4249:R4249"/>
    <mergeCell ref="H4250:P4250"/>
    <mergeCell ref="H4211:R4211"/>
    <mergeCell ref="H4212:P4212"/>
    <mergeCell ref="H4213:P4213"/>
    <mergeCell ref="H4214:P4214"/>
    <mergeCell ref="N4215:O4215"/>
    <mergeCell ref="N4216:O4216"/>
    <mergeCell ref="H4313:R4313"/>
    <mergeCell ref="H4314:P4314"/>
    <mergeCell ref="H4315:P4315"/>
    <mergeCell ref="H4316:P4316"/>
    <mergeCell ref="N4317:O4317"/>
    <mergeCell ref="N4318:O4318"/>
    <mergeCell ref="N4286:O4286"/>
    <mergeCell ref="O4287:R4287"/>
    <mergeCell ref="O4288:P4288"/>
    <mergeCell ref="Q4288:R4288"/>
    <mergeCell ref="P4303:R4303"/>
    <mergeCell ref="P4305:R4305"/>
    <mergeCell ref="P4272:R4272"/>
    <mergeCell ref="H4281:R4281"/>
    <mergeCell ref="H4282:P4282"/>
    <mergeCell ref="H4283:P4283"/>
    <mergeCell ref="H4284:P4284"/>
    <mergeCell ref="N4285:O4285"/>
    <mergeCell ref="P4363:R4363"/>
    <mergeCell ref="H4371:R4371"/>
    <mergeCell ref="H4372:P4372"/>
    <mergeCell ref="H4373:P4373"/>
    <mergeCell ref="H4374:P4374"/>
    <mergeCell ref="N4375:O4375"/>
    <mergeCell ref="H4339:P4339"/>
    <mergeCell ref="H4340:P4340"/>
    <mergeCell ref="N4341:O4341"/>
    <mergeCell ref="N4342:O4342"/>
    <mergeCell ref="O4343:R4343"/>
    <mergeCell ref="O4344:P4344"/>
    <mergeCell ref="Q4344:R4344"/>
    <mergeCell ref="O4319:R4319"/>
    <mergeCell ref="O4320:P4320"/>
    <mergeCell ref="Q4320:R4320"/>
    <mergeCell ref="P4329:R4329"/>
    <mergeCell ref="H4337:R4337"/>
    <mergeCell ref="H4338:P4338"/>
    <mergeCell ref="O4416:R4416"/>
    <mergeCell ref="O4417:P4417"/>
    <mergeCell ref="Q4417:R4417"/>
    <mergeCell ref="P4428:R4428"/>
    <mergeCell ref="H4436:R4436"/>
    <mergeCell ref="H4437:R4437"/>
    <mergeCell ref="H4410:R4410"/>
    <mergeCell ref="H4411:P4411"/>
    <mergeCell ref="H4412:P4412"/>
    <mergeCell ref="H4413:P4413"/>
    <mergeCell ref="N4414:O4414"/>
    <mergeCell ref="N4415:O4415"/>
    <mergeCell ref="N4376:O4376"/>
    <mergeCell ref="O4377:R4377"/>
    <mergeCell ref="O4378:P4378"/>
    <mergeCell ref="Q4378:R4378"/>
    <mergeCell ref="P4400:R4400"/>
    <mergeCell ref="N4401:N4402"/>
    <mergeCell ref="P4402:R4402"/>
    <mergeCell ref="N4474:O4474"/>
    <mergeCell ref="O4475:R4475"/>
    <mergeCell ref="O4476:P4476"/>
    <mergeCell ref="Q4476:R4476"/>
    <mergeCell ref="P4483:R4483"/>
    <mergeCell ref="H4491:R4491"/>
    <mergeCell ref="P4463:R4463"/>
    <mergeCell ref="H4469:R4469"/>
    <mergeCell ref="H4470:P4470"/>
    <mergeCell ref="H4471:P4471"/>
    <mergeCell ref="H4472:P4472"/>
    <mergeCell ref="N4473:O4473"/>
    <mergeCell ref="H4438:P4438"/>
    <mergeCell ref="H4439:P4439"/>
    <mergeCell ref="N4440:O4440"/>
    <mergeCell ref="N4441:O4441"/>
    <mergeCell ref="O4442:R4442"/>
    <mergeCell ref="O4443:P4443"/>
    <mergeCell ref="Q4443:R4443"/>
    <mergeCell ref="H4519:P4519"/>
    <mergeCell ref="N4520:O4520"/>
    <mergeCell ref="N4521:O4521"/>
    <mergeCell ref="O4522:R4522"/>
    <mergeCell ref="O4523:P4523"/>
    <mergeCell ref="Q4523:R4523"/>
    <mergeCell ref="O4498:P4498"/>
    <mergeCell ref="Q4498:R4498"/>
    <mergeCell ref="P4508:R4508"/>
    <mergeCell ref="H4516:R4516"/>
    <mergeCell ref="H4517:P4517"/>
    <mergeCell ref="H4518:P4518"/>
    <mergeCell ref="H4492:P4492"/>
    <mergeCell ref="H4493:P4493"/>
    <mergeCell ref="H4494:P4494"/>
    <mergeCell ref="N4495:O4495"/>
    <mergeCell ref="N4496:O4496"/>
    <mergeCell ref="O4497:R4497"/>
    <mergeCell ref="H4574:R4574"/>
    <mergeCell ref="H4575:P4575"/>
    <mergeCell ref="H4576:P4576"/>
    <mergeCell ref="H4577:P4577"/>
    <mergeCell ref="N4578:O4578"/>
    <mergeCell ref="N4579:O4579"/>
    <mergeCell ref="N4550:O4550"/>
    <mergeCell ref="O4551:R4551"/>
    <mergeCell ref="O4552:P4552"/>
    <mergeCell ref="Q4552:R4552"/>
    <mergeCell ref="P4563:R4563"/>
    <mergeCell ref="N4564:N4565"/>
    <mergeCell ref="P4565:R4565"/>
    <mergeCell ref="P4537:R4537"/>
    <mergeCell ref="H4545:R4545"/>
    <mergeCell ref="H4546:P4546"/>
    <mergeCell ref="H4547:P4547"/>
    <mergeCell ref="H4548:P4548"/>
    <mergeCell ref="N4549:O4549"/>
    <mergeCell ref="N4616:N4620"/>
    <mergeCell ref="P4625:R4625"/>
    <mergeCell ref="H4631:R4631"/>
    <mergeCell ref="H4632:P4632"/>
    <mergeCell ref="H4633:P4633"/>
    <mergeCell ref="H4634:P4634"/>
    <mergeCell ref="H4597:P4597"/>
    <mergeCell ref="H4598:P4598"/>
    <mergeCell ref="N4599:O4599"/>
    <mergeCell ref="N4600:O4600"/>
    <mergeCell ref="O4601:R4601"/>
    <mergeCell ref="O4602:P4602"/>
    <mergeCell ref="Q4602:R4602"/>
    <mergeCell ref="O4580:R4580"/>
    <mergeCell ref="O4581:P4581"/>
    <mergeCell ref="Q4581:R4581"/>
    <mergeCell ref="P4587:R4587"/>
    <mergeCell ref="H4595:R4595"/>
    <mergeCell ref="H4596:P4596"/>
    <mergeCell ref="H4674:P4674"/>
    <mergeCell ref="N4675:O4675"/>
    <mergeCell ref="N4676:O4676"/>
    <mergeCell ref="O4677:R4677"/>
    <mergeCell ref="O4678:P4678"/>
    <mergeCell ref="Q4678:R4678"/>
    <mergeCell ref="P4661:R4661"/>
    <mergeCell ref="N4662:N4663"/>
    <mergeCell ref="P4663:R4663"/>
    <mergeCell ref="H4671:R4671"/>
    <mergeCell ref="H4672:P4672"/>
    <mergeCell ref="H4673:P4673"/>
    <mergeCell ref="N4635:O4635"/>
    <mergeCell ref="N4636:O4636"/>
    <mergeCell ref="O4637:R4637"/>
    <mergeCell ref="O4638:P4638"/>
    <mergeCell ref="Q4638:R4638"/>
    <mergeCell ref="N4645:N4648"/>
    <mergeCell ref="H4731:R4731"/>
    <mergeCell ref="H4732:P4732"/>
    <mergeCell ref="H4733:P4733"/>
    <mergeCell ref="H4734:P4734"/>
    <mergeCell ref="N4735:O4735"/>
    <mergeCell ref="N4736:O4736"/>
    <mergeCell ref="N4706:O4706"/>
    <mergeCell ref="N4707:O4707"/>
    <mergeCell ref="O4708:R4708"/>
    <mergeCell ref="O4709:P4709"/>
    <mergeCell ref="Q4709:R4709"/>
    <mergeCell ref="P4724:R4724"/>
    <mergeCell ref="N4689:N4692"/>
    <mergeCell ref="P4695:R4695"/>
    <mergeCell ref="H4702:R4702"/>
    <mergeCell ref="H4703:P4703"/>
    <mergeCell ref="H4704:P4704"/>
    <mergeCell ref="H4705:P4705"/>
    <mergeCell ref="O4766:P4766"/>
    <mergeCell ref="Q4766:R4766"/>
    <mergeCell ref="P4773:R4773"/>
    <mergeCell ref="H4774:N4775"/>
    <mergeCell ref="P4775:R4775"/>
    <mergeCell ref="H4783:R4783"/>
    <mergeCell ref="H4760:P4760"/>
    <mergeCell ref="H4761:P4761"/>
    <mergeCell ref="H4762:P4762"/>
    <mergeCell ref="N4763:O4763"/>
    <mergeCell ref="N4764:O4764"/>
    <mergeCell ref="O4765:R4765"/>
    <mergeCell ref="O4737:R4737"/>
    <mergeCell ref="O4738:P4738"/>
    <mergeCell ref="Q4738:R4738"/>
    <mergeCell ref="M4741:N4741"/>
    <mergeCell ref="P4752:R4752"/>
    <mergeCell ref="H4759:R4759"/>
    <mergeCell ref="H4807:P4807"/>
    <mergeCell ref="N4808:O4808"/>
    <mergeCell ref="N4809:O4809"/>
    <mergeCell ref="O4810:R4810"/>
    <mergeCell ref="O4811:P4811"/>
    <mergeCell ref="Q4811:R4811"/>
    <mergeCell ref="O4790:P4790"/>
    <mergeCell ref="Q4790:R4790"/>
    <mergeCell ref="P4797:R4797"/>
    <mergeCell ref="H4804:R4804"/>
    <mergeCell ref="H4805:P4805"/>
    <mergeCell ref="H4806:P4806"/>
    <mergeCell ref="H4784:P4784"/>
    <mergeCell ref="H4785:P4785"/>
    <mergeCell ref="H4786:P4786"/>
    <mergeCell ref="N4787:O4787"/>
    <mergeCell ref="N4788:O4788"/>
    <mergeCell ref="O4789:R4789"/>
    <mergeCell ref="H4862:R4862"/>
    <mergeCell ref="H4863:P4863"/>
    <mergeCell ref="H4864:P4864"/>
    <mergeCell ref="H4865:P4865"/>
    <mergeCell ref="N4866:O4866"/>
    <mergeCell ref="N4867:O4867"/>
    <mergeCell ref="N4830:O4830"/>
    <mergeCell ref="O4831:R4831"/>
    <mergeCell ref="O4832:P4832"/>
    <mergeCell ref="Q4832:R4832"/>
    <mergeCell ref="P4851:R4851"/>
    <mergeCell ref="H4852:N4853"/>
    <mergeCell ref="P4853:R4853"/>
    <mergeCell ref="P4818:R4818"/>
    <mergeCell ref="H4825:R4825"/>
    <mergeCell ref="H4826:P4826"/>
    <mergeCell ref="H4827:P4827"/>
    <mergeCell ref="H4828:P4828"/>
    <mergeCell ref="N4829:O4829"/>
    <mergeCell ref="O4905:P4905"/>
    <mergeCell ref="Q4905:R4905"/>
    <mergeCell ref="P4917:R4917"/>
    <mergeCell ref="H4924:R4924"/>
    <mergeCell ref="H4925:P4925"/>
    <mergeCell ref="H4926:P4926"/>
    <mergeCell ref="H4899:P4899"/>
    <mergeCell ref="H4900:P4900"/>
    <mergeCell ref="H4901:P4901"/>
    <mergeCell ref="N4902:O4902"/>
    <mergeCell ref="N4903:O4903"/>
    <mergeCell ref="O4904:R4904"/>
    <mergeCell ref="O4868:R4868"/>
    <mergeCell ref="O4869:P4869"/>
    <mergeCell ref="Q4869:R4869"/>
    <mergeCell ref="N4885:N4888"/>
    <mergeCell ref="P4891:R4891"/>
    <mergeCell ref="H4898:R4898"/>
    <mergeCell ref="H4954:P4954"/>
    <mergeCell ref="N4955:O4955"/>
    <mergeCell ref="N4956:O4956"/>
    <mergeCell ref="O4957:R4957"/>
    <mergeCell ref="O4958:P4958"/>
    <mergeCell ref="Q4958:R4958"/>
    <mergeCell ref="P4940:R4940"/>
    <mergeCell ref="H4941:N4942"/>
    <mergeCell ref="P4942:R4942"/>
    <mergeCell ref="H4951:R4951"/>
    <mergeCell ref="H4952:P4952"/>
    <mergeCell ref="H4953:P4953"/>
    <mergeCell ref="H4927:P4927"/>
    <mergeCell ref="N4928:O4928"/>
    <mergeCell ref="N4929:O4929"/>
    <mergeCell ref="O4930:R4930"/>
    <mergeCell ref="O4931:P4931"/>
    <mergeCell ref="Q4931:R4931"/>
    <mergeCell ref="H5005:R5005"/>
    <mergeCell ref="H5006:P5006"/>
    <mergeCell ref="H5007:P5007"/>
    <mergeCell ref="H5008:P5008"/>
    <mergeCell ref="N5009:O5009"/>
    <mergeCell ref="N5010:O5010"/>
    <mergeCell ref="N4982:O4982"/>
    <mergeCell ref="N4983:O4983"/>
    <mergeCell ref="O4984:R4984"/>
    <mergeCell ref="O4985:P4985"/>
    <mergeCell ref="Q4985:R4985"/>
    <mergeCell ref="P4998:R4998"/>
    <mergeCell ref="P4970:R4970"/>
    <mergeCell ref="N4977:O4977"/>
    <mergeCell ref="H4978:R4978"/>
    <mergeCell ref="H4979:P4979"/>
    <mergeCell ref="H4980:P4980"/>
    <mergeCell ref="H4981:P4981"/>
    <mergeCell ref="N5038:N5042"/>
    <mergeCell ref="N5046:N5050"/>
    <mergeCell ref="P5056:R5056"/>
    <mergeCell ref="H5057:N5058"/>
    <mergeCell ref="P5058:R5058"/>
    <mergeCell ref="H5065:R5065"/>
    <mergeCell ref="H5031:P5031"/>
    <mergeCell ref="H5032:P5032"/>
    <mergeCell ref="N5033:O5033"/>
    <mergeCell ref="N5034:O5034"/>
    <mergeCell ref="O5035:R5035"/>
    <mergeCell ref="O5036:P5036"/>
    <mergeCell ref="Q5036:R5036"/>
    <mergeCell ref="O5011:R5011"/>
    <mergeCell ref="O5012:P5012"/>
    <mergeCell ref="Q5012:R5012"/>
    <mergeCell ref="P5022:R5022"/>
    <mergeCell ref="H5029:R5029"/>
    <mergeCell ref="H5030:P5030"/>
    <mergeCell ref="H5094:P5094"/>
    <mergeCell ref="N5095:O5095"/>
    <mergeCell ref="N5096:O5096"/>
    <mergeCell ref="O5097:R5097"/>
    <mergeCell ref="O5098:P5098"/>
    <mergeCell ref="Q5098:R5098"/>
    <mergeCell ref="O5072:P5072"/>
    <mergeCell ref="Q5072:R5072"/>
    <mergeCell ref="P5084:R5084"/>
    <mergeCell ref="H5091:R5091"/>
    <mergeCell ref="H5092:P5092"/>
    <mergeCell ref="H5093:P5093"/>
    <mergeCell ref="H5066:P5066"/>
    <mergeCell ref="H5067:P5067"/>
    <mergeCell ref="H5068:P5068"/>
    <mergeCell ref="N5069:O5069"/>
    <mergeCell ref="N5070:O5070"/>
    <mergeCell ref="O5071:R5071"/>
    <mergeCell ref="H5148:P5148"/>
    <mergeCell ref="H5149:P5149"/>
    <mergeCell ref="H5150:P5150"/>
    <mergeCell ref="N5151:O5151"/>
    <mergeCell ref="N5152:O5152"/>
    <mergeCell ref="O5153:R5153"/>
    <mergeCell ref="N5124:O5124"/>
    <mergeCell ref="O5125:R5125"/>
    <mergeCell ref="O5126:P5126"/>
    <mergeCell ref="Q5126:R5126"/>
    <mergeCell ref="P5140:R5140"/>
    <mergeCell ref="H5147:R5147"/>
    <mergeCell ref="P5112:R5112"/>
    <mergeCell ref="H5119:R5119"/>
    <mergeCell ref="H5120:P5120"/>
    <mergeCell ref="H5121:P5121"/>
    <mergeCell ref="H5122:P5122"/>
    <mergeCell ref="N5123:O5123"/>
    <mergeCell ref="P5192:R5192"/>
    <mergeCell ref="H5193:N5194"/>
    <mergeCell ref="P5194:R5194"/>
    <mergeCell ref="H5201:R5201"/>
    <mergeCell ref="H5202:P5202"/>
    <mergeCell ref="H5203:P5203"/>
    <mergeCell ref="H5175:P5175"/>
    <mergeCell ref="N5176:O5176"/>
    <mergeCell ref="N5177:O5177"/>
    <mergeCell ref="O5178:R5178"/>
    <mergeCell ref="O5179:P5179"/>
    <mergeCell ref="Q5179:R5179"/>
    <mergeCell ref="O5154:P5154"/>
    <mergeCell ref="Q5154:R5154"/>
    <mergeCell ref="P5165:R5165"/>
    <mergeCell ref="H5172:R5172"/>
    <mergeCell ref="H5173:P5173"/>
    <mergeCell ref="H5174:P5174"/>
    <mergeCell ref="N5237:O5237"/>
    <mergeCell ref="O5238:R5238"/>
    <mergeCell ref="O5239:P5239"/>
    <mergeCell ref="Q5239:R5239"/>
    <mergeCell ref="N5242:N5246"/>
    <mergeCell ref="N5247:N5249"/>
    <mergeCell ref="P5225:R5225"/>
    <mergeCell ref="H5232:R5232"/>
    <mergeCell ref="H5233:P5233"/>
    <mergeCell ref="H5234:P5234"/>
    <mergeCell ref="H5235:P5235"/>
    <mergeCell ref="N5236:O5236"/>
    <mergeCell ref="H5204:P5204"/>
    <mergeCell ref="N5205:O5205"/>
    <mergeCell ref="N5206:O5206"/>
    <mergeCell ref="O5207:R5207"/>
    <mergeCell ref="O5208:P5208"/>
    <mergeCell ref="Q5208:R5208"/>
    <mergeCell ref="H5287:R5287"/>
    <mergeCell ref="H5288:P5288"/>
    <mergeCell ref="H5289:P5289"/>
    <mergeCell ref="H5290:P5290"/>
    <mergeCell ref="N5291:O5291"/>
    <mergeCell ref="N5292:O5292"/>
    <mergeCell ref="N5269:O5269"/>
    <mergeCell ref="O5270:R5270"/>
    <mergeCell ref="O5271:P5271"/>
    <mergeCell ref="Q5271:R5271"/>
    <mergeCell ref="P5278:R5278"/>
    <mergeCell ref="H5279:N5280"/>
    <mergeCell ref="P5280:R5280"/>
    <mergeCell ref="P5257:R5257"/>
    <mergeCell ref="H5264:R5264"/>
    <mergeCell ref="H5265:P5265"/>
    <mergeCell ref="H5266:P5266"/>
    <mergeCell ref="H5267:P5267"/>
    <mergeCell ref="N5268:O5268"/>
    <mergeCell ref="P5329:R5329"/>
    <mergeCell ref="H5336:R5336"/>
    <mergeCell ref="H5337:P5337"/>
    <mergeCell ref="H5338:P5338"/>
    <mergeCell ref="H5339:P5339"/>
    <mergeCell ref="N5340:O5340"/>
    <mergeCell ref="H5317:P5317"/>
    <mergeCell ref="H5318:P5318"/>
    <mergeCell ref="N5319:O5319"/>
    <mergeCell ref="N5320:O5320"/>
    <mergeCell ref="O5321:R5321"/>
    <mergeCell ref="O5322:P5322"/>
    <mergeCell ref="Q5322:R5322"/>
    <mergeCell ref="O5293:R5293"/>
    <mergeCell ref="O5294:P5294"/>
    <mergeCell ref="Q5294:R5294"/>
    <mergeCell ref="P5308:R5308"/>
    <mergeCell ref="H5315:R5315"/>
    <mergeCell ref="H5316:P5316"/>
    <mergeCell ref="O5378:P5378"/>
    <mergeCell ref="Q5378:R5378"/>
    <mergeCell ref="N5382:N5384"/>
    <mergeCell ref="N5389:N5392"/>
    <mergeCell ref="N5393:N5397"/>
    <mergeCell ref="P5400:R5400"/>
    <mergeCell ref="H5372:P5372"/>
    <mergeCell ref="H5373:P5373"/>
    <mergeCell ref="H5374:P5374"/>
    <mergeCell ref="N5375:O5375"/>
    <mergeCell ref="N5376:O5376"/>
    <mergeCell ref="O5377:R5377"/>
    <mergeCell ref="N5341:O5341"/>
    <mergeCell ref="O5342:R5342"/>
    <mergeCell ref="O5343:P5343"/>
    <mergeCell ref="Q5343:R5343"/>
    <mergeCell ref="P5364:R5364"/>
    <mergeCell ref="H5371:R5371"/>
    <mergeCell ref="H5435:N5436"/>
    <mergeCell ref="P5436:R5436"/>
    <mergeCell ref="H5443:R5443"/>
    <mergeCell ref="H5444:P5444"/>
    <mergeCell ref="H5445:P5445"/>
    <mergeCell ref="H5446:P5446"/>
    <mergeCell ref="N5413:O5413"/>
    <mergeCell ref="N5414:O5414"/>
    <mergeCell ref="O5415:R5415"/>
    <mergeCell ref="O5416:P5416"/>
    <mergeCell ref="Q5416:R5416"/>
    <mergeCell ref="P5434:R5434"/>
    <mergeCell ref="H5407:P5407"/>
    <mergeCell ref="H5408:P5408"/>
    <mergeCell ref="H5409:R5409"/>
    <mergeCell ref="H5410:P5410"/>
    <mergeCell ref="H5411:P5411"/>
    <mergeCell ref="H5412:P5412"/>
    <mergeCell ref="N5477:O5477"/>
    <mergeCell ref="O5478:R5478"/>
    <mergeCell ref="O5479:P5479"/>
    <mergeCell ref="Q5479:R5479"/>
    <mergeCell ref="P5497:R5497"/>
    <mergeCell ref="H5504:R5504"/>
    <mergeCell ref="P5465:R5465"/>
    <mergeCell ref="H5472:R5472"/>
    <mergeCell ref="H5473:P5473"/>
    <mergeCell ref="H5474:P5474"/>
    <mergeCell ref="H5475:P5475"/>
    <mergeCell ref="N5476:O5476"/>
    <mergeCell ref="N5447:O5447"/>
    <mergeCell ref="N5448:O5448"/>
    <mergeCell ref="O5449:R5449"/>
    <mergeCell ref="O5450:P5450"/>
    <mergeCell ref="Q5450:R5450"/>
    <mergeCell ref="N5452:N5455"/>
    <mergeCell ref="H5526:P5526"/>
    <mergeCell ref="N5527:O5527"/>
    <mergeCell ref="N5528:O5528"/>
    <mergeCell ref="O5529:R5529"/>
    <mergeCell ref="O5530:P5530"/>
    <mergeCell ref="Q5530:R5530"/>
    <mergeCell ref="O5511:P5511"/>
    <mergeCell ref="Q5511:R5511"/>
    <mergeCell ref="P5516:R5516"/>
    <mergeCell ref="H5523:R5523"/>
    <mergeCell ref="H5524:P5524"/>
    <mergeCell ref="H5525:P5525"/>
    <mergeCell ref="H5505:P5505"/>
    <mergeCell ref="H5506:P5506"/>
    <mergeCell ref="H5507:P5507"/>
    <mergeCell ref="N5508:O5508"/>
    <mergeCell ref="N5509:O5509"/>
    <mergeCell ref="O5510:R5510"/>
    <mergeCell ref="H5570:R5570"/>
    <mergeCell ref="H5571:P5571"/>
    <mergeCell ref="H5572:P5572"/>
    <mergeCell ref="H5573:P5573"/>
    <mergeCell ref="N5574:O5574"/>
    <mergeCell ref="N5575:O5575"/>
    <mergeCell ref="N5549:O5549"/>
    <mergeCell ref="O5550:R5550"/>
    <mergeCell ref="O5551:P5551"/>
    <mergeCell ref="Q5551:R5551"/>
    <mergeCell ref="N5553:N5556"/>
    <mergeCell ref="P5563:R5563"/>
    <mergeCell ref="P5537:R5537"/>
    <mergeCell ref="H5544:R5544"/>
    <mergeCell ref="H5545:P5545"/>
    <mergeCell ref="H5546:P5546"/>
    <mergeCell ref="H5547:P5547"/>
    <mergeCell ref="N5548:O5548"/>
    <mergeCell ref="P5610:R5610"/>
    <mergeCell ref="H5611:N5612"/>
    <mergeCell ref="P5612:R5612"/>
    <mergeCell ref="H5619:R5619"/>
    <mergeCell ref="H5620:P5620"/>
    <mergeCell ref="H5621:P5621"/>
    <mergeCell ref="H5594:P5594"/>
    <mergeCell ref="H5595:P5595"/>
    <mergeCell ref="N5596:O5596"/>
    <mergeCell ref="N5597:O5597"/>
    <mergeCell ref="O5598:R5598"/>
    <mergeCell ref="O5599:P5599"/>
    <mergeCell ref="Q5599:R5599"/>
    <mergeCell ref="O5576:R5576"/>
    <mergeCell ref="O5577:P5577"/>
    <mergeCell ref="Q5577:R5577"/>
    <mergeCell ref="P5585:R5585"/>
    <mergeCell ref="H5592:R5592"/>
    <mergeCell ref="H5593:P5593"/>
    <mergeCell ref="N5654:O5654"/>
    <mergeCell ref="N5655:O5655"/>
    <mergeCell ref="O5656:R5656"/>
    <mergeCell ref="O5657:P5657"/>
    <mergeCell ref="Q5657:R5657"/>
    <mergeCell ref="P5673:R5673"/>
    <mergeCell ref="N5636:N5639"/>
    <mergeCell ref="P5643:R5643"/>
    <mergeCell ref="H5650:R5650"/>
    <mergeCell ref="H5651:P5651"/>
    <mergeCell ref="H5652:P5652"/>
    <mergeCell ref="H5653:P5653"/>
    <mergeCell ref="H5622:P5622"/>
    <mergeCell ref="N5623:O5623"/>
    <mergeCell ref="N5624:O5624"/>
    <mergeCell ref="O5625:R5625"/>
    <mergeCell ref="O5626:P5626"/>
    <mergeCell ref="Q5626:R5626"/>
    <mergeCell ref="H5711:P5711"/>
    <mergeCell ref="H5712:P5712"/>
    <mergeCell ref="N5713:O5713"/>
    <mergeCell ref="N5714:O5714"/>
    <mergeCell ref="O5715:R5715"/>
    <mergeCell ref="O5716:P5716"/>
    <mergeCell ref="Q5716:R5716"/>
    <mergeCell ref="O5686:R5686"/>
    <mergeCell ref="O5687:P5687"/>
    <mergeCell ref="Q5687:R5687"/>
    <mergeCell ref="P5702:R5702"/>
    <mergeCell ref="H5709:R5709"/>
    <mergeCell ref="H5710:P5710"/>
    <mergeCell ref="H5680:R5680"/>
    <mergeCell ref="H5681:P5681"/>
    <mergeCell ref="H5682:P5682"/>
    <mergeCell ref="H5683:P5683"/>
    <mergeCell ref="N5684:O5684"/>
    <mergeCell ref="N5685:O5685"/>
    <mergeCell ref="P5764:R5764"/>
    <mergeCell ref="H5771:P5771"/>
    <mergeCell ref="H5772:R5772"/>
    <mergeCell ref="H5773:P5773"/>
    <mergeCell ref="H5774:P5774"/>
    <mergeCell ref="H5775:P5775"/>
    <mergeCell ref="H5745:P5745"/>
    <mergeCell ref="N5746:O5746"/>
    <mergeCell ref="N5747:O5747"/>
    <mergeCell ref="O5748:R5748"/>
    <mergeCell ref="O5749:P5749"/>
    <mergeCell ref="Q5749:R5749"/>
    <mergeCell ref="P5731:R5731"/>
    <mergeCell ref="H5732:N5733"/>
    <mergeCell ref="P5733:R5733"/>
    <mergeCell ref="H5742:R5742"/>
    <mergeCell ref="H5743:P5743"/>
    <mergeCell ref="H5744:P5744"/>
    <mergeCell ref="O5800:R5800"/>
    <mergeCell ref="O5801:P5801"/>
    <mergeCell ref="Q5801:R5801"/>
    <mergeCell ref="P5817:R5817"/>
    <mergeCell ref="H5818:N5819"/>
    <mergeCell ref="P5819:R5819"/>
    <mergeCell ref="H5794:R5794"/>
    <mergeCell ref="H5795:P5795"/>
    <mergeCell ref="H5796:P5796"/>
    <mergeCell ref="H5797:P5797"/>
    <mergeCell ref="N5798:O5798"/>
    <mergeCell ref="N5799:O5799"/>
    <mergeCell ref="N5776:O5776"/>
    <mergeCell ref="N5777:O5777"/>
    <mergeCell ref="O5778:R5778"/>
    <mergeCell ref="O5779:P5779"/>
    <mergeCell ref="Q5779:R5779"/>
    <mergeCell ref="P5787:R5787"/>
    <mergeCell ref="H5856:P5856"/>
    <mergeCell ref="H5857:P5857"/>
    <mergeCell ref="N5858:O5858"/>
    <mergeCell ref="N5859:O5859"/>
    <mergeCell ref="O5860:R5860"/>
    <mergeCell ref="O5861:P5861"/>
    <mergeCell ref="Q5861:R5861"/>
    <mergeCell ref="O5831:R5831"/>
    <mergeCell ref="O5832:P5832"/>
    <mergeCell ref="Q5832:R5832"/>
    <mergeCell ref="P5847:R5847"/>
    <mergeCell ref="H5854:R5854"/>
    <mergeCell ref="H5855:P5855"/>
    <mergeCell ref="H5825:R5825"/>
    <mergeCell ref="H5826:P5826"/>
    <mergeCell ref="H5827:P5827"/>
    <mergeCell ref="H5828:P5828"/>
    <mergeCell ref="N5829:O5829"/>
    <mergeCell ref="N5830:O5830"/>
    <mergeCell ref="N5889:N5892"/>
    <mergeCell ref="P5909:R5909"/>
    <mergeCell ref="H5917:R5917"/>
    <mergeCell ref="H5918:P5918"/>
    <mergeCell ref="H5919:P5919"/>
    <mergeCell ref="H5920:P5920"/>
    <mergeCell ref="H5884:P5884"/>
    <mergeCell ref="N5885:O5885"/>
    <mergeCell ref="N5886:O5886"/>
    <mergeCell ref="O5887:R5887"/>
    <mergeCell ref="O5888:P5888"/>
    <mergeCell ref="Q5888:R5888"/>
    <mergeCell ref="P5872:R5872"/>
    <mergeCell ref="H5873:N5874"/>
    <mergeCell ref="P5874:R5874"/>
    <mergeCell ref="H5881:R5881"/>
    <mergeCell ref="H5882:P5882"/>
    <mergeCell ref="H5883:P5883"/>
    <mergeCell ref="O5945:R5945"/>
    <mergeCell ref="O5946:P5946"/>
    <mergeCell ref="Q5946:R5946"/>
    <mergeCell ref="P5952:R5952"/>
    <mergeCell ref="H5959:R5959"/>
    <mergeCell ref="H5960:P5960"/>
    <mergeCell ref="H5939:R5939"/>
    <mergeCell ref="H5940:P5940"/>
    <mergeCell ref="H5941:P5941"/>
    <mergeCell ref="H5942:P5942"/>
    <mergeCell ref="N5943:O5943"/>
    <mergeCell ref="N5944:O5944"/>
    <mergeCell ref="N5921:O5921"/>
    <mergeCell ref="N5922:O5922"/>
    <mergeCell ref="O5923:R5923"/>
    <mergeCell ref="O5924:P5924"/>
    <mergeCell ref="Q5924:R5924"/>
    <mergeCell ref="P5932:R5932"/>
    <mergeCell ref="N5984:O5984"/>
    <mergeCell ref="O5985:R5985"/>
    <mergeCell ref="O5986:P5986"/>
    <mergeCell ref="Q5986:R5986"/>
    <mergeCell ref="P6003:R6003"/>
    <mergeCell ref="H6010:R6010"/>
    <mergeCell ref="P5972:R5972"/>
    <mergeCell ref="H5979:R5979"/>
    <mergeCell ref="H5980:P5980"/>
    <mergeCell ref="H5981:P5981"/>
    <mergeCell ref="H5982:P5982"/>
    <mergeCell ref="N5983:O5983"/>
    <mergeCell ref="H5961:P5961"/>
    <mergeCell ref="H5962:P5962"/>
    <mergeCell ref="N5963:O5963"/>
    <mergeCell ref="N5964:O5964"/>
    <mergeCell ref="O5965:R5965"/>
    <mergeCell ref="O5966:P5966"/>
    <mergeCell ref="Q5966:R5966"/>
    <mergeCell ref="H6034:P6034"/>
    <mergeCell ref="H6035:P6035"/>
    <mergeCell ref="H6036:P6036"/>
    <mergeCell ref="N6037:O6037"/>
    <mergeCell ref="N6038:O6038"/>
    <mergeCell ref="O6039:R6039"/>
    <mergeCell ref="O6017:P6017"/>
    <mergeCell ref="Q6017:R6017"/>
    <mergeCell ref="P6024:R6024"/>
    <mergeCell ref="H6025:N6026"/>
    <mergeCell ref="P6026:R6026"/>
    <mergeCell ref="H6033:R6033"/>
    <mergeCell ref="H6011:P6011"/>
    <mergeCell ref="H6012:P6012"/>
    <mergeCell ref="H6013:P6013"/>
    <mergeCell ref="N6014:O6014"/>
    <mergeCell ref="N6015:O6015"/>
    <mergeCell ref="O6016:R6016"/>
    <mergeCell ref="P6081:R6081"/>
    <mergeCell ref="H6088:R6088"/>
    <mergeCell ref="H6089:P6089"/>
    <mergeCell ref="H6090:P6090"/>
    <mergeCell ref="H6091:P6091"/>
    <mergeCell ref="N6092:O6092"/>
    <mergeCell ref="H6069:P6069"/>
    <mergeCell ref="N6070:O6070"/>
    <mergeCell ref="N6071:O6071"/>
    <mergeCell ref="O6072:R6072"/>
    <mergeCell ref="O6073:P6073"/>
    <mergeCell ref="Q6073:R6073"/>
    <mergeCell ref="O6040:P6040"/>
    <mergeCell ref="Q6040:R6040"/>
    <mergeCell ref="P6058:R6058"/>
    <mergeCell ref="H6066:R6066"/>
    <mergeCell ref="H6067:P6067"/>
    <mergeCell ref="H6068:P6068"/>
    <mergeCell ref="O6125:R6125"/>
    <mergeCell ref="O6126:P6126"/>
    <mergeCell ref="Q6126:R6126"/>
    <mergeCell ref="N6127:N6130"/>
    <mergeCell ref="P6144:R6144"/>
    <mergeCell ref="H6145:N6146"/>
    <mergeCell ref="P6146:R6146"/>
    <mergeCell ref="H6119:R6119"/>
    <mergeCell ref="H6120:P6120"/>
    <mergeCell ref="H6121:P6121"/>
    <mergeCell ref="H6122:P6122"/>
    <mergeCell ref="N6123:O6123"/>
    <mergeCell ref="N6124:O6124"/>
    <mergeCell ref="N6093:O6093"/>
    <mergeCell ref="O6094:R6094"/>
    <mergeCell ref="O6095:P6095"/>
    <mergeCell ref="Q6095:R6095"/>
    <mergeCell ref="N6097:N6101"/>
    <mergeCell ref="P6112:R6112"/>
    <mergeCell ref="H6186:R6186"/>
    <mergeCell ref="H6187:P6187"/>
    <mergeCell ref="H6188:P6188"/>
    <mergeCell ref="H6189:P6189"/>
    <mergeCell ref="N6190:O6190"/>
    <mergeCell ref="N6191:O6191"/>
    <mergeCell ref="O6160:R6160"/>
    <mergeCell ref="O6161:P6161"/>
    <mergeCell ref="Q6161:R6161"/>
    <mergeCell ref="N6170:N6173"/>
    <mergeCell ref="N6174:N6176"/>
    <mergeCell ref="P6179:R6179"/>
    <mergeCell ref="H6154:R6154"/>
    <mergeCell ref="H6155:P6155"/>
    <mergeCell ref="H6156:P6156"/>
    <mergeCell ref="H6157:P6157"/>
    <mergeCell ref="N6158:O6158"/>
    <mergeCell ref="N6159:O6159"/>
    <mergeCell ref="O6224:R6224"/>
    <mergeCell ref="O6225:P6225"/>
    <mergeCell ref="Q6225:R6225"/>
    <mergeCell ref="P6237:R6237"/>
    <mergeCell ref="H6244:R6244"/>
    <mergeCell ref="H6245:P6245"/>
    <mergeCell ref="H6218:R6218"/>
    <mergeCell ref="H6219:P6219"/>
    <mergeCell ref="H6220:P6220"/>
    <mergeCell ref="H6221:P6221"/>
    <mergeCell ref="N6222:O6222"/>
    <mergeCell ref="N6223:O6223"/>
    <mergeCell ref="O6192:R6192"/>
    <mergeCell ref="O6193:P6193"/>
    <mergeCell ref="Q6193:R6193"/>
    <mergeCell ref="N6195:N6198"/>
    <mergeCell ref="P6209:R6209"/>
    <mergeCell ref="H6210:N6211"/>
    <mergeCell ref="P6211:R6211"/>
    <mergeCell ref="N6270:O6270"/>
    <mergeCell ref="O6271:R6271"/>
    <mergeCell ref="O6272:P6272"/>
    <mergeCell ref="Q6272:R6272"/>
    <mergeCell ref="N6274:N6278"/>
    <mergeCell ref="H6299:R6299"/>
    <mergeCell ref="P6258:R6258"/>
    <mergeCell ref="H6265:R6265"/>
    <mergeCell ref="H6266:P6266"/>
    <mergeCell ref="H6267:P6267"/>
    <mergeCell ref="H6268:P6268"/>
    <mergeCell ref="N6269:O6269"/>
    <mergeCell ref="H6246:P6246"/>
    <mergeCell ref="H6247:P6247"/>
    <mergeCell ref="N6248:O6248"/>
    <mergeCell ref="N6249:O6249"/>
    <mergeCell ref="O6250:R6250"/>
    <mergeCell ref="O6251:P6251"/>
    <mergeCell ref="Q6251:R6251"/>
    <mergeCell ref="N6328:O6328"/>
    <mergeCell ref="N6329:O6329"/>
    <mergeCell ref="O6330:R6330"/>
    <mergeCell ref="O6331:P6331"/>
    <mergeCell ref="Q6331:R6331"/>
    <mergeCell ref="P6341:R6341"/>
    <mergeCell ref="O6306:P6306"/>
    <mergeCell ref="Q6306:R6306"/>
    <mergeCell ref="H6324:R6324"/>
    <mergeCell ref="H6325:P6325"/>
    <mergeCell ref="H6326:P6326"/>
    <mergeCell ref="H6327:P6327"/>
    <mergeCell ref="H6300:P6300"/>
    <mergeCell ref="H6301:P6301"/>
    <mergeCell ref="H6302:P6302"/>
    <mergeCell ref="N6303:O6303"/>
    <mergeCell ref="N6304:O6304"/>
    <mergeCell ref="O6305:R6305"/>
    <mergeCell ref="H6372:R6372"/>
    <mergeCell ref="H6373:P6373"/>
    <mergeCell ref="H6374:P6374"/>
    <mergeCell ref="H6375:P6375"/>
    <mergeCell ref="N6376:O6376"/>
    <mergeCell ref="N6377:O6377"/>
    <mergeCell ref="O6354:R6354"/>
    <mergeCell ref="O6355:P6355"/>
    <mergeCell ref="Q6355:R6355"/>
    <mergeCell ref="P6363:R6363"/>
    <mergeCell ref="H6364:N6365"/>
    <mergeCell ref="P6365:R6365"/>
    <mergeCell ref="H6348:R6348"/>
    <mergeCell ref="H6349:P6349"/>
    <mergeCell ref="H6350:P6350"/>
    <mergeCell ref="H6351:P6351"/>
    <mergeCell ref="N6352:O6352"/>
    <mergeCell ref="N6353:O6353"/>
    <mergeCell ref="P6415:R6415"/>
    <mergeCell ref="H6422:R6422"/>
    <mergeCell ref="H6423:P6423"/>
    <mergeCell ref="H6424:P6424"/>
    <mergeCell ref="H6425:P6425"/>
    <mergeCell ref="N6426:O6426"/>
    <mergeCell ref="H6394:P6394"/>
    <mergeCell ref="N6395:O6395"/>
    <mergeCell ref="N6396:O6396"/>
    <mergeCell ref="O6397:R6397"/>
    <mergeCell ref="O6398:P6398"/>
    <mergeCell ref="Q6398:R6398"/>
    <mergeCell ref="O6378:R6378"/>
    <mergeCell ref="O6379:P6379"/>
    <mergeCell ref="Q6379:R6379"/>
    <mergeCell ref="H6391:R6391"/>
    <mergeCell ref="H6392:P6392"/>
    <mergeCell ref="H6393:P6393"/>
    <mergeCell ref="O6454:R6454"/>
    <mergeCell ref="O6455:P6455"/>
    <mergeCell ref="Q6455:R6455"/>
    <mergeCell ref="N6465:N6467"/>
    <mergeCell ref="N6468:N6469"/>
    <mergeCell ref="P6478:R6478"/>
    <mergeCell ref="H6448:R6448"/>
    <mergeCell ref="H6449:P6449"/>
    <mergeCell ref="H6450:P6450"/>
    <mergeCell ref="H6451:P6451"/>
    <mergeCell ref="N6452:O6452"/>
    <mergeCell ref="N6453:O6453"/>
    <mergeCell ref="N6427:O6427"/>
    <mergeCell ref="O6428:R6428"/>
    <mergeCell ref="O6429:P6429"/>
    <mergeCell ref="Q6429:R6429"/>
    <mergeCell ref="P6440:R6440"/>
    <mergeCell ref="H6441:N6442"/>
    <mergeCell ref="P6442:R6442"/>
    <mergeCell ref="H6517:P6517"/>
    <mergeCell ref="H6518:P6518"/>
    <mergeCell ref="N6519:O6519"/>
    <mergeCell ref="N6520:O6520"/>
    <mergeCell ref="O6521:R6521"/>
    <mergeCell ref="O6522:P6522"/>
    <mergeCell ref="Q6522:R6522"/>
    <mergeCell ref="O6490:R6490"/>
    <mergeCell ref="O6491:P6491"/>
    <mergeCell ref="Q6491:R6491"/>
    <mergeCell ref="P6509:R6509"/>
    <mergeCell ref="H6515:R6515"/>
    <mergeCell ref="H6516:P6516"/>
    <mergeCell ref="H6484:R6484"/>
    <mergeCell ref="H6485:P6485"/>
    <mergeCell ref="H6486:P6486"/>
    <mergeCell ref="H6487:P6487"/>
    <mergeCell ref="N6488:O6488"/>
    <mergeCell ref="N6489:O6489"/>
    <mergeCell ref="N6550:N6553"/>
    <mergeCell ref="P6567:R6567"/>
    <mergeCell ref="O6573:P6573"/>
    <mergeCell ref="H6574:R6574"/>
    <mergeCell ref="H6575:P6575"/>
    <mergeCell ref="H6576:P6576"/>
    <mergeCell ref="H6545:P6545"/>
    <mergeCell ref="N6546:O6546"/>
    <mergeCell ref="N6547:O6547"/>
    <mergeCell ref="O6548:R6548"/>
    <mergeCell ref="O6549:P6549"/>
    <mergeCell ref="Q6549:R6549"/>
    <mergeCell ref="P6534:R6534"/>
    <mergeCell ref="H6535:N6536"/>
    <mergeCell ref="P6536:R6536"/>
    <mergeCell ref="H6542:R6542"/>
    <mergeCell ref="H6543:P6543"/>
    <mergeCell ref="H6544:P6544"/>
    <mergeCell ref="N6603:O6603"/>
    <mergeCell ref="N6604:O6604"/>
    <mergeCell ref="O6605:R6605"/>
    <mergeCell ref="O6606:P6606"/>
    <mergeCell ref="Q6606:R6606"/>
    <mergeCell ref="P6612:R6612"/>
    <mergeCell ref="P6592:R6592"/>
    <mergeCell ref="O6598:P6598"/>
    <mergeCell ref="H6599:R6599"/>
    <mergeCell ref="H6600:P6600"/>
    <mergeCell ref="H6601:P6601"/>
    <mergeCell ref="H6602:P6602"/>
    <mergeCell ref="H6577:P6577"/>
    <mergeCell ref="N6578:O6578"/>
    <mergeCell ref="N6579:O6579"/>
    <mergeCell ref="O6580:R6580"/>
    <mergeCell ref="O6581:P6581"/>
    <mergeCell ref="Q6581:R6581"/>
    <mergeCell ref="H6645:P6645"/>
    <mergeCell ref="H6646:P6646"/>
    <mergeCell ref="N6647:O6647"/>
    <mergeCell ref="N6648:O6648"/>
    <mergeCell ref="O6649:R6649"/>
    <mergeCell ref="O6650:P6650"/>
    <mergeCell ref="Q6650:R6650"/>
    <mergeCell ref="O6624:R6624"/>
    <mergeCell ref="O6625:P6625"/>
    <mergeCell ref="Q6625:R6625"/>
    <mergeCell ref="P6637:R6637"/>
    <mergeCell ref="H6643:R6643"/>
    <mergeCell ref="H6644:P6644"/>
    <mergeCell ref="H6618:R6618"/>
    <mergeCell ref="H6619:P6619"/>
    <mergeCell ref="H6620:P6620"/>
    <mergeCell ref="H6621:P6621"/>
    <mergeCell ref="N6622:O6622"/>
    <mergeCell ref="N6623:O6623"/>
    <mergeCell ref="H6688:R6688"/>
    <mergeCell ref="H6689:P6689"/>
    <mergeCell ref="H6690:P6690"/>
    <mergeCell ref="H6691:P6691"/>
    <mergeCell ref="N6692:O6692"/>
    <mergeCell ref="N6693:O6693"/>
    <mergeCell ref="N6671:O6671"/>
    <mergeCell ref="O6672:R6672"/>
    <mergeCell ref="O6673:P6673"/>
    <mergeCell ref="Q6673:R6673"/>
    <mergeCell ref="P6680:R6680"/>
    <mergeCell ref="H6681:N6682"/>
    <mergeCell ref="P6682:R6682"/>
    <mergeCell ref="P6660:R6660"/>
    <mergeCell ref="H6666:R6666"/>
    <mergeCell ref="H6667:P6667"/>
    <mergeCell ref="H6668:P6668"/>
    <mergeCell ref="H6669:P6669"/>
    <mergeCell ref="N6670:O6670"/>
    <mergeCell ref="O6725:R6725"/>
    <mergeCell ref="O6726:P6726"/>
    <mergeCell ref="Q6726:R6726"/>
    <mergeCell ref="P6742:R6742"/>
    <mergeCell ref="H6743:N6744"/>
    <mergeCell ref="P6744:R6744"/>
    <mergeCell ref="H6719:R6719"/>
    <mergeCell ref="H6720:P6720"/>
    <mergeCell ref="H6721:P6721"/>
    <mergeCell ref="H6722:P6722"/>
    <mergeCell ref="N6723:O6723"/>
    <mergeCell ref="N6724:O6724"/>
    <mergeCell ref="O6694:R6694"/>
    <mergeCell ref="O6695:P6695"/>
    <mergeCell ref="Q6695:R6695"/>
    <mergeCell ref="N6696:N6700"/>
    <mergeCell ref="N6701:N6704"/>
    <mergeCell ref="P6713:R6713"/>
    <mergeCell ref="H6776:P6776"/>
    <mergeCell ref="H6777:P6777"/>
    <mergeCell ref="N6778:O6778"/>
    <mergeCell ref="N6779:O6779"/>
    <mergeCell ref="O6780:R6780"/>
    <mergeCell ref="O6781:P6781"/>
    <mergeCell ref="Q6781:R6781"/>
    <mergeCell ref="O6756:R6756"/>
    <mergeCell ref="O6757:P6757"/>
    <mergeCell ref="Q6757:R6757"/>
    <mergeCell ref="P6768:R6768"/>
    <mergeCell ref="H6774:R6774"/>
    <mergeCell ref="H6775:P6775"/>
    <mergeCell ref="H6750:R6750"/>
    <mergeCell ref="H6751:P6751"/>
    <mergeCell ref="H6752:P6752"/>
    <mergeCell ref="H6753:P6753"/>
    <mergeCell ref="N6754:O6754"/>
    <mergeCell ref="N6755:O6755"/>
    <mergeCell ref="H6834:R6834"/>
    <mergeCell ref="H6835:P6835"/>
    <mergeCell ref="H6836:P6836"/>
    <mergeCell ref="H6837:P6837"/>
    <mergeCell ref="N6838:O6838"/>
    <mergeCell ref="N6839:O6839"/>
    <mergeCell ref="N6808:O6808"/>
    <mergeCell ref="O6809:R6809"/>
    <mergeCell ref="O6810:P6810"/>
    <mergeCell ref="Q6810:R6810"/>
    <mergeCell ref="P6826:R6826"/>
    <mergeCell ref="H6827:N6828"/>
    <mergeCell ref="P6828:R6828"/>
    <mergeCell ref="P6797:R6797"/>
    <mergeCell ref="H6803:R6803"/>
    <mergeCell ref="H6804:P6804"/>
    <mergeCell ref="H6805:P6805"/>
    <mergeCell ref="H6806:P6806"/>
    <mergeCell ref="N6807:O6807"/>
    <mergeCell ref="P6877:R6877"/>
    <mergeCell ref="H6883:R6883"/>
    <mergeCell ref="H6884:P6884"/>
    <mergeCell ref="H6885:P6885"/>
    <mergeCell ref="H6886:P6886"/>
    <mergeCell ref="N6887:O6887"/>
    <mergeCell ref="H6867:P6867"/>
    <mergeCell ref="H6868:P6868"/>
    <mergeCell ref="N6869:O6869"/>
    <mergeCell ref="N6870:O6870"/>
    <mergeCell ref="O6871:R6871"/>
    <mergeCell ref="O6872:P6872"/>
    <mergeCell ref="Q6872:R6872"/>
    <mergeCell ref="O6840:R6840"/>
    <mergeCell ref="O6841:P6841"/>
    <mergeCell ref="Q6841:R6841"/>
    <mergeCell ref="P6859:R6859"/>
    <mergeCell ref="H6865:R6865"/>
    <mergeCell ref="H6866:P6866"/>
    <mergeCell ref="O6915:R6915"/>
    <mergeCell ref="O6916:P6916"/>
    <mergeCell ref="Q6916:R6916"/>
    <mergeCell ref="N6927:N6928"/>
    <mergeCell ref="P6931:R6931"/>
    <mergeCell ref="H6937:R6937"/>
    <mergeCell ref="H6909:R6909"/>
    <mergeCell ref="H6910:P6910"/>
    <mergeCell ref="H6911:P6911"/>
    <mergeCell ref="H6912:P6912"/>
    <mergeCell ref="N6913:O6913"/>
    <mergeCell ref="N6914:O6914"/>
    <mergeCell ref="N6888:O6888"/>
    <mergeCell ref="O6889:R6889"/>
    <mergeCell ref="O6890:P6890"/>
    <mergeCell ref="Q6890:R6890"/>
    <mergeCell ref="N6893:N6896"/>
    <mergeCell ref="P6903:R6903"/>
    <mergeCell ref="H6966:P6966"/>
    <mergeCell ref="H6967:P6967"/>
    <mergeCell ref="H6968:P6968"/>
    <mergeCell ref="N6969:O6969"/>
    <mergeCell ref="N6970:O6970"/>
    <mergeCell ref="O6971:R6971"/>
    <mergeCell ref="O6944:P6944"/>
    <mergeCell ref="Q6944:R6944"/>
    <mergeCell ref="P6957:R6957"/>
    <mergeCell ref="H6958:N6959"/>
    <mergeCell ref="P6959:R6959"/>
    <mergeCell ref="H6965:R6965"/>
    <mergeCell ref="H6938:P6938"/>
    <mergeCell ref="H6939:P6939"/>
    <mergeCell ref="H6940:P6940"/>
    <mergeCell ref="N6941:O6941"/>
    <mergeCell ref="N6942:O6942"/>
    <mergeCell ref="O6943:R6943"/>
    <mergeCell ref="O7004:P7004"/>
    <mergeCell ref="Q7004:R7004"/>
    <mergeCell ref="P7018:R7018"/>
    <mergeCell ref="H7024:R7024"/>
    <mergeCell ref="H7025:P7025"/>
    <mergeCell ref="H7026:P7026"/>
    <mergeCell ref="H6998:P6998"/>
    <mergeCell ref="H6999:P6999"/>
    <mergeCell ref="H7000:P7000"/>
    <mergeCell ref="N7001:O7001"/>
    <mergeCell ref="N7002:O7002"/>
    <mergeCell ref="O7003:R7003"/>
    <mergeCell ref="O6972:P6972"/>
    <mergeCell ref="Q6972:R6972"/>
    <mergeCell ref="N6973:N6975"/>
    <mergeCell ref="N6980:N6982"/>
    <mergeCell ref="P6991:R6991"/>
    <mergeCell ref="H6997:R6997"/>
    <mergeCell ref="N7057:O7057"/>
    <mergeCell ref="N7058:O7058"/>
    <mergeCell ref="O7059:R7059"/>
    <mergeCell ref="O7060:P7060"/>
    <mergeCell ref="Q7060:R7060"/>
    <mergeCell ref="N7061:N7062"/>
    <mergeCell ref="N7041:N7042"/>
    <mergeCell ref="P7047:R7047"/>
    <mergeCell ref="H7053:R7053"/>
    <mergeCell ref="H7054:P7054"/>
    <mergeCell ref="H7055:P7055"/>
    <mergeCell ref="H7056:P7056"/>
    <mergeCell ref="H7027:P7027"/>
    <mergeCell ref="N7028:O7028"/>
    <mergeCell ref="N7029:O7029"/>
    <mergeCell ref="O7030:R7030"/>
    <mergeCell ref="O7031:P7031"/>
    <mergeCell ref="Q7031:R7031"/>
    <mergeCell ref="P7107:R7107"/>
    <mergeCell ref="H7113:R7113"/>
    <mergeCell ref="H7114:P7114"/>
    <mergeCell ref="H7115:P7115"/>
    <mergeCell ref="H7116:P7116"/>
    <mergeCell ref="N7117:O7117"/>
    <mergeCell ref="H7090:P7090"/>
    <mergeCell ref="N7091:O7091"/>
    <mergeCell ref="N7092:O7092"/>
    <mergeCell ref="O7093:R7093"/>
    <mergeCell ref="O7094:P7094"/>
    <mergeCell ref="Q7094:R7094"/>
    <mergeCell ref="P7079:R7079"/>
    <mergeCell ref="H7080:N7081"/>
    <mergeCell ref="P7081:R7081"/>
    <mergeCell ref="H7087:R7087"/>
    <mergeCell ref="H7088:P7088"/>
    <mergeCell ref="H7089:P7089"/>
    <mergeCell ref="O7145:R7145"/>
    <mergeCell ref="O7146:P7146"/>
    <mergeCell ref="Q7146:R7146"/>
    <mergeCell ref="N7155:N7156"/>
    <mergeCell ref="P7169:R7169"/>
    <mergeCell ref="H7175:R7175"/>
    <mergeCell ref="H7139:R7139"/>
    <mergeCell ref="H7140:P7140"/>
    <mergeCell ref="H7141:P7141"/>
    <mergeCell ref="H7142:P7142"/>
    <mergeCell ref="N7143:O7143"/>
    <mergeCell ref="N7144:O7144"/>
    <mergeCell ref="N7118:O7118"/>
    <mergeCell ref="O7119:R7119"/>
    <mergeCell ref="O7120:P7120"/>
    <mergeCell ref="Q7120:R7120"/>
    <mergeCell ref="P7131:R7131"/>
    <mergeCell ref="H7132:N7133"/>
    <mergeCell ref="P7133:R7133"/>
    <mergeCell ref="H7204:P7204"/>
    <mergeCell ref="N7205:O7205"/>
    <mergeCell ref="N7206:O7206"/>
    <mergeCell ref="O7207:R7207"/>
    <mergeCell ref="O7208:P7208"/>
    <mergeCell ref="Q7208:R7208"/>
    <mergeCell ref="O7182:P7182"/>
    <mergeCell ref="Q7182:R7182"/>
    <mergeCell ref="P7195:R7195"/>
    <mergeCell ref="H7201:R7201"/>
    <mergeCell ref="H7202:P7202"/>
    <mergeCell ref="H7203:P7203"/>
    <mergeCell ref="H7176:P7176"/>
    <mergeCell ref="H7177:P7177"/>
    <mergeCell ref="H7178:P7178"/>
    <mergeCell ref="N7179:O7179"/>
    <mergeCell ref="N7180:O7180"/>
    <mergeCell ref="O7181:R7181"/>
    <mergeCell ref="H7253:R7253"/>
    <mergeCell ref="H7254:P7254"/>
    <mergeCell ref="H7255:P7255"/>
    <mergeCell ref="H7256:P7256"/>
    <mergeCell ref="N7257:O7257"/>
    <mergeCell ref="N7258:O7258"/>
    <mergeCell ref="N7227:O7227"/>
    <mergeCell ref="O7228:R7228"/>
    <mergeCell ref="O7229:P7229"/>
    <mergeCell ref="Q7229:R7229"/>
    <mergeCell ref="N7230:N7233"/>
    <mergeCell ref="P7247:R7247"/>
    <mergeCell ref="P7216:R7216"/>
    <mergeCell ref="H7222:R7222"/>
    <mergeCell ref="H7223:P7223"/>
    <mergeCell ref="H7224:P7224"/>
    <mergeCell ref="H7225:P7225"/>
    <mergeCell ref="N7226:O7226"/>
    <mergeCell ref="O7289:R7289"/>
    <mergeCell ref="O7290:P7290"/>
    <mergeCell ref="Q7290:R7290"/>
    <mergeCell ref="N7291:N7294"/>
    <mergeCell ref="N7295:N7298"/>
    <mergeCell ref="P7308:R7308"/>
    <mergeCell ref="H7283:R7283"/>
    <mergeCell ref="H7284:P7284"/>
    <mergeCell ref="H7285:P7285"/>
    <mergeCell ref="H7286:P7286"/>
    <mergeCell ref="N7287:O7287"/>
    <mergeCell ref="N7288:O7288"/>
    <mergeCell ref="O7259:R7259"/>
    <mergeCell ref="O7260:P7260"/>
    <mergeCell ref="Q7260:R7260"/>
    <mergeCell ref="P7275:R7275"/>
    <mergeCell ref="H7276:N7277"/>
    <mergeCell ref="P7277:R7277"/>
    <mergeCell ref="H7346:R7346"/>
    <mergeCell ref="H7347:P7347"/>
    <mergeCell ref="H7348:P7348"/>
    <mergeCell ref="H7349:P7349"/>
    <mergeCell ref="N7350:O7350"/>
    <mergeCell ref="N7351:O7351"/>
    <mergeCell ref="O7320:R7320"/>
    <mergeCell ref="O7321:P7321"/>
    <mergeCell ref="Q7321:R7321"/>
    <mergeCell ref="P7338:R7338"/>
    <mergeCell ref="H7339:N7340"/>
    <mergeCell ref="P7340:R7340"/>
    <mergeCell ref="H7314:R7314"/>
    <mergeCell ref="H7315:P7315"/>
    <mergeCell ref="H7316:P7316"/>
    <mergeCell ref="H7317:P7317"/>
    <mergeCell ref="N7318:O7318"/>
    <mergeCell ref="N7319:O7319"/>
    <mergeCell ref="P7382:R7382"/>
    <mergeCell ref="H7388:R7388"/>
    <mergeCell ref="H7389:P7389"/>
    <mergeCell ref="H7390:P7390"/>
    <mergeCell ref="H7391:P7391"/>
    <mergeCell ref="N7392:O7392"/>
    <mergeCell ref="H7369:P7369"/>
    <mergeCell ref="H7370:P7370"/>
    <mergeCell ref="N7371:O7371"/>
    <mergeCell ref="N7372:O7372"/>
    <mergeCell ref="O7373:R7373"/>
    <mergeCell ref="O7374:P7374"/>
    <mergeCell ref="Q7374:R7374"/>
    <mergeCell ref="O7352:R7352"/>
    <mergeCell ref="O7353:P7353"/>
    <mergeCell ref="Q7353:R7353"/>
    <mergeCell ref="P7361:R7361"/>
    <mergeCell ref="H7367:R7367"/>
    <mergeCell ref="H7368:P7368"/>
    <mergeCell ref="O7415:R7415"/>
    <mergeCell ref="O7416:P7416"/>
    <mergeCell ref="Q7416:R7416"/>
    <mergeCell ref="P7422:R7422"/>
    <mergeCell ref="H7428:R7428"/>
    <mergeCell ref="H7429:P7429"/>
    <mergeCell ref="H7409:R7409"/>
    <mergeCell ref="H7410:P7410"/>
    <mergeCell ref="H7411:P7411"/>
    <mergeCell ref="H7412:P7412"/>
    <mergeCell ref="N7413:O7413"/>
    <mergeCell ref="N7414:O7414"/>
    <mergeCell ref="N7393:O7393"/>
    <mergeCell ref="O7394:R7394"/>
    <mergeCell ref="O7395:P7395"/>
    <mergeCell ref="Q7395:R7395"/>
    <mergeCell ref="P7401:R7401"/>
    <mergeCell ref="H7402:N7403"/>
    <mergeCell ref="P7403:R7403"/>
    <mergeCell ref="N7458:O7458"/>
    <mergeCell ref="N7459:O7459"/>
    <mergeCell ref="O7460:R7460"/>
    <mergeCell ref="O7461:P7461"/>
    <mergeCell ref="Q7461:R7461"/>
    <mergeCell ref="P7471:R7471"/>
    <mergeCell ref="N7438:N7441"/>
    <mergeCell ref="P7448:R7448"/>
    <mergeCell ref="H7454:R7454"/>
    <mergeCell ref="H7455:P7455"/>
    <mergeCell ref="H7456:P7456"/>
    <mergeCell ref="H7457:P7457"/>
    <mergeCell ref="H7430:P7430"/>
    <mergeCell ref="H7431:P7431"/>
    <mergeCell ref="N7432:O7432"/>
    <mergeCell ref="N7433:O7433"/>
    <mergeCell ref="O7434:R7434"/>
    <mergeCell ref="O7435:P7435"/>
    <mergeCell ref="Q7435:R7435"/>
    <mergeCell ref="H7504:R7504"/>
    <mergeCell ref="H7505:P7505"/>
    <mergeCell ref="H7506:P7506"/>
    <mergeCell ref="H7507:P7507"/>
    <mergeCell ref="N7508:O7508"/>
    <mergeCell ref="N7509:O7509"/>
    <mergeCell ref="O7483:R7483"/>
    <mergeCell ref="O7484:P7484"/>
    <mergeCell ref="Q7484:R7484"/>
    <mergeCell ref="P7496:R7496"/>
    <mergeCell ref="H7497:N7498"/>
    <mergeCell ref="P7498:R7498"/>
    <mergeCell ref="H7477:R7477"/>
    <mergeCell ref="H7478:P7478"/>
    <mergeCell ref="H7479:P7479"/>
    <mergeCell ref="H7480:P7480"/>
    <mergeCell ref="N7481:O7481"/>
    <mergeCell ref="N7482:O7482"/>
    <mergeCell ref="M7539:M7542"/>
    <mergeCell ref="N7539:N7542"/>
    <mergeCell ref="P7548:R7548"/>
    <mergeCell ref="H7554:R7554"/>
    <mergeCell ref="H7555:P7555"/>
    <mergeCell ref="H7556:P7556"/>
    <mergeCell ref="H7525:P7525"/>
    <mergeCell ref="H7526:P7526"/>
    <mergeCell ref="N7527:O7527"/>
    <mergeCell ref="N7528:O7528"/>
    <mergeCell ref="O7529:R7529"/>
    <mergeCell ref="O7530:P7530"/>
    <mergeCell ref="Q7530:R7530"/>
    <mergeCell ref="O7510:R7510"/>
    <mergeCell ref="O7511:P7511"/>
    <mergeCell ref="Q7511:R7511"/>
    <mergeCell ref="P7517:R7517"/>
    <mergeCell ref="H7523:R7523"/>
    <mergeCell ref="H7524:P7524"/>
    <mergeCell ref="H7580:P7580"/>
    <mergeCell ref="N7581:O7581"/>
    <mergeCell ref="N7582:O7582"/>
    <mergeCell ref="O7583:R7583"/>
    <mergeCell ref="O7584:P7584"/>
    <mergeCell ref="Q7584:R7584"/>
    <mergeCell ref="P7569:R7569"/>
    <mergeCell ref="H7570:N7571"/>
    <mergeCell ref="P7571:R7571"/>
    <mergeCell ref="H7577:R7577"/>
    <mergeCell ref="H7578:P7578"/>
    <mergeCell ref="H7579:P7579"/>
    <mergeCell ref="H7557:P7557"/>
    <mergeCell ref="N7558:O7558"/>
    <mergeCell ref="N7559:O7559"/>
    <mergeCell ref="O7560:R7560"/>
    <mergeCell ref="O7561:P7561"/>
    <mergeCell ref="Q7561:R7561"/>
    <mergeCell ref="H7633:N7634"/>
    <mergeCell ref="P7634:R7634"/>
    <mergeCell ref="H7640:R7640"/>
    <mergeCell ref="H7641:P7641"/>
    <mergeCell ref="H7642:P7642"/>
    <mergeCell ref="H7643:P7643"/>
    <mergeCell ref="N7611:O7611"/>
    <mergeCell ref="N7612:O7612"/>
    <mergeCell ref="O7613:R7613"/>
    <mergeCell ref="O7614:P7614"/>
    <mergeCell ref="Q7614:R7614"/>
    <mergeCell ref="P7632:R7632"/>
    <mergeCell ref="N7595:N7598"/>
    <mergeCell ref="P7601:R7601"/>
    <mergeCell ref="H7607:R7607"/>
    <mergeCell ref="H7608:P7608"/>
    <mergeCell ref="H7609:P7609"/>
    <mergeCell ref="H7610:P7610"/>
    <mergeCell ref="O7674:R7674"/>
    <mergeCell ref="O7675:P7675"/>
    <mergeCell ref="Q7675:R7675"/>
    <mergeCell ref="P7682:R7682"/>
    <mergeCell ref="H7688:R7688"/>
    <mergeCell ref="H7689:P7689"/>
    <mergeCell ref="H7668:R7668"/>
    <mergeCell ref="H7669:P7669"/>
    <mergeCell ref="H7670:P7670"/>
    <mergeCell ref="H7671:P7671"/>
    <mergeCell ref="N7672:O7672"/>
    <mergeCell ref="N7673:O7673"/>
    <mergeCell ref="N7644:O7644"/>
    <mergeCell ref="N7645:O7645"/>
    <mergeCell ref="O7646:R7646"/>
    <mergeCell ref="O7647:P7647"/>
    <mergeCell ref="Q7647:R7647"/>
    <mergeCell ref="P7662:R7662"/>
    <mergeCell ref="N7722:O7722"/>
    <mergeCell ref="O7723:R7723"/>
    <mergeCell ref="O7724:P7724"/>
    <mergeCell ref="Q7724:R7724"/>
    <mergeCell ref="P7735:R7735"/>
    <mergeCell ref="H7741:R7741"/>
    <mergeCell ref="P7711:R7711"/>
    <mergeCell ref="H7717:R7717"/>
    <mergeCell ref="H7718:P7718"/>
    <mergeCell ref="H7719:P7719"/>
    <mergeCell ref="H7720:P7720"/>
    <mergeCell ref="N7721:O7721"/>
    <mergeCell ref="H7690:P7690"/>
    <mergeCell ref="H7691:P7691"/>
    <mergeCell ref="N7692:O7692"/>
    <mergeCell ref="N7693:O7693"/>
    <mergeCell ref="O7694:R7694"/>
    <mergeCell ref="O7695:P7695"/>
    <mergeCell ref="Q7695:R7695"/>
    <mergeCell ref="H7765:P7765"/>
    <mergeCell ref="H7766:P7766"/>
    <mergeCell ref="H7767:P7767"/>
    <mergeCell ref="N7768:O7768"/>
    <mergeCell ref="N7769:O7769"/>
    <mergeCell ref="O7770:R7770"/>
    <mergeCell ref="O7748:P7748"/>
    <mergeCell ref="Q7748:R7748"/>
    <mergeCell ref="P7756:R7756"/>
    <mergeCell ref="H7757:N7758"/>
    <mergeCell ref="P7758:R7758"/>
    <mergeCell ref="H7764:R7764"/>
    <mergeCell ref="H7742:P7742"/>
    <mergeCell ref="H7743:P7743"/>
    <mergeCell ref="H7744:P7744"/>
    <mergeCell ref="N7745:O7745"/>
    <mergeCell ref="N7746:O7746"/>
    <mergeCell ref="O7747:R7747"/>
    <mergeCell ref="P7814:R7814"/>
    <mergeCell ref="H7820:R7820"/>
    <mergeCell ref="H7821:P7821"/>
    <mergeCell ref="H7822:P7822"/>
    <mergeCell ref="H7823:P7823"/>
    <mergeCell ref="N7824:O7824"/>
    <mergeCell ref="H7795:P7795"/>
    <mergeCell ref="N7796:O7796"/>
    <mergeCell ref="N7797:O7797"/>
    <mergeCell ref="O7798:R7798"/>
    <mergeCell ref="O7799:P7799"/>
    <mergeCell ref="Q7799:R7799"/>
    <mergeCell ref="O7771:P7771"/>
    <mergeCell ref="Q7771:R7771"/>
    <mergeCell ref="P7786:R7786"/>
    <mergeCell ref="H7792:R7792"/>
    <mergeCell ref="H7793:P7793"/>
    <mergeCell ref="H7794:P7794"/>
    <mergeCell ref="O7857:P7857"/>
    <mergeCell ref="Q7857:R7857"/>
    <mergeCell ref="P7867:R7867"/>
    <mergeCell ref="H7868:N7869"/>
    <mergeCell ref="P7869:R7869"/>
    <mergeCell ref="H7875:R7875"/>
    <mergeCell ref="H7851:P7851"/>
    <mergeCell ref="H7852:P7852"/>
    <mergeCell ref="H7853:P7853"/>
    <mergeCell ref="N7854:O7854"/>
    <mergeCell ref="N7855:O7855"/>
    <mergeCell ref="O7856:R7856"/>
    <mergeCell ref="N7825:O7825"/>
    <mergeCell ref="O7826:R7826"/>
    <mergeCell ref="O7827:P7827"/>
    <mergeCell ref="Q7827:R7827"/>
    <mergeCell ref="P7844:R7844"/>
    <mergeCell ref="H7850:R7850"/>
    <mergeCell ref="H7906:P7906"/>
    <mergeCell ref="N7907:O7907"/>
    <mergeCell ref="N7908:O7908"/>
    <mergeCell ref="O7909:R7909"/>
    <mergeCell ref="O7910:P7910"/>
    <mergeCell ref="Q7910:R7910"/>
    <mergeCell ref="O7882:P7882"/>
    <mergeCell ref="Q7882:R7882"/>
    <mergeCell ref="P7897:R7897"/>
    <mergeCell ref="H7903:R7903"/>
    <mergeCell ref="H7904:P7904"/>
    <mergeCell ref="H7905:P7905"/>
    <mergeCell ref="H7876:P7876"/>
    <mergeCell ref="H7877:P7877"/>
    <mergeCell ref="H7878:P7878"/>
    <mergeCell ref="N7879:O7879"/>
    <mergeCell ref="N7880:O7880"/>
    <mergeCell ref="O7881:R7881"/>
    <mergeCell ref="P7946:R7946"/>
    <mergeCell ref="H7952:R7952"/>
    <mergeCell ref="H7953:P7953"/>
    <mergeCell ref="H7954:P7954"/>
    <mergeCell ref="H7955:P7955"/>
    <mergeCell ref="N7956:O7956"/>
    <mergeCell ref="H7937:P7937"/>
    <mergeCell ref="N7938:O7938"/>
    <mergeCell ref="N7939:O7939"/>
    <mergeCell ref="O7940:R7940"/>
    <mergeCell ref="O7941:P7941"/>
    <mergeCell ref="Q7941:R7941"/>
    <mergeCell ref="P7926:R7926"/>
    <mergeCell ref="H7927:N7928"/>
    <mergeCell ref="P7928:R7928"/>
    <mergeCell ref="H7934:R7934"/>
    <mergeCell ref="H7935:P7935"/>
    <mergeCell ref="H7936:P7936"/>
    <mergeCell ref="O7980:P7980"/>
    <mergeCell ref="Q7980:R7980"/>
    <mergeCell ref="P7994:R7994"/>
    <mergeCell ref="H8000:R8000"/>
    <mergeCell ref="H8001:P8001"/>
    <mergeCell ref="H8002:P8002"/>
    <mergeCell ref="H7974:P7974"/>
    <mergeCell ref="H7975:P7975"/>
    <mergeCell ref="H7976:P7976"/>
    <mergeCell ref="N7977:O7977"/>
    <mergeCell ref="N7978:O7978"/>
    <mergeCell ref="O7979:R7979"/>
    <mergeCell ref="N7957:O7957"/>
    <mergeCell ref="O7958:R7958"/>
    <mergeCell ref="O7959:P7959"/>
    <mergeCell ref="Q7959:R7959"/>
    <mergeCell ref="P7967:R7967"/>
    <mergeCell ref="H7973:R7973"/>
    <mergeCell ref="N8033:O8033"/>
    <mergeCell ref="O8034:R8034"/>
    <mergeCell ref="O8035:P8035"/>
    <mergeCell ref="Q8035:R8035"/>
    <mergeCell ref="P8049:R8049"/>
    <mergeCell ref="H8050:N8051"/>
    <mergeCell ref="P8051:R8051"/>
    <mergeCell ref="P8022:R8022"/>
    <mergeCell ref="H8028:R8028"/>
    <mergeCell ref="H8029:P8029"/>
    <mergeCell ref="H8030:P8030"/>
    <mergeCell ref="H8031:P8031"/>
    <mergeCell ref="N8032:O8032"/>
    <mergeCell ref="H8003:P8003"/>
    <mergeCell ref="N8004:O8004"/>
    <mergeCell ref="N8005:O8005"/>
    <mergeCell ref="O8006:R8006"/>
    <mergeCell ref="O8007:P8007"/>
    <mergeCell ref="Q8007:R8007"/>
    <mergeCell ref="H8084:P8084"/>
    <mergeCell ref="H8085:P8085"/>
    <mergeCell ref="N8086:O8086"/>
    <mergeCell ref="N8087:O8087"/>
    <mergeCell ref="O8088:R8088"/>
    <mergeCell ref="O8089:P8089"/>
    <mergeCell ref="Q8089:R8089"/>
    <mergeCell ref="O8063:R8063"/>
    <mergeCell ref="O8064:P8064"/>
    <mergeCell ref="Q8064:R8064"/>
    <mergeCell ref="P8076:R8076"/>
    <mergeCell ref="H8082:R8082"/>
    <mergeCell ref="H8083:P8083"/>
    <mergeCell ref="H8057:R8057"/>
    <mergeCell ref="H8058:P8058"/>
    <mergeCell ref="H8059:P8059"/>
    <mergeCell ref="H8060:P8060"/>
    <mergeCell ref="N8061:O8061"/>
    <mergeCell ref="N8062:O8062"/>
    <mergeCell ref="P8137:R8137"/>
    <mergeCell ref="H8143:R8143"/>
    <mergeCell ref="H8144:P8144"/>
    <mergeCell ref="H8145:P8145"/>
    <mergeCell ref="H8146:P8146"/>
    <mergeCell ref="N8147:O8147"/>
    <mergeCell ref="H8113:P8113"/>
    <mergeCell ref="N8114:O8114"/>
    <mergeCell ref="N8115:O8115"/>
    <mergeCell ref="O8116:R8116"/>
    <mergeCell ref="O8117:P8117"/>
    <mergeCell ref="Q8117:R8117"/>
    <mergeCell ref="P8102:R8102"/>
    <mergeCell ref="H8103:N8104"/>
    <mergeCell ref="P8104:R8104"/>
    <mergeCell ref="H8110:R8110"/>
    <mergeCell ref="H8111:P8111"/>
    <mergeCell ref="H8112:P8112"/>
    <mergeCell ref="O8175:R8175"/>
    <mergeCell ref="O8176:P8176"/>
    <mergeCell ref="Q8176:R8176"/>
    <mergeCell ref="N8181:N8184"/>
    <mergeCell ref="N8186:N8189"/>
    <mergeCell ref="P8192:R8192"/>
    <mergeCell ref="H8169:R8169"/>
    <mergeCell ref="H8170:P8170"/>
    <mergeCell ref="H8171:P8171"/>
    <mergeCell ref="H8172:P8172"/>
    <mergeCell ref="N8173:O8173"/>
    <mergeCell ref="N8174:O8174"/>
    <mergeCell ref="N8148:O8148"/>
    <mergeCell ref="O8149:R8149"/>
    <mergeCell ref="O8150:P8150"/>
    <mergeCell ref="Q8150:R8150"/>
    <mergeCell ref="N8154:N8157"/>
    <mergeCell ref="P8163:R8163"/>
    <mergeCell ref="H8236:P8236"/>
    <mergeCell ref="H8237:P8237"/>
    <mergeCell ref="N8238:O8238"/>
    <mergeCell ref="N8239:O8239"/>
    <mergeCell ref="O8240:R8240"/>
    <mergeCell ref="O8241:P8241"/>
    <mergeCell ref="Q8241:R8241"/>
    <mergeCell ref="O8204:R8204"/>
    <mergeCell ref="O8205:P8205"/>
    <mergeCell ref="Q8205:R8205"/>
    <mergeCell ref="P8228:R8228"/>
    <mergeCell ref="H8234:R8234"/>
    <mergeCell ref="H8235:P8235"/>
    <mergeCell ref="H8198:R8198"/>
    <mergeCell ref="H8199:P8199"/>
    <mergeCell ref="H8200:P8200"/>
    <mergeCell ref="H8201:P8201"/>
    <mergeCell ref="N8202:O8202"/>
    <mergeCell ref="N8203:O8203"/>
    <mergeCell ref="N8281:N8284"/>
    <mergeCell ref="P8288:R8288"/>
    <mergeCell ref="H8294:R8294"/>
    <mergeCell ref="H8295:P8295"/>
    <mergeCell ref="H8296:P8296"/>
    <mergeCell ref="H8297:P8297"/>
    <mergeCell ref="H8268:P8268"/>
    <mergeCell ref="N8269:O8269"/>
    <mergeCell ref="N8270:O8270"/>
    <mergeCell ref="O8271:R8271"/>
    <mergeCell ref="O8272:P8272"/>
    <mergeCell ref="Q8272:R8272"/>
    <mergeCell ref="P8257:R8257"/>
    <mergeCell ref="H8258:N8259"/>
    <mergeCell ref="P8259:R8259"/>
    <mergeCell ref="H8265:R8265"/>
    <mergeCell ref="H8266:P8266"/>
    <mergeCell ref="H8267:P8267"/>
    <mergeCell ref="O8318:R8318"/>
    <mergeCell ref="O8319:P8319"/>
    <mergeCell ref="Q8319:R8319"/>
    <mergeCell ref="N8325:N8326"/>
    <mergeCell ref="P8339:R8339"/>
    <mergeCell ref="H8345:R8345"/>
    <mergeCell ref="H8312:R8312"/>
    <mergeCell ref="H8313:P8313"/>
    <mergeCell ref="H8314:P8314"/>
    <mergeCell ref="H8315:P8315"/>
    <mergeCell ref="N8316:O8316"/>
    <mergeCell ref="N8317:O8317"/>
    <mergeCell ref="N8298:O8298"/>
    <mergeCell ref="N8299:O8299"/>
    <mergeCell ref="O8300:R8300"/>
    <mergeCell ref="O8301:P8301"/>
    <mergeCell ref="Q8301:R8301"/>
    <mergeCell ref="P8306:R8306"/>
    <mergeCell ref="H8374:P8374"/>
    <mergeCell ref="H8375:P8375"/>
    <mergeCell ref="H8376:P8376"/>
    <mergeCell ref="N8377:O8377"/>
    <mergeCell ref="N8378:O8378"/>
    <mergeCell ref="O8379:R8379"/>
    <mergeCell ref="O8352:P8352"/>
    <mergeCell ref="Q8352:R8352"/>
    <mergeCell ref="P8365:R8365"/>
    <mergeCell ref="H8366:N8367"/>
    <mergeCell ref="P8367:R8367"/>
    <mergeCell ref="H8373:R8373"/>
    <mergeCell ref="H8346:P8346"/>
    <mergeCell ref="H8347:P8347"/>
    <mergeCell ref="H8348:P8348"/>
    <mergeCell ref="N8349:O8349"/>
    <mergeCell ref="N8350:O8350"/>
    <mergeCell ref="O8351:R8351"/>
    <mergeCell ref="P8409:R8409"/>
    <mergeCell ref="H8415:R8415"/>
    <mergeCell ref="H8416:P8416"/>
    <mergeCell ref="H8417:P8417"/>
    <mergeCell ref="H8418:P8418"/>
    <mergeCell ref="N8419:O8419"/>
    <mergeCell ref="H8398:P8398"/>
    <mergeCell ref="N8399:O8399"/>
    <mergeCell ref="N8400:O8400"/>
    <mergeCell ref="O8401:R8401"/>
    <mergeCell ref="O8402:P8402"/>
    <mergeCell ref="Q8402:R8402"/>
    <mergeCell ref="O8380:P8380"/>
    <mergeCell ref="Q8380:R8380"/>
    <mergeCell ref="P8389:R8389"/>
    <mergeCell ref="H8395:R8395"/>
    <mergeCell ref="H8396:P8396"/>
    <mergeCell ref="H8397:P8397"/>
    <mergeCell ref="N8455:O8455"/>
    <mergeCell ref="N8456:O8456"/>
    <mergeCell ref="O8457:R8457"/>
    <mergeCell ref="O8458:P8458"/>
    <mergeCell ref="Q8458:R8458"/>
    <mergeCell ref="P8471:R8471"/>
    <mergeCell ref="N8433:N8438"/>
    <mergeCell ref="P8445:R8445"/>
    <mergeCell ref="H8451:R8451"/>
    <mergeCell ref="H8452:P8452"/>
    <mergeCell ref="H8453:P8453"/>
    <mergeCell ref="H8454:P8454"/>
    <mergeCell ref="N8420:O8420"/>
    <mergeCell ref="O8421:R8421"/>
    <mergeCell ref="O8422:P8422"/>
    <mergeCell ref="Q8422:R8422"/>
    <mergeCell ref="N8424:N8427"/>
    <mergeCell ref="N8428:N8431"/>
    <mergeCell ref="P8496:R8496"/>
    <mergeCell ref="H8502:R8502"/>
    <mergeCell ref="H8503:P8503"/>
    <mergeCell ref="H8504:P8504"/>
    <mergeCell ref="H8505:P8505"/>
    <mergeCell ref="N8506:O8506"/>
    <mergeCell ref="N8483:O8483"/>
    <mergeCell ref="N8484:O8484"/>
    <mergeCell ref="O8485:R8485"/>
    <mergeCell ref="O8486:P8486"/>
    <mergeCell ref="Q8486:R8486"/>
    <mergeCell ref="N8489:N8490"/>
    <mergeCell ref="H8472:N8473"/>
    <mergeCell ref="P8473:R8473"/>
    <mergeCell ref="H8479:R8479"/>
    <mergeCell ref="H8480:P8480"/>
    <mergeCell ref="H8481:P8481"/>
    <mergeCell ref="H8482:P8482"/>
    <mergeCell ref="O8537:R8537"/>
    <mergeCell ref="O8538:P8538"/>
    <mergeCell ref="Q8538:R8538"/>
    <mergeCell ref="P8554:R8554"/>
    <mergeCell ref="H8560:R8560"/>
    <mergeCell ref="H8561:P8561"/>
    <mergeCell ref="H8531:R8531"/>
    <mergeCell ref="H8532:P8532"/>
    <mergeCell ref="H8533:P8533"/>
    <mergeCell ref="H8534:P8534"/>
    <mergeCell ref="N8535:O8535"/>
    <mergeCell ref="N8536:O8536"/>
    <mergeCell ref="N8507:O8507"/>
    <mergeCell ref="O8508:R8508"/>
    <mergeCell ref="O8509:P8509"/>
    <mergeCell ref="Q8509:R8509"/>
    <mergeCell ref="P8523:R8523"/>
    <mergeCell ref="H8524:N8525"/>
    <mergeCell ref="P8525:R8525"/>
    <mergeCell ref="N8592:O8592"/>
    <mergeCell ref="O8593:R8593"/>
    <mergeCell ref="O8594:P8594"/>
    <mergeCell ref="Q8594:R8594"/>
    <mergeCell ref="N8599:N8600"/>
    <mergeCell ref="N8601:N8602"/>
    <mergeCell ref="P8581:R8581"/>
    <mergeCell ref="H8587:R8587"/>
    <mergeCell ref="H8588:P8588"/>
    <mergeCell ref="H8589:P8589"/>
    <mergeCell ref="H8590:P8590"/>
    <mergeCell ref="N8591:O8591"/>
    <mergeCell ref="H8562:P8562"/>
    <mergeCell ref="H8563:P8563"/>
    <mergeCell ref="N8564:O8564"/>
    <mergeCell ref="N8565:O8565"/>
    <mergeCell ref="O8566:R8566"/>
    <mergeCell ref="O8567:P8567"/>
    <mergeCell ref="Q8567:R8567"/>
    <mergeCell ref="H8636:N8637"/>
    <mergeCell ref="P8637:R8637"/>
    <mergeCell ref="H8643:R8643"/>
    <mergeCell ref="H8644:P8644"/>
    <mergeCell ref="H8645:P8645"/>
    <mergeCell ref="H8646:P8646"/>
    <mergeCell ref="N8619:O8619"/>
    <mergeCell ref="N8620:O8620"/>
    <mergeCell ref="O8621:R8621"/>
    <mergeCell ref="O8622:P8622"/>
    <mergeCell ref="Q8622:R8622"/>
    <mergeCell ref="P8635:R8635"/>
    <mergeCell ref="N8604:N8605"/>
    <mergeCell ref="P8609:R8609"/>
    <mergeCell ref="H8615:R8615"/>
    <mergeCell ref="H8616:P8616"/>
    <mergeCell ref="H8617:P8617"/>
    <mergeCell ref="H8618:P8618"/>
    <mergeCell ref="O8673:R8673"/>
    <mergeCell ref="O8674:P8674"/>
    <mergeCell ref="Q8674:R8674"/>
    <mergeCell ref="N8686:N8687"/>
    <mergeCell ref="N8690:N8693"/>
    <mergeCell ref="P8696:R8696"/>
    <mergeCell ref="H8667:R8667"/>
    <mergeCell ref="H8668:P8668"/>
    <mergeCell ref="H8669:P8669"/>
    <mergeCell ref="H8670:P8670"/>
    <mergeCell ref="N8671:O8671"/>
    <mergeCell ref="N8672:O8672"/>
    <mergeCell ref="N8647:O8647"/>
    <mergeCell ref="N8648:O8648"/>
    <mergeCell ref="O8649:R8649"/>
    <mergeCell ref="O8650:P8650"/>
    <mergeCell ref="Q8650:R8650"/>
    <mergeCell ref="P8661:R8661"/>
    <mergeCell ref="H8727:R8727"/>
    <mergeCell ref="H8728:P8728"/>
    <mergeCell ref="H8729:P8729"/>
    <mergeCell ref="H8730:P8730"/>
    <mergeCell ref="N8731:O8731"/>
    <mergeCell ref="N8732:O8732"/>
    <mergeCell ref="O8708:R8708"/>
    <mergeCell ref="O8709:P8709"/>
    <mergeCell ref="Q8709:R8709"/>
    <mergeCell ref="N8711:N8712"/>
    <mergeCell ref="P8719:R8719"/>
    <mergeCell ref="H8720:N8721"/>
    <mergeCell ref="P8721:R8721"/>
    <mergeCell ref="H8702:R8702"/>
    <mergeCell ref="H8703:P8703"/>
    <mergeCell ref="H8704:P8704"/>
    <mergeCell ref="H8705:P8705"/>
    <mergeCell ref="N8706:O8706"/>
    <mergeCell ref="N8707:O8707"/>
    <mergeCell ref="P8776:R8776"/>
    <mergeCell ref="H8782:R8782"/>
    <mergeCell ref="H8783:P8783"/>
    <mergeCell ref="H8784:P8784"/>
    <mergeCell ref="H8785:P8785"/>
    <mergeCell ref="N8786:O8786"/>
    <mergeCell ref="H8756:P8756"/>
    <mergeCell ref="H8757:P8757"/>
    <mergeCell ref="N8758:O8758"/>
    <mergeCell ref="N8759:O8759"/>
    <mergeCell ref="O8760:R8760"/>
    <mergeCell ref="O8761:P8761"/>
    <mergeCell ref="Q8761:R8761"/>
    <mergeCell ref="O8733:R8733"/>
    <mergeCell ref="O8734:P8734"/>
    <mergeCell ref="Q8734:R8734"/>
    <mergeCell ref="P8748:R8748"/>
    <mergeCell ref="H8754:R8754"/>
    <mergeCell ref="H8755:P8755"/>
    <mergeCell ref="O8816:P8816"/>
    <mergeCell ref="Q8816:R8816"/>
    <mergeCell ref="N8818:N8820"/>
    <mergeCell ref="N8824:N8827"/>
    <mergeCell ref="P8832:R8832"/>
    <mergeCell ref="H8833:N8834"/>
    <mergeCell ref="P8834:R8834"/>
    <mergeCell ref="H8810:P8810"/>
    <mergeCell ref="H8811:P8811"/>
    <mergeCell ref="H8812:P8812"/>
    <mergeCell ref="N8813:O8813"/>
    <mergeCell ref="N8814:O8814"/>
    <mergeCell ref="O8815:R8815"/>
    <mergeCell ref="N8787:O8787"/>
    <mergeCell ref="O8788:R8788"/>
    <mergeCell ref="O8789:P8789"/>
    <mergeCell ref="Q8789:R8789"/>
    <mergeCell ref="P8803:R8803"/>
    <mergeCell ref="H8809:R880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2:O612"/>
  <sheetViews>
    <sheetView tabSelected="1" workbookViewId="0">
      <selection activeCell="E541" sqref="E541"/>
    </sheetView>
  </sheetViews>
  <sheetFormatPr defaultRowHeight="14.4" x14ac:dyDescent="0.3"/>
  <cols>
    <col min="1" max="1" width="21.6640625" bestFit="1" customWidth="1"/>
    <col min="2" max="2" width="14.33203125" customWidth="1"/>
    <col min="3" max="3" width="20.5546875" bestFit="1" customWidth="1"/>
    <col min="4" max="4" width="13.33203125" style="10" bestFit="1" customWidth="1"/>
    <col min="5" max="5" width="28.44140625" customWidth="1"/>
    <col min="6" max="6" width="66.6640625" customWidth="1"/>
    <col min="7" max="7" width="13.33203125" style="10" bestFit="1" customWidth="1"/>
    <col min="8" max="9" width="13.33203125" style="10" customWidth="1"/>
    <col min="10" max="10" width="15.88671875" style="10" customWidth="1"/>
    <col min="11" max="12" width="13.33203125" style="10" customWidth="1"/>
    <col min="13" max="13" width="17.109375" customWidth="1"/>
    <col min="14" max="14" width="19.44140625" customWidth="1"/>
    <col min="15" max="15" width="22.5546875" customWidth="1"/>
    <col min="257" max="257" width="21.6640625" bestFit="1" customWidth="1"/>
    <col min="258" max="258" width="14.33203125" customWidth="1"/>
    <col min="259" max="259" width="20.5546875" bestFit="1" customWidth="1"/>
    <col min="260" max="260" width="13.33203125" bestFit="1" customWidth="1"/>
    <col min="261" max="261" width="28.44140625" customWidth="1"/>
    <col min="262" max="262" width="66.6640625" customWidth="1"/>
    <col min="263" max="263" width="13.33203125" bestFit="1" customWidth="1"/>
    <col min="264" max="265" width="13.33203125" customWidth="1"/>
    <col min="266" max="266" width="15.88671875" customWidth="1"/>
    <col min="267" max="268" width="13.33203125" customWidth="1"/>
    <col min="269" max="269" width="17.109375" customWidth="1"/>
    <col min="270" max="270" width="19.44140625" customWidth="1"/>
    <col min="271" max="271" width="22.5546875" customWidth="1"/>
    <col min="513" max="513" width="21.6640625" bestFit="1" customWidth="1"/>
    <col min="514" max="514" width="14.33203125" customWidth="1"/>
    <col min="515" max="515" width="20.5546875" bestFit="1" customWidth="1"/>
    <col min="516" max="516" width="13.33203125" bestFit="1" customWidth="1"/>
    <col min="517" max="517" width="28.44140625" customWidth="1"/>
    <col min="518" max="518" width="66.6640625" customWidth="1"/>
    <col min="519" max="519" width="13.33203125" bestFit="1" customWidth="1"/>
    <col min="520" max="521" width="13.33203125" customWidth="1"/>
    <col min="522" max="522" width="15.88671875" customWidth="1"/>
    <col min="523" max="524" width="13.33203125" customWidth="1"/>
    <col min="525" max="525" width="17.109375" customWidth="1"/>
    <col min="526" max="526" width="19.44140625" customWidth="1"/>
    <col min="527" max="527" width="22.5546875" customWidth="1"/>
    <col min="769" max="769" width="21.6640625" bestFit="1" customWidth="1"/>
    <col min="770" max="770" width="14.33203125" customWidth="1"/>
    <col min="771" max="771" width="20.5546875" bestFit="1" customWidth="1"/>
    <col min="772" max="772" width="13.33203125" bestFit="1" customWidth="1"/>
    <col min="773" max="773" width="28.44140625" customWidth="1"/>
    <col min="774" max="774" width="66.6640625" customWidth="1"/>
    <col min="775" max="775" width="13.33203125" bestFit="1" customWidth="1"/>
    <col min="776" max="777" width="13.33203125" customWidth="1"/>
    <col min="778" max="778" width="15.88671875" customWidth="1"/>
    <col min="779" max="780" width="13.33203125" customWidth="1"/>
    <col min="781" max="781" width="17.109375" customWidth="1"/>
    <col min="782" max="782" width="19.44140625" customWidth="1"/>
    <col min="783" max="783" width="22.5546875" customWidth="1"/>
    <col min="1025" max="1025" width="21.6640625" bestFit="1" customWidth="1"/>
    <col min="1026" max="1026" width="14.33203125" customWidth="1"/>
    <col min="1027" max="1027" width="20.5546875" bestFit="1" customWidth="1"/>
    <col min="1028" max="1028" width="13.33203125" bestFit="1" customWidth="1"/>
    <col min="1029" max="1029" width="28.44140625" customWidth="1"/>
    <col min="1030" max="1030" width="66.6640625" customWidth="1"/>
    <col min="1031" max="1031" width="13.33203125" bestFit="1" customWidth="1"/>
    <col min="1032" max="1033" width="13.33203125" customWidth="1"/>
    <col min="1034" max="1034" width="15.88671875" customWidth="1"/>
    <col min="1035" max="1036" width="13.33203125" customWidth="1"/>
    <col min="1037" max="1037" width="17.109375" customWidth="1"/>
    <col min="1038" max="1038" width="19.44140625" customWidth="1"/>
    <col min="1039" max="1039" width="22.5546875" customWidth="1"/>
    <col min="1281" max="1281" width="21.6640625" bestFit="1" customWidth="1"/>
    <col min="1282" max="1282" width="14.33203125" customWidth="1"/>
    <col min="1283" max="1283" width="20.5546875" bestFit="1" customWidth="1"/>
    <col min="1284" max="1284" width="13.33203125" bestFit="1" customWidth="1"/>
    <col min="1285" max="1285" width="28.44140625" customWidth="1"/>
    <col min="1286" max="1286" width="66.6640625" customWidth="1"/>
    <col min="1287" max="1287" width="13.33203125" bestFit="1" customWidth="1"/>
    <col min="1288" max="1289" width="13.33203125" customWidth="1"/>
    <col min="1290" max="1290" width="15.88671875" customWidth="1"/>
    <col min="1291" max="1292" width="13.33203125" customWidth="1"/>
    <col min="1293" max="1293" width="17.109375" customWidth="1"/>
    <col min="1294" max="1294" width="19.44140625" customWidth="1"/>
    <col min="1295" max="1295" width="22.5546875" customWidth="1"/>
    <col min="1537" max="1537" width="21.6640625" bestFit="1" customWidth="1"/>
    <col min="1538" max="1538" width="14.33203125" customWidth="1"/>
    <col min="1539" max="1539" width="20.5546875" bestFit="1" customWidth="1"/>
    <col min="1540" max="1540" width="13.33203125" bestFit="1" customWidth="1"/>
    <col min="1541" max="1541" width="28.44140625" customWidth="1"/>
    <col min="1542" max="1542" width="66.6640625" customWidth="1"/>
    <col min="1543" max="1543" width="13.33203125" bestFit="1" customWidth="1"/>
    <col min="1544" max="1545" width="13.33203125" customWidth="1"/>
    <col min="1546" max="1546" width="15.88671875" customWidth="1"/>
    <col min="1547" max="1548" width="13.33203125" customWidth="1"/>
    <col min="1549" max="1549" width="17.109375" customWidth="1"/>
    <col min="1550" max="1550" width="19.44140625" customWidth="1"/>
    <col min="1551" max="1551" width="22.5546875" customWidth="1"/>
    <col min="1793" max="1793" width="21.6640625" bestFit="1" customWidth="1"/>
    <col min="1794" max="1794" width="14.33203125" customWidth="1"/>
    <col min="1795" max="1795" width="20.5546875" bestFit="1" customWidth="1"/>
    <col min="1796" max="1796" width="13.33203125" bestFit="1" customWidth="1"/>
    <col min="1797" max="1797" width="28.44140625" customWidth="1"/>
    <col min="1798" max="1798" width="66.6640625" customWidth="1"/>
    <col min="1799" max="1799" width="13.33203125" bestFit="1" customWidth="1"/>
    <col min="1800" max="1801" width="13.33203125" customWidth="1"/>
    <col min="1802" max="1802" width="15.88671875" customWidth="1"/>
    <col min="1803" max="1804" width="13.33203125" customWidth="1"/>
    <col min="1805" max="1805" width="17.109375" customWidth="1"/>
    <col min="1806" max="1806" width="19.44140625" customWidth="1"/>
    <col min="1807" max="1807" width="22.5546875" customWidth="1"/>
    <col min="2049" max="2049" width="21.6640625" bestFit="1" customWidth="1"/>
    <col min="2050" max="2050" width="14.33203125" customWidth="1"/>
    <col min="2051" max="2051" width="20.5546875" bestFit="1" customWidth="1"/>
    <col min="2052" max="2052" width="13.33203125" bestFit="1" customWidth="1"/>
    <col min="2053" max="2053" width="28.44140625" customWidth="1"/>
    <col min="2054" max="2054" width="66.6640625" customWidth="1"/>
    <col min="2055" max="2055" width="13.33203125" bestFit="1" customWidth="1"/>
    <col min="2056" max="2057" width="13.33203125" customWidth="1"/>
    <col min="2058" max="2058" width="15.88671875" customWidth="1"/>
    <col min="2059" max="2060" width="13.33203125" customWidth="1"/>
    <col min="2061" max="2061" width="17.109375" customWidth="1"/>
    <col min="2062" max="2062" width="19.44140625" customWidth="1"/>
    <col min="2063" max="2063" width="22.5546875" customWidth="1"/>
    <col min="2305" max="2305" width="21.6640625" bestFit="1" customWidth="1"/>
    <col min="2306" max="2306" width="14.33203125" customWidth="1"/>
    <col min="2307" max="2307" width="20.5546875" bestFit="1" customWidth="1"/>
    <col min="2308" max="2308" width="13.33203125" bestFit="1" customWidth="1"/>
    <col min="2309" max="2309" width="28.44140625" customWidth="1"/>
    <col min="2310" max="2310" width="66.6640625" customWidth="1"/>
    <col min="2311" max="2311" width="13.33203125" bestFit="1" customWidth="1"/>
    <col min="2312" max="2313" width="13.33203125" customWidth="1"/>
    <col min="2314" max="2314" width="15.88671875" customWidth="1"/>
    <col min="2315" max="2316" width="13.33203125" customWidth="1"/>
    <col min="2317" max="2317" width="17.109375" customWidth="1"/>
    <col min="2318" max="2318" width="19.44140625" customWidth="1"/>
    <col min="2319" max="2319" width="22.5546875" customWidth="1"/>
    <col min="2561" max="2561" width="21.6640625" bestFit="1" customWidth="1"/>
    <col min="2562" max="2562" width="14.33203125" customWidth="1"/>
    <col min="2563" max="2563" width="20.5546875" bestFit="1" customWidth="1"/>
    <col min="2564" max="2564" width="13.33203125" bestFit="1" customWidth="1"/>
    <col min="2565" max="2565" width="28.44140625" customWidth="1"/>
    <col min="2566" max="2566" width="66.6640625" customWidth="1"/>
    <col min="2567" max="2567" width="13.33203125" bestFit="1" customWidth="1"/>
    <col min="2568" max="2569" width="13.33203125" customWidth="1"/>
    <col min="2570" max="2570" width="15.88671875" customWidth="1"/>
    <col min="2571" max="2572" width="13.33203125" customWidth="1"/>
    <col min="2573" max="2573" width="17.109375" customWidth="1"/>
    <col min="2574" max="2574" width="19.44140625" customWidth="1"/>
    <col min="2575" max="2575" width="22.5546875" customWidth="1"/>
    <col min="2817" max="2817" width="21.6640625" bestFit="1" customWidth="1"/>
    <col min="2818" max="2818" width="14.33203125" customWidth="1"/>
    <col min="2819" max="2819" width="20.5546875" bestFit="1" customWidth="1"/>
    <col min="2820" max="2820" width="13.33203125" bestFit="1" customWidth="1"/>
    <col min="2821" max="2821" width="28.44140625" customWidth="1"/>
    <col min="2822" max="2822" width="66.6640625" customWidth="1"/>
    <col min="2823" max="2823" width="13.33203125" bestFit="1" customWidth="1"/>
    <col min="2824" max="2825" width="13.33203125" customWidth="1"/>
    <col min="2826" max="2826" width="15.88671875" customWidth="1"/>
    <col min="2827" max="2828" width="13.33203125" customWidth="1"/>
    <col min="2829" max="2829" width="17.109375" customWidth="1"/>
    <col min="2830" max="2830" width="19.44140625" customWidth="1"/>
    <col min="2831" max="2831" width="22.5546875" customWidth="1"/>
    <col min="3073" max="3073" width="21.6640625" bestFit="1" customWidth="1"/>
    <col min="3074" max="3074" width="14.33203125" customWidth="1"/>
    <col min="3075" max="3075" width="20.5546875" bestFit="1" customWidth="1"/>
    <col min="3076" max="3076" width="13.33203125" bestFit="1" customWidth="1"/>
    <col min="3077" max="3077" width="28.44140625" customWidth="1"/>
    <col min="3078" max="3078" width="66.6640625" customWidth="1"/>
    <col min="3079" max="3079" width="13.33203125" bestFit="1" customWidth="1"/>
    <col min="3080" max="3081" width="13.33203125" customWidth="1"/>
    <col min="3082" max="3082" width="15.88671875" customWidth="1"/>
    <col min="3083" max="3084" width="13.33203125" customWidth="1"/>
    <col min="3085" max="3085" width="17.109375" customWidth="1"/>
    <col min="3086" max="3086" width="19.44140625" customWidth="1"/>
    <col min="3087" max="3087" width="22.5546875" customWidth="1"/>
    <col min="3329" max="3329" width="21.6640625" bestFit="1" customWidth="1"/>
    <col min="3330" max="3330" width="14.33203125" customWidth="1"/>
    <col min="3331" max="3331" width="20.5546875" bestFit="1" customWidth="1"/>
    <col min="3332" max="3332" width="13.33203125" bestFit="1" customWidth="1"/>
    <col min="3333" max="3333" width="28.44140625" customWidth="1"/>
    <col min="3334" max="3334" width="66.6640625" customWidth="1"/>
    <col min="3335" max="3335" width="13.33203125" bestFit="1" customWidth="1"/>
    <col min="3336" max="3337" width="13.33203125" customWidth="1"/>
    <col min="3338" max="3338" width="15.88671875" customWidth="1"/>
    <col min="3339" max="3340" width="13.33203125" customWidth="1"/>
    <col min="3341" max="3341" width="17.109375" customWidth="1"/>
    <col min="3342" max="3342" width="19.44140625" customWidth="1"/>
    <col min="3343" max="3343" width="22.5546875" customWidth="1"/>
    <col min="3585" max="3585" width="21.6640625" bestFit="1" customWidth="1"/>
    <col min="3586" max="3586" width="14.33203125" customWidth="1"/>
    <col min="3587" max="3587" width="20.5546875" bestFit="1" customWidth="1"/>
    <col min="3588" max="3588" width="13.33203125" bestFit="1" customWidth="1"/>
    <col min="3589" max="3589" width="28.44140625" customWidth="1"/>
    <col min="3590" max="3590" width="66.6640625" customWidth="1"/>
    <col min="3591" max="3591" width="13.33203125" bestFit="1" customWidth="1"/>
    <col min="3592" max="3593" width="13.33203125" customWidth="1"/>
    <col min="3594" max="3594" width="15.88671875" customWidth="1"/>
    <col min="3595" max="3596" width="13.33203125" customWidth="1"/>
    <col min="3597" max="3597" width="17.109375" customWidth="1"/>
    <col min="3598" max="3598" width="19.44140625" customWidth="1"/>
    <col min="3599" max="3599" width="22.5546875" customWidth="1"/>
    <col min="3841" max="3841" width="21.6640625" bestFit="1" customWidth="1"/>
    <col min="3842" max="3842" width="14.33203125" customWidth="1"/>
    <col min="3843" max="3843" width="20.5546875" bestFit="1" customWidth="1"/>
    <col min="3844" max="3844" width="13.33203125" bestFit="1" customWidth="1"/>
    <col min="3845" max="3845" width="28.44140625" customWidth="1"/>
    <col min="3846" max="3846" width="66.6640625" customWidth="1"/>
    <col min="3847" max="3847" width="13.33203125" bestFit="1" customWidth="1"/>
    <col min="3848" max="3849" width="13.33203125" customWidth="1"/>
    <col min="3850" max="3850" width="15.88671875" customWidth="1"/>
    <col min="3851" max="3852" width="13.33203125" customWidth="1"/>
    <col min="3853" max="3853" width="17.109375" customWidth="1"/>
    <col min="3854" max="3854" width="19.44140625" customWidth="1"/>
    <col min="3855" max="3855" width="22.5546875" customWidth="1"/>
    <col min="4097" max="4097" width="21.6640625" bestFit="1" customWidth="1"/>
    <col min="4098" max="4098" width="14.33203125" customWidth="1"/>
    <col min="4099" max="4099" width="20.5546875" bestFit="1" customWidth="1"/>
    <col min="4100" max="4100" width="13.33203125" bestFit="1" customWidth="1"/>
    <col min="4101" max="4101" width="28.44140625" customWidth="1"/>
    <col min="4102" max="4102" width="66.6640625" customWidth="1"/>
    <col min="4103" max="4103" width="13.33203125" bestFit="1" customWidth="1"/>
    <col min="4104" max="4105" width="13.33203125" customWidth="1"/>
    <col min="4106" max="4106" width="15.88671875" customWidth="1"/>
    <col min="4107" max="4108" width="13.33203125" customWidth="1"/>
    <col min="4109" max="4109" width="17.109375" customWidth="1"/>
    <col min="4110" max="4110" width="19.44140625" customWidth="1"/>
    <col min="4111" max="4111" width="22.5546875" customWidth="1"/>
    <col min="4353" max="4353" width="21.6640625" bestFit="1" customWidth="1"/>
    <col min="4354" max="4354" width="14.33203125" customWidth="1"/>
    <col min="4355" max="4355" width="20.5546875" bestFit="1" customWidth="1"/>
    <col min="4356" max="4356" width="13.33203125" bestFit="1" customWidth="1"/>
    <col min="4357" max="4357" width="28.44140625" customWidth="1"/>
    <col min="4358" max="4358" width="66.6640625" customWidth="1"/>
    <col min="4359" max="4359" width="13.33203125" bestFit="1" customWidth="1"/>
    <col min="4360" max="4361" width="13.33203125" customWidth="1"/>
    <col min="4362" max="4362" width="15.88671875" customWidth="1"/>
    <col min="4363" max="4364" width="13.33203125" customWidth="1"/>
    <col min="4365" max="4365" width="17.109375" customWidth="1"/>
    <col min="4366" max="4366" width="19.44140625" customWidth="1"/>
    <col min="4367" max="4367" width="22.5546875" customWidth="1"/>
    <col min="4609" max="4609" width="21.6640625" bestFit="1" customWidth="1"/>
    <col min="4610" max="4610" width="14.33203125" customWidth="1"/>
    <col min="4611" max="4611" width="20.5546875" bestFit="1" customWidth="1"/>
    <col min="4612" max="4612" width="13.33203125" bestFit="1" customWidth="1"/>
    <col min="4613" max="4613" width="28.44140625" customWidth="1"/>
    <col min="4614" max="4614" width="66.6640625" customWidth="1"/>
    <col min="4615" max="4615" width="13.33203125" bestFit="1" customWidth="1"/>
    <col min="4616" max="4617" width="13.33203125" customWidth="1"/>
    <col min="4618" max="4618" width="15.88671875" customWidth="1"/>
    <col min="4619" max="4620" width="13.33203125" customWidth="1"/>
    <col min="4621" max="4621" width="17.109375" customWidth="1"/>
    <col min="4622" max="4622" width="19.44140625" customWidth="1"/>
    <col min="4623" max="4623" width="22.5546875" customWidth="1"/>
    <col min="4865" max="4865" width="21.6640625" bestFit="1" customWidth="1"/>
    <col min="4866" max="4866" width="14.33203125" customWidth="1"/>
    <col min="4867" max="4867" width="20.5546875" bestFit="1" customWidth="1"/>
    <col min="4868" max="4868" width="13.33203125" bestFit="1" customWidth="1"/>
    <col min="4869" max="4869" width="28.44140625" customWidth="1"/>
    <col min="4870" max="4870" width="66.6640625" customWidth="1"/>
    <col min="4871" max="4871" width="13.33203125" bestFit="1" customWidth="1"/>
    <col min="4872" max="4873" width="13.33203125" customWidth="1"/>
    <col min="4874" max="4874" width="15.88671875" customWidth="1"/>
    <col min="4875" max="4876" width="13.33203125" customWidth="1"/>
    <col min="4877" max="4877" width="17.109375" customWidth="1"/>
    <col min="4878" max="4878" width="19.44140625" customWidth="1"/>
    <col min="4879" max="4879" width="22.5546875" customWidth="1"/>
    <col min="5121" max="5121" width="21.6640625" bestFit="1" customWidth="1"/>
    <col min="5122" max="5122" width="14.33203125" customWidth="1"/>
    <col min="5123" max="5123" width="20.5546875" bestFit="1" customWidth="1"/>
    <col min="5124" max="5124" width="13.33203125" bestFit="1" customWidth="1"/>
    <col min="5125" max="5125" width="28.44140625" customWidth="1"/>
    <col min="5126" max="5126" width="66.6640625" customWidth="1"/>
    <col min="5127" max="5127" width="13.33203125" bestFit="1" customWidth="1"/>
    <col min="5128" max="5129" width="13.33203125" customWidth="1"/>
    <col min="5130" max="5130" width="15.88671875" customWidth="1"/>
    <col min="5131" max="5132" width="13.33203125" customWidth="1"/>
    <col min="5133" max="5133" width="17.109375" customWidth="1"/>
    <col min="5134" max="5134" width="19.44140625" customWidth="1"/>
    <col min="5135" max="5135" width="22.5546875" customWidth="1"/>
    <col min="5377" max="5377" width="21.6640625" bestFit="1" customWidth="1"/>
    <col min="5378" max="5378" width="14.33203125" customWidth="1"/>
    <col min="5379" max="5379" width="20.5546875" bestFit="1" customWidth="1"/>
    <col min="5380" max="5380" width="13.33203125" bestFit="1" customWidth="1"/>
    <col min="5381" max="5381" width="28.44140625" customWidth="1"/>
    <col min="5382" max="5382" width="66.6640625" customWidth="1"/>
    <col min="5383" max="5383" width="13.33203125" bestFit="1" customWidth="1"/>
    <col min="5384" max="5385" width="13.33203125" customWidth="1"/>
    <col min="5386" max="5386" width="15.88671875" customWidth="1"/>
    <col min="5387" max="5388" width="13.33203125" customWidth="1"/>
    <col min="5389" max="5389" width="17.109375" customWidth="1"/>
    <col min="5390" max="5390" width="19.44140625" customWidth="1"/>
    <col min="5391" max="5391" width="22.5546875" customWidth="1"/>
    <col min="5633" max="5633" width="21.6640625" bestFit="1" customWidth="1"/>
    <col min="5634" max="5634" width="14.33203125" customWidth="1"/>
    <col min="5635" max="5635" width="20.5546875" bestFit="1" customWidth="1"/>
    <col min="5636" max="5636" width="13.33203125" bestFit="1" customWidth="1"/>
    <col min="5637" max="5637" width="28.44140625" customWidth="1"/>
    <col min="5638" max="5638" width="66.6640625" customWidth="1"/>
    <col min="5639" max="5639" width="13.33203125" bestFit="1" customWidth="1"/>
    <col min="5640" max="5641" width="13.33203125" customWidth="1"/>
    <col min="5642" max="5642" width="15.88671875" customWidth="1"/>
    <col min="5643" max="5644" width="13.33203125" customWidth="1"/>
    <col min="5645" max="5645" width="17.109375" customWidth="1"/>
    <col min="5646" max="5646" width="19.44140625" customWidth="1"/>
    <col min="5647" max="5647" width="22.5546875" customWidth="1"/>
    <col min="5889" max="5889" width="21.6640625" bestFit="1" customWidth="1"/>
    <col min="5890" max="5890" width="14.33203125" customWidth="1"/>
    <col min="5891" max="5891" width="20.5546875" bestFit="1" customWidth="1"/>
    <col min="5892" max="5892" width="13.33203125" bestFit="1" customWidth="1"/>
    <col min="5893" max="5893" width="28.44140625" customWidth="1"/>
    <col min="5894" max="5894" width="66.6640625" customWidth="1"/>
    <col min="5895" max="5895" width="13.33203125" bestFit="1" customWidth="1"/>
    <col min="5896" max="5897" width="13.33203125" customWidth="1"/>
    <col min="5898" max="5898" width="15.88671875" customWidth="1"/>
    <col min="5899" max="5900" width="13.33203125" customWidth="1"/>
    <col min="5901" max="5901" width="17.109375" customWidth="1"/>
    <col min="5902" max="5902" width="19.44140625" customWidth="1"/>
    <col min="5903" max="5903" width="22.5546875" customWidth="1"/>
    <col min="6145" max="6145" width="21.6640625" bestFit="1" customWidth="1"/>
    <col min="6146" max="6146" width="14.33203125" customWidth="1"/>
    <col min="6147" max="6147" width="20.5546875" bestFit="1" customWidth="1"/>
    <col min="6148" max="6148" width="13.33203125" bestFit="1" customWidth="1"/>
    <col min="6149" max="6149" width="28.44140625" customWidth="1"/>
    <col min="6150" max="6150" width="66.6640625" customWidth="1"/>
    <col min="6151" max="6151" width="13.33203125" bestFit="1" customWidth="1"/>
    <col min="6152" max="6153" width="13.33203125" customWidth="1"/>
    <col min="6154" max="6154" width="15.88671875" customWidth="1"/>
    <col min="6155" max="6156" width="13.33203125" customWidth="1"/>
    <col min="6157" max="6157" width="17.109375" customWidth="1"/>
    <col min="6158" max="6158" width="19.44140625" customWidth="1"/>
    <col min="6159" max="6159" width="22.5546875" customWidth="1"/>
    <col min="6401" max="6401" width="21.6640625" bestFit="1" customWidth="1"/>
    <col min="6402" max="6402" width="14.33203125" customWidth="1"/>
    <col min="6403" max="6403" width="20.5546875" bestFit="1" customWidth="1"/>
    <col min="6404" max="6404" width="13.33203125" bestFit="1" customWidth="1"/>
    <col min="6405" max="6405" width="28.44140625" customWidth="1"/>
    <col min="6406" max="6406" width="66.6640625" customWidth="1"/>
    <col min="6407" max="6407" width="13.33203125" bestFit="1" customWidth="1"/>
    <col min="6408" max="6409" width="13.33203125" customWidth="1"/>
    <col min="6410" max="6410" width="15.88671875" customWidth="1"/>
    <col min="6411" max="6412" width="13.33203125" customWidth="1"/>
    <col min="6413" max="6413" width="17.109375" customWidth="1"/>
    <col min="6414" max="6414" width="19.44140625" customWidth="1"/>
    <col min="6415" max="6415" width="22.5546875" customWidth="1"/>
    <col min="6657" max="6657" width="21.6640625" bestFit="1" customWidth="1"/>
    <col min="6658" max="6658" width="14.33203125" customWidth="1"/>
    <col min="6659" max="6659" width="20.5546875" bestFit="1" customWidth="1"/>
    <col min="6660" max="6660" width="13.33203125" bestFit="1" customWidth="1"/>
    <col min="6661" max="6661" width="28.44140625" customWidth="1"/>
    <col min="6662" max="6662" width="66.6640625" customWidth="1"/>
    <col min="6663" max="6663" width="13.33203125" bestFit="1" customWidth="1"/>
    <col min="6664" max="6665" width="13.33203125" customWidth="1"/>
    <col min="6666" max="6666" width="15.88671875" customWidth="1"/>
    <col min="6667" max="6668" width="13.33203125" customWidth="1"/>
    <col min="6669" max="6669" width="17.109375" customWidth="1"/>
    <col min="6670" max="6670" width="19.44140625" customWidth="1"/>
    <col min="6671" max="6671" width="22.5546875" customWidth="1"/>
    <col min="6913" max="6913" width="21.6640625" bestFit="1" customWidth="1"/>
    <col min="6914" max="6914" width="14.33203125" customWidth="1"/>
    <col min="6915" max="6915" width="20.5546875" bestFit="1" customWidth="1"/>
    <col min="6916" max="6916" width="13.33203125" bestFit="1" customWidth="1"/>
    <col min="6917" max="6917" width="28.44140625" customWidth="1"/>
    <col min="6918" max="6918" width="66.6640625" customWidth="1"/>
    <col min="6919" max="6919" width="13.33203125" bestFit="1" customWidth="1"/>
    <col min="6920" max="6921" width="13.33203125" customWidth="1"/>
    <col min="6922" max="6922" width="15.88671875" customWidth="1"/>
    <col min="6923" max="6924" width="13.33203125" customWidth="1"/>
    <col min="6925" max="6925" width="17.109375" customWidth="1"/>
    <col min="6926" max="6926" width="19.44140625" customWidth="1"/>
    <col min="6927" max="6927" width="22.5546875" customWidth="1"/>
    <col min="7169" max="7169" width="21.6640625" bestFit="1" customWidth="1"/>
    <col min="7170" max="7170" width="14.33203125" customWidth="1"/>
    <col min="7171" max="7171" width="20.5546875" bestFit="1" customWidth="1"/>
    <col min="7172" max="7172" width="13.33203125" bestFit="1" customWidth="1"/>
    <col min="7173" max="7173" width="28.44140625" customWidth="1"/>
    <col min="7174" max="7174" width="66.6640625" customWidth="1"/>
    <col min="7175" max="7175" width="13.33203125" bestFit="1" customWidth="1"/>
    <col min="7176" max="7177" width="13.33203125" customWidth="1"/>
    <col min="7178" max="7178" width="15.88671875" customWidth="1"/>
    <col min="7179" max="7180" width="13.33203125" customWidth="1"/>
    <col min="7181" max="7181" width="17.109375" customWidth="1"/>
    <col min="7182" max="7182" width="19.44140625" customWidth="1"/>
    <col min="7183" max="7183" width="22.5546875" customWidth="1"/>
    <col min="7425" max="7425" width="21.6640625" bestFit="1" customWidth="1"/>
    <col min="7426" max="7426" width="14.33203125" customWidth="1"/>
    <col min="7427" max="7427" width="20.5546875" bestFit="1" customWidth="1"/>
    <col min="7428" max="7428" width="13.33203125" bestFit="1" customWidth="1"/>
    <col min="7429" max="7429" width="28.44140625" customWidth="1"/>
    <col min="7430" max="7430" width="66.6640625" customWidth="1"/>
    <col min="7431" max="7431" width="13.33203125" bestFit="1" customWidth="1"/>
    <col min="7432" max="7433" width="13.33203125" customWidth="1"/>
    <col min="7434" max="7434" width="15.88671875" customWidth="1"/>
    <col min="7435" max="7436" width="13.33203125" customWidth="1"/>
    <col min="7437" max="7437" width="17.109375" customWidth="1"/>
    <col min="7438" max="7438" width="19.44140625" customWidth="1"/>
    <col min="7439" max="7439" width="22.5546875" customWidth="1"/>
    <col min="7681" max="7681" width="21.6640625" bestFit="1" customWidth="1"/>
    <col min="7682" max="7682" width="14.33203125" customWidth="1"/>
    <col min="7683" max="7683" width="20.5546875" bestFit="1" customWidth="1"/>
    <col min="7684" max="7684" width="13.33203125" bestFit="1" customWidth="1"/>
    <col min="7685" max="7685" width="28.44140625" customWidth="1"/>
    <col min="7686" max="7686" width="66.6640625" customWidth="1"/>
    <col min="7687" max="7687" width="13.33203125" bestFit="1" customWidth="1"/>
    <col min="7688" max="7689" width="13.33203125" customWidth="1"/>
    <col min="7690" max="7690" width="15.88671875" customWidth="1"/>
    <col min="7691" max="7692" width="13.33203125" customWidth="1"/>
    <col min="7693" max="7693" width="17.109375" customWidth="1"/>
    <col min="7694" max="7694" width="19.44140625" customWidth="1"/>
    <col min="7695" max="7695" width="22.5546875" customWidth="1"/>
    <col min="7937" max="7937" width="21.6640625" bestFit="1" customWidth="1"/>
    <col min="7938" max="7938" width="14.33203125" customWidth="1"/>
    <col min="7939" max="7939" width="20.5546875" bestFit="1" customWidth="1"/>
    <col min="7940" max="7940" width="13.33203125" bestFit="1" customWidth="1"/>
    <col min="7941" max="7941" width="28.44140625" customWidth="1"/>
    <col min="7942" max="7942" width="66.6640625" customWidth="1"/>
    <col min="7943" max="7943" width="13.33203125" bestFit="1" customWidth="1"/>
    <col min="7944" max="7945" width="13.33203125" customWidth="1"/>
    <col min="7946" max="7946" width="15.88671875" customWidth="1"/>
    <col min="7947" max="7948" width="13.33203125" customWidth="1"/>
    <col min="7949" max="7949" width="17.109375" customWidth="1"/>
    <col min="7950" max="7950" width="19.44140625" customWidth="1"/>
    <col min="7951" max="7951" width="22.5546875" customWidth="1"/>
    <col min="8193" max="8193" width="21.6640625" bestFit="1" customWidth="1"/>
    <col min="8194" max="8194" width="14.33203125" customWidth="1"/>
    <col min="8195" max="8195" width="20.5546875" bestFit="1" customWidth="1"/>
    <col min="8196" max="8196" width="13.33203125" bestFit="1" customWidth="1"/>
    <col min="8197" max="8197" width="28.44140625" customWidth="1"/>
    <col min="8198" max="8198" width="66.6640625" customWidth="1"/>
    <col min="8199" max="8199" width="13.33203125" bestFit="1" customWidth="1"/>
    <col min="8200" max="8201" width="13.33203125" customWidth="1"/>
    <col min="8202" max="8202" width="15.88671875" customWidth="1"/>
    <col min="8203" max="8204" width="13.33203125" customWidth="1"/>
    <col min="8205" max="8205" width="17.109375" customWidth="1"/>
    <col min="8206" max="8206" width="19.44140625" customWidth="1"/>
    <col min="8207" max="8207" width="22.5546875" customWidth="1"/>
    <col min="8449" max="8449" width="21.6640625" bestFit="1" customWidth="1"/>
    <col min="8450" max="8450" width="14.33203125" customWidth="1"/>
    <col min="8451" max="8451" width="20.5546875" bestFit="1" customWidth="1"/>
    <col min="8452" max="8452" width="13.33203125" bestFit="1" customWidth="1"/>
    <col min="8453" max="8453" width="28.44140625" customWidth="1"/>
    <col min="8454" max="8454" width="66.6640625" customWidth="1"/>
    <col min="8455" max="8455" width="13.33203125" bestFit="1" customWidth="1"/>
    <col min="8456" max="8457" width="13.33203125" customWidth="1"/>
    <col min="8458" max="8458" width="15.88671875" customWidth="1"/>
    <col min="8459" max="8460" width="13.33203125" customWidth="1"/>
    <col min="8461" max="8461" width="17.109375" customWidth="1"/>
    <col min="8462" max="8462" width="19.44140625" customWidth="1"/>
    <col min="8463" max="8463" width="22.5546875" customWidth="1"/>
    <col min="8705" max="8705" width="21.6640625" bestFit="1" customWidth="1"/>
    <col min="8706" max="8706" width="14.33203125" customWidth="1"/>
    <col min="8707" max="8707" width="20.5546875" bestFit="1" customWidth="1"/>
    <col min="8708" max="8708" width="13.33203125" bestFit="1" customWidth="1"/>
    <col min="8709" max="8709" width="28.44140625" customWidth="1"/>
    <col min="8710" max="8710" width="66.6640625" customWidth="1"/>
    <col min="8711" max="8711" width="13.33203125" bestFit="1" customWidth="1"/>
    <col min="8712" max="8713" width="13.33203125" customWidth="1"/>
    <col min="8714" max="8714" width="15.88671875" customWidth="1"/>
    <col min="8715" max="8716" width="13.33203125" customWidth="1"/>
    <col min="8717" max="8717" width="17.109375" customWidth="1"/>
    <col min="8718" max="8718" width="19.44140625" customWidth="1"/>
    <col min="8719" max="8719" width="22.5546875" customWidth="1"/>
    <col min="8961" max="8961" width="21.6640625" bestFit="1" customWidth="1"/>
    <col min="8962" max="8962" width="14.33203125" customWidth="1"/>
    <col min="8963" max="8963" width="20.5546875" bestFit="1" customWidth="1"/>
    <col min="8964" max="8964" width="13.33203125" bestFit="1" customWidth="1"/>
    <col min="8965" max="8965" width="28.44140625" customWidth="1"/>
    <col min="8966" max="8966" width="66.6640625" customWidth="1"/>
    <col min="8967" max="8967" width="13.33203125" bestFit="1" customWidth="1"/>
    <col min="8968" max="8969" width="13.33203125" customWidth="1"/>
    <col min="8970" max="8970" width="15.88671875" customWidth="1"/>
    <col min="8971" max="8972" width="13.33203125" customWidth="1"/>
    <col min="8973" max="8973" width="17.109375" customWidth="1"/>
    <col min="8974" max="8974" width="19.44140625" customWidth="1"/>
    <col min="8975" max="8975" width="22.5546875" customWidth="1"/>
    <col min="9217" max="9217" width="21.6640625" bestFit="1" customWidth="1"/>
    <col min="9218" max="9218" width="14.33203125" customWidth="1"/>
    <col min="9219" max="9219" width="20.5546875" bestFit="1" customWidth="1"/>
    <col min="9220" max="9220" width="13.33203125" bestFit="1" customWidth="1"/>
    <col min="9221" max="9221" width="28.44140625" customWidth="1"/>
    <col min="9222" max="9222" width="66.6640625" customWidth="1"/>
    <col min="9223" max="9223" width="13.33203125" bestFit="1" customWidth="1"/>
    <col min="9224" max="9225" width="13.33203125" customWidth="1"/>
    <col min="9226" max="9226" width="15.88671875" customWidth="1"/>
    <col min="9227" max="9228" width="13.33203125" customWidth="1"/>
    <col min="9229" max="9229" width="17.109375" customWidth="1"/>
    <col min="9230" max="9230" width="19.44140625" customWidth="1"/>
    <col min="9231" max="9231" width="22.5546875" customWidth="1"/>
    <col min="9473" max="9473" width="21.6640625" bestFit="1" customWidth="1"/>
    <col min="9474" max="9474" width="14.33203125" customWidth="1"/>
    <col min="9475" max="9475" width="20.5546875" bestFit="1" customWidth="1"/>
    <col min="9476" max="9476" width="13.33203125" bestFit="1" customWidth="1"/>
    <col min="9477" max="9477" width="28.44140625" customWidth="1"/>
    <col min="9478" max="9478" width="66.6640625" customWidth="1"/>
    <col min="9479" max="9479" width="13.33203125" bestFit="1" customWidth="1"/>
    <col min="9480" max="9481" width="13.33203125" customWidth="1"/>
    <col min="9482" max="9482" width="15.88671875" customWidth="1"/>
    <col min="9483" max="9484" width="13.33203125" customWidth="1"/>
    <col min="9485" max="9485" width="17.109375" customWidth="1"/>
    <col min="9486" max="9486" width="19.44140625" customWidth="1"/>
    <col min="9487" max="9487" width="22.5546875" customWidth="1"/>
    <col min="9729" max="9729" width="21.6640625" bestFit="1" customWidth="1"/>
    <col min="9730" max="9730" width="14.33203125" customWidth="1"/>
    <col min="9731" max="9731" width="20.5546875" bestFit="1" customWidth="1"/>
    <col min="9732" max="9732" width="13.33203125" bestFit="1" customWidth="1"/>
    <col min="9733" max="9733" width="28.44140625" customWidth="1"/>
    <col min="9734" max="9734" width="66.6640625" customWidth="1"/>
    <col min="9735" max="9735" width="13.33203125" bestFit="1" customWidth="1"/>
    <col min="9736" max="9737" width="13.33203125" customWidth="1"/>
    <col min="9738" max="9738" width="15.88671875" customWidth="1"/>
    <col min="9739" max="9740" width="13.33203125" customWidth="1"/>
    <col min="9741" max="9741" width="17.109375" customWidth="1"/>
    <col min="9742" max="9742" width="19.44140625" customWidth="1"/>
    <col min="9743" max="9743" width="22.5546875" customWidth="1"/>
    <col min="9985" max="9985" width="21.6640625" bestFit="1" customWidth="1"/>
    <col min="9986" max="9986" width="14.33203125" customWidth="1"/>
    <col min="9987" max="9987" width="20.5546875" bestFit="1" customWidth="1"/>
    <col min="9988" max="9988" width="13.33203125" bestFit="1" customWidth="1"/>
    <col min="9989" max="9989" width="28.44140625" customWidth="1"/>
    <col min="9990" max="9990" width="66.6640625" customWidth="1"/>
    <col min="9991" max="9991" width="13.33203125" bestFit="1" customWidth="1"/>
    <col min="9992" max="9993" width="13.33203125" customWidth="1"/>
    <col min="9994" max="9994" width="15.88671875" customWidth="1"/>
    <col min="9995" max="9996" width="13.33203125" customWidth="1"/>
    <col min="9997" max="9997" width="17.109375" customWidth="1"/>
    <col min="9998" max="9998" width="19.44140625" customWidth="1"/>
    <col min="9999" max="9999" width="22.5546875" customWidth="1"/>
    <col min="10241" max="10241" width="21.6640625" bestFit="1" customWidth="1"/>
    <col min="10242" max="10242" width="14.33203125" customWidth="1"/>
    <col min="10243" max="10243" width="20.5546875" bestFit="1" customWidth="1"/>
    <col min="10244" max="10244" width="13.33203125" bestFit="1" customWidth="1"/>
    <col min="10245" max="10245" width="28.44140625" customWidth="1"/>
    <col min="10246" max="10246" width="66.6640625" customWidth="1"/>
    <col min="10247" max="10247" width="13.33203125" bestFit="1" customWidth="1"/>
    <col min="10248" max="10249" width="13.33203125" customWidth="1"/>
    <col min="10250" max="10250" width="15.88671875" customWidth="1"/>
    <col min="10251" max="10252" width="13.33203125" customWidth="1"/>
    <col min="10253" max="10253" width="17.109375" customWidth="1"/>
    <col min="10254" max="10254" width="19.44140625" customWidth="1"/>
    <col min="10255" max="10255" width="22.5546875" customWidth="1"/>
    <col min="10497" max="10497" width="21.6640625" bestFit="1" customWidth="1"/>
    <col min="10498" max="10498" width="14.33203125" customWidth="1"/>
    <col min="10499" max="10499" width="20.5546875" bestFit="1" customWidth="1"/>
    <col min="10500" max="10500" width="13.33203125" bestFit="1" customWidth="1"/>
    <col min="10501" max="10501" width="28.44140625" customWidth="1"/>
    <col min="10502" max="10502" width="66.6640625" customWidth="1"/>
    <col min="10503" max="10503" width="13.33203125" bestFit="1" customWidth="1"/>
    <col min="10504" max="10505" width="13.33203125" customWidth="1"/>
    <col min="10506" max="10506" width="15.88671875" customWidth="1"/>
    <col min="10507" max="10508" width="13.33203125" customWidth="1"/>
    <col min="10509" max="10509" width="17.109375" customWidth="1"/>
    <col min="10510" max="10510" width="19.44140625" customWidth="1"/>
    <col min="10511" max="10511" width="22.5546875" customWidth="1"/>
    <col min="10753" max="10753" width="21.6640625" bestFit="1" customWidth="1"/>
    <col min="10754" max="10754" width="14.33203125" customWidth="1"/>
    <col min="10755" max="10755" width="20.5546875" bestFit="1" customWidth="1"/>
    <col min="10756" max="10756" width="13.33203125" bestFit="1" customWidth="1"/>
    <col min="10757" max="10757" width="28.44140625" customWidth="1"/>
    <col min="10758" max="10758" width="66.6640625" customWidth="1"/>
    <col min="10759" max="10759" width="13.33203125" bestFit="1" customWidth="1"/>
    <col min="10760" max="10761" width="13.33203125" customWidth="1"/>
    <col min="10762" max="10762" width="15.88671875" customWidth="1"/>
    <col min="10763" max="10764" width="13.33203125" customWidth="1"/>
    <col min="10765" max="10765" width="17.109375" customWidth="1"/>
    <col min="10766" max="10766" width="19.44140625" customWidth="1"/>
    <col min="10767" max="10767" width="22.5546875" customWidth="1"/>
    <col min="11009" max="11009" width="21.6640625" bestFit="1" customWidth="1"/>
    <col min="11010" max="11010" width="14.33203125" customWidth="1"/>
    <col min="11011" max="11011" width="20.5546875" bestFit="1" customWidth="1"/>
    <col min="11012" max="11012" width="13.33203125" bestFit="1" customWidth="1"/>
    <col min="11013" max="11013" width="28.44140625" customWidth="1"/>
    <col min="11014" max="11014" width="66.6640625" customWidth="1"/>
    <col min="11015" max="11015" width="13.33203125" bestFit="1" customWidth="1"/>
    <col min="11016" max="11017" width="13.33203125" customWidth="1"/>
    <col min="11018" max="11018" width="15.88671875" customWidth="1"/>
    <col min="11019" max="11020" width="13.33203125" customWidth="1"/>
    <col min="11021" max="11021" width="17.109375" customWidth="1"/>
    <col min="11022" max="11022" width="19.44140625" customWidth="1"/>
    <col min="11023" max="11023" width="22.5546875" customWidth="1"/>
    <col min="11265" max="11265" width="21.6640625" bestFit="1" customWidth="1"/>
    <col min="11266" max="11266" width="14.33203125" customWidth="1"/>
    <col min="11267" max="11267" width="20.5546875" bestFit="1" customWidth="1"/>
    <col min="11268" max="11268" width="13.33203125" bestFit="1" customWidth="1"/>
    <col min="11269" max="11269" width="28.44140625" customWidth="1"/>
    <col min="11270" max="11270" width="66.6640625" customWidth="1"/>
    <col min="11271" max="11271" width="13.33203125" bestFit="1" customWidth="1"/>
    <col min="11272" max="11273" width="13.33203125" customWidth="1"/>
    <col min="11274" max="11274" width="15.88671875" customWidth="1"/>
    <col min="11275" max="11276" width="13.33203125" customWidth="1"/>
    <col min="11277" max="11277" width="17.109375" customWidth="1"/>
    <col min="11278" max="11278" width="19.44140625" customWidth="1"/>
    <col min="11279" max="11279" width="22.5546875" customWidth="1"/>
    <col min="11521" max="11521" width="21.6640625" bestFit="1" customWidth="1"/>
    <col min="11522" max="11522" width="14.33203125" customWidth="1"/>
    <col min="11523" max="11523" width="20.5546875" bestFit="1" customWidth="1"/>
    <col min="11524" max="11524" width="13.33203125" bestFit="1" customWidth="1"/>
    <col min="11525" max="11525" width="28.44140625" customWidth="1"/>
    <col min="11526" max="11526" width="66.6640625" customWidth="1"/>
    <col min="11527" max="11527" width="13.33203125" bestFit="1" customWidth="1"/>
    <col min="11528" max="11529" width="13.33203125" customWidth="1"/>
    <col min="11530" max="11530" width="15.88671875" customWidth="1"/>
    <col min="11531" max="11532" width="13.33203125" customWidth="1"/>
    <col min="11533" max="11533" width="17.109375" customWidth="1"/>
    <col min="11534" max="11534" width="19.44140625" customWidth="1"/>
    <col min="11535" max="11535" width="22.5546875" customWidth="1"/>
    <col min="11777" max="11777" width="21.6640625" bestFit="1" customWidth="1"/>
    <col min="11778" max="11778" width="14.33203125" customWidth="1"/>
    <col min="11779" max="11779" width="20.5546875" bestFit="1" customWidth="1"/>
    <col min="11780" max="11780" width="13.33203125" bestFit="1" customWidth="1"/>
    <col min="11781" max="11781" width="28.44140625" customWidth="1"/>
    <col min="11782" max="11782" width="66.6640625" customWidth="1"/>
    <col min="11783" max="11783" width="13.33203125" bestFit="1" customWidth="1"/>
    <col min="11784" max="11785" width="13.33203125" customWidth="1"/>
    <col min="11786" max="11786" width="15.88671875" customWidth="1"/>
    <col min="11787" max="11788" width="13.33203125" customWidth="1"/>
    <col min="11789" max="11789" width="17.109375" customWidth="1"/>
    <col min="11790" max="11790" width="19.44140625" customWidth="1"/>
    <col min="11791" max="11791" width="22.5546875" customWidth="1"/>
    <col min="12033" max="12033" width="21.6640625" bestFit="1" customWidth="1"/>
    <col min="12034" max="12034" width="14.33203125" customWidth="1"/>
    <col min="12035" max="12035" width="20.5546875" bestFit="1" customWidth="1"/>
    <col min="12036" max="12036" width="13.33203125" bestFit="1" customWidth="1"/>
    <col min="12037" max="12037" width="28.44140625" customWidth="1"/>
    <col min="12038" max="12038" width="66.6640625" customWidth="1"/>
    <col min="12039" max="12039" width="13.33203125" bestFit="1" customWidth="1"/>
    <col min="12040" max="12041" width="13.33203125" customWidth="1"/>
    <col min="12042" max="12042" width="15.88671875" customWidth="1"/>
    <col min="12043" max="12044" width="13.33203125" customWidth="1"/>
    <col min="12045" max="12045" width="17.109375" customWidth="1"/>
    <col min="12046" max="12046" width="19.44140625" customWidth="1"/>
    <col min="12047" max="12047" width="22.5546875" customWidth="1"/>
    <col min="12289" max="12289" width="21.6640625" bestFit="1" customWidth="1"/>
    <col min="12290" max="12290" width="14.33203125" customWidth="1"/>
    <col min="12291" max="12291" width="20.5546875" bestFit="1" customWidth="1"/>
    <col min="12292" max="12292" width="13.33203125" bestFit="1" customWidth="1"/>
    <col min="12293" max="12293" width="28.44140625" customWidth="1"/>
    <col min="12294" max="12294" width="66.6640625" customWidth="1"/>
    <col min="12295" max="12295" width="13.33203125" bestFit="1" customWidth="1"/>
    <col min="12296" max="12297" width="13.33203125" customWidth="1"/>
    <col min="12298" max="12298" width="15.88671875" customWidth="1"/>
    <col min="12299" max="12300" width="13.33203125" customWidth="1"/>
    <col min="12301" max="12301" width="17.109375" customWidth="1"/>
    <col min="12302" max="12302" width="19.44140625" customWidth="1"/>
    <col min="12303" max="12303" width="22.5546875" customWidth="1"/>
    <col min="12545" max="12545" width="21.6640625" bestFit="1" customWidth="1"/>
    <col min="12546" max="12546" width="14.33203125" customWidth="1"/>
    <col min="12547" max="12547" width="20.5546875" bestFit="1" customWidth="1"/>
    <col min="12548" max="12548" width="13.33203125" bestFit="1" customWidth="1"/>
    <col min="12549" max="12549" width="28.44140625" customWidth="1"/>
    <col min="12550" max="12550" width="66.6640625" customWidth="1"/>
    <col min="12551" max="12551" width="13.33203125" bestFit="1" customWidth="1"/>
    <col min="12552" max="12553" width="13.33203125" customWidth="1"/>
    <col min="12554" max="12554" width="15.88671875" customWidth="1"/>
    <col min="12555" max="12556" width="13.33203125" customWidth="1"/>
    <col min="12557" max="12557" width="17.109375" customWidth="1"/>
    <col min="12558" max="12558" width="19.44140625" customWidth="1"/>
    <col min="12559" max="12559" width="22.5546875" customWidth="1"/>
    <col min="12801" max="12801" width="21.6640625" bestFit="1" customWidth="1"/>
    <col min="12802" max="12802" width="14.33203125" customWidth="1"/>
    <col min="12803" max="12803" width="20.5546875" bestFit="1" customWidth="1"/>
    <col min="12804" max="12804" width="13.33203125" bestFit="1" customWidth="1"/>
    <col min="12805" max="12805" width="28.44140625" customWidth="1"/>
    <col min="12806" max="12806" width="66.6640625" customWidth="1"/>
    <col min="12807" max="12807" width="13.33203125" bestFit="1" customWidth="1"/>
    <col min="12808" max="12809" width="13.33203125" customWidth="1"/>
    <col min="12810" max="12810" width="15.88671875" customWidth="1"/>
    <col min="12811" max="12812" width="13.33203125" customWidth="1"/>
    <col min="12813" max="12813" width="17.109375" customWidth="1"/>
    <col min="12814" max="12814" width="19.44140625" customWidth="1"/>
    <col min="12815" max="12815" width="22.5546875" customWidth="1"/>
    <col min="13057" max="13057" width="21.6640625" bestFit="1" customWidth="1"/>
    <col min="13058" max="13058" width="14.33203125" customWidth="1"/>
    <col min="13059" max="13059" width="20.5546875" bestFit="1" customWidth="1"/>
    <col min="13060" max="13060" width="13.33203125" bestFit="1" customWidth="1"/>
    <col min="13061" max="13061" width="28.44140625" customWidth="1"/>
    <col min="13062" max="13062" width="66.6640625" customWidth="1"/>
    <col min="13063" max="13063" width="13.33203125" bestFit="1" customWidth="1"/>
    <col min="13064" max="13065" width="13.33203125" customWidth="1"/>
    <col min="13066" max="13066" width="15.88671875" customWidth="1"/>
    <col min="13067" max="13068" width="13.33203125" customWidth="1"/>
    <col min="13069" max="13069" width="17.109375" customWidth="1"/>
    <col min="13070" max="13070" width="19.44140625" customWidth="1"/>
    <col min="13071" max="13071" width="22.5546875" customWidth="1"/>
    <col min="13313" max="13313" width="21.6640625" bestFit="1" customWidth="1"/>
    <col min="13314" max="13314" width="14.33203125" customWidth="1"/>
    <col min="13315" max="13315" width="20.5546875" bestFit="1" customWidth="1"/>
    <col min="13316" max="13316" width="13.33203125" bestFit="1" customWidth="1"/>
    <col min="13317" max="13317" width="28.44140625" customWidth="1"/>
    <col min="13318" max="13318" width="66.6640625" customWidth="1"/>
    <col min="13319" max="13319" width="13.33203125" bestFit="1" customWidth="1"/>
    <col min="13320" max="13321" width="13.33203125" customWidth="1"/>
    <col min="13322" max="13322" width="15.88671875" customWidth="1"/>
    <col min="13323" max="13324" width="13.33203125" customWidth="1"/>
    <col min="13325" max="13325" width="17.109375" customWidth="1"/>
    <col min="13326" max="13326" width="19.44140625" customWidth="1"/>
    <col min="13327" max="13327" width="22.5546875" customWidth="1"/>
    <col min="13569" max="13569" width="21.6640625" bestFit="1" customWidth="1"/>
    <col min="13570" max="13570" width="14.33203125" customWidth="1"/>
    <col min="13571" max="13571" width="20.5546875" bestFit="1" customWidth="1"/>
    <col min="13572" max="13572" width="13.33203125" bestFit="1" customWidth="1"/>
    <col min="13573" max="13573" width="28.44140625" customWidth="1"/>
    <col min="13574" max="13574" width="66.6640625" customWidth="1"/>
    <col min="13575" max="13575" width="13.33203125" bestFit="1" customWidth="1"/>
    <col min="13576" max="13577" width="13.33203125" customWidth="1"/>
    <col min="13578" max="13578" width="15.88671875" customWidth="1"/>
    <col min="13579" max="13580" width="13.33203125" customWidth="1"/>
    <col min="13581" max="13581" width="17.109375" customWidth="1"/>
    <col min="13582" max="13582" width="19.44140625" customWidth="1"/>
    <col min="13583" max="13583" width="22.5546875" customWidth="1"/>
    <col min="13825" max="13825" width="21.6640625" bestFit="1" customWidth="1"/>
    <col min="13826" max="13826" width="14.33203125" customWidth="1"/>
    <col min="13827" max="13827" width="20.5546875" bestFit="1" customWidth="1"/>
    <col min="13828" max="13828" width="13.33203125" bestFit="1" customWidth="1"/>
    <col min="13829" max="13829" width="28.44140625" customWidth="1"/>
    <col min="13830" max="13830" width="66.6640625" customWidth="1"/>
    <col min="13831" max="13831" width="13.33203125" bestFit="1" customWidth="1"/>
    <col min="13832" max="13833" width="13.33203125" customWidth="1"/>
    <col min="13834" max="13834" width="15.88671875" customWidth="1"/>
    <col min="13835" max="13836" width="13.33203125" customWidth="1"/>
    <col min="13837" max="13837" width="17.109375" customWidth="1"/>
    <col min="13838" max="13838" width="19.44140625" customWidth="1"/>
    <col min="13839" max="13839" width="22.5546875" customWidth="1"/>
    <col min="14081" max="14081" width="21.6640625" bestFit="1" customWidth="1"/>
    <col min="14082" max="14082" width="14.33203125" customWidth="1"/>
    <col min="14083" max="14083" width="20.5546875" bestFit="1" customWidth="1"/>
    <col min="14084" max="14084" width="13.33203125" bestFit="1" customWidth="1"/>
    <col min="14085" max="14085" width="28.44140625" customWidth="1"/>
    <col min="14086" max="14086" width="66.6640625" customWidth="1"/>
    <col min="14087" max="14087" width="13.33203125" bestFit="1" customWidth="1"/>
    <col min="14088" max="14089" width="13.33203125" customWidth="1"/>
    <col min="14090" max="14090" width="15.88671875" customWidth="1"/>
    <col min="14091" max="14092" width="13.33203125" customWidth="1"/>
    <col min="14093" max="14093" width="17.109375" customWidth="1"/>
    <col min="14094" max="14094" width="19.44140625" customWidth="1"/>
    <col min="14095" max="14095" width="22.5546875" customWidth="1"/>
    <col min="14337" max="14337" width="21.6640625" bestFit="1" customWidth="1"/>
    <col min="14338" max="14338" width="14.33203125" customWidth="1"/>
    <col min="14339" max="14339" width="20.5546875" bestFit="1" customWidth="1"/>
    <col min="14340" max="14340" width="13.33203125" bestFit="1" customWidth="1"/>
    <col min="14341" max="14341" width="28.44140625" customWidth="1"/>
    <col min="14342" max="14342" width="66.6640625" customWidth="1"/>
    <col min="14343" max="14343" width="13.33203125" bestFit="1" customWidth="1"/>
    <col min="14344" max="14345" width="13.33203125" customWidth="1"/>
    <col min="14346" max="14346" width="15.88671875" customWidth="1"/>
    <col min="14347" max="14348" width="13.33203125" customWidth="1"/>
    <col min="14349" max="14349" width="17.109375" customWidth="1"/>
    <col min="14350" max="14350" width="19.44140625" customWidth="1"/>
    <col min="14351" max="14351" width="22.5546875" customWidth="1"/>
    <col min="14593" max="14593" width="21.6640625" bestFit="1" customWidth="1"/>
    <col min="14594" max="14594" width="14.33203125" customWidth="1"/>
    <col min="14595" max="14595" width="20.5546875" bestFit="1" customWidth="1"/>
    <col min="14596" max="14596" width="13.33203125" bestFit="1" customWidth="1"/>
    <col min="14597" max="14597" width="28.44140625" customWidth="1"/>
    <col min="14598" max="14598" width="66.6640625" customWidth="1"/>
    <col min="14599" max="14599" width="13.33203125" bestFit="1" customWidth="1"/>
    <col min="14600" max="14601" width="13.33203125" customWidth="1"/>
    <col min="14602" max="14602" width="15.88671875" customWidth="1"/>
    <col min="14603" max="14604" width="13.33203125" customWidth="1"/>
    <col min="14605" max="14605" width="17.109375" customWidth="1"/>
    <col min="14606" max="14606" width="19.44140625" customWidth="1"/>
    <col min="14607" max="14607" width="22.5546875" customWidth="1"/>
    <col min="14849" max="14849" width="21.6640625" bestFit="1" customWidth="1"/>
    <col min="14850" max="14850" width="14.33203125" customWidth="1"/>
    <col min="14851" max="14851" width="20.5546875" bestFit="1" customWidth="1"/>
    <col min="14852" max="14852" width="13.33203125" bestFit="1" customWidth="1"/>
    <col min="14853" max="14853" width="28.44140625" customWidth="1"/>
    <col min="14854" max="14854" width="66.6640625" customWidth="1"/>
    <col min="14855" max="14855" width="13.33203125" bestFit="1" customWidth="1"/>
    <col min="14856" max="14857" width="13.33203125" customWidth="1"/>
    <col min="14858" max="14858" width="15.88671875" customWidth="1"/>
    <col min="14859" max="14860" width="13.33203125" customWidth="1"/>
    <col min="14861" max="14861" width="17.109375" customWidth="1"/>
    <col min="14862" max="14862" width="19.44140625" customWidth="1"/>
    <col min="14863" max="14863" width="22.5546875" customWidth="1"/>
    <col min="15105" max="15105" width="21.6640625" bestFit="1" customWidth="1"/>
    <col min="15106" max="15106" width="14.33203125" customWidth="1"/>
    <col min="15107" max="15107" width="20.5546875" bestFit="1" customWidth="1"/>
    <col min="15108" max="15108" width="13.33203125" bestFit="1" customWidth="1"/>
    <col min="15109" max="15109" width="28.44140625" customWidth="1"/>
    <col min="15110" max="15110" width="66.6640625" customWidth="1"/>
    <col min="15111" max="15111" width="13.33203125" bestFit="1" customWidth="1"/>
    <col min="15112" max="15113" width="13.33203125" customWidth="1"/>
    <col min="15114" max="15114" width="15.88671875" customWidth="1"/>
    <col min="15115" max="15116" width="13.33203125" customWidth="1"/>
    <col min="15117" max="15117" width="17.109375" customWidth="1"/>
    <col min="15118" max="15118" width="19.44140625" customWidth="1"/>
    <col min="15119" max="15119" width="22.5546875" customWidth="1"/>
    <col min="15361" max="15361" width="21.6640625" bestFit="1" customWidth="1"/>
    <col min="15362" max="15362" width="14.33203125" customWidth="1"/>
    <col min="15363" max="15363" width="20.5546875" bestFit="1" customWidth="1"/>
    <col min="15364" max="15364" width="13.33203125" bestFit="1" customWidth="1"/>
    <col min="15365" max="15365" width="28.44140625" customWidth="1"/>
    <col min="15366" max="15366" width="66.6640625" customWidth="1"/>
    <col min="15367" max="15367" width="13.33203125" bestFit="1" customWidth="1"/>
    <col min="15368" max="15369" width="13.33203125" customWidth="1"/>
    <col min="15370" max="15370" width="15.88671875" customWidth="1"/>
    <col min="15371" max="15372" width="13.33203125" customWidth="1"/>
    <col min="15373" max="15373" width="17.109375" customWidth="1"/>
    <col min="15374" max="15374" width="19.44140625" customWidth="1"/>
    <col min="15375" max="15375" width="22.5546875" customWidth="1"/>
    <col min="15617" max="15617" width="21.6640625" bestFit="1" customWidth="1"/>
    <col min="15618" max="15618" width="14.33203125" customWidth="1"/>
    <col min="15619" max="15619" width="20.5546875" bestFit="1" customWidth="1"/>
    <col min="15620" max="15620" width="13.33203125" bestFit="1" customWidth="1"/>
    <col min="15621" max="15621" width="28.44140625" customWidth="1"/>
    <col min="15622" max="15622" width="66.6640625" customWidth="1"/>
    <col min="15623" max="15623" width="13.33203125" bestFit="1" customWidth="1"/>
    <col min="15624" max="15625" width="13.33203125" customWidth="1"/>
    <col min="15626" max="15626" width="15.88671875" customWidth="1"/>
    <col min="15627" max="15628" width="13.33203125" customWidth="1"/>
    <col min="15629" max="15629" width="17.109375" customWidth="1"/>
    <col min="15630" max="15630" width="19.44140625" customWidth="1"/>
    <col min="15631" max="15631" width="22.5546875" customWidth="1"/>
    <col min="15873" max="15873" width="21.6640625" bestFit="1" customWidth="1"/>
    <col min="15874" max="15874" width="14.33203125" customWidth="1"/>
    <col min="15875" max="15875" width="20.5546875" bestFit="1" customWidth="1"/>
    <col min="15876" max="15876" width="13.33203125" bestFit="1" customWidth="1"/>
    <col min="15877" max="15877" width="28.44140625" customWidth="1"/>
    <col min="15878" max="15878" width="66.6640625" customWidth="1"/>
    <col min="15879" max="15879" width="13.33203125" bestFit="1" customWidth="1"/>
    <col min="15880" max="15881" width="13.33203125" customWidth="1"/>
    <col min="15882" max="15882" width="15.88671875" customWidth="1"/>
    <col min="15883" max="15884" width="13.33203125" customWidth="1"/>
    <col min="15885" max="15885" width="17.109375" customWidth="1"/>
    <col min="15886" max="15886" width="19.44140625" customWidth="1"/>
    <col min="15887" max="15887" width="22.5546875" customWidth="1"/>
    <col min="16129" max="16129" width="21.6640625" bestFit="1" customWidth="1"/>
    <col min="16130" max="16130" width="14.33203125" customWidth="1"/>
    <col min="16131" max="16131" width="20.5546875" bestFit="1" customWidth="1"/>
    <col min="16132" max="16132" width="13.33203125" bestFit="1" customWidth="1"/>
    <col min="16133" max="16133" width="28.44140625" customWidth="1"/>
    <col min="16134" max="16134" width="66.6640625" customWidth="1"/>
    <col min="16135" max="16135" width="13.33203125" bestFit="1" customWidth="1"/>
    <col min="16136" max="16137" width="13.33203125" customWidth="1"/>
    <col min="16138" max="16138" width="15.88671875" customWidth="1"/>
    <col min="16139" max="16140" width="13.33203125" customWidth="1"/>
    <col min="16141" max="16141" width="17.109375" customWidth="1"/>
    <col min="16142" max="16142" width="19.44140625" customWidth="1"/>
    <col min="16143" max="16143" width="22.5546875" customWidth="1"/>
  </cols>
  <sheetData>
    <row r="2" spans="1:15" ht="43.2" x14ac:dyDescent="0.3">
      <c r="A2" s="7" t="s">
        <v>32</v>
      </c>
      <c r="B2" s="7" t="s">
        <v>2</v>
      </c>
      <c r="C2" s="8" t="s">
        <v>38</v>
      </c>
      <c r="D2" s="8" t="s">
        <v>39</v>
      </c>
      <c r="E2" s="7" t="s">
        <v>40</v>
      </c>
      <c r="F2" s="7" t="s">
        <v>41</v>
      </c>
      <c r="G2" s="8" t="s">
        <v>42</v>
      </c>
      <c r="H2" s="9" t="s">
        <v>43</v>
      </c>
      <c r="I2" s="7" t="s">
        <v>44</v>
      </c>
      <c r="J2" s="7" t="s">
        <v>45</v>
      </c>
      <c r="K2" s="7" t="s">
        <v>46</v>
      </c>
      <c r="L2" s="7" t="s">
        <v>47</v>
      </c>
      <c r="M2" s="8" t="s">
        <v>48</v>
      </c>
      <c r="N2" s="7" t="s">
        <v>49</v>
      </c>
      <c r="O2" s="7" t="s">
        <v>50</v>
      </c>
    </row>
    <row r="3" spans="1:15" hidden="1" x14ac:dyDescent="0.3">
      <c r="A3" t="s">
        <v>51</v>
      </c>
      <c r="B3" t="s">
        <v>28</v>
      </c>
      <c r="C3" t="s">
        <v>52</v>
      </c>
      <c r="D3" s="10">
        <v>150000</v>
      </c>
      <c r="E3" t="s">
        <v>53</v>
      </c>
      <c r="F3" t="s">
        <v>54</v>
      </c>
      <c r="G3" s="10">
        <v>126494.55</v>
      </c>
      <c r="H3" s="10" t="e">
        <f>SUMIFS('[3]Taxes Withheld'!F$1:F$65536,'[3]Taxes Withheld'!C$1:C$65536,'Import DV AUCS'!A3)</f>
        <v>#VALUE!</v>
      </c>
      <c r="I3" s="10" t="e">
        <f>SUMIFS('[3]Taxes Withheld'!G$1:G$65536,'[3]Taxes Withheld'!C$1:C$65536,'Import DV AUCS'!A3)</f>
        <v>#VALUE!</v>
      </c>
      <c r="K3" s="10" t="e">
        <f>H3+I3+J3</f>
        <v>#VALUE!</v>
      </c>
      <c r="M3" t="s">
        <v>55</v>
      </c>
      <c r="N3" t="s">
        <v>56</v>
      </c>
      <c r="O3" t="s">
        <v>57</v>
      </c>
    </row>
    <row r="4" spans="1:15" hidden="1" x14ac:dyDescent="0.3">
      <c r="A4" t="s">
        <v>58</v>
      </c>
      <c r="B4" t="s">
        <v>28</v>
      </c>
      <c r="C4" t="s">
        <v>59</v>
      </c>
      <c r="D4" s="10">
        <v>10000</v>
      </c>
      <c r="E4" t="s">
        <v>60</v>
      </c>
      <c r="F4" t="s">
        <v>61</v>
      </c>
      <c r="G4" s="10">
        <v>10000</v>
      </c>
      <c r="H4" s="10" t="e">
        <f>SUMIFS('[3]Taxes Withheld'!F$1:F$65536,'[3]Taxes Withheld'!C$1:C$65536,'Import DV AUCS'!A4)</f>
        <v>#VALUE!</v>
      </c>
      <c r="I4" s="10" t="e">
        <f>SUMIFS('[3]Taxes Withheld'!G$1:G$65536,'[3]Taxes Withheld'!C$1:C$65536,'Import DV AUCS'!A4)</f>
        <v>#VALUE!</v>
      </c>
      <c r="K4" s="10" t="e">
        <f t="shared" ref="K4:K67" si="0">H4+I4+J4</f>
        <v>#VALUE!</v>
      </c>
      <c r="M4" t="s">
        <v>55</v>
      </c>
      <c r="N4" t="s">
        <v>56</v>
      </c>
      <c r="O4" t="s">
        <v>57</v>
      </c>
    </row>
    <row r="5" spans="1:15" hidden="1" x14ac:dyDescent="0.3">
      <c r="A5" t="s">
        <v>62</v>
      </c>
      <c r="B5" t="s">
        <v>28</v>
      </c>
      <c r="C5" t="s">
        <v>63</v>
      </c>
      <c r="D5" s="10">
        <v>0</v>
      </c>
      <c r="E5" t="s">
        <v>64</v>
      </c>
      <c r="F5" t="s">
        <v>65</v>
      </c>
      <c r="G5" s="10">
        <v>23505.45</v>
      </c>
      <c r="H5" s="10" t="e">
        <f>SUMIFS('[3]Taxes Withheld'!F$1:F$65536,'[3]Taxes Withheld'!C$1:C$65536,'Import DV AUCS'!A5)</f>
        <v>#VALUE!</v>
      </c>
      <c r="I5" s="10" t="e">
        <f>SUMIFS('[3]Taxes Withheld'!G$1:G$65536,'[3]Taxes Withheld'!C$1:C$65536,'Import DV AUCS'!A5)</f>
        <v>#VALUE!</v>
      </c>
      <c r="K5" s="10" t="e">
        <f t="shared" si="0"/>
        <v>#VALUE!</v>
      </c>
      <c r="M5" t="s">
        <v>66</v>
      </c>
      <c r="N5" t="s">
        <v>67</v>
      </c>
      <c r="O5" t="s">
        <v>68</v>
      </c>
    </row>
    <row r="6" spans="1:15" hidden="1" x14ac:dyDescent="0.3">
      <c r="A6" t="s">
        <v>69</v>
      </c>
      <c r="B6" t="s">
        <v>28</v>
      </c>
      <c r="C6" t="s">
        <v>63</v>
      </c>
      <c r="D6" s="10">
        <v>0</v>
      </c>
      <c r="E6" t="s">
        <v>64</v>
      </c>
      <c r="F6" t="s">
        <v>70</v>
      </c>
      <c r="G6" s="10">
        <v>8083.33</v>
      </c>
      <c r="H6" s="10" t="e">
        <f>SUMIFS('[3]Taxes Withheld'!F$1:F$65536,'[3]Taxes Withheld'!C$1:C$65536,'Import DV AUCS'!A6)</f>
        <v>#VALUE!</v>
      </c>
      <c r="I6" s="10" t="e">
        <f>SUMIFS('[3]Taxes Withheld'!G$1:G$65536,'[3]Taxes Withheld'!C$1:C$65536,'Import DV AUCS'!A6)</f>
        <v>#VALUE!</v>
      </c>
      <c r="K6" s="10" t="e">
        <f t="shared" si="0"/>
        <v>#VALUE!</v>
      </c>
      <c r="M6" t="s">
        <v>66</v>
      </c>
      <c r="N6" t="s">
        <v>67</v>
      </c>
      <c r="O6" t="s">
        <v>68</v>
      </c>
    </row>
    <row r="7" spans="1:15" hidden="1" x14ac:dyDescent="0.3">
      <c r="A7" t="s">
        <v>71</v>
      </c>
      <c r="B7" t="s">
        <v>28</v>
      </c>
      <c r="C7" t="s">
        <v>72</v>
      </c>
      <c r="D7" s="10">
        <v>1935301.23</v>
      </c>
      <c r="E7" t="s">
        <v>73</v>
      </c>
      <c r="F7" t="s">
        <v>74</v>
      </c>
      <c r="G7" s="10">
        <v>327788.25</v>
      </c>
      <c r="H7" s="10" t="e">
        <f>SUMIFS('[3]Taxes Withheld'!F$1:F$65536,'[3]Taxes Withheld'!C$1:C$65536,'Import DV AUCS'!A7)</f>
        <v>#VALUE!</v>
      </c>
      <c r="I7" s="10" t="e">
        <f>SUMIFS('[3]Taxes Withheld'!G$1:G$65536,'[3]Taxes Withheld'!C$1:C$65536,'Import DV AUCS'!A7)</f>
        <v>#VALUE!</v>
      </c>
      <c r="K7" s="10" t="e">
        <f t="shared" si="0"/>
        <v>#VALUE!</v>
      </c>
      <c r="M7" t="s">
        <v>55</v>
      </c>
      <c r="N7" t="s">
        <v>56</v>
      </c>
      <c r="O7" t="s">
        <v>57</v>
      </c>
    </row>
    <row r="8" spans="1:15" hidden="1" x14ac:dyDescent="0.3">
      <c r="A8" t="s">
        <v>75</v>
      </c>
      <c r="B8" t="s">
        <v>28</v>
      </c>
      <c r="C8" t="s">
        <v>63</v>
      </c>
      <c r="D8" s="10">
        <v>0</v>
      </c>
      <c r="E8" t="s">
        <v>64</v>
      </c>
      <c r="F8" t="s">
        <v>77</v>
      </c>
      <c r="G8" s="10">
        <v>195626.4</v>
      </c>
      <c r="H8" s="10" t="e">
        <f>SUMIFS('[3]Taxes Withheld'!F$1:F$65536,'[3]Taxes Withheld'!C$1:C$65536,'Import DV AUCS'!A8)</f>
        <v>#VALUE!</v>
      </c>
      <c r="I8" s="10" t="e">
        <f>SUMIFS('[3]Taxes Withheld'!G$1:G$65536,'[3]Taxes Withheld'!C$1:C$65536,'Import DV AUCS'!A8)</f>
        <v>#VALUE!</v>
      </c>
      <c r="K8" s="10" t="e">
        <f t="shared" si="0"/>
        <v>#VALUE!</v>
      </c>
      <c r="M8" t="s">
        <v>66</v>
      </c>
      <c r="N8" t="s">
        <v>67</v>
      </c>
      <c r="O8" t="s">
        <v>68</v>
      </c>
    </row>
    <row r="9" spans="1:15" hidden="1" x14ac:dyDescent="0.3">
      <c r="A9" t="s">
        <v>78</v>
      </c>
      <c r="B9" t="s">
        <v>28</v>
      </c>
      <c r="C9" t="s">
        <v>79</v>
      </c>
      <c r="D9" s="10">
        <v>452644.64</v>
      </c>
      <c r="E9" t="s">
        <v>80</v>
      </c>
      <c r="F9" t="s">
        <v>74</v>
      </c>
      <c r="G9" s="10">
        <v>76343.53</v>
      </c>
      <c r="H9" s="10" t="e">
        <f>SUMIFS('[3]Taxes Withheld'!F$1:F$65536,'[3]Taxes Withheld'!C$1:C$65536,'Import DV AUCS'!A9)</f>
        <v>#VALUE!</v>
      </c>
      <c r="I9" s="10" t="e">
        <f>SUMIFS('[3]Taxes Withheld'!G$1:G$65536,'[3]Taxes Withheld'!C$1:C$65536,'Import DV AUCS'!A9)</f>
        <v>#VALUE!</v>
      </c>
      <c r="K9" s="10" t="e">
        <f t="shared" si="0"/>
        <v>#VALUE!</v>
      </c>
      <c r="M9" t="s">
        <v>55</v>
      </c>
      <c r="N9" t="s">
        <v>56</v>
      </c>
      <c r="O9" t="s">
        <v>57</v>
      </c>
    </row>
    <row r="10" spans="1:15" hidden="1" x14ac:dyDescent="0.3">
      <c r="A10" t="s">
        <v>81</v>
      </c>
      <c r="B10" t="s">
        <v>28</v>
      </c>
      <c r="C10" t="s">
        <v>82</v>
      </c>
      <c r="D10" s="10">
        <v>5000</v>
      </c>
      <c r="E10" t="s">
        <v>83</v>
      </c>
      <c r="F10" t="s">
        <v>84</v>
      </c>
      <c r="G10" s="10">
        <v>5000</v>
      </c>
      <c r="H10" s="10" t="e">
        <f>SUMIFS('[3]Taxes Withheld'!F$1:F$65536,'[3]Taxes Withheld'!C$1:C$65536,'Import DV AUCS'!A10)</f>
        <v>#VALUE!</v>
      </c>
      <c r="I10" s="10" t="e">
        <f>SUMIFS('[3]Taxes Withheld'!G$1:G$65536,'[3]Taxes Withheld'!C$1:C$65536,'Import DV AUCS'!A10)</f>
        <v>#VALUE!</v>
      </c>
      <c r="K10" s="10" t="e">
        <f t="shared" si="0"/>
        <v>#VALUE!</v>
      </c>
      <c r="M10" t="s">
        <v>55</v>
      </c>
      <c r="N10" t="s">
        <v>56</v>
      </c>
      <c r="O10" t="s">
        <v>57</v>
      </c>
    </row>
    <row r="11" spans="1:15" hidden="1" x14ac:dyDescent="0.3">
      <c r="A11" t="s">
        <v>85</v>
      </c>
      <c r="B11" t="s">
        <v>28</v>
      </c>
      <c r="C11" t="s">
        <v>86</v>
      </c>
      <c r="D11" s="10">
        <v>666774.09000000008</v>
      </c>
      <c r="E11" s="575" t="s">
        <v>1035</v>
      </c>
      <c r="F11" t="s">
        <v>74</v>
      </c>
      <c r="G11" s="10">
        <v>138638.1</v>
      </c>
      <c r="H11" s="10" t="e">
        <f>SUMIFS('[3]Taxes Withheld'!F$1:F$65536,'[3]Taxes Withheld'!C$1:C$65536,'Import DV AUCS'!A11)</f>
        <v>#VALUE!</v>
      </c>
      <c r="I11" s="10" t="e">
        <f>SUMIFS('[3]Taxes Withheld'!G$1:G$65536,'[3]Taxes Withheld'!C$1:C$65536,'Import DV AUCS'!A11)</f>
        <v>#VALUE!</v>
      </c>
      <c r="K11" s="10" t="e">
        <f t="shared" si="0"/>
        <v>#VALUE!</v>
      </c>
      <c r="M11" t="s">
        <v>55</v>
      </c>
      <c r="N11" t="s">
        <v>56</v>
      </c>
      <c r="O11" t="s">
        <v>57</v>
      </c>
    </row>
    <row r="12" spans="1:15" hidden="1" x14ac:dyDescent="0.3">
      <c r="A12" t="s">
        <v>88</v>
      </c>
      <c r="B12" t="s">
        <v>28</v>
      </c>
      <c r="C12" t="s">
        <v>89</v>
      </c>
      <c r="D12" s="10">
        <v>325034.35000000003</v>
      </c>
      <c r="E12" t="s">
        <v>90</v>
      </c>
      <c r="F12" t="s">
        <v>74</v>
      </c>
      <c r="G12" s="10">
        <v>81815.520000000004</v>
      </c>
      <c r="H12" s="10" t="e">
        <f>SUMIFS('[3]Taxes Withheld'!F$1:F$65536,'[3]Taxes Withheld'!C$1:C$65536,'Import DV AUCS'!A12)</f>
        <v>#VALUE!</v>
      </c>
      <c r="I12" s="10" t="e">
        <f>SUMIFS('[3]Taxes Withheld'!G$1:G$65536,'[3]Taxes Withheld'!C$1:C$65536,'Import DV AUCS'!A12)</f>
        <v>#VALUE!</v>
      </c>
      <c r="K12" s="10" t="e">
        <f t="shared" si="0"/>
        <v>#VALUE!</v>
      </c>
      <c r="M12" t="s">
        <v>55</v>
      </c>
      <c r="N12" t="s">
        <v>56</v>
      </c>
      <c r="O12" t="s">
        <v>57</v>
      </c>
    </row>
    <row r="13" spans="1:15" hidden="1" x14ac:dyDescent="0.3">
      <c r="A13" t="s">
        <v>91</v>
      </c>
      <c r="B13" t="s">
        <v>28</v>
      </c>
      <c r="C13" t="s">
        <v>63</v>
      </c>
      <c r="D13" s="10">
        <v>0</v>
      </c>
      <c r="E13" t="s">
        <v>64</v>
      </c>
      <c r="F13" t="s">
        <v>92</v>
      </c>
      <c r="G13" s="10">
        <v>46629.23</v>
      </c>
      <c r="H13" s="10" t="e">
        <f>SUMIFS('[3]Taxes Withheld'!F$1:F$65536,'[3]Taxes Withheld'!C$1:C$65536,'Import DV AUCS'!A13)</f>
        <v>#VALUE!</v>
      </c>
      <c r="I13" s="10" t="e">
        <f>SUMIFS('[3]Taxes Withheld'!G$1:G$65536,'[3]Taxes Withheld'!C$1:C$65536,'Import DV AUCS'!A13)</f>
        <v>#VALUE!</v>
      </c>
      <c r="K13" s="10" t="e">
        <f t="shared" si="0"/>
        <v>#VALUE!</v>
      </c>
      <c r="M13" t="s">
        <v>66</v>
      </c>
      <c r="N13" t="s">
        <v>67</v>
      </c>
      <c r="O13" t="s">
        <v>68</v>
      </c>
    </row>
    <row r="14" spans="1:15" hidden="1" x14ac:dyDescent="0.3">
      <c r="A14" t="s">
        <v>93</v>
      </c>
      <c r="B14" t="s">
        <v>28</v>
      </c>
      <c r="C14" t="s">
        <v>94</v>
      </c>
      <c r="D14" s="10">
        <v>452126.62</v>
      </c>
      <c r="E14" t="s">
        <v>90</v>
      </c>
      <c r="F14" t="s">
        <v>74</v>
      </c>
      <c r="G14" s="10">
        <v>104743.53</v>
      </c>
      <c r="H14" s="10" t="e">
        <f>SUMIFS('[3]Taxes Withheld'!F$1:F$65536,'[3]Taxes Withheld'!C$1:C$65536,'Import DV AUCS'!A14)</f>
        <v>#VALUE!</v>
      </c>
      <c r="I14" s="10" t="e">
        <f>SUMIFS('[3]Taxes Withheld'!G$1:G$65536,'[3]Taxes Withheld'!C$1:C$65536,'Import DV AUCS'!A14)</f>
        <v>#VALUE!</v>
      </c>
      <c r="K14" s="10" t="e">
        <f t="shared" si="0"/>
        <v>#VALUE!</v>
      </c>
      <c r="M14" t="s">
        <v>55</v>
      </c>
      <c r="N14" t="s">
        <v>56</v>
      </c>
      <c r="O14" t="s">
        <v>57</v>
      </c>
    </row>
    <row r="15" spans="1:15" hidden="1" x14ac:dyDescent="0.3">
      <c r="A15" t="s">
        <v>95</v>
      </c>
      <c r="B15" t="s">
        <v>28</v>
      </c>
      <c r="C15" t="s">
        <v>63</v>
      </c>
      <c r="D15" s="10">
        <v>0</v>
      </c>
      <c r="E15" t="s">
        <v>96</v>
      </c>
      <c r="F15" t="s">
        <v>97</v>
      </c>
      <c r="G15" s="10">
        <v>2793.75</v>
      </c>
      <c r="H15" s="10" t="e">
        <f>SUMIFS('[3]Taxes Withheld'!F$1:F$65536,'[3]Taxes Withheld'!C$1:C$65536,'Import DV AUCS'!A15)</f>
        <v>#VALUE!</v>
      </c>
      <c r="I15" s="10" t="e">
        <f>SUMIFS('[3]Taxes Withheld'!G$1:G$65536,'[3]Taxes Withheld'!C$1:C$65536,'Import DV AUCS'!A15)</f>
        <v>#VALUE!</v>
      </c>
      <c r="K15" s="10" t="e">
        <f t="shared" si="0"/>
        <v>#VALUE!</v>
      </c>
      <c r="M15" t="s">
        <v>98</v>
      </c>
      <c r="N15" t="s">
        <v>99</v>
      </c>
      <c r="O15" t="s">
        <v>100</v>
      </c>
    </row>
    <row r="16" spans="1:15" hidden="1" x14ac:dyDescent="0.3">
      <c r="A16" t="s">
        <v>101</v>
      </c>
      <c r="B16" t="s">
        <v>28</v>
      </c>
      <c r="C16" t="s">
        <v>63</v>
      </c>
      <c r="D16" s="10">
        <v>0</v>
      </c>
      <c r="E16" t="s">
        <v>102</v>
      </c>
      <c r="F16" t="s">
        <v>103</v>
      </c>
      <c r="G16" s="10">
        <v>506.25</v>
      </c>
      <c r="H16" s="10" t="e">
        <f>SUMIFS('[3]Taxes Withheld'!F$1:F$65536,'[3]Taxes Withheld'!C$1:C$65536,'Import DV AUCS'!A16)</f>
        <v>#VALUE!</v>
      </c>
      <c r="I16" s="10" t="e">
        <f>SUMIFS('[3]Taxes Withheld'!G$1:G$65536,'[3]Taxes Withheld'!C$1:C$65536,'Import DV AUCS'!A16)</f>
        <v>#VALUE!</v>
      </c>
      <c r="K16" s="10" t="e">
        <f t="shared" si="0"/>
        <v>#VALUE!</v>
      </c>
      <c r="M16" t="s">
        <v>98</v>
      </c>
      <c r="N16" t="s">
        <v>99</v>
      </c>
      <c r="O16" t="s">
        <v>100</v>
      </c>
    </row>
    <row r="17" spans="1:15" hidden="1" x14ac:dyDescent="0.3">
      <c r="A17" t="s">
        <v>104</v>
      </c>
      <c r="B17" t="s">
        <v>28</v>
      </c>
      <c r="C17" t="s">
        <v>63</v>
      </c>
      <c r="D17" s="10">
        <v>0</v>
      </c>
      <c r="E17" s="575" t="s">
        <v>1696</v>
      </c>
      <c r="F17" t="s">
        <v>106</v>
      </c>
      <c r="G17" s="10">
        <v>22265.62</v>
      </c>
      <c r="H17" s="10" t="e">
        <f>SUMIFS('[3]Taxes Withheld'!F$1:F$65536,'[3]Taxes Withheld'!C$1:C$65536,'Import DV AUCS'!A17)</f>
        <v>#VALUE!</v>
      </c>
      <c r="I17" s="10" t="e">
        <f>SUMIFS('[3]Taxes Withheld'!G$1:G$65536,'[3]Taxes Withheld'!C$1:C$65536,'Import DV AUCS'!A17)</f>
        <v>#VALUE!</v>
      </c>
      <c r="K17" s="10" t="e">
        <f t="shared" si="0"/>
        <v>#VALUE!</v>
      </c>
      <c r="M17" t="s">
        <v>98</v>
      </c>
      <c r="N17" t="s">
        <v>99</v>
      </c>
      <c r="O17" t="s">
        <v>100</v>
      </c>
    </row>
    <row r="18" spans="1:15" hidden="1" x14ac:dyDescent="0.3">
      <c r="A18" t="s">
        <v>107</v>
      </c>
      <c r="B18" t="s">
        <v>28</v>
      </c>
      <c r="C18" t="s">
        <v>63</v>
      </c>
      <c r="D18" s="10">
        <v>0</v>
      </c>
      <c r="E18" s="576" t="s">
        <v>1699</v>
      </c>
      <c r="F18" t="s">
        <v>109</v>
      </c>
      <c r="G18" s="10">
        <v>21734.22</v>
      </c>
      <c r="H18" s="10" t="e">
        <f>SUMIFS('[3]Taxes Withheld'!F$1:F$65536,'[3]Taxes Withheld'!C$1:C$65536,'Import DV AUCS'!A18)</f>
        <v>#VALUE!</v>
      </c>
      <c r="I18" s="10" t="e">
        <f>SUMIFS('[3]Taxes Withheld'!G$1:G$65536,'[3]Taxes Withheld'!C$1:C$65536,'Import DV AUCS'!A18)</f>
        <v>#VALUE!</v>
      </c>
      <c r="K18" s="10" t="e">
        <f t="shared" si="0"/>
        <v>#VALUE!</v>
      </c>
      <c r="M18" t="s">
        <v>98</v>
      </c>
      <c r="N18" t="s">
        <v>99</v>
      </c>
      <c r="O18" t="s">
        <v>100</v>
      </c>
    </row>
    <row r="19" spans="1:15" hidden="1" x14ac:dyDescent="0.3">
      <c r="A19" t="s">
        <v>110</v>
      </c>
      <c r="B19" t="s">
        <v>28</v>
      </c>
      <c r="C19" t="s">
        <v>63</v>
      </c>
      <c r="D19" s="10">
        <v>0</v>
      </c>
      <c r="E19" t="s">
        <v>111</v>
      </c>
      <c r="F19" t="s">
        <v>112</v>
      </c>
      <c r="G19" s="10">
        <v>2343.75</v>
      </c>
      <c r="H19" s="10" t="e">
        <f>SUMIFS('[3]Taxes Withheld'!F$1:F$65536,'[3]Taxes Withheld'!C$1:C$65536,'Import DV AUCS'!A19)</f>
        <v>#VALUE!</v>
      </c>
      <c r="I19" s="10" t="e">
        <f>SUMIFS('[3]Taxes Withheld'!G$1:G$65536,'[3]Taxes Withheld'!C$1:C$65536,'Import DV AUCS'!A19)</f>
        <v>#VALUE!</v>
      </c>
      <c r="K19" s="10" t="e">
        <f t="shared" si="0"/>
        <v>#VALUE!</v>
      </c>
      <c r="M19" t="s">
        <v>98</v>
      </c>
      <c r="N19" t="s">
        <v>99</v>
      </c>
      <c r="O19" t="s">
        <v>100</v>
      </c>
    </row>
    <row r="20" spans="1:15" hidden="1" x14ac:dyDescent="0.3">
      <c r="A20" t="s">
        <v>113</v>
      </c>
      <c r="B20" t="s">
        <v>28</v>
      </c>
      <c r="C20" t="s">
        <v>63</v>
      </c>
      <c r="D20" s="10">
        <v>0</v>
      </c>
      <c r="E20" t="s">
        <v>111</v>
      </c>
      <c r="F20" t="s">
        <v>114</v>
      </c>
      <c r="G20" s="10">
        <v>2250</v>
      </c>
      <c r="H20" s="10" t="e">
        <f>SUMIFS('[3]Taxes Withheld'!F$1:F$65536,'[3]Taxes Withheld'!C$1:C$65536,'Import DV AUCS'!A20)</f>
        <v>#VALUE!</v>
      </c>
      <c r="I20" s="10" t="e">
        <f>SUMIFS('[3]Taxes Withheld'!G$1:G$65536,'[3]Taxes Withheld'!C$1:C$65536,'Import DV AUCS'!A20)</f>
        <v>#VALUE!</v>
      </c>
      <c r="K20" s="10" t="e">
        <f t="shared" si="0"/>
        <v>#VALUE!</v>
      </c>
      <c r="M20" t="s">
        <v>98</v>
      </c>
      <c r="N20" t="s">
        <v>99</v>
      </c>
      <c r="O20" t="s">
        <v>100</v>
      </c>
    </row>
    <row r="21" spans="1:15" hidden="1" x14ac:dyDescent="0.3">
      <c r="A21" t="s">
        <v>115</v>
      </c>
      <c r="B21" t="s">
        <v>28</v>
      </c>
      <c r="C21" t="s">
        <v>63</v>
      </c>
      <c r="D21" s="10">
        <v>0</v>
      </c>
      <c r="E21" t="s">
        <v>116</v>
      </c>
      <c r="F21" t="s">
        <v>117</v>
      </c>
      <c r="G21" s="10">
        <v>4576.93</v>
      </c>
      <c r="H21" s="10" t="e">
        <f>SUMIFS('[3]Taxes Withheld'!F$1:F$65536,'[3]Taxes Withheld'!C$1:C$65536,'Import DV AUCS'!A21)</f>
        <v>#VALUE!</v>
      </c>
      <c r="I21" s="10" t="e">
        <f>SUMIFS('[3]Taxes Withheld'!G$1:G$65536,'[3]Taxes Withheld'!C$1:C$65536,'Import DV AUCS'!A21)</f>
        <v>#VALUE!</v>
      </c>
      <c r="K21" s="10" t="e">
        <f t="shared" si="0"/>
        <v>#VALUE!</v>
      </c>
      <c r="M21" t="s">
        <v>98</v>
      </c>
      <c r="N21" t="s">
        <v>99</v>
      </c>
      <c r="O21" t="s">
        <v>100</v>
      </c>
    </row>
    <row r="22" spans="1:15" hidden="1" x14ac:dyDescent="0.3">
      <c r="A22" t="s">
        <v>118</v>
      </c>
      <c r="B22" t="s">
        <v>28</v>
      </c>
      <c r="C22" t="s">
        <v>63</v>
      </c>
      <c r="D22" s="10">
        <v>0</v>
      </c>
      <c r="E22" t="s">
        <v>119</v>
      </c>
      <c r="F22" t="s">
        <v>120</v>
      </c>
      <c r="G22" s="10">
        <v>2801.43</v>
      </c>
      <c r="H22" s="10" t="e">
        <f>SUMIFS('[3]Taxes Withheld'!F$1:F$65536,'[3]Taxes Withheld'!C$1:C$65536,'Import DV AUCS'!A22)</f>
        <v>#VALUE!</v>
      </c>
      <c r="I22" s="10" t="e">
        <f>SUMIFS('[3]Taxes Withheld'!G$1:G$65536,'[3]Taxes Withheld'!C$1:C$65536,'Import DV AUCS'!A22)</f>
        <v>#VALUE!</v>
      </c>
      <c r="K22" s="10" t="e">
        <f t="shared" si="0"/>
        <v>#VALUE!</v>
      </c>
      <c r="M22" t="s">
        <v>98</v>
      </c>
      <c r="N22" t="s">
        <v>99</v>
      </c>
      <c r="O22" t="s">
        <v>100</v>
      </c>
    </row>
    <row r="23" spans="1:15" hidden="1" x14ac:dyDescent="0.3">
      <c r="A23" t="s">
        <v>121</v>
      </c>
      <c r="B23" t="s">
        <v>28</v>
      </c>
      <c r="C23" t="s">
        <v>63</v>
      </c>
      <c r="D23" s="10">
        <v>0</v>
      </c>
      <c r="E23" t="s">
        <v>122</v>
      </c>
      <c r="F23" t="s">
        <v>120</v>
      </c>
      <c r="G23" s="10">
        <v>5229.0200000000004</v>
      </c>
      <c r="H23" s="10" t="e">
        <f>SUMIFS('[3]Taxes Withheld'!F$1:F$65536,'[3]Taxes Withheld'!C$1:C$65536,'Import DV AUCS'!A23)</f>
        <v>#VALUE!</v>
      </c>
      <c r="I23" s="10" t="e">
        <f>SUMIFS('[3]Taxes Withheld'!G$1:G$65536,'[3]Taxes Withheld'!C$1:C$65536,'Import DV AUCS'!A23)</f>
        <v>#VALUE!</v>
      </c>
      <c r="K23" s="10" t="e">
        <f t="shared" si="0"/>
        <v>#VALUE!</v>
      </c>
      <c r="M23" t="s">
        <v>98</v>
      </c>
      <c r="N23" t="s">
        <v>99</v>
      </c>
      <c r="O23" t="s">
        <v>100</v>
      </c>
    </row>
    <row r="24" spans="1:15" hidden="1" x14ac:dyDescent="0.3">
      <c r="A24" t="s">
        <v>123</v>
      </c>
      <c r="B24" t="s">
        <v>28</v>
      </c>
      <c r="C24" t="s">
        <v>63</v>
      </c>
      <c r="D24" s="10">
        <v>0</v>
      </c>
      <c r="E24" s="575" t="s">
        <v>1696</v>
      </c>
      <c r="F24" t="s">
        <v>124</v>
      </c>
      <c r="G24" s="10">
        <v>3937.5</v>
      </c>
      <c r="H24" s="10" t="e">
        <f>SUMIFS('[3]Taxes Withheld'!F$1:F$65536,'[3]Taxes Withheld'!C$1:C$65536,'Import DV AUCS'!A24)</f>
        <v>#VALUE!</v>
      </c>
      <c r="I24" s="10" t="e">
        <f>SUMIFS('[3]Taxes Withheld'!G$1:G$65536,'[3]Taxes Withheld'!C$1:C$65536,'Import DV AUCS'!A24)</f>
        <v>#VALUE!</v>
      </c>
      <c r="K24" s="10" t="e">
        <f t="shared" si="0"/>
        <v>#VALUE!</v>
      </c>
      <c r="M24" t="s">
        <v>98</v>
      </c>
      <c r="N24" t="s">
        <v>99</v>
      </c>
      <c r="O24" t="s">
        <v>100</v>
      </c>
    </row>
    <row r="25" spans="1:15" hidden="1" x14ac:dyDescent="0.3">
      <c r="A25" t="s">
        <v>125</v>
      </c>
      <c r="B25" t="s">
        <v>28</v>
      </c>
      <c r="C25" t="s">
        <v>63</v>
      </c>
      <c r="D25" s="10">
        <v>0</v>
      </c>
      <c r="E25" t="s">
        <v>126</v>
      </c>
      <c r="F25" t="s">
        <v>127</v>
      </c>
      <c r="G25" s="10">
        <v>0</v>
      </c>
      <c r="H25" s="10" t="e">
        <f>SUMIFS('[3]Taxes Withheld'!F$1:F$65536,'[3]Taxes Withheld'!C$1:C$65536,'Import DV AUCS'!A25)</f>
        <v>#VALUE!</v>
      </c>
      <c r="I25" s="10" t="e">
        <f>SUMIFS('[3]Taxes Withheld'!G$1:G$65536,'[3]Taxes Withheld'!C$1:C$65536,'Import DV AUCS'!A25)</f>
        <v>#VALUE!</v>
      </c>
      <c r="K25" s="10" t="e">
        <f t="shared" si="0"/>
        <v>#VALUE!</v>
      </c>
      <c r="M25" t="s">
        <v>55</v>
      </c>
      <c r="N25" t="s">
        <v>56</v>
      </c>
      <c r="O25" t="s">
        <v>57</v>
      </c>
    </row>
    <row r="26" spans="1:15" hidden="1" x14ac:dyDescent="0.3">
      <c r="A26" t="s">
        <v>128</v>
      </c>
      <c r="B26" t="s">
        <v>28</v>
      </c>
      <c r="C26" t="s">
        <v>63</v>
      </c>
      <c r="D26" s="10">
        <v>0</v>
      </c>
      <c r="E26" s="575" t="s">
        <v>1696</v>
      </c>
      <c r="F26" t="s">
        <v>129</v>
      </c>
      <c r="G26" s="10">
        <v>24492.19</v>
      </c>
      <c r="H26" s="10" t="e">
        <f>SUMIFS('[3]Taxes Withheld'!F$1:F$65536,'[3]Taxes Withheld'!C$1:C$65536,'Import DV AUCS'!A26)</f>
        <v>#VALUE!</v>
      </c>
      <c r="I26" s="10" t="e">
        <f>SUMIFS('[3]Taxes Withheld'!G$1:G$65536,'[3]Taxes Withheld'!C$1:C$65536,'Import DV AUCS'!A26)</f>
        <v>#VALUE!</v>
      </c>
      <c r="K26" s="10" t="e">
        <f t="shared" si="0"/>
        <v>#VALUE!</v>
      </c>
      <c r="M26" t="s">
        <v>98</v>
      </c>
      <c r="N26" t="s">
        <v>99</v>
      </c>
      <c r="O26" t="s">
        <v>100</v>
      </c>
    </row>
    <row r="27" spans="1:15" hidden="1" x14ac:dyDescent="0.3">
      <c r="A27" t="s">
        <v>130</v>
      </c>
      <c r="B27" t="s">
        <v>28</v>
      </c>
      <c r="C27" t="s">
        <v>63</v>
      </c>
      <c r="D27" s="10">
        <v>0</v>
      </c>
      <c r="E27" t="s">
        <v>131</v>
      </c>
      <c r="F27" t="s">
        <v>132</v>
      </c>
      <c r="G27" s="10">
        <v>6067.2</v>
      </c>
      <c r="H27" s="10" t="e">
        <f>SUMIFS('[3]Taxes Withheld'!F$1:F$65536,'[3]Taxes Withheld'!C$1:C$65536,'Import DV AUCS'!A27)</f>
        <v>#VALUE!</v>
      </c>
      <c r="I27" s="10" t="e">
        <f>SUMIFS('[3]Taxes Withheld'!G$1:G$65536,'[3]Taxes Withheld'!C$1:C$65536,'Import DV AUCS'!A27)</f>
        <v>#VALUE!</v>
      </c>
      <c r="K27" s="10" t="e">
        <f t="shared" si="0"/>
        <v>#VALUE!</v>
      </c>
      <c r="M27" t="s">
        <v>98</v>
      </c>
      <c r="N27" t="s">
        <v>99</v>
      </c>
      <c r="O27" t="s">
        <v>100</v>
      </c>
    </row>
    <row r="28" spans="1:15" hidden="1" x14ac:dyDescent="0.3">
      <c r="A28" t="s">
        <v>133</v>
      </c>
      <c r="B28" t="s">
        <v>28</v>
      </c>
      <c r="C28" t="s">
        <v>134</v>
      </c>
      <c r="D28" s="10">
        <v>11250</v>
      </c>
      <c r="E28" s="576" t="s">
        <v>1699</v>
      </c>
      <c r="F28" t="s">
        <v>135</v>
      </c>
      <c r="G28" s="10">
        <v>11250</v>
      </c>
      <c r="H28" s="10" t="e">
        <f>SUMIFS('[3]Taxes Withheld'!F$1:F$65536,'[3]Taxes Withheld'!C$1:C$65536,'Import DV AUCS'!A28)</f>
        <v>#VALUE!</v>
      </c>
      <c r="I28" s="10" t="e">
        <f>SUMIFS('[3]Taxes Withheld'!G$1:G$65536,'[3]Taxes Withheld'!C$1:C$65536,'Import DV AUCS'!A28)</f>
        <v>#VALUE!</v>
      </c>
      <c r="K28" s="10" t="e">
        <f t="shared" si="0"/>
        <v>#VALUE!</v>
      </c>
      <c r="M28" t="s">
        <v>55</v>
      </c>
      <c r="N28" t="s">
        <v>56</v>
      </c>
      <c r="O28" t="s">
        <v>57</v>
      </c>
    </row>
    <row r="29" spans="1:15" hidden="1" x14ac:dyDescent="0.3">
      <c r="A29" t="s">
        <v>136</v>
      </c>
      <c r="B29" t="s">
        <v>28</v>
      </c>
      <c r="C29" t="s">
        <v>137</v>
      </c>
      <c r="D29" s="10">
        <v>574114.94999999995</v>
      </c>
      <c r="E29" s="575" t="s">
        <v>2426</v>
      </c>
      <c r="F29" t="s">
        <v>74</v>
      </c>
      <c r="G29" s="10">
        <v>75692.009999999995</v>
      </c>
      <c r="H29" s="10" t="e">
        <f>SUMIFS('[3]Taxes Withheld'!F$1:F$65536,'[3]Taxes Withheld'!C$1:C$65536,'Import DV AUCS'!A29)</f>
        <v>#VALUE!</v>
      </c>
      <c r="I29" s="10" t="e">
        <f>SUMIFS('[3]Taxes Withheld'!G$1:G$65536,'[3]Taxes Withheld'!C$1:C$65536,'Import DV AUCS'!A29)</f>
        <v>#VALUE!</v>
      </c>
      <c r="K29" s="10" t="e">
        <f t="shared" si="0"/>
        <v>#VALUE!</v>
      </c>
      <c r="M29" t="s">
        <v>55</v>
      </c>
      <c r="N29" t="s">
        <v>56</v>
      </c>
      <c r="O29" t="s">
        <v>57</v>
      </c>
    </row>
    <row r="30" spans="1:15" hidden="1" x14ac:dyDescent="0.3">
      <c r="A30" t="s">
        <v>139</v>
      </c>
      <c r="B30" t="s">
        <v>28</v>
      </c>
      <c r="C30" t="s">
        <v>140</v>
      </c>
      <c r="D30" s="10">
        <v>2500</v>
      </c>
      <c r="E30" t="s">
        <v>141</v>
      </c>
      <c r="F30" t="s">
        <v>142</v>
      </c>
      <c r="G30" s="10">
        <v>2500</v>
      </c>
      <c r="H30" s="10" t="e">
        <f>SUMIFS('[3]Taxes Withheld'!F$1:F$65536,'[3]Taxes Withheld'!C$1:C$65536,'Import DV AUCS'!A30)</f>
        <v>#VALUE!</v>
      </c>
      <c r="I30" s="10" t="e">
        <f>SUMIFS('[3]Taxes Withheld'!G$1:G$65536,'[3]Taxes Withheld'!C$1:C$65536,'Import DV AUCS'!A30)</f>
        <v>#VALUE!</v>
      </c>
      <c r="K30" s="10" t="e">
        <f t="shared" si="0"/>
        <v>#VALUE!</v>
      </c>
      <c r="M30" t="s">
        <v>55</v>
      </c>
      <c r="N30" t="s">
        <v>56</v>
      </c>
      <c r="O30" t="s">
        <v>57</v>
      </c>
    </row>
    <row r="31" spans="1:15" hidden="1" x14ac:dyDescent="0.3">
      <c r="A31" t="s">
        <v>143</v>
      </c>
      <c r="B31" t="s">
        <v>28</v>
      </c>
      <c r="C31" t="s">
        <v>144</v>
      </c>
      <c r="D31" s="10">
        <v>0</v>
      </c>
      <c r="E31" t="s">
        <v>102</v>
      </c>
      <c r="F31" t="s">
        <v>145</v>
      </c>
      <c r="G31" s="10">
        <v>0</v>
      </c>
      <c r="H31" s="10" t="e">
        <f>SUMIFS('[3]Taxes Withheld'!F$1:F$65536,'[3]Taxes Withheld'!C$1:C$65536,'Import DV AUCS'!A31)</f>
        <v>#VALUE!</v>
      </c>
      <c r="I31" s="10" t="e">
        <f>SUMIFS('[3]Taxes Withheld'!G$1:G$65536,'[3]Taxes Withheld'!C$1:C$65536,'Import DV AUCS'!A31)</f>
        <v>#VALUE!</v>
      </c>
      <c r="K31" s="10" t="e">
        <f t="shared" si="0"/>
        <v>#VALUE!</v>
      </c>
      <c r="M31" t="s">
        <v>55</v>
      </c>
      <c r="N31" t="s">
        <v>56</v>
      </c>
      <c r="O31" t="s">
        <v>57</v>
      </c>
    </row>
    <row r="32" spans="1:15" hidden="1" x14ac:dyDescent="0.3">
      <c r="A32" t="s">
        <v>146</v>
      </c>
      <c r="B32" t="s">
        <v>28</v>
      </c>
      <c r="C32" t="s">
        <v>63</v>
      </c>
      <c r="D32" s="10">
        <v>0</v>
      </c>
      <c r="E32" t="s">
        <v>147</v>
      </c>
      <c r="F32" t="s">
        <v>148</v>
      </c>
      <c r="G32" s="10">
        <v>16862.849999999999</v>
      </c>
      <c r="H32" s="10" t="e">
        <f>SUMIFS('[3]Taxes Withheld'!F$1:F$65536,'[3]Taxes Withheld'!C$1:C$65536,'Import DV AUCS'!A32)</f>
        <v>#VALUE!</v>
      </c>
      <c r="I32" s="10" t="e">
        <f>SUMIFS('[3]Taxes Withheld'!G$1:G$65536,'[3]Taxes Withheld'!C$1:C$65536,'Import DV AUCS'!A32)</f>
        <v>#VALUE!</v>
      </c>
      <c r="K32" s="10" t="e">
        <f t="shared" si="0"/>
        <v>#VALUE!</v>
      </c>
      <c r="M32" t="s">
        <v>98</v>
      </c>
      <c r="N32" t="s">
        <v>99</v>
      </c>
      <c r="O32" t="s">
        <v>100</v>
      </c>
    </row>
    <row r="33" spans="1:15" hidden="1" x14ac:dyDescent="0.3">
      <c r="A33" t="s">
        <v>149</v>
      </c>
      <c r="B33" t="s">
        <v>28</v>
      </c>
      <c r="C33" t="s">
        <v>63</v>
      </c>
      <c r="D33" s="10">
        <v>0</v>
      </c>
      <c r="E33" t="s">
        <v>119</v>
      </c>
      <c r="F33" t="s">
        <v>150</v>
      </c>
      <c r="G33" s="10">
        <v>8304.91</v>
      </c>
      <c r="H33" s="10" t="e">
        <f>SUMIFS('[3]Taxes Withheld'!F$1:F$65536,'[3]Taxes Withheld'!C$1:C$65536,'Import DV AUCS'!A33)</f>
        <v>#VALUE!</v>
      </c>
      <c r="I33" s="10" t="e">
        <f>SUMIFS('[3]Taxes Withheld'!G$1:G$65536,'[3]Taxes Withheld'!C$1:C$65536,'Import DV AUCS'!A33)</f>
        <v>#VALUE!</v>
      </c>
      <c r="K33" s="10" t="e">
        <f t="shared" si="0"/>
        <v>#VALUE!</v>
      </c>
      <c r="M33" t="s">
        <v>98</v>
      </c>
      <c r="N33" t="s">
        <v>99</v>
      </c>
      <c r="O33" t="s">
        <v>100</v>
      </c>
    </row>
    <row r="34" spans="1:15" hidden="1" x14ac:dyDescent="0.3">
      <c r="A34" t="s">
        <v>151</v>
      </c>
      <c r="B34" t="s">
        <v>28</v>
      </c>
      <c r="C34" t="s">
        <v>63</v>
      </c>
      <c r="D34" s="10">
        <v>0</v>
      </c>
      <c r="E34" s="575" t="s">
        <v>2427</v>
      </c>
      <c r="F34" t="s">
        <v>153</v>
      </c>
      <c r="G34" s="10">
        <v>28500</v>
      </c>
      <c r="H34" s="10" t="e">
        <f>SUMIFS('[3]Taxes Withheld'!F$1:F$65536,'[3]Taxes Withheld'!C$1:C$65536,'Import DV AUCS'!A34)</f>
        <v>#VALUE!</v>
      </c>
      <c r="I34" s="10" t="e">
        <f>SUMIFS('[3]Taxes Withheld'!G$1:G$65536,'[3]Taxes Withheld'!C$1:C$65536,'Import DV AUCS'!A34)</f>
        <v>#VALUE!</v>
      </c>
      <c r="K34" s="10" t="e">
        <f t="shared" si="0"/>
        <v>#VALUE!</v>
      </c>
      <c r="M34" t="s">
        <v>98</v>
      </c>
      <c r="N34" t="s">
        <v>99</v>
      </c>
      <c r="O34" t="s">
        <v>100</v>
      </c>
    </row>
    <row r="35" spans="1:15" hidden="1" x14ac:dyDescent="0.3">
      <c r="A35" t="s">
        <v>154</v>
      </c>
      <c r="B35" t="s">
        <v>28</v>
      </c>
      <c r="C35" t="s">
        <v>63</v>
      </c>
      <c r="D35" s="10">
        <v>0</v>
      </c>
      <c r="E35" t="s">
        <v>155</v>
      </c>
      <c r="F35" t="s">
        <v>132</v>
      </c>
      <c r="G35" s="10">
        <v>3710</v>
      </c>
      <c r="H35" s="10" t="e">
        <f>SUMIFS('[3]Taxes Withheld'!F$1:F$65536,'[3]Taxes Withheld'!C$1:C$65536,'Import DV AUCS'!A35)</f>
        <v>#VALUE!</v>
      </c>
      <c r="I35" s="10" t="e">
        <f>SUMIFS('[3]Taxes Withheld'!G$1:G$65536,'[3]Taxes Withheld'!C$1:C$65536,'Import DV AUCS'!A35)</f>
        <v>#VALUE!</v>
      </c>
      <c r="K35" s="10" t="e">
        <f t="shared" si="0"/>
        <v>#VALUE!</v>
      </c>
      <c r="M35" t="s">
        <v>98</v>
      </c>
      <c r="N35" t="s">
        <v>99</v>
      </c>
      <c r="O35" t="s">
        <v>100</v>
      </c>
    </row>
    <row r="36" spans="1:15" hidden="1" x14ac:dyDescent="0.3">
      <c r="A36" t="s">
        <v>156</v>
      </c>
      <c r="B36" t="s">
        <v>28</v>
      </c>
      <c r="C36" t="s">
        <v>63</v>
      </c>
      <c r="D36" s="10">
        <v>0</v>
      </c>
      <c r="E36" t="s">
        <v>157</v>
      </c>
      <c r="F36" t="s">
        <v>158</v>
      </c>
      <c r="G36" s="10">
        <v>520698.79</v>
      </c>
      <c r="H36" s="10" t="e">
        <f>SUMIFS('[3]Taxes Withheld'!F$1:F$65536,'[3]Taxes Withheld'!C$1:C$65536,'Import DV AUCS'!A36)</f>
        <v>#VALUE!</v>
      </c>
      <c r="I36" s="10" t="e">
        <f>SUMIFS('[3]Taxes Withheld'!G$1:G$65536,'[3]Taxes Withheld'!C$1:C$65536,'Import DV AUCS'!A36)</f>
        <v>#VALUE!</v>
      </c>
      <c r="K36" s="10" t="e">
        <f t="shared" si="0"/>
        <v>#VALUE!</v>
      </c>
      <c r="M36" t="s">
        <v>98</v>
      </c>
      <c r="N36" t="s">
        <v>99</v>
      </c>
      <c r="O36" t="s">
        <v>100</v>
      </c>
    </row>
    <row r="37" spans="1:15" hidden="1" x14ac:dyDescent="0.3">
      <c r="A37" t="s">
        <v>159</v>
      </c>
      <c r="B37" t="s">
        <v>28</v>
      </c>
      <c r="C37" t="s">
        <v>63</v>
      </c>
      <c r="D37" s="10">
        <v>0</v>
      </c>
      <c r="E37" t="s">
        <v>96</v>
      </c>
      <c r="F37" t="s">
        <v>160</v>
      </c>
      <c r="G37" s="10">
        <v>1406.25</v>
      </c>
      <c r="H37" s="10" t="e">
        <f>SUMIFS('[3]Taxes Withheld'!F$1:F$65536,'[3]Taxes Withheld'!C$1:C$65536,'Import DV AUCS'!A37)</f>
        <v>#VALUE!</v>
      </c>
      <c r="I37" s="10" t="e">
        <f>SUMIFS('[3]Taxes Withheld'!G$1:G$65536,'[3]Taxes Withheld'!C$1:C$65536,'Import DV AUCS'!A37)</f>
        <v>#VALUE!</v>
      </c>
      <c r="K37" s="10" t="e">
        <f t="shared" si="0"/>
        <v>#VALUE!</v>
      </c>
      <c r="M37" t="s">
        <v>98</v>
      </c>
      <c r="N37" t="s">
        <v>99</v>
      </c>
      <c r="O37" t="s">
        <v>100</v>
      </c>
    </row>
    <row r="38" spans="1:15" hidden="1" x14ac:dyDescent="0.3">
      <c r="A38" t="s">
        <v>161</v>
      </c>
      <c r="B38" t="s">
        <v>28</v>
      </c>
      <c r="C38" t="s">
        <v>63</v>
      </c>
      <c r="D38" s="10">
        <v>0</v>
      </c>
      <c r="E38" t="s">
        <v>162</v>
      </c>
      <c r="F38" t="s">
        <v>163</v>
      </c>
      <c r="G38" s="10">
        <v>16875</v>
      </c>
      <c r="H38" s="10" t="e">
        <f>SUMIFS('[3]Taxes Withheld'!F$1:F$65536,'[3]Taxes Withheld'!C$1:C$65536,'Import DV AUCS'!A38)</f>
        <v>#VALUE!</v>
      </c>
      <c r="I38" s="10" t="e">
        <f>SUMIFS('[3]Taxes Withheld'!G$1:G$65536,'[3]Taxes Withheld'!C$1:C$65536,'Import DV AUCS'!A38)</f>
        <v>#VALUE!</v>
      </c>
      <c r="K38" s="10" t="e">
        <f t="shared" si="0"/>
        <v>#VALUE!</v>
      </c>
      <c r="M38" t="s">
        <v>98</v>
      </c>
      <c r="N38" t="s">
        <v>99</v>
      </c>
      <c r="O38" t="s">
        <v>100</v>
      </c>
    </row>
    <row r="39" spans="1:15" hidden="1" x14ac:dyDescent="0.3">
      <c r="A39" t="s">
        <v>164</v>
      </c>
      <c r="B39" t="s">
        <v>28</v>
      </c>
      <c r="C39" t="s">
        <v>63</v>
      </c>
      <c r="D39" s="10">
        <v>0</v>
      </c>
      <c r="E39" t="s">
        <v>126</v>
      </c>
      <c r="F39" t="s">
        <v>165</v>
      </c>
      <c r="G39" s="10">
        <v>7500</v>
      </c>
      <c r="H39" s="10" t="e">
        <f>SUMIFS('[3]Taxes Withheld'!F$1:F$65536,'[3]Taxes Withheld'!C$1:C$65536,'Import DV AUCS'!A39)</f>
        <v>#VALUE!</v>
      </c>
      <c r="I39" s="10" t="e">
        <f>SUMIFS('[3]Taxes Withheld'!G$1:G$65536,'[3]Taxes Withheld'!C$1:C$65536,'Import DV AUCS'!A39)</f>
        <v>#VALUE!</v>
      </c>
      <c r="K39" s="10" t="e">
        <f t="shared" si="0"/>
        <v>#VALUE!</v>
      </c>
      <c r="M39" t="s">
        <v>98</v>
      </c>
      <c r="N39" t="s">
        <v>99</v>
      </c>
      <c r="O39" t="s">
        <v>100</v>
      </c>
    </row>
    <row r="40" spans="1:15" hidden="1" x14ac:dyDescent="0.3">
      <c r="A40" t="s">
        <v>166</v>
      </c>
      <c r="B40" t="s">
        <v>28</v>
      </c>
      <c r="C40" t="s">
        <v>63</v>
      </c>
      <c r="D40" s="10">
        <v>0</v>
      </c>
      <c r="E40" t="s">
        <v>126</v>
      </c>
      <c r="F40" t="s">
        <v>167</v>
      </c>
      <c r="G40" s="10">
        <v>4500</v>
      </c>
      <c r="H40" s="10" t="e">
        <f>SUMIFS('[3]Taxes Withheld'!F$1:F$65536,'[3]Taxes Withheld'!C$1:C$65536,'Import DV AUCS'!A40)</f>
        <v>#VALUE!</v>
      </c>
      <c r="I40" s="10" t="e">
        <f>SUMIFS('[3]Taxes Withheld'!G$1:G$65536,'[3]Taxes Withheld'!C$1:C$65536,'Import DV AUCS'!A40)</f>
        <v>#VALUE!</v>
      </c>
      <c r="K40" s="10" t="e">
        <f t="shared" si="0"/>
        <v>#VALUE!</v>
      </c>
      <c r="M40" t="s">
        <v>98</v>
      </c>
      <c r="N40" t="s">
        <v>99</v>
      </c>
      <c r="O40" t="s">
        <v>100</v>
      </c>
    </row>
    <row r="41" spans="1:15" hidden="1" x14ac:dyDescent="0.3">
      <c r="A41" t="s">
        <v>168</v>
      </c>
      <c r="B41" t="s">
        <v>28</v>
      </c>
      <c r="C41" t="s">
        <v>63</v>
      </c>
      <c r="D41" s="10">
        <v>0</v>
      </c>
      <c r="E41" t="s">
        <v>169</v>
      </c>
      <c r="F41" t="s">
        <v>170</v>
      </c>
      <c r="G41" s="10">
        <v>0</v>
      </c>
      <c r="H41" s="10" t="e">
        <f>SUMIFS('[3]Taxes Withheld'!F$1:F$65536,'[3]Taxes Withheld'!C$1:C$65536,'Import DV AUCS'!A41)</f>
        <v>#VALUE!</v>
      </c>
      <c r="I41" s="10" t="e">
        <f>SUMIFS('[3]Taxes Withheld'!G$1:G$65536,'[3]Taxes Withheld'!C$1:C$65536,'Import DV AUCS'!A41)</f>
        <v>#VALUE!</v>
      </c>
      <c r="K41" s="10" t="e">
        <f t="shared" si="0"/>
        <v>#VALUE!</v>
      </c>
      <c r="M41" t="s">
        <v>55</v>
      </c>
      <c r="N41" t="s">
        <v>56</v>
      </c>
      <c r="O41" t="s">
        <v>57</v>
      </c>
    </row>
    <row r="42" spans="1:15" hidden="1" x14ac:dyDescent="0.3">
      <c r="A42" t="s">
        <v>171</v>
      </c>
      <c r="B42" t="s">
        <v>28</v>
      </c>
      <c r="C42" t="s">
        <v>63</v>
      </c>
      <c r="D42" s="10">
        <v>0</v>
      </c>
      <c r="E42" t="s">
        <v>172</v>
      </c>
      <c r="F42" t="s">
        <v>173</v>
      </c>
      <c r="G42" s="10">
        <v>0</v>
      </c>
      <c r="H42" s="10" t="e">
        <f>SUMIFS('[3]Taxes Withheld'!F$1:F$65536,'[3]Taxes Withheld'!C$1:C$65536,'Import DV AUCS'!A42)</f>
        <v>#VALUE!</v>
      </c>
      <c r="I42" s="10" t="e">
        <f>SUMIFS('[3]Taxes Withheld'!G$1:G$65536,'[3]Taxes Withheld'!C$1:C$65536,'Import DV AUCS'!A42)</f>
        <v>#VALUE!</v>
      </c>
      <c r="K42" s="10" t="e">
        <f t="shared" si="0"/>
        <v>#VALUE!</v>
      </c>
      <c r="M42" t="s">
        <v>55</v>
      </c>
      <c r="N42" t="s">
        <v>56</v>
      </c>
      <c r="O42" t="s">
        <v>57</v>
      </c>
    </row>
    <row r="43" spans="1:15" hidden="1" x14ac:dyDescent="0.3">
      <c r="A43" t="s">
        <v>174</v>
      </c>
      <c r="B43" t="s">
        <v>28</v>
      </c>
      <c r="C43" t="s">
        <v>63</v>
      </c>
      <c r="D43" s="10">
        <v>0</v>
      </c>
      <c r="E43" t="s">
        <v>175</v>
      </c>
      <c r="F43" t="s">
        <v>173</v>
      </c>
      <c r="G43" s="10">
        <v>0</v>
      </c>
      <c r="H43" s="10" t="e">
        <f>SUMIFS('[3]Taxes Withheld'!F$1:F$65536,'[3]Taxes Withheld'!C$1:C$65536,'Import DV AUCS'!A43)</f>
        <v>#VALUE!</v>
      </c>
      <c r="I43" s="10" t="e">
        <f>SUMIFS('[3]Taxes Withheld'!G$1:G$65536,'[3]Taxes Withheld'!C$1:C$65536,'Import DV AUCS'!A43)</f>
        <v>#VALUE!</v>
      </c>
      <c r="K43" s="10" t="e">
        <f t="shared" si="0"/>
        <v>#VALUE!</v>
      </c>
      <c r="M43" t="s">
        <v>55</v>
      </c>
      <c r="N43" t="s">
        <v>56</v>
      </c>
      <c r="O43" t="s">
        <v>57</v>
      </c>
    </row>
    <row r="44" spans="1:15" hidden="1" x14ac:dyDescent="0.3">
      <c r="A44" t="s">
        <v>176</v>
      </c>
      <c r="B44" t="s">
        <v>28</v>
      </c>
      <c r="C44" t="s">
        <v>63</v>
      </c>
      <c r="D44" s="10">
        <v>0</v>
      </c>
      <c r="E44" s="575" t="s">
        <v>2428</v>
      </c>
      <c r="F44" t="s">
        <v>173</v>
      </c>
      <c r="G44" s="10">
        <v>0</v>
      </c>
      <c r="H44" s="10" t="e">
        <f>SUMIFS('[3]Taxes Withheld'!F$1:F$65536,'[3]Taxes Withheld'!C$1:C$65536,'Import DV AUCS'!A44)</f>
        <v>#VALUE!</v>
      </c>
      <c r="I44" s="10" t="e">
        <f>SUMIFS('[3]Taxes Withheld'!G$1:G$65536,'[3]Taxes Withheld'!C$1:C$65536,'Import DV AUCS'!A44)</f>
        <v>#VALUE!</v>
      </c>
      <c r="K44" s="10" t="e">
        <f t="shared" si="0"/>
        <v>#VALUE!</v>
      </c>
      <c r="M44" t="s">
        <v>55</v>
      </c>
      <c r="N44" t="s">
        <v>56</v>
      </c>
      <c r="O44" t="s">
        <v>57</v>
      </c>
    </row>
    <row r="45" spans="1:15" hidden="1" x14ac:dyDescent="0.3">
      <c r="A45" t="s">
        <v>178</v>
      </c>
      <c r="B45" t="s">
        <v>28</v>
      </c>
      <c r="C45" t="s">
        <v>63</v>
      </c>
      <c r="D45" s="10">
        <v>0</v>
      </c>
      <c r="E45" t="s">
        <v>179</v>
      </c>
      <c r="F45" t="s">
        <v>173</v>
      </c>
      <c r="G45" s="10">
        <v>0</v>
      </c>
      <c r="H45" s="10" t="e">
        <f>SUMIFS('[3]Taxes Withheld'!F$1:F$65536,'[3]Taxes Withheld'!C$1:C$65536,'Import DV AUCS'!A45)</f>
        <v>#VALUE!</v>
      </c>
      <c r="I45" s="10" t="e">
        <f>SUMIFS('[3]Taxes Withheld'!G$1:G$65536,'[3]Taxes Withheld'!C$1:C$65536,'Import DV AUCS'!A45)</f>
        <v>#VALUE!</v>
      </c>
      <c r="K45" s="10" t="e">
        <f t="shared" si="0"/>
        <v>#VALUE!</v>
      </c>
      <c r="M45" t="s">
        <v>55</v>
      </c>
      <c r="N45" t="s">
        <v>56</v>
      </c>
      <c r="O45" t="s">
        <v>57</v>
      </c>
    </row>
    <row r="46" spans="1:15" hidden="1" x14ac:dyDescent="0.3">
      <c r="A46" t="s">
        <v>180</v>
      </c>
      <c r="B46" t="s">
        <v>28</v>
      </c>
      <c r="C46" t="s">
        <v>63</v>
      </c>
      <c r="D46" s="10">
        <v>0</v>
      </c>
      <c r="E46" t="s">
        <v>181</v>
      </c>
      <c r="F46" t="s">
        <v>173</v>
      </c>
      <c r="G46" s="10">
        <v>2850</v>
      </c>
      <c r="H46" s="10" t="e">
        <f>SUMIFS('[3]Taxes Withheld'!F$1:F$65536,'[3]Taxes Withheld'!C$1:C$65536,'Import DV AUCS'!A46)</f>
        <v>#VALUE!</v>
      </c>
      <c r="I46" s="10" t="e">
        <f>SUMIFS('[3]Taxes Withheld'!G$1:G$65536,'[3]Taxes Withheld'!C$1:C$65536,'Import DV AUCS'!A46)</f>
        <v>#VALUE!</v>
      </c>
      <c r="K46" s="10" t="e">
        <f t="shared" si="0"/>
        <v>#VALUE!</v>
      </c>
      <c r="M46" t="s">
        <v>98</v>
      </c>
      <c r="N46" t="s">
        <v>99</v>
      </c>
      <c r="O46" t="s">
        <v>100</v>
      </c>
    </row>
    <row r="47" spans="1:15" hidden="1" x14ac:dyDescent="0.3">
      <c r="A47" t="s">
        <v>182</v>
      </c>
      <c r="B47" t="s">
        <v>28</v>
      </c>
      <c r="C47" t="s">
        <v>63</v>
      </c>
      <c r="D47" s="10">
        <v>0</v>
      </c>
      <c r="E47" t="s">
        <v>183</v>
      </c>
      <c r="F47" t="s">
        <v>173</v>
      </c>
      <c r="G47" s="10">
        <v>0</v>
      </c>
      <c r="H47" s="10" t="e">
        <f>SUMIFS('[3]Taxes Withheld'!F$1:F$65536,'[3]Taxes Withheld'!C$1:C$65536,'Import DV AUCS'!A47)</f>
        <v>#VALUE!</v>
      </c>
      <c r="I47" s="10" t="e">
        <f>SUMIFS('[3]Taxes Withheld'!G$1:G$65536,'[3]Taxes Withheld'!C$1:C$65536,'Import DV AUCS'!A47)</f>
        <v>#VALUE!</v>
      </c>
      <c r="K47" s="10" t="e">
        <f t="shared" si="0"/>
        <v>#VALUE!</v>
      </c>
      <c r="M47" t="s">
        <v>55</v>
      </c>
      <c r="N47" t="s">
        <v>56</v>
      </c>
      <c r="O47" t="s">
        <v>57</v>
      </c>
    </row>
    <row r="48" spans="1:15" hidden="1" x14ac:dyDescent="0.3">
      <c r="A48" t="s">
        <v>184</v>
      </c>
      <c r="B48" t="s">
        <v>28</v>
      </c>
      <c r="C48" t="s">
        <v>63</v>
      </c>
      <c r="D48" s="10">
        <v>0</v>
      </c>
      <c r="E48" t="s">
        <v>185</v>
      </c>
      <c r="F48" t="s">
        <v>173</v>
      </c>
      <c r="G48" s="10">
        <v>0</v>
      </c>
      <c r="H48" s="10" t="e">
        <f>SUMIFS('[3]Taxes Withheld'!F$1:F$65536,'[3]Taxes Withheld'!C$1:C$65536,'Import DV AUCS'!A48)</f>
        <v>#VALUE!</v>
      </c>
      <c r="I48" s="10" t="e">
        <f>SUMIFS('[3]Taxes Withheld'!G$1:G$65536,'[3]Taxes Withheld'!C$1:C$65536,'Import DV AUCS'!A48)</f>
        <v>#VALUE!</v>
      </c>
      <c r="K48" s="10" t="e">
        <f t="shared" si="0"/>
        <v>#VALUE!</v>
      </c>
      <c r="M48" t="s">
        <v>55</v>
      </c>
      <c r="N48" t="s">
        <v>56</v>
      </c>
      <c r="O48" t="s">
        <v>57</v>
      </c>
    </row>
    <row r="49" spans="1:15" hidden="1" x14ac:dyDescent="0.3">
      <c r="A49" t="s">
        <v>186</v>
      </c>
      <c r="B49" t="s">
        <v>28</v>
      </c>
      <c r="C49" t="s">
        <v>63</v>
      </c>
      <c r="D49" s="10">
        <v>0</v>
      </c>
      <c r="E49" t="s">
        <v>187</v>
      </c>
      <c r="F49" t="s">
        <v>188</v>
      </c>
      <c r="G49" s="10">
        <v>0</v>
      </c>
      <c r="H49" s="10" t="e">
        <f>SUMIFS('[3]Taxes Withheld'!F$1:F$65536,'[3]Taxes Withheld'!C$1:C$65536,'Import DV AUCS'!A49)</f>
        <v>#VALUE!</v>
      </c>
      <c r="I49" s="10" t="e">
        <f>SUMIFS('[3]Taxes Withheld'!G$1:G$65536,'[3]Taxes Withheld'!C$1:C$65536,'Import DV AUCS'!A49)</f>
        <v>#VALUE!</v>
      </c>
      <c r="K49" s="10" t="e">
        <f t="shared" si="0"/>
        <v>#VALUE!</v>
      </c>
      <c r="M49" t="s">
        <v>55</v>
      </c>
      <c r="N49" t="s">
        <v>56</v>
      </c>
      <c r="O49" t="s">
        <v>57</v>
      </c>
    </row>
    <row r="50" spans="1:15" hidden="1" x14ac:dyDescent="0.3">
      <c r="A50" t="s">
        <v>189</v>
      </c>
      <c r="B50" t="s">
        <v>28</v>
      </c>
      <c r="C50" t="s">
        <v>190</v>
      </c>
      <c r="D50" s="10">
        <v>22550.49</v>
      </c>
      <c r="E50" t="s">
        <v>191</v>
      </c>
      <c r="F50" t="s">
        <v>192</v>
      </c>
      <c r="G50" s="10">
        <v>21342.43</v>
      </c>
      <c r="H50" s="10" t="e">
        <f>SUMIFS('[3]Taxes Withheld'!F$1:F$65536,'[3]Taxes Withheld'!C$1:C$65536,'Import DV AUCS'!A50)</f>
        <v>#VALUE!</v>
      </c>
      <c r="I50" s="10" t="e">
        <f>SUMIFS('[3]Taxes Withheld'!G$1:G$65536,'[3]Taxes Withheld'!C$1:C$65536,'Import DV AUCS'!A50)</f>
        <v>#VALUE!</v>
      </c>
      <c r="K50" s="10" t="e">
        <f t="shared" si="0"/>
        <v>#VALUE!</v>
      </c>
      <c r="M50" t="s">
        <v>55</v>
      </c>
      <c r="N50" t="s">
        <v>56</v>
      </c>
      <c r="O50" t="s">
        <v>57</v>
      </c>
    </row>
    <row r="51" spans="1:15" hidden="1" x14ac:dyDescent="0.3">
      <c r="A51" t="s">
        <v>193</v>
      </c>
      <c r="B51" t="s">
        <v>28</v>
      </c>
      <c r="C51" t="s">
        <v>194</v>
      </c>
      <c r="D51" s="10">
        <v>7800</v>
      </c>
      <c r="E51" t="s">
        <v>195</v>
      </c>
      <c r="F51" t="s">
        <v>196</v>
      </c>
      <c r="G51" s="10">
        <v>7800</v>
      </c>
      <c r="H51" s="10" t="e">
        <f>SUMIFS('[3]Taxes Withheld'!F$1:F$65536,'[3]Taxes Withheld'!C$1:C$65536,'Import DV AUCS'!A51)</f>
        <v>#VALUE!</v>
      </c>
      <c r="I51" s="10" t="e">
        <f>SUMIFS('[3]Taxes Withheld'!G$1:G$65536,'[3]Taxes Withheld'!C$1:C$65536,'Import DV AUCS'!A51)</f>
        <v>#VALUE!</v>
      </c>
      <c r="K51" s="10" t="e">
        <f t="shared" si="0"/>
        <v>#VALUE!</v>
      </c>
      <c r="M51" t="s">
        <v>197</v>
      </c>
      <c r="N51" t="s">
        <v>56</v>
      </c>
      <c r="O51" t="s">
        <v>57</v>
      </c>
    </row>
    <row r="52" spans="1:15" hidden="1" x14ac:dyDescent="0.3">
      <c r="A52" t="s">
        <v>198</v>
      </c>
      <c r="B52" t="s">
        <v>28</v>
      </c>
      <c r="C52" t="s">
        <v>199</v>
      </c>
      <c r="D52" s="10">
        <v>7800</v>
      </c>
      <c r="E52" t="s">
        <v>200</v>
      </c>
      <c r="F52" t="s">
        <v>196</v>
      </c>
      <c r="G52" s="10">
        <v>7800</v>
      </c>
      <c r="H52" s="10" t="e">
        <f>SUMIFS('[3]Taxes Withheld'!F$1:F$65536,'[3]Taxes Withheld'!C$1:C$65536,'Import DV AUCS'!A52)</f>
        <v>#VALUE!</v>
      </c>
      <c r="I52" s="10" t="e">
        <f>SUMIFS('[3]Taxes Withheld'!G$1:G$65536,'[3]Taxes Withheld'!C$1:C$65536,'Import DV AUCS'!A52)</f>
        <v>#VALUE!</v>
      </c>
      <c r="K52" s="10" t="e">
        <f t="shared" si="0"/>
        <v>#VALUE!</v>
      </c>
      <c r="M52" t="s">
        <v>197</v>
      </c>
      <c r="N52" t="s">
        <v>56</v>
      </c>
      <c r="O52" t="s">
        <v>57</v>
      </c>
    </row>
    <row r="53" spans="1:15" hidden="1" x14ac:dyDescent="0.3">
      <c r="A53" t="s">
        <v>201</v>
      </c>
      <c r="B53" t="s">
        <v>28</v>
      </c>
      <c r="C53" t="s">
        <v>202</v>
      </c>
      <c r="D53" s="10">
        <v>7800</v>
      </c>
      <c r="E53" t="s">
        <v>203</v>
      </c>
      <c r="F53" t="s">
        <v>196</v>
      </c>
      <c r="G53" s="10">
        <v>7800</v>
      </c>
      <c r="H53" s="10" t="e">
        <f>SUMIFS('[3]Taxes Withheld'!F$1:F$65536,'[3]Taxes Withheld'!C$1:C$65536,'Import DV AUCS'!A53)</f>
        <v>#VALUE!</v>
      </c>
      <c r="I53" s="10" t="e">
        <f>SUMIFS('[3]Taxes Withheld'!G$1:G$65536,'[3]Taxes Withheld'!C$1:C$65536,'Import DV AUCS'!A53)</f>
        <v>#VALUE!</v>
      </c>
      <c r="K53" s="10" t="e">
        <f t="shared" si="0"/>
        <v>#VALUE!</v>
      </c>
      <c r="M53" t="s">
        <v>197</v>
      </c>
      <c r="N53" t="s">
        <v>56</v>
      </c>
      <c r="O53" t="s">
        <v>57</v>
      </c>
    </row>
    <row r="54" spans="1:15" hidden="1" x14ac:dyDescent="0.3">
      <c r="A54" t="s">
        <v>204</v>
      </c>
      <c r="B54" t="s">
        <v>28</v>
      </c>
      <c r="C54" t="s">
        <v>205</v>
      </c>
      <c r="D54" s="10">
        <v>7800</v>
      </c>
      <c r="E54" s="575" t="s">
        <v>445</v>
      </c>
      <c r="F54" t="s">
        <v>196</v>
      </c>
      <c r="G54" s="10">
        <v>7800</v>
      </c>
      <c r="H54" s="10" t="e">
        <f>SUMIFS('[3]Taxes Withheld'!F$1:F$65536,'[3]Taxes Withheld'!C$1:C$65536,'Import DV AUCS'!A54)</f>
        <v>#VALUE!</v>
      </c>
      <c r="I54" s="10" t="e">
        <f>SUMIFS('[3]Taxes Withheld'!G$1:G$65536,'[3]Taxes Withheld'!C$1:C$65536,'Import DV AUCS'!A54)</f>
        <v>#VALUE!</v>
      </c>
      <c r="K54" s="10" t="e">
        <f t="shared" si="0"/>
        <v>#VALUE!</v>
      </c>
      <c r="M54" t="s">
        <v>197</v>
      </c>
      <c r="N54" t="s">
        <v>56</v>
      </c>
      <c r="O54" t="s">
        <v>57</v>
      </c>
    </row>
    <row r="55" spans="1:15" hidden="1" x14ac:dyDescent="0.3">
      <c r="A55" t="s">
        <v>207</v>
      </c>
      <c r="B55" t="s">
        <v>28</v>
      </c>
      <c r="C55" t="s">
        <v>208</v>
      </c>
      <c r="D55" s="10">
        <v>7800</v>
      </c>
      <c r="E55" s="575" t="s">
        <v>1109</v>
      </c>
      <c r="F55" t="s">
        <v>196</v>
      </c>
      <c r="G55" s="10">
        <v>7800</v>
      </c>
      <c r="H55" s="10" t="e">
        <f>SUMIFS('[3]Taxes Withheld'!F$1:F$65536,'[3]Taxes Withheld'!C$1:C$65536,'Import DV AUCS'!A55)</f>
        <v>#VALUE!</v>
      </c>
      <c r="I55" s="10" t="e">
        <f>SUMIFS('[3]Taxes Withheld'!G$1:G$65536,'[3]Taxes Withheld'!C$1:C$65536,'Import DV AUCS'!A55)</f>
        <v>#VALUE!</v>
      </c>
      <c r="K55" s="10" t="e">
        <f t="shared" si="0"/>
        <v>#VALUE!</v>
      </c>
      <c r="M55" t="s">
        <v>197</v>
      </c>
      <c r="N55" t="s">
        <v>56</v>
      </c>
      <c r="O55" t="s">
        <v>57</v>
      </c>
    </row>
    <row r="56" spans="1:15" hidden="1" x14ac:dyDescent="0.3">
      <c r="A56" t="s">
        <v>210</v>
      </c>
      <c r="B56" t="s">
        <v>28</v>
      </c>
      <c r="C56" t="s">
        <v>63</v>
      </c>
      <c r="D56" s="10">
        <v>0</v>
      </c>
      <c r="E56" t="s">
        <v>73</v>
      </c>
      <c r="F56" t="s">
        <v>211</v>
      </c>
      <c r="G56" s="10">
        <v>331488.05</v>
      </c>
      <c r="H56" s="10" t="e">
        <f>SUMIFS('[3]Taxes Withheld'!F$1:F$65536,'[3]Taxes Withheld'!C$1:C$65536,'Import DV AUCS'!A56)</f>
        <v>#VALUE!</v>
      </c>
      <c r="I56" s="10" t="e">
        <f>SUMIFS('[3]Taxes Withheld'!G$1:G$65536,'[3]Taxes Withheld'!C$1:C$65536,'Import DV AUCS'!A56)</f>
        <v>#VALUE!</v>
      </c>
      <c r="K56" s="10" t="e">
        <f t="shared" si="0"/>
        <v>#VALUE!</v>
      </c>
      <c r="M56" t="s">
        <v>66</v>
      </c>
      <c r="N56" t="s">
        <v>67</v>
      </c>
      <c r="O56" t="s">
        <v>68</v>
      </c>
    </row>
    <row r="57" spans="1:15" hidden="1" x14ac:dyDescent="0.3">
      <c r="A57" t="s">
        <v>212</v>
      </c>
      <c r="B57" t="s">
        <v>28</v>
      </c>
      <c r="C57" t="s">
        <v>63</v>
      </c>
      <c r="D57" s="10">
        <v>0</v>
      </c>
      <c r="E57" t="s">
        <v>213</v>
      </c>
      <c r="F57" t="s">
        <v>211</v>
      </c>
      <c r="G57" s="10">
        <v>104743.46</v>
      </c>
      <c r="H57" s="10" t="e">
        <f>SUMIFS('[3]Taxes Withheld'!F$1:F$65536,'[3]Taxes Withheld'!C$1:C$65536,'Import DV AUCS'!A57)</f>
        <v>#VALUE!</v>
      </c>
      <c r="I57" s="10" t="e">
        <f>SUMIFS('[3]Taxes Withheld'!G$1:G$65536,'[3]Taxes Withheld'!C$1:C$65536,'Import DV AUCS'!A57)</f>
        <v>#VALUE!</v>
      </c>
      <c r="K57" s="10" t="e">
        <f t="shared" si="0"/>
        <v>#VALUE!</v>
      </c>
      <c r="M57" t="s">
        <v>66</v>
      </c>
      <c r="N57" t="s">
        <v>67</v>
      </c>
      <c r="O57" t="s">
        <v>68</v>
      </c>
    </row>
    <row r="58" spans="1:15" hidden="1" x14ac:dyDescent="0.3">
      <c r="A58" t="s">
        <v>214</v>
      </c>
      <c r="B58" t="s">
        <v>28</v>
      </c>
      <c r="C58" t="s">
        <v>63</v>
      </c>
      <c r="D58" s="10">
        <v>0</v>
      </c>
      <c r="E58" t="s">
        <v>80</v>
      </c>
      <c r="F58" t="s">
        <v>211</v>
      </c>
      <c r="G58" s="10">
        <v>76343.490000000005</v>
      </c>
      <c r="H58" s="10" t="e">
        <f>SUMIFS('[3]Taxes Withheld'!F$1:F$65536,'[3]Taxes Withheld'!C$1:C$65536,'Import DV AUCS'!A58)</f>
        <v>#VALUE!</v>
      </c>
      <c r="I58" s="10" t="e">
        <f>SUMIFS('[3]Taxes Withheld'!G$1:G$65536,'[3]Taxes Withheld'!C$1:C$65536,'Import DV AUCS'!A58)</f>
        <v>#VALUE!</v>
      </c>
      <c r="K58" s="10" t="e">
        <f t="shared" si="0"/>
        <v>#VALUE!</v>
      </c>
      <c r="M58" t="s">
        <v>66</v>
      </c>
      <c r="N58" t="s">
        <v>67</v>
      </c>
      <c r="O58" t="s">
        <v>68</v>
      </c>
    </row>
    <row r="59" spans="1:15" hidden="1" x14ac:dyDescent="0.3">
      <c r="A59" t="s">
        <v>215</v>
      </c>
      <c r="B59" t="s">
        <v>28</v>
      </c>
      <c r="C59" t="s">
        <v>63</v>
      </c>
      <c r="D59" s="10">
        <v>0</v>
      </c>
      <c r="E59" s="575" t="s">
        <v>1035</v>
      </c>
      <c r="F59" t="s">
        <v>211</v>
      </c>
      <c r="G59" s="10">
        <v>138575.47</v>
      </c>
      <c r="H59" s="10" t="e">
        <f>SUMIFS('[3]Taxes Withheld'!F$1:F$65536,'[3]Taxes Withheld'!C$1:C$65536,'Import DV AUCS'!A59)</f>
        <v>#VALUE!</v>
      </c>
      <c r="I59" s="10" t="e">
        <f>SUMIFS('[3]Taxes Withheld'!G$1:G$65536,'[3]Taxes Withheld'!C$1:C$65536,'Import DV AUCS'!A59)</f>
        <v>#VALUE!</v>
      </c>
      <c r="K59" s="10" t="e">
        <f t="shared" si="0"/>
        <v>#VALUE!</v>
      </c>
      <c r="M59" t="s">
        <v>66</v>
      </c>
      <c r="N59" t="s">
        <v>67</v>
      </c>
      <c r="O59" t="s">
        <v>68</v>
      </c>
    </row>
    <row r="60" spans="1:15" hidden="1" x14ac:dyDescent="0.3">
      <c r="A60" t="s">
        <v>216</v>
      </c>
      <c r="B60" t="s">
        <v>28</v>
      </c>
      <c r="C60" t="s">
        <v>63</v>
      </c>
      <c r="D60" s="10">
        <v>0</v>
      </c>
      <c r="E60" t="s">
        <v>90</v>
      </c>
      <c r="F60" t="s">
        <v>211</v>
      </c>
      <c r="G60" s="10">
        <v>81815.55</v>
      </c>
      <c r="H60" s="10" t="e">
        <f>SUMIFS('[3]Taxes Withheld'!F$1:F$65536,'[3]Taxes Withheld'!C$1:C$65536,'Import DV AUCS'!A60)</f>
        <v>#VALUE!</v>
      </c>
      <c r="I60" s="10" t="e">
        <f>SUMIFS('[3]Taxes Withheld'!G$1:G$65536,'[3]Taxes Withheld'!C$1:C$65536,'Import DV AUCS'!A60)</f>
        <v>#VALUE!</v>
      </c>
      <c r="K60" s="10" t="e">
        <f t="shared" si="0"/>
        <v>#VALUE!</v>
      </c>
      <c r="M60" t="s">
        <v>66</v>
      </c>
      <c r="N60" t="s">
        <v>67</v>
      </c>
      <c r="O60" t="s">
        <v>68</v>
      </c>
    </row>
    <row r="61" spans="1:15" hidden="1" x14ac:dyDescent="0.3">
      <c r="A61" t="s">
        <v>217</v>
      </c>
      <c r="B61" t="s">
        <v>28</v>
      </c>
      <c r="C61" t="s">
        <v>63</v>
      </c>
      <c r="D61" s="10">
        <v>0</v>
      </c>
      <c r="E61" s="575" t="s">
        <v>2426</v>
      </c>
      <c r="F61" t="s">
        <v>211</v>
      </c>
      <c r="G61" s="10">
        <v>82918.22</v>
      </c>
      <c r="H61" s="10" t="e">
        <f>SUMIFS('[3]Taxes Withheld'!F$1:F$65536,'[3]Taxes Withheld'!C$1:C$65536,'Import DV AUCS'!A61)</f>
        <v>#VALUE!</v>
      </c>
      <c r="I61" s="10" t="e">
        <f>SUMIFS('[3]Taxes Withheld'!G$1:G$65536,'[3]Taxes Withheld'!C$1:C$65536,'Import DV AUCS'!A61)</f>
        <v>#VALUE!</v>
      </c>
      <c r="K61" s="10" t="e">
        <f t="shared" si="0"/>
        <v>#VALUE!</v>
      </c>
      <c r="M61" t="s">
        <v>66</v>
      </c>
      <c r="N61" t="s">
        <v>67</v>
      </c>
      <c r="O61" t="s">
        <v>68</v>
      </c>
    </row>
    <row r="62" spans="1:15" hidden="1" x14ac:dyDescent="0.3">
      <c r="A62" t="s">
        <v>219</v>
      </c>
      <c r="B62" t="s">
        <v>28</v>
      </c>
      <c r="C62" t="s">
        <v>220</v>
      </c>
      <c r="D62" s="10">
        <v>4313.25</v>
      </c>
      <c r="E62" t="s">
        <v>83</v>
      </c>
      <c r="F62" t="s">
        <v>221</v>
      </c>
      <c r="G62" s="10">
        <v>4313.25</v>
      </c>
      <c r="H62" s="10" t="e">
        <f>SUMIFS('[3]Taxes Withheld'!F$1:F$65536,'[3]Taxes Withheld'!C$1:C$65536,'Import DV AUCS'!A62)</f>
        <v>#VALUE!</v>
      </c>
      <c r="I62" s="10" t="e">
        <f>SUMIFS('[3]Taxes Withheld'!G$1:G$65536,'[3]Taxes Withheld'!C$1:C$65536,'Import DV AUCS'!A62)</f>
        <v>#VALUE!</v>
      </c>
      <c r="K62" s="10" t="e">
        <f t="shared" si="0"/>
        <v>#VALUE!</v>
      </c>
      <c r="M62" t="s">
        <v>55</v>
      </c>
      <c r="N62" t="s">
        <v>56</v>
      </c>
      <c r="O62" t="s">
        <v>57</v>
      </c>
    </row>
    <row r="63" spans="1:15" hidden="1" x14ac:dyDescent="0.3">
      <c r="A63" t="s">
        <v>222</v>
      </c>
      <c r="B63" t="s">
        <v>28</v>
      </c>
      <c r="C63" t="s">
        <v>63</v>
      </c>
      <c r="D63" s="10">
        <v>0</v>
      </c>
      <c r="E63" t="s">
        <v>223</v>
      </c>
      <c r="F63" t="s">
        <v>224</v>
      </c>
      <c r="G63" s="10">
        <v>73005.710000000006</v>
      </c>
      <c r="H63" s="10" t="e">
        <f>SUMIFS('[3]Taxes Withheld'!F$1:F$65536,'[3]Taxes Withheld'!C$1:C$65536,'Import DV AUCS'!A63)</f>
        <v>#VALUE!</v>
      </c>
      <c r="I63" s="10" t="e">
        <f>SUMIFS('[3]Taxes Withheld'!G$1:G$65536,'[3]Taxes Withheld'!C$1:C$65536,'Import DV AUCS'!A63)</f>
        <v>#VALUE!</v>
      </c>
      <c r="K63" s="10" t="e">
        <f t="shared" si="0"/>
        <v>#VALUE!</v>
      </c>
      <c r="M63" t="s">
        <v>98</v>
      </c>
      <c r="N63" t="s">
        <v>99</v>
      </c>
      <c r="O63" t="s">
        <v>100</v>
      </c>
    </row>
    <row r="64" spans="1:15" hidden="1" x14ac:dyDescent="0.3">
      <c r="A64" t="s">
        <v>225</v>
      </c>
      <c r="B64" t="s">
        <v>28</v>
      </c>
      <c r="C64" t="s">
        <v>63</v>
      </c>
      <c r="D64" s="10">
        <v>0</v>
      </c>
      <c r="E64" t="s">
        <v>126</v>
      </c>
      <c r="F64" t="s">
        <v>226</v>
      </c>
      <c r="G64" s="10">
        <v>7500</v>
      </c>
      <c r="H64" s="10" t="e">
        <f>SUMIFS('[3]Taxes Withheld'!F$1:F$65536,'[3]Taxes Withheld'!C$1:C$65536,'Import DV AUCS'!A64)</f>
        <v>#VALUE!</v>
      </c>
      <c r="I64" s="10" t="e">
        <f>SUMIFS('[3]Taxes Withheld'!G$1:G$65536,'[3]Taxes Withheld'!C$1:C$65536,'Import DV AUCS'!A64)</f>
        <v>#VALUE!</v>
      </c>
      <c r="K64" s="10" t="e">
        <f t="shared" si="0"/>
        <v>#VALUE!</v>
      </c>
      <c r="M64" t="s">
        <v>98</v>
      </c>
      <c r="N64" t="s">
        <v>99</v>
      </c>
      <c r="O64" t="s">
        <v>100</v>
      </c>
    </row>
    <row r="65" spans="1:15" hidden="1" x14ac:dyDescent="0.3">
      <c r="A65" t="s">
        <v>227</v>
      </c>
      <c r="B65" t="s">
        <v>28</v>
      </c>
      <c r="C65" t="s">
        <v>228</v>
      </c>
      <c r="D65" s="10">
        <v>160190.04</v>
      </c>
      <c r="E65" s="576" t="s">
        <v>2429</v>
      </c>
      <c r="F65" t="s">
        <v>230</v>
      </c>
      <c r="G65" s="10">
        <v>0</v>
      </c>
      <c r="H65" s="10" t="e">
        <f>SUMIFS('[3]Taxes Withheld'!F$1:F$65536,'[3]Taxes Withheld'!C$1:C$65536,'Import DV AUCS'!A65)</f>
        <v>#VALUE!</v>
      </c>
      <c r="I65" s="10" t="e">
        <f>SUMIFS('[3]Taxes Withheld'!G$1:G$65536,'[3]Taxes Withheld'!C$1:C$65536,'Import DV AUCS'!A65)</f>
        <v>#VALUE!</v>
      </c>
      <c r="K65" s="10" t="e">
        <f t="shared" si="0"/>
        <v>#VALUE!</v>
      </c>
      <c r="M65" t="s">
        <v>55</v>
      </c>
      <c r="N65" t="s">
        <v>56</v>
      </c>
      <c r="O65" t="s">
        <v>57</v>
      </c>
    </row>
    <row r="66" spans="1:15" hidden="1" x14ac:dyDescent="0.3">
      <c r="A66" t="s">
        <v>231</v>
      </c>
      <c r="B66" t="s">
        <v>28</v>
      </c>
      <c r="C66" t="s">
        <v>232</v>
      </c>
      <c r="D66" s="10">
        <v>10311.43</v>
      </c>
      <c r="E66" s="576" t="s">
        <v>2429</v>
      </c>
      <c r="F66" t="s">
        <v>233</v>
      </c>
      <c r="G66" s="10">
        <v>0</v>
      </c>
      <c r="H66" s="10" t="e">
        <f>SUMIFS('[3]Taxes Withheld'!F$1:F$65536,'[3]Taxes Withheld'!C$1:C$65536,'Import DV AUCS'!A66)</f>
        <v>#VALUE!</v>
      </c>
      <c r="I66" s="10" t="e">
        <f>SUMIFS('[3]Taxes Withheld'!G$1:G$65536,'[3]Taxes Withheld'!C$1:C$65536,'Import DV AUCS'!A66)</f>
        <v>#VALUE!</v>
      </c>
      <c r="K66" s="10" t="e">
        <f t="shared" si="0"/>
        <v>#VALUE!</v>
      </c>
      <c r="M66" t="s">
        <v>55</v>
      </c>
      <c r="N66" t="s">
        <v>56</v>
      </c>
      <c r="O66" t="s">
        <v>57</v>
      </c>
    </row>
    <row r="67" spans="1:15" hidden="1" x14ac:dyDescent="0.3">
      <c r="A67" t="s">
        <v>234</v>
      </c>
      <c r="B67" t="s">
        <v>28</v>
      </c>
      <c r="C67" t="s">
        <v>63</v>
      </c>
      <c r="D67" s="10">
        <v>0</v>
      </c>
      <c r="E67" t="s">
        <v>235</v>
      </c>
      <c r="F67" t="s">
        <v>236</v>
      </c>
      <c r="G67" s="10">
        <v>9230.6299999999992</v>
      </c>
      <c r="H67" s="10" t="e">
        <f>SUMIFS('[3]Taxes Withheld'!F$1:F$65536,'[3]Taxes Withheld'!C$1:C$65536,'Import DV AUCS'!A67)</f>
        <v>#VALUE!</v>
      </c>
      <c r="I67" s="10" t="e">
        <f>SUMIFS('[3]Taxes Withheld'!G$1:G$65536,'[3]Taxes Withheld'!C$1:C$65536,'Import DV AUCS'!A67)</f>
        <v>#VALUE!</v>
      </c>
      <c r="K67" s="10" t="e">
        <f t="shared" si="0"/>
        <v>#VALUE!</v>
      </c>
      <c r="M67" t="s">
        <v>98</v>
      </c>
      <c r="N67" t="s">
        <v>99</v>
      </c>
      <c r="O67" t="s">
        <v>100</v>
      </c>
    </row>
    <row r="68" spans="1:15" hidden="1" x14ac:dyDescent="0.3">
      <c r="A68" t="s">
        <v>237</v>
      </c>
      <c r="B68" t="s">
        <v>28</v>
      </c>
      <c r="C68" t="s">
        <v>63</v>
      </c>
      <c r="D68" s="10">
        <v>0</v>
      </c>
      <c r="E68" t="s">
        <v>96</v>
      </c>
      <c r="F68" t="s">
        <v>238</v>
      </c>
      <c r="G68" s="10">
        <v>0</v>
      </c>
      <c r="H68" s="10" t="e">
        <f>SUMIFS('[3]Taxes Withheld'!F$1:F$65536,'[3]Taxes Withheld'!C$1:C$65536,'Import DV AUCS'!A68)</f>
        <v>#VALUE!</v>
      </c>
      <c r="I68" s="10" t="e">
        <f>SUMIFS('[3]Taxes Withheld'!G$1:G$65536,'[3]Taxes Withheld'!C$1:C$65536,'Import DV AUCS'!A68)</f>
        <v>#VALUE!</v>
      </c>
      <c r="K68" s="10" t="e">
        <f t="shared" ref="K68:K131" si="1">H68+I68+J68</f>
        <v>#VALUE!</v>
      </c>
      <c r="M68" t="s">
        <v>55</v>
      </c>
      <c r="N68" t="s">
        <v>56</v>
      </c>
      <c r="O68" t="s">
        <v>57</v>
      </c>
    </row>
    <row r="69" spans="1:15" hidden="1" x14ac:dyDescent="0.3">
      <c r="A69" t="s">
        <v>239</v>
      </c>
      <c r="B69" t="s">
        <v>28</v>
      </c>
      <c r="C69" t="s">
        <v>63</v>
      </c>
      <c r="D69" s="10">
        <v>0</v>
      </c>
      <c r="E69" t="s">
        <v>240</v>
      </c>
      <c r="F69" t="s">
        <v>241</v>
      </c>
      <c r="G69" s="10">
        <v>1218.24</v>
      </c>
      <c r="H69" s="10" t="e">
        <f>SUMIFS('[3]Taxes Withheld'!F$1:F$65536,'[3]Taxes Withheld'!C$1:C$65536,'Import DV AUCS'!A69)</f>
        <v>#VALUE!</v>
      </c>
      <c r="I69" s="10" t="e">
        <f>SUMIFS('[3]Taxes Withheld'!G$1:G$65536,'[3]Taxes Withheld'!C$1:C$65536,'Import DV AUCS'!A69)</f>
        <v>#VALUE!</v>
      </c>
      <c r="K69" s="10" t="e">
        <f t="shared" si="1"/>
        <v>#VALUE!</v>
      </c>
      <c r="M69" t="s">
        <v>98</v>
      </c>
      <c r="N69" t="s">
        <v>99</v>
      </c>
      <c r="O69" t="s">
        <v>100</v>
      </c>
    </row>
    <row r="70" spans="1:15" hidden="1" x14ac:dyDescent="0.3">
      <c r="A70" t="s">
        <v>242</v>
      </c>
      <c r="B70" t="s">
        <v>28</v>
      </c>
      <c r="C70" t="s">
        <v>243</v>
      </c>
      <c r="D70" s="10">
        <v>59500</v>
      </c>
      <c r="E70" t="s">
        <v>131</v>
      </c>
      <c r="F70" t="s">
        <v>244</v>
      </c>
      <c r="G70" s="10">
        <v>57120</v>
      </c>
      <c r="H70" s="10" t="e">
        <f>SUMIFS('[3]Taxes Withheld'!F$1:F$65536,'[3]Taxes Withheld'!C$1:C$65536,'Import DV AUCS'!A70)</f>
        <v>#VALUE!</v>
      </c>
      <c r="I70" s="10" t="e">
        <f>SUMIFS('[3]Taxes Withheld'!G$1:G$65536,'[3]Taxes Withheld'!C$1:C$65536,'Import DV AUCS'!A70)</f>
        <v>#VALUE!</v>
      </c>
      <c r="K70" s="10" t="e">
        <f t="shared" si="1"/>
        <v>#VALUE!</v>
      </c>
      <c r="M70" t="s">
        <v>55</v>
      </c>
      <c r="N70" t="s">
        <v>56</v>
      </c>
      <c r="O70" t="s">
        <v>57</v>
      </c>
    </row>
    <row r="71" spans="1:15" hidden="1" x14ac:dyDescent="0.3">
      <c r="A71" t="s">
        <v>245</v>
      </c>
      <c r="B71" t="s">
        <v>28</v>
      </c>
      <c r="C71" t="s">
        <v>246</v>
      </c>
      <c r="D71" s="10">
        <v>18046.37</v>
      </c>
      <c r="E71" t="s">
        <v>247</v>
      </c>
      <c r="F71" t="s">
        <v>248</v>
      </c>
      <c r="G71" s="10">
        <v>13940.25</v>
      </c>
      <c r="H71" s="10" t="e">
        <f>SUMIFS('[3]Taxes Withheld'!F$1:F$65536,'[3]Taxes Withheld'!C$1:C$65536,'Import DV AUCS'!A71)</f>
        <v>#VALUE!</v>
      </c>
      <c r="I71" s="10" t="e">
        <f>SUMIFS('[3]Taxes Withheld'!G$1:G$65536,'[3]Taxes Withheld'!C$1:C$65536,'Import DV AUCS'!A71)</f>
        <v>#VALUE!</v>
      </c>
      <c r="K71" s="10" t="e">
        <f t="shared" si="1"/>
        <v>#VALUE!</v>
      </c>
      <c r="M71" t="s">
        <v>55</v>
      </c>
      <c r="N71" t="s">
        <v>56</v>
      </c>
      <c r="O71" t="s">
        <v>57</v>
      </c>
    </row>
    <row r="72" spans="1:15" hidden="1" x14ac:dyDescent="0.3">
      <c r="A72" t="s">
        <v>249</v>
      </c>
      <c r="B72" t="s">
        <v>28</v>
      </c>
      <c r="C72" t="s">
        <v>63</v>
      </c>
      <c r="D72" s="10">
        <v>0</v>
      </c>
      <c r="E72" t="s">
        <v>250</v>
      </c>
      <c r="F72" t="s">
        <v>251</v>
      </c>
      <c r="G72" s="10">
        <v>0</v>
      </c>
      <c r="H72" s="10" t="e">
        <f>SUMIFS('[3]Taxes Withheld'!F$1:F$65536,'[3]Taxes Withheld'!C$1:C$65536,'Import DV AUCS'!A72)</f>
        <v>#VALUE!</v>
      </c>
      <c r="I72" s="10" t="e">
        <f>SUMIFS('[3]Taxes Withheld'!G$1:G$65536,'[3]Taxes Withheld'!C$1:C$65536,'Import DV AUCS'!A72)</f>
        <v>#VALUE!</v>
      </c>
      <c r="K72" s="10" t="e">
        <f t="shared" si="1"/>
        <v>#VALUE!</v>
      </c>
      <c r="M72" t="s">
        <v>55</v>
      </c>
      <c r="N72" t="s">
        <v>56</v>
      </c>
      <c r="O72" t="s">
        <v>57</v>
      </c>
    </row>
    <row r="73" spans="1:15" hidden="1" x14ac:dyDescent="0.3">
      <c r="A73" t="s">
        <v>252</v>
      </c>
      <c r="B73" t="s">
        <v>28</v>
      </c>
      <c r="C73" t="s">
        <v>63</v>
      </c>
      <c r="D73" s="10">
        <v>0</v>
      </c>
      <c r="E73" t="s">
        <v>253</v>
      </c>
      <c r="F73" t="s">
        <v>254</v>
      </c>
      <c r="G73" s="10">
        <v>0</v>
      </c>
      <c r="H73" s="10" t="e">
        <f>SUMIFS('[3]Taxes Withheld'!F$1:F$65536,'[3]Taxes Withheld'!C$1:C$65536,'Import DV AUCS'!A73)</f>
        <v>#VALUE!</v>
      </c>
      <c r="I73" s="10" t="e">
        <f>SUMIFS('[3]Taxes Withheld'!G$1:G$65536,'[3]Taxes Withheld'!C$1:C$65536,'Import DV AUCS'!A73)</f>
        <v>#VALUE!</v>
      </c>
      <c r="K73" s="10" t="e">
        <f t="shared" si="1"/>
        <v>#VALUE!</v>
      </c>
      <c r="M73" t="s">
        <v>55</v>
      </c>
      <c r="N73" t="s">
        <v>56</v>
      </c>
      <c r="O73" t="s">
        <v>57</v>
      </c>
    </row>
    <row r="74" spans="1:15" hidden="1" x14ac:dyDescent="0.3">
      <c r="A74" t="s">
        <v>255</v>
      </c>
      <c r="B74" t="s">
        <v>28</v>
      </c>
      <c r="C74" t="s">
        <v>63</v>
      </c>
      <c r="D74" s="10">
        <v>0</v>
      </c>
      <c r="E74" t="s">
        <v>119</v>
      </c>
      <c r="F74" t="s">
        <v>256</v>
      </c>
      <c r="G74" s="10">
        <v>8762.98</v>
      </c>
      <c r="H74" s="10" t="e">
        <f>SUMIFS('[3]Taxes Withheld'!F$1:F$65536,'[3]Taxes Withheld'!C$1:C$65536,'Import DV AUCS'!A74)</f>
        <v>#VALUE!</v>
      </c>
      <c r="I74" s="10" t="e">
        <f>SUMIFS('[3]Taxes Withheld'!G$1:G$65536,'[3]Taxes Withheld'!C$1:C$65536,'Import DV AUCS'!A74)</f>
        <v>#VALUE!</v>
      </c>
      <c r="K74" s="10" t="e">
        <f t="shared" si="1"/>
        <v>#VALUE!</v>
      </c>
      <c r="M74" t="s">
        <v>98</v>
      </c>
      <c r="N74" t="s">
        <v>99</v>
      </c>
      <c r="O74" t="s">
        <v>100</v>
      </c>
    </row>
    <row r="75" spans="1:15" hidden="1" x14ac:dyDescent="0.3">
      <c r="A75" t="s">
        <v>257</v>
      </c>
      <c r="B75" t="s">
        <v>28</v>
      </c>
      <c r="C75" t="s">
        <v>63</v>
      </c>
      <c r="D75" s="10">
        <v>0</v>
      </c>
      <c r="E75" t="s">
        <v>119</v>
      </c>
      <c r="F75" t="s">
        <v>258</v>
      </c>
      <c r="G75" s="10">
        <v>17035.72</v>
      </c>
      <c r="H75" s="10" t="e">
        <f>SUMIFS('[3]Taxes Withheld'!F$1:F$65536,'[3]Taxes Withheld'!C$1:C$65536,'Import DV AUCS'!A75)</f>
        <v>#VALUE!</v>
      </c>
      <c r="I75" s="10" t="e">
        <f>SUMIFS('[3]Taxes Withheld'!G$1:G$65536,'[3]Taxes Withheld'!C$1:C$65536,'Import DV AUCS'!A75)</f>
        <v>#VALUE!</v>
      </c>
      <c r="K75" s="10" t="e">
        <f t="shared" si="1"/>
        <v>#VALUE!</v>
      </c>
      <c r="M75" t="s">
        <v>98</v>
      </c>
      <c r="N75" t="s">
        <v>99</v>
      </c>
      <c r="O75" t="s">
        <v>100</v>
      </c>
    </row>
    <row r="76" spans="1:15" hidden="1" x14ac:dyDescent="0.3">
      <c r="A76" t="s">
        <v>259</v>
      </c>
      <c r="B76" t="s">
        <v>28</v>
      </c>
      <c r="C76" t="s">
        <v>63</v>
      </c>
      <c r="D76" s="10">
        <v>0</v>
      </c>
      <c r="E76" s="575" t="s">
        <v>1765</v>
      </c>
      <c r="F76" t="s">
        <v>261</v>
      </c>
      <c r="G76" s="10">
        <v>8044.65</v>
      </c>
      <c r="H76" s="10" t="e">
        <f>SUMIFS('[3]Taxes Withheld'!F$1:F$65536,'[3]Taxes Withheld'!C$1:C$65536,'Import DV AUCS'!A76)</f>
        <v>#VALUE!</v>
      </c>
      <c r="I76" s="10" t="e">
        <f>SUMIFS('[3]Taxes Withheld'!G$1:G$65536,'[3]Taxes Withheld'!C$1:C$65536,'Import DV AUCS'!A76)</f>
        <v>#VALUE!</v>
      </c>
      <c r="K76" s="10" t="e">
        <f t="shared" si="1"/>
        <v>#VALUE!</v>
      </c>
      <c r="M76" t="s">
        <v>98</v>
      </c>
      <c r="N76" t="s">
        <v>99</v>
      </c>
      <c r="O76" t="s">
        <v>100</v>
      </c>
    </row>
    <row r="77" spans="1:15" hidden="1" x14ac:dyDescent="0.3">
      <c r="A77" t="s">
        <v>262</v>
      </c>
      <c r="B77" t="s">
        <v>28</v>
      </c>
      <c r="C77" t="s">
        <v>63</v>
      </c>
      <c r="D77" s="10">
        <v>0</v>
      </c>
      <c r="E77" s="575" t="s">
        <v>1765</v>
      </c>
      <c r="F77" t="s">
        <v>263</v>
      </c>
      <c r="G77" s="10">
        <v>44103.57</v>
      </c>
      <c r="H77" s="10" t="e">
        <f>SUMIFS('[3]Taxes Withheld'!F$1:F$65536,'[3]Taxes Withheld'!C$1:C$65536,'Import DV AUCS'!A77)</f>
        <v>#VALUE!</v>
      </c>
      <c r="I77" s="10" t="e">
        <f>SUMIFS('[3]Taxes Withheld'!G$1:G$65536,'[3]Taxes Withheld'!C$1:C$65536,'Import DV AUCS'!A77)</f>
        <v>#VALUE!</v>
      </c>
      <c r="K77" s="10" t="e">
        <f t="shared" si="1"/>
        <v>#VALUE!</v>
      </c>
      <c r="M77" t="s">
        <v>98</v>
      </c>
      <c r="N77" t="s">
        <v>99</v>
      </c>
      <c r="O77" t="s">
        <v>100</v>
      </c>
    </row>
    <row r="78" spans="1:15" hidden="1" x14ac:dyDescent="0.3">
      <c r="A78" t="s">
        <v>264</v>
      </c>
      <c r="B78" t="s">
        <v>28</v>
      </c>
      <c r="C78" t="s">
        <v>63</v>
      </c>
      <c r="D78" s="10">
        <v>0</v>
      </c>
      <c r="E78" t="s">
        <v>265</v>
      </c>
      <c r="F78" t="s">
        <v>266</v>
      </c>
      <c r="G78" s="10">
        <v>0</v>
      </c>
      <c r="H78" s="10" t="e">
        <f>SUMIFS('[3]Taxes Withheld'!F$1:F$65536,'[3]Taxes Withheld'!C$1:C$65536,'Import DV AUCS'!A78)</f>
        <v>#VALUE!</v>
      </c>
      <c r="I78" s="10" t="e">
        <f>SUMIFS('[3]Taxes Withheld'!G$1:G$65536,'[3]Taxes Withheld'!C$1:C$65536,'Import DV AUCS'!A78)</f>
        <v>#VALUE!</v>
      </c>
      <c r="K78" s="10" t="e">
        <f t="shared" si="1"/>
        <v>#VALUE!</v>
      </c>
      <c r="M78" t="s">
        <v>55</v>
      </c>
      <c r="N78" t="s">
        <v>56</v>
      </c>
      <c r="O78" t="s">
        <v>57</v>
      </c>
    </row>
    <row r="79" spans="1:15" hidden="1" x14ac:dyDescent="0.3">
      <c r="A79" t="s">
        <v>267</v>
      </c>
      <c r="B79" t="s">
        <v>28</v>
      </c>
      <c r="C79" t="s">
        <v>63</v>
      </c>
      <c r="D79" s="10">
        <v>0</v>
      </c>
      <c r="E79" t="s">
        <v>268</v>
      </c>
      <c r="F79" t="s">
        <v>269</v>
      </c>
      <c r="G79" s="10">
        <v>0</v>
      </c>
      <c r="H79" s="10" t="e">
        <f>SUMIFS('[3]Taxes Withheld'!F$1:F$65536,'[3]Taxes Withheld'!C$1:C$65536,'Import DV AUCS'!A79)</f>
        <v>#VALUE!</v>
      </c>
      <c r="I79" s="10" t="e">
        <f>SUMIFS('[3]Taxes Withheld'!G$1:G$65536,'[3]Taxes Withheld'!C$1:C$65536,'Import DV AUCS'!A79)</f>
        <v>#VALUE!</v>
      </c>
      <c r="K79" s="10" t="e">
        <f t="shared" si="1"/>
        <v>#VALUE!</v>
      </c>
      <c r="M79" t="s">
        <v>55</v>
      </c>
      <c r="N79" t="s">
        <v>56</v>
      </c>
      <c r="O79" t="s">
        <v>57</v>
      </c>
    </row>
    <row r="80" spans="1:15" hidden="1" x14ac:dyDescent="0.3">
      <c r="A80" t="s">
        <v>270</v>
      </c>
      <c r="B80" t="s">
        <v>28</v>
      </c>
      <c r="C80" t="s">
        <v>63</v>
      </c>
      <c r="D80" s="10">
        <v>0</v>
      </c>
      <c r="E80" s="575" t="s">
        <v>2430</v>
      </c>
      <c r="F80" t="s">
        <v>272</v>
      </c>
      <c r="G80" s="10">
        <v>0</v>
      </c>
      <c r="H80" s="10" t="e">
        <f>SUMIFS('[3]Taxes Withheld'!F$1:F$65536,'[3]Taxes Withheld'!C$1:C$65536,'Import DV AUCS'!A80)</f>
        <v>#VALUE!</v>
      </c>
      <c r="I80" s="10" t="e">
        <f>SUMIFS('[3]Taxes Withheld'!G$1:G$65536,'[3]Taxes Withheld'!C$1:C$65536,'Import DV AUCS'!A80)</f>
        <v>#VALUE!</v>
      </c>
      <c r="K80" s="10" t="e">
        <f t="shared" si="1"/>
        <v>#VALUE!</v>
      </c>
      <c r="M80" t="s">
        <v>55</v>
      </c>
      <c r="N80" t="s">
        <v>56</v>
      </c>
      <c r="O80" t="s">
        <v>57</v>
      </c>
    </row>
    <row r="81" spans="1:15" hidden="1" x14ac:dyDescent="0.3">
      <c r="A81" t="s">
        <v>273</v>
      </c>
      <c r="B81" t="s">
        <v>28</v>
      </c>
      <c r="C81" t="s">
        <v>63</v>
      </c>
      <c r="D81" s="10">
        <v>0</v>
      </c>
      <c r="E81" t="s">
        <v>274</v>
      </c>
      <c r="F81" t="s">
        <v>275</v>
      </c>
      <c r="G81" s="10">
        <v>0</v>
      </c>
      <c r="H81" s="10" t="e">
        <f>SUMIFS('[3]Taxes Withheld'!F$1:F$65536,'[3]Taxes Withheld'!C$1:C$65536,'Import DV AUCS'!A81)</f>
        <v>#VALUE!</v>
      </c>
      <c r="I81" s="10" t="e">
        <f>SUMIFS('[3]Taxes Withheld'!G$1:G$65536,'[3]Taxes Withheld'!C$1:C$65536,'Import DV AUCS'!A81)</f>
        <v>#VALUE!</v>
      </c>
      <c r="K81" s="10" t="e">
        <f t="shared" si="1"/>
        <v>#VALUE!</v>
      </c>
      <c r="M81" t="s">
        <v>55</v>
      </c>
      <c r="N81" t="s">
        <v>56</v>
      </c>
      <c r="O81" t="s">
        <v>57</v>
      </c>
    </row>
    <row r="82" spans="1:15" hidden="1" x14ac:dyDescent="0.3">
      <c r="A82" t="s">
        <v>276</v>
      </c>
      <c r="B82" t="s">
        <v>28</v>
      </c>
      <c r="C82" t="s">
        <v>63</v>
      </c>
      <c r="D82" s="10">
        <v>0</v>
      </c>
      <c r="E82" t="s">
        <v>277</v>
      </c>
      <c r="F82" t="s">
        <v>278</v>
      </c>
      <c r="G82" s="10">
        <v>0</v>
      </c>
      <c r="H82" s="10" t="e">
        <f>SUMIFS('[3]Taxes Withheld'!F$1:F$65536,'[3]Taxes Withheld'!C$1:C$65536,'Import DV AUCS'!A82)</f>
        <v>#VALUE!</v>
      </c>
      <c r="I82" s="10" t="e">
        <f>SUMIFS('[3]Taxes Withheld'!G$1:G$65536,'[3]Taxes Withheld'!C$1:C$65536,'Import DV AUCS'!A82)</f>
        <v>#VALUE!</v>
      </c>
      <c r="K82" s="10" t="e">
        <f t="shared" si="1"/>
        <v>#VALUE!</v>
      </c>
      <c r="M82" t="s">
        <v>55</v>
      </c>
      <c r="N82" t="s">
        <v>56</v>
      </c>
      <c r="O82" t="s">
        <v>57</v>
      </c>
    </row>
    <row r="83" spans="1:15" hidden="1" x14ac:dyDescent="0.3">
      <c r="A83" t="s">
        <v>279</v>
      </c>
      <c r="B83" t="s">
        <v>28</v>
      </c>
      <c r="C83" t="s">
        <v>63</v>
      </c>
      <c r="D83" s="10">
        <v>0</v>
      </c>
      <c r="E83" t="s">
        <v>280</v>
      </c>
      <c r="F83" t="s">
        <v>281</v>
      </c>
      <c r="G83" s="10">
        <v>0</v>
      </c>
      <c r="H83" s="10" t="e">
        <f>SUMIFS('[3]Taxes Withheld'!F$1:F$65536,'[3]Taxes Withheld'!C$1:C$65536,'Import DV AUCS'!A83)</f>
        <v>#VALUE!</v>
      </c>
      <c r="I83" s="10" t="e">
        <f>SUMIFS('[3]Taxes Withheld'!G$1:G$65536,'[3]Taxes Withheld'!C$1:C$65536,'Import DV AUCS'!A83)</f>
        <v>#VALUE!</v>
      </c>
      <c r="K83" s="10" t="e">
        <f t="shared" si="1"/>
        <v>#VALUE!</v>
      </c>
      <c r="M83" t="s">
        <v>55</v>
      </c>
      <c r="N83" t="s">
        <v>56</v>
      </c>
      <c r="O83" t="s">
        <v>57</v>
      </c>
    </row>
    <row r="84" spans="1:15" hidden="1" x14ac:dyDescent="0.3">
      <c r="A84" t="s">
        <v>282</v>
      </c>
      <c r="B84" t="s">
        <v>28</v>
      </c>
      <c r="C84" t="s">
        <v>63</v>
      </c>
      <c r="D84" s="10">
        <v>0</v>
      </c>
      <c r="E84" t="s">
        <v>283</v>
      </c>
      <c r="F84" t="s">
        <v>284</v>
      </c>
      <c r="G84" s="10">
        <v>0</v>
      </c>
      <c r="H84" s="10" t="e">
        <f>SUMIFS('[3]Taxes Withheld'!F$1:F$65536,'[3]Taxes Withheld'!C$1:C$65536,'Import DV AUCS'!A84)</f>
        <v>#VALUE!</v>
      </c>
      <c r="I84" s="10" t="e">
        <f>SUMIFS('[3]Taxes Withheld'!G$1:G$65536,'[3]Taxes Withheld'!C$1:C$65536,'Import DV AUCS'!A84)</f>
        <v>#VALUE!</v>
      </c>
      <c r="K84" s="10" t="e">
        <f t="shared" si="1"/>
        <v>#VALUE!</v>
      </c>
      <c r="M84" t="s">
        <v>55</v>
      </c>
      <c r="N84" t="s">
        <v>56</v>
      </c>
      <c r="O84" t="s">
        <v>57</v>
      </c>
    </row>
    <row r="85" spans="1:15" hidden="1" x14ac:dyDescent="0.3">
      <c r="A85" t="s">
        <v>285</v>
      </c>
      <c r="B85" t="s">
        <v>28</v>
      </c>
      <c r="C85" t="s">
        <v>63</v>
      </c>
      <c r="D85" s="10">
        <v>0</v>
      </c>
      <c r="E85" t="s">
        <v>283</v>
      </c>
      <c r="F85" t="s">
        <v>286</v>
      </c>
      <c r="G85" s="10">
        <v>0</v>
      </c>
      <c r="H85" s="10" t="e">
        <f>SUMIFS('[3]Taxes Withheld'!F$1:F$65536,'[3]Taxes Withheld'!C$1:C$65536,'Import DV AUCS'!A85)</f>
        <v>#VALUE!</v>
      </c>
      <c r="I85" s="10" t="e">
        <f>SUMIFS('[3]Taxes Withheld'!G$1:G$65536,'[3]Taxes Withheld'!C$1:C$65536,'Import DV AUCS'!A85)</f>
        <v>#VALUE!</v>
      </c>
      <c r="K85" s="10" t="e">
        <f t="shared" si="1"/>
        <v>#VALUE!</v>
      </c>
      <c r="M85" t="s">
        <v>55</v>
      </c>
      <c r="N85" t="s">
        <v>56</v>
      </c>
      <c r="O85" t="s">
        <v>57</v>
      </c>
    </row>
    <row r="86" spans="1:15" hidden="1" x14ac:dyDescent="0.3">
      <c r="A86" t="s">
        <v>287</v>
      </c>
      <c r="B86" t="s">
        <v>28</v>
      </c>
      <c r="C86" t="s">
        <v>63</v>
      </c>
      <c r="D86" s="10">
        <v>0</v>
      </c>
      <c r="E86" t="s">
        <v>288</v>
      </c>
      <c r="F86" t="s">
        <v>289</v>
      </c>
      <c r="G86" s="10">
        <v>0</v>
      </c>
      <c r="H86" s="10" t="e">
        <f>SUMIFS('[3]Taxes Withheld'!F$1:F$65536,'[3]Taxes Withheld'!C$1:C$65536,'Import DV AUCS'!A86)</f>
        <v>#VALUE!</v>
      </c>
      <c r="I86" s="10" t="e">
        <f>SUMIFS('[3]Taxes Withheld'!G$1:G$65536,'[3]Taxes Withheld'!C$1:C$65536,'Import DV AUCS'!A86)</f>
        <v>#VALUE!</v>
      </c>
      <c r="K86" s="10" t="e">
        <f t="shared" si="1"/>
        <v>#VALUE!</v>
      </c>
      <c r="M86" t="s">
        <v>55</v>
      </c>
      <c r="N86" t="s">
        <v>56</v>
      </c>
      <c r="O86" t="s">
        <v>57</v>
      </c>
    </row>
    <row r="87" spans="1:15" hidden="1" x14ac:dyDescent="0.3">
      <c r="A87" t="s">
        <v>290</v>
      </c>
      <c r="B87" t="s">
        <v>28</v>
      </c>
      <c r="C87" t="s">
        <v>291</v>
      </c>
      <c r="D87" s="10">
        <v>20061.82</v>
      </c>
      <c r="E87" t="s">
        <v>292</v>
      </c>
      <c r="F87" t="s">
        <v>293</v>
      </c>
      <c r="G87" s="10">
        <v>10812.52</v>
      </c>
      <c r="H87" s="10" t="e">
        <f>SUMIFS('[3]Taxes Withheld'!F$1:F$65536,'[3]Taxes Withheld'!C$1:C$65536,'Import DV AUCS'!A87)</f>
        <v>#VALUE!</v>
      </c>
      <c r="I87" s="10" t="e">
        <f>SUMIFS('[3]Taxes Withheld'!G$1:G$65536,'[3]Taxes Withheld'!C$1:C$65536,'Import DV AUCS'!A87)</f>
        <v>#VALUE!</v>
      </c>
      <c r="K87" s="10" t="e">
        <f t="shared" si="1"/>
        <v>#VALUE!</v>
      </c>
      <c r="M87" t="s">
        <v>55</v>
      </c>
      <c r="N87" t="s">
        <v>56</v>
      </c>
      <c r="O87" t="s">
        <v>57</v>
      </c>
    </row>
    <row r="88" spans="1:15" hidden="1" x14ac:dyDescent="0.3">
      <c r="A88" t="s">
        <v>294</v>
      </c>
      <c r="B88" t="s">
        <v>28</v>
      </c>
      <c r="C88" t="s">
        <v>295</v>
      </c>
      <c r="D88" s="10">
        <v>33474</v>
      </c>
      <c r="E88" t="s">
        <v>292</v>
      </c>
      <c r="F88" t="s">
        <v>293</v>
      </c>
      <c r="G88" s="10">
        <v>31974</v>
      </c>
      <c r="H88" s="10" t="e">
        <f>SUMIFS('[3]Taxes Withheld'!F$1:F$65536,'[3]Taxes Withheld'!C$1:C$65536,'Import DV AUCS'!A88)</f>
        <v>#VALUE!</v>
      </c>
      <c r="I88" s="10" t="e">
        <f>SUMIFS('[3]Taxes Withheld'!G$1:G$65536,'[3]Taxes Withheld'!C$1:C$65536,'Import DV AUCS'!A88)</f>
        <v>#VALUE!</v>
      </c>
      <c r="K88" s="10" t="e">
        <f t="shared" si="1"/>
        <v>#VALUE!</v>
      </c>
      <c r="M88" t="s">
        <v>55</v>
      </c>
      <c r="N88" t="s">
        <v>56</v>
      </c>
      <c r="O88" t="s">
        <v>57</v>
      </c>
    </row>
    <row r="89" spans="1:15" hidden="1" x14ac:dyDescent="0.3">
      <c r="A89" t="s">
        <v>296</v>
      </c>
      <c r="B89" t="s">
        <v>28</v>
      </c>
      <c r="C89" t="s">
        <v>297</v>
      </c>
      <c r="D89" s="10">
        <v>14080</v>
      </c>
      <c r="E89" t="s">
        <v>292</v>
      </c>
      <c r="F89" t="s">
        <v>293</v>
      </c>
      <c r="G89" s="10">
        <v>14080</v>
      </c>
      <c r="H89" s="10" t="e">
        <f>SUMIFS('[3]Taxes Withheld'!F$1:F$65536,'[3]Taxes Withheld'!C$1:C$65536,'Import DV AUCS'!A89)</f>
        <v>#VALUE!</v>
      </c>
      <c r="I89" s="10" t="e">
        <f>SUMIFS('[3]Taxes Withheld'!G$1:G$65536,'[3]Taxes Withheld'!C$1:C$65536,'Import DV AUCS'!A89)</f>
        <v>#VALUE!</v>
      </c>
      <c r="K89" s="10" t="e">
        <f t="shared" si="1"/>
        <v>#VALUE!</v>
      </c>
      <c r="M89" t="s">
        <v>55</v>
      </c>
      <c r="N89" t="s">
        <v>56</v>
      </c>
      <c r="O89" t="s">
        <v>57</v>
      </c>
    </row>
    <row r="90" spans="1:15" hidden="1" x14ac:dyDescent="0.3">
      <c r="A90" t="s">
        <v>298</v>
      </c>
      <c r="B90" t="s">
        <v>28</v>
      </c>
      <c r="C90" t="s">
        <v>63</v>
      </c>
      <c r="D90" s="10">
        <v>0</v>
      </c>
      <c r="E90" s="575" t="s">
        <v>393</v>
      </c>
      <c r="F90" t="s">
        <v>300</v>
      </c>
      <c r="G90" s="10">
        <v>98027.49</v>
      </c>
      <c r="H90" s="10" t="e">
        <f>SUMIFS('[3]Taxes Withheld'!F$1:F$65536,'[3]Taxes Withheld'!C$1:C$65536,'Import DV AUCS'!A90)</f>
        <v>#VALUE!</v>
      </c>
      <c r="I90" s="10" t="e">
        <f>SUMIFS('[3]Taxes Withheld'!G$1:G$65536,'[3]Taxes Withheld'!C$1:C$65536,'Import DV AUCS'!A90)</f>
        <v>#VALUE!</v>
      </c>
      <c r="K90" s="10" t="e">
        <f t="shared" si="1"/>
        <v>#VALUE!</v>
      </c>
      <c r="M90" t="s">
        <v>66</v>
      </c>
      <c r="N90" t="s">
        <v>67</v>
      </c>
      <c r="O90" t="s">
        <v>68</v>
      </c>
    </row>
    <row r="91" spans="1:15" hidden="1" x14ac:dyDescent="0.3">
      <c r="A91" t="s">
        <v>301</v>
      </c>
      <c r="B91" t="s">
        <v>28</v>
      </c>
      <c r="C91" t="s">
        <v>302</v>
      </c>
      <c r="D91" s="10">
        <v>0</v>
      </c>
      <c r="E91" s="575" t="s">
        <v>1813</v>
      </c>
      <c r="F91" t="s">
        <v>304</v>
      </c>
      <c r="G91" s="10">
        <v>0</v>
      </c>
      <c r="H91" s="10" t="e">
        <f>SUMIFS('[3]Taxes Withheld'!F$1:F$65536,'[3]Taxes Withheld'!C$1:C$65536,'Import DV AUCS'!A91)</f>
        <v>#VALUE!</v>
      </c>
      <c r="I91" s="10" t="e">
        <f>SUMIFS('[3]Taxes Withheld'!G$1:G$65536,'[3]Taxes Withheld'!C$1:C$65536,'Import DV AUCS'!A91)</f>
        <v>#VALUE!</v>
      </c>
      <c r="K91" s="10" t="e">
        <f t="shared" si="1"/>
        <v>#VALUE!</v>
      </c>
      <c r="M91" t="s">
        <v>55</v>
      </c>
      <c r="N91" t="s">
        <v>56</v>
      </c>
      <c r="O91" t="s">
        <v>57</v>
      </c>
    </row>
    <row r="92" spans="1:15" hidden="1" x14ac:dyDescent="0.3">
      <c r="A92" t="s">
        <v>305</v>
      </c>
      <c r="B92" t="s">
        <v>28</v>
      </c>
      <c r="C92" t="s">
        <v>306</v>
      </c>
      <c r="D92" s="10">
        <v>10895.41</v>
      </c>
      <c r="E92" t="s">
        <v>307</v>
      </c>
      <c r="F92" t="s">
        <v>308</v>
      </c>
      <c r="G92" s="10">
        <v>10895.41</v>
      </c>
      <c r="H92" s="10" t="e">
        <f>SUMIFS('[3]Taxes Withheld'!F$1:F$65536,'[3]Taxes Withheld'!C$1:C$65536,'Import DV AUCS'!A92)</f>
        <v>#VALUE!</v>
      </c>
      <c r="I92" s="10" t="e">
        <f>SUMIFS('[3]Taxes Withheld'!G$1:G$65536,'[3]Taxes Withheld'!C$1:C$65536,'Import DV AUCS'!A92)</f>
        <v>#VALUE!</v>
      </c>
      <c r="K92" s="10" t="e">
        <f t="shared" si="1"/>
        <v>#VALUE!</v>
      </c>
      <c r="M92" t="s">
        <v>55</v>
      </c>
      <c r="N92" t="s">
        <v>56</v>
      </c>
      <c r="O92" t="s">
        <v>57</v>
      </c>
    </row>
    <row r="93" spans="1:15" hidden="1" x14ac:dyDescent="0.3">
      <c r="A93" t="s">
        <v>309</v>
      </c>
      <c r="B93" t="s">
        <v>28</v>
      </c>
      <c r="C93" t="s">
        <v>310</v>
      </c>
      <c r="D93" s="10">
        <v>3675</v>
      </c>
      <c r="E93" s="576" t="s">
        <v>1970</v>
      </c>
      <c r="F93" t="s">
        <v>312</v>
      </c>
      <c r="G93" s="10">
        <v>3478.13</v>
      </c>
      <c r="H93" s="10" t="e">
        <f>SUMIFS('[3]Taxes Withheld'!F$1:F$65536,'[3]Taxes Withheld'!C$1:C$65536,'Import DV AUCS'!A93)</f>
        <v>#VALUE!</v>
      </c>
      <c r="I93" s="10" t="e">
        <f>SUMIFS('[3]Taxes Withheld'!G$1:G$65536,'[3]Taxes Withheld'!C$1:C$65536,'Import DV AUCS'!A93)</f>
        <v>#VALUE!</v>
      </c>
      <c r="K93" s="10" t="e">
        <f t="shared" si="1"/>
        <v>#VALUE!</v>
      </c>
      <c r="M93" t="s">
        <v>55</v>
      </c>
      <c r="N93" t="s">
        <v>56</v>
      </c>
      <c r="O93" t="s">
        <v>57</v>
      </c>
    </row>
    <row r="94" spans="1:15" hidden="1" x14ac:dyDescent="0.3">
      <c r="A94" t="s">
        <v>313</v>
      </c>
      <c r="B94" t="s">
        <v>28</v>
      </c>
      <c r="C94" t="s">
        <v>314</v>
      </c>
      <c r="D94" s="10">
        <v>1880</v>
      </c>
      <c r="E94" t="s">
        <v>315</v>
      </c>
      <c r="F94" t="s">
        <v>316</v>
      </c>
      <c r="G94" s="10">
        <v>1880</v>
      </c>
      <c r="H94" s="10" t="e">
        <f>SUMIFS('[3]Taxes Withheld'!F$1:F$65536,'[3]Taxes Withheld'!C$1:C$65536,'Import DV AUCS'!A94)</f>
        <v>#VALUE!</v>
      </c>
      <c r="I94" s="10" t="e">
        <f>SUMIFS('[3]Taxes Withheld'!G$1:G$65536,'[3]Taxes Withheld'!C$1:C$65536,'Import DV AUCS'!A94)</f>
        <v>#VALUE!</v>
      </c>
      <c r="K94" s="10" t="e">
        <f t="shared" si="1"/>
        <v>#VALUE!</v>
      </c>
      <c r="M94" t="s">
        <v>55</v>
      </c>
      <c r="N94" t="s">
        <v>56</v>
      </c>
      <c r="O94" t="s">
        <v>57</v>
      </c>
    </row>
    <row r="95" spans="1:15" hidden="1" x14ac:dyDescent="0.3">
      <c r="A95" t="s">
        <v>317</v>
      </c>
      <c r="B95" t="s">
        <v>28</v>
      </c>
      <c r="C95" t="s">
        <v>63</v>
      </c>
      <c r="D95" s="10">
        <v>0</v>
      </c>
      <c r="E95" s="576" t="s">
        <v>1699</v>
      </c>
      <c r="F95" t="s">
        <v>318</v>
      </c>
      <c r="G95" s="10">
        <v>2000</v>
      </c>
      <c r="H95" s="10" t="e">
        <f>SUMIFS('[3]Taxes Withheld'!F$1:F$65536,'[3]Taxes Withheld'!C$1:C$65536,'Import DV AUCS'!A95)</f>
        <v>#VALUE!</v>
      </c>
      <c r="I95" s="10" t="e">
        <f>SUMIFS('[3]Taxes Withheld'!G$1:G$65536,'[3]Taxes Withheld'!C$1:C$65536,'Import DV AUCS'!A95)</f>
        <v>#VALUE!</v>
      </c>
      <c r="K95" s="10" t="e">
        <f t="shared" si="1"/>
        <v>#VALUE!</v>
      </c>
      <c r="M95" t="s">
        <v>66</v>
      </c>
      <c r="N95" t="s">
        <v>67</v>
      </c>
      <c r="O95" t="s">
        <v>68</v>
      </c>
    </row>
    <row r="96" spans="1:15" hidden="1" x14ac:dyDescent="0.3">
      <c r="A96" t="s">
        <v>319</v>
      </c>
      <c r="B96" t="s">
        <v>28</v>
      </c>
      <c r="C96" t="s">
        <v>63</v>
      </c>
      <c r="D96" s="10">
        <v>0</v>
      </c>
      <c r="E96" s="576" t="s">
        <v>1699</v>
      </c>
      <c r="F96" t="s">
        <v>320</v>
      </c>
      <c r="G96" s="10">
        <v>2674.02</v>
      </c>
      <c r="H96" s="10" t="e">
        <f>SUMIFS('[3]Taxes Withheld'!F$1:F$65536,'[3]Taxes Withheld'!C$1:C$65536,'Import DV AUCS'!A96)</f>
        <v>#VALUE!</v>
      </c>
      <c r="I96" s="10" t="e">
        <f>SUMIFS('[3]Taxes Withheld'!G$1:G$65536,'[3]Taxes Withheld'!C$1:C$65536,'Import DV AUCS'!A96)</f>
        <v>#VALUE!</v>
      </c>
      <c r="K96" s="10" t="e">
        <f t="shared" si="1"/>
        <v>#VALUE!</v>
      </c>
      <c r="M96" t="s">
        <v>66</v>
      </c>
      <c r="N96" t="s">
        <v>67</v>
      </c>
      <c r="O96" t="s">
        <v>68</v>
      </c>
    </row>
    <row r="97" spans="1:15" hidden="1" x14ac:dyDescent="0.3">
      <c r="A97" t="s">
        <v>321</v>
      </c>
      <c r="B97" t="s">
        <v>28</v>
      </c>
      <c r="C97" t="s">
        <v>63</v>
      </c>
      <c r="D97" s="10">
        <v>0</v>
      </c>
      <c r="E97" t="s">
        <v>322</v>
      </c>
      <c r="F97" t="s">
        <v>323</v>
      </c>
      <c r="G97" s="10">
        <v>27440</v>
      </c>
      <c r="H97" s="10" t="e">
        <f>SUMIFS('[3]Taxes Withheld'!F$1:F$65536,'[3]Taxes Withheld'!C$1:C$65536,'Import DV AUCS'!A97)</f>
        <v>#VALUE!</v>
      </c>
      <c r="I97" s="10" t="e">
        <f>SUMIFS('[3]Taxes Withheld'!G$1:G$65536,'[3]Taxes Withheld'!C$1:C$65536,'Import DV AUCS'!A97)</f>
        <v>#VALUE!</v>
      </c>
      <c r="K97" s="10" t="e">
        <f t="shared" si="1"/>
        <v>#VALUE!</v>
      </c>
      <c r="M97" t="s">
        <v>66</v>
      </c>
      <c r="N97" t="s">
        <v>67</v>
      </c>
      <c r="O97" t="s">
        <v>68</v>
      </c>
    </row>
    <row r="98" spans="1:15" hidden="1" x14ac:dyDescent="0.3">
      <c r="A98" t="s">
        <v>324</v>
      </c>
      <c r="B98" t="s">
        <v>28</v>
      </c>
      <c r="C98" t="s">
        <v>63</v>
      </c>
      <c r="D98" s="10">
        <v>0</v>
      </c>
      <c r="E98" s="575" t="s">
        <v>1809</v>
      </c>
      <c r="F98" t="s">
        <v>326</v>
      </c>
      <c r="G98" s="10">
        <v>44865.51</v>
      </c>
      <c r="H98" s="10" t="e">
        <f>SUMIFS('[3]Taxes Withheld'!F$1:F$65536,'[3]Taxes Withheld'!C$1:C$65536,'Import DV AUCS'!A98)</f>
        <v>#VALUE!</v>
      </c>
      <c r="I98" s="10" t="e">
        <f>SUMIFS('[3]Taxes Withheld'!G$1:G$65536,'[3]Taxes Withheld'!C$1:C$65536,'Import DV AUCS'!A98)</f>
        <v>#VALUE!</v>
      </c>
      <c r="K98" s="10" t="e">
        <f t="shared" si="1"/>
        <v>#VALUE!</v>
      </c>
      <c r="M98" t="s">
        <v>66</v>
      </c>
      <c r="N98" t="s">
        <v>67</v>
      </c>
      <c r="O98" t="s">
        <v>68</v>
      </c>
    </row>
    <row r="99" spans="1:15" hidden="1" x14ac:dyDescent="0.3">
      <c r="A99" t="s">
        <v>327</v>
      </c>
      <c r="B99" t="s">
        <v>28</v>
      </c>
      <c r="C99" t="s">
        <v>63</v>
      </c>
      <c r="D99" s="10">
        <v>0</v>
      </c>
      <c r="E99" s="575" t="s">
        <v>328</v>
      </c>
      <c r="F99" t="s">
        <v>329</v>
      </c>
      <c r="G99" s="10">
        <v>9700</v>
      </c>
      <c r="H99" s="10" t="e">
        <f>SUMIFS('[3]Taxes Withheld'!F$1:F$65536,'[3]Taxes Withheld'!C$1:C$65536,'Import DV AUCS'!A99)</f>
        <v>#VALUE!</v>
      </c>
      <c r="I99" s="10" t="e">
        <f>SUMIFS('[3]Taxes Withheld'!G$1:G$65536,'[3]Taxes Withheld'!C$1:C$65536,'Import DV AUCS'!A99)</f>
        <v>#VALUE!</v>
      </c>
      <c r="K99" s="10" t="e">
        <f t="shared" si="1"/>
        <v>#VALUE!</v>
      </c>
      <c r="M99" t="s">
        <v>66</v>
      </c>
      <c r="N99" t="s">
        <v>67</v>
      </c>
      <c r="O99" t="s">
        <v>68</v>
      </c>
    </row>
    <row r="100" spans="1:15" hidden="1" x14ac:dyDescent="0.3">
      <c r="A100" t="s">
        <v>330</v>
      </c>
      <c r="B100" t="s">
        <v>28</v>
      </c>
      <c r="C100" t="s">
        <v>63</v>
      </c>
      <c r="D100" s="10">
        <v>0</v>
      </c>
      <c r="E100" s="575" t="s">
        <v>2431</v>
      </c>
      <c r="F100" t="s">
        <v>332</v>
      </c>
      <c r="G100" s="10">
        <v>903</v>
      </c>
      <c r="H100" s="10" t="e">
        <f>SUMIFS('[3]Taxes Withheld'!F$1:F$65536,'[3]Taxes Withheld'!C$1:C$65536,'Import DV AUCS'!A100)</f>
        <v>#VALUE!</v>
      </c>
      <c r="I100" s="10" t="e">
        <f>SUMIFS('[3]Taxes Withheld'!G$1:G$65536,'[3]Taxes Withheld'!C$1:C$65536,'Import DV AUCS'!A100)</f>
        <v>#VALUE!</v>
      </c>
      <c r="K100" s="10" t="e">
        <f t="shared" si="1"/>
        <v>#VALUE!</v>
      </c>
      <c r="M100" t="s">
        <v>66</v>
      </c>
      <c r="N100" t="s">
        <v>67</v>
      </c>
      <c r="O100" t="s">
        <v>68</v>
      </c>
    </row>
    <row r="101" spans="1:15" hidden="1" x14ac:dyDescent="0.3">
      <c r="A101" t="s">
        <v>333</v>
      </c>
      <c r="B101" t="s">
        <v>28</v>
      </c>
      <c r="C101" t="s">
        <v>63</v>
      </c>
      <c r="D101" s="10">
        <v>0</v>
      </c>
      <c r="E101" s="575" t="s">
        <v>396</v>
      </c>
      <c r="F101" t="s">
        <v>335</v>
      </c>
      <c r="G101" s="10">
        <v>194068.8</v>
      </c>
      <c r="H101" s="10" t="e">
        <f>SUMIFS('[3]Taxes Withheld'!F$1:F$65536,'[3]Taxes Withheld'!C$1:C$65536,'Import DV AUCS'!A101)</f>
        <v>#VALUE!</v>
      </c>
      <c r="I101" s="10" t="e">
        <f>SUMIFS('[3]Taxes Withheld'!G$1:G$65536,'[3]Taxes Withheld'!C$1:C$65536,'Import DV AUCS'!A101)</f>
        <v>#VALUE!</v>
      </c>
      <c r="K101" s="10" t="e">
        <f t="shared" si="1"/>
        <v>#VALUE!</v>
      </c>
      <c r="M101" t="s">
        <v>66</v>
      </c>
      <c r="N101" t="s">
        <v>67</v>
      </c>
      <c r="O101" t="s">
        <v>68</v>
      </c>
    </row>
    <row r="102" spans="1:15" hidden="1" x14ac:dyDescent="0.3">
      <c r="A102" t="s">
        <v>336</v>
      </c>
      <c r="B102" t="s">
        <v>28</v>
      </c>
      <c r="C102" t="s">
        <v>63</v>
      </c>
      <c r="D102" s="10">
        <v>0</v>
      </c>
      <c r="E102" t="s">
        <v>337</v>
      </c>
      <c r="F102" t="s">
        <v>338</v>
      </c>
      <c r="G102" s="10">
        <v>31716.67</v>
      </c>
      <c r="H102" s="10" t="e">
        <f>SUMIFS('[3]Taxes Withheld'!F$1:F$65536,'[3]Taxes Withheld'!C$1:C$65536,'Import DV AUCS'!A102)</f>
        <v>#VALUE!</v>
      </c>
      <c r="I102" s="10" t="e">
        <f>SUMIFS('[3]Taxes Withheld'!G$1:G$65536,'[3]Taxes Withheld'!C$1:C$65536,'Import DV AUCS'!A102)</f>
        <v>#VALUE!</v>
      </c>
      <c r="K102" s="10" t="e">
        <f t="shared" si="1"/>
        <v>#VALUE!</v>
      </c>
      <c r="M102" t="s">
        <v>66</v>
      </c>
      <c r="N102" t="s">
        <v>67</v>
      </c>
      <c r="O102" t="s">
        <v>68</v>
      </c>
    </row>
    <row r="103" spans="1:15" hidden="1" x14ac:dyDescent="0.3">
      <c r="A103" t="s">
        <v>339</v>
      </c>
      <c r="B103" t="s">
        <v>28</v>
      </c>
      <c r="C103" t="s">
        <v>63</v>
      </c>
      <c r="D103" s="10">
        <v>0</v>
      </c>
      <c r="E103" s="575" t="s">
        <v>2432</v>
      </c>
      <c r="F103" t="s">
        <v>338</v>
      </c>
      <c r="G103" s="10">
        <v>58756.68</v>
      </c>
      <c r="H103" s="10" t="e">
        <f>SUMIFS('[3]Taxes Withheld'!F$1:F$65536,'[3]Taxes Withheld'!C$1:C$65536,'Import DV AUCS'!A103)</f>
        <v>#VALUE!</v>
      </c>
      <c r="I103" s="10" t="e">
        <f>SUMIFS('[3]Taxes Withheld'!G$1:G$65536,'[3]Taxes Withheld'!C$1:C$65536,'Import DV AUCS'!A103)</f>
        <v>#VALUE!</v>
      </c>
      <c r="K103" s="10" t="e">
        <f t="shared" si="1"/>
        <v>#VALUE!</v>
      </c>
      <c r="M103" t="s">
        <v>66</v>
      </c>
      <c r="N103" t="s">
        <v>67</v>
      </c>
      <c r="O103" t="s">
        <v>68</v>
      </c>
    </row>
    <row r="104" spans="1:15" hidden="1" x14ac:dyDescent="0.3">
      <c r="A104" t="s">
        <v>341</v>
      </c>
      <c r="B104" t="s">
        <v>28</v>
      </c>
      <c r="C104" t="s">
        <v>63</v>
      </c>
      <c r="D104" s="10">
        <v>0</v>
      </c>
      <c r="E104" t="s">
        <v>64</v>
      </c>
      <c r="F104" t="s">
        <v>338</v>
      </c>
      <c r="G104" s="10">
        <v>98042.33</v>
      </c>
      <c r="H104" s="10" t="e">
        <f>SUMIFS('[3]Taxes Withheld'!F$1:F$65536,'[3]Taxes Withheld'!C$1:C$65536,'Import DV AUCS'!A104)</f>
        <v>#VALUE!</v>
      </c>
      <c r="I104" s="10" t="e">
        <f>SUMIFS('[3]Taxes Withheld'!G$1:G$65536,'[3]Taxes Withheld'!C$1:C$65536,'Import DV AUCS'!A104)</f>
        <v>#VALUE!</v>
      </c>
      <c r="K104" s="10" t="e">
        <f t="shared" si="1"/>
        <v>#VALUE!</v>
      </c>
      <c r="M104" t="s">
        <v>66</v>
      </c>
      <c r="N104" t="s">
        <v>67</v>
      </c>
      <c r="O104" t="s">
        <v>68</v>
      </c>
    </row>
    <row r="105" spans="1:15" hidden="1" x14ac:dyDescent="0.3">
      <c r="A105" t="s">
        <v>343</v>
      </c>
      <c r="B105" t="s">
        <v>28</v>
      </c>
      <c r="C105" t="s">
        <v>63</v>
      </c>
      <c r="D105" s="10">
        <v>0</v>
      </c>
      <c r="E105" t="s">
        <v>344</v>
      </c>
      <c r="F105" t="s">
        <v>345</v>
      </c>
      <c r="G105" s="10">
        <v>3955.36</v>
      </c>
      <c r="H105" s="10" t="e">
        <f>SUMIFS('[3]Taxes Withheld'!F$1:F$65536,'[3]Taxes Withheld'!C$1:C$65536,'Import DV AUCS'!A105)</f>
        <v>#VALUE!</v>
      </c>
      <c r="I105" s="10" t="e">
        <f>SUMIFS('[3]Taxes Withheld'!G$1:G$65536,'[3]Taxes Withheld'!C$1:C$65536,'Import DV AUCS'!A105)</f>
        <v>#VALUE!</v>
      </c>
      <c r="K105" s="10" t="e">
        <f t="shared" si="1"/>
        <v>#VALUE!</v>
      </c>
      <c r="M105" t="s">
        <v>66</v>
      </c>
      <c r="N105" t="s">
        <v>67</v>
      </c>
      <c r="O105" t="s">
        <v>68</v>
      </c>
    </row>
    <row r="106" spans="1:15" hidden="1" x14ac:dyDescent="0.3">
      <c r="A106" t="s">
        <v>346</v>
      </c>
      <c r="B106" t="s">
        <v>28</v>
      </c>
      <c r="C106" t="s">
        <v>347</v>
      </c>
      <c r="D106" s="10">
        <v>51777.94</v>
      </c>
      <c r="E106" s="575" t="s">
        <v>1777</v>
      </c>
      <c r="F106" t="s">
        <v>349</v>
      </c>
      <c r="G106" s="10">
        <v>28194.01</v>
      </c>
      <c r="H106" s="10" t="e">
        <f>SUMIFS('[3]Taxes Withheld'!F$1:F$65536,'[3]Taxes Withheld'!C$1:C$65536,'Import DV AUCS'!A106)</f>
        <v>#VALUE!</v>
      </c>
      <c r="I106" s="10" t="e">
        <f>SUMIFS('[3]Taxes Withheld'!G$1:G$65536,'[3]Taxes Withheld'!C$1:C$65536,'Import DV AUCS'!A106)</f>
        <v>#VALUE!</v>
      </c>
      <c r="K106" s="10" t="e">
        <f t="shared" si="1"/>
        <v>#VALUE!</v>
      </c>
      <c r="M106" t="s">
        <v>55</v>
      </c>
      <c r="N106" t="s">
        <v>56</v>
      </c>
      <c r="O106" t="s">
        <v>57</v>
      </c>
    </row>
    <row r="107" spans="1:15" hidden="1" x14ac:dyDescent="0.3">
      <c r="A107" t="s">
        <v>350</v>
      </c>
      <c r="B107" t="s">
        <v>28</v>
      </c>
      <c r="C107" t="s">
        <v>351</v>
      </c>
      <c r="D107" s="10">
        <v>92085.57</v>
      </c>
      <c r="E107" s="575" t="s">
        <v>2426</v>
      </c>
      <c r="F107" t="s">
        <v>349</v>
      </c>
      <c r="G107" s="10">
        <v>59624.21</v>
      </c>
      <c r="H107" s="10" t="e">
        <f>SUMIFS('[3]Taxes Withheld'!F$1:F$65536,'[3]Taxes Withheld'!C$1:C$65536,'Import DV AUCS'!A107)</f>
        <v>#VALUE!</v>
      </c>
      <c r="I107" s="10" t="e">
        <f>SUMIFS('[3]Taxes Withheld'!G$1:G$65536,'[3]Taxes Withheld'!C$1:C$65536,'Import DV AUCS'!A107)</f>
        <v>#VALUE!</v>
      </c>
      <c r="K107" s="10" t="e">
        <f t="shared" si="1"/>
        <v>#VALUE!</v>
      </c>
      <c r="M107" t="s">
        <v>55</v>
      </c>
      <c r="N107" t="s">
        <v>56</v>
      </c>
      <c r="O107" t="s">
        <v>57</v>
      </c>
    </row>
    <row r="108" spans="1:15" hidden="1" x14ac:dyDescent="0.3">
      <c r="A108" t="s">
        <v>353</v>
      </c>
      <c r="B108" t="s">
        <v>28</v>
      </c>
      <c r="C108" t="s">
        <v>354</v>
      </c>
      <c r="D108" s="10">
        <v>40307.629999999997</v>
      </c>
      <c r="E108" t="s">
        <v>355</v>
      </c>
      <c r="F108" t="s">
        <v>349</v>
      </c>
      <c r="G108" s="10">
        <v>29978.37</v>
      </c>
      <c r="H108" s="10" t="e">
        <f>SUMIFS('[3]Taxes Withheld'!F$1:F$65536,'[3]Taxes Withheld'!C$1:C$65536,'Import DV AUCS'!A108)</f>
        <v>#VALUE!</v>
      </c>
      <c r="I108" s="10" t="e">
        <f>SUMIFS('[3]Taxes Withheld'!G$1:G$65536,'[3]Taxes Withheld'!C$1:C$65536,'Import DV AUCS'!A108)</f>
        <v>#VALUE!</v>
      </c>
      <c r="K108" s="10" t="e">
        <f t="shared" si="1"/>
        <v>#VALUE!</v>
      </c>
      <c r="M108" t="s">
        <v>55</v>
      </c>
      <c r="N108" t="s">
        <v>56</v>
      </c>
      <c r="O108" t="s">
        <v>57</v>
      </c>
    </row>
    <row r="109" spans="1:15" hidden="1" x14ac:dyDescent="0.3">
      <c r="A109" t="s">
        <v>356</v>
      </c>
      <c r="B109" t="s">
        <v>28</v>
      </c>
      <c r="C109" t="s">
        <v>357</v>
      </c>
      <c r="D109" s="10">
        <v>40307.629999999997</v>
      </c>
      <c r="E109" t="s">
        <v>358</v>
      </c>
      <c r="F109" t="s">
        <v>349</v>
      </c>
      <c r="G109" s="10">
        <v>18148.37</v>
      </c>
      <c r="H109" s="10" t="e">
        <f>SUMIFS('[3]Taxes Withheld'!F$1:F$65536,'[3]Taxes Withheld'!C$1:C$65536,'Import DV AUCS'!A109)</f>
        <v>#VALUE!</v>
      </c>
      <c r="I109" s="10" t="e">
        <f>SUMIFS('[3]Taxes Withheld'!G$1:G$65536,'[3]Taxes Withheld'!C$1:C$65536,'Import DV AUCS'!A109)</f>
        <v>#VALUE!</v>
      </c>
      <c r="K109" s="10" t="e">
        <f t="shared" si="1"/>
        <v>#VALUE!</v>
      </c>
      <c r="M109" t="s">
        <v>55</v>
      </c>
      <c r="N109" t="s">
        <v>56</v>
      </c>
      <c r="O109" t="s">
        <v>57</v>
      </c>
    </row>
    <row r="110" spans="1:15" hidden="1" x14ac:dyDescent="0.3">
      <c r="A110" t="s">
        <v>359</v>
      </c>
      <c r="B110" t="s">
        <v>28</v>
      </c>
      <c r="C110" t="s">
        <v>360</v>
      </c>
      <c r="D110" s="10">
        <v>92085.57</v>
      </c>
      <c r="E110" s="575" t="s">
        <v>1035</v>
      </c>
      <c r="F110" t="s">
        <v>349</v>
      </c>
      <c r="G110" s="10">
        <v>64105.75</v>
      </c>
      <c r="H110" s="10" t="e">
        <f>SUMIFS('[3]Taxes Withheld'!F$1:F$65536,'[3]Taxes Withheld'!C$1:C$65536,'Import DV AUCS'!A110)</f>
        <v>#VALUE!</v>
      </c>
      <c r="I110" s="10" t="e">
        <f>SUMIFS('[3]Taxes Withheld'!G$1:G$65536,'[3]Taxes Withheld'!C$1:C$65536,'Import DV AUCS'!A110)</f>
        <v>#VALUE!</v>
      </c>
      <c r="K110" s="10" t="e">
        <f t="shared" si="1"/>
        <v>#VALUE!</v>
      </c>
      <c r="M110" t="s">
        <v>55</v>
      </c>
      <c r="N110" t="s">
        <v>56</v>
      </c>
      <c r="O110" t="s">
        <v>57</v>
      </c>
    </row>
    <row r="111" spans="1:15" hidden="1" x14ac:dyDescent="0.3">
      <c r="A111" t="s">
        <v>362</v>
      </c>
      <c r="B111" t="s">
        <v>28</v>
      </c>
      <c r="C111" t="s">
        <v>363</v>
      </c>
      <c r="D111" s="10">
        <v>40307.629999999997</v>
      </c>
      <c r="E111" t="s">
        <v>364</v>
      </c>
      <c r="F111" t="s">
        <v>349</v>
      </c>
      <c r="G111" s="10">
        <v>28358.37</v>
      </c>
      <c r="H111" s="10" t="e">
        <f>SUMIFS('[3]Taxes Withheld'!F$1:F$65536,'[3]Taxes Withheld'!C$1:C$65536,'Import DV AUCS'!A111)</f>
        <v>#VALUE!</v>
      </c>
      <c r="I111" s="10" t="e">
        <f>SUMIFS('[3]Taxes Withheld'!G$1:G$65536,'[3]Taxes Withheld'!C$1:C$65536,'Import DV AUCS'!A111)</f>
        <v>#VALUE!</v>
      </c>
      <c r="K111" s="10" t="e">
        <f t="shared" si="1"/>
        <v>#VALUE!</v>
      </c>
      <c r="M111" t="s">
        <v>55</v>
      </c>
      <c r="N111" t="s">
        <v>56</v>
      </c>
      <c r="O111" t="s">
        <v>57</v>
      </c>
    </row>
    <row r="112" spans="1:15" hidden="1" x14ac:dyDescent="0.3">
      <c r="A112" t="s">
        <v>365</v>
      </c>
      <c r="B112" t="s">
        <v>28</v>
      </c>
      <c r="C112" t="s">
        <v>63</v>
      </c>
      <c r="D112" s="10">
        <v>0</v>
      </c>
      <c r="E112" s="575" t="s">
        <v>1974</v>
      </c>
      <c r="F112" t="s">
        <v>367</v>
      </c>
      <c r="G112" s="10">
        <v>0</v>
      </c>
      <c r="H112" s="10" t="e">
        <f>SUMIFS('[3]Taxes Withheld'!F$1:F$65536,'[3]Taxes Withheld'!C$1:C$65536,'Import DV AUCS'!A112)</f>
        <v>#VALUE!</v>
      </c>
      <c r="I112" s="10" t="e">
        <f>SUMIFS('[3]Taxes Withheld'!G$1:G$65536,'[3]Taxes Withheld'!C$1:C$65536,'Import DV AUCS'!A112)</f>
        <v>#VALUE!</v>
      </c>
      <c r="K112" s="10" t="e">
        <f t="shared" si="1"/>
        <v>#VALUE!</v>
      </c>
      <c r="M112" t="s">
        <v>55</v>
      </c>
      <c r="N112" t="s">
        <v>56</v>
      </c>
      <c r="O112" t="s">
        <v>57</v>
      </c>
    </row>
    <row r="113" spans="1:15" hidden="1" x14ac:dyDescent="0.3">
      <c r="A113" t="s">
        <v>368</v>
      </c>
      <c r="B113" t="s">
        <v>28</v>
      </c>
      <c r="C113" t="s">
        <v>63</v>
      </c>
      <c r="D113" s="10">
        <v>0</v>
      </c>
      <c r="E113" t="s">
        <v>369</v>
      </c>
      <c r="F113" t="s">
        <v>370</v>
      </c>
      <c r="G113" s="10">
        <v>0</v>
      </c>
      <c r="H113" s="10" t="e">
        <f>SUMIFS('[3]Taxes Withheld'!F$1:F$65536,'[3]Taxes Withheld'!C$1:C$65536,'Import DV AUCS'!A113)</f>
        <v>#VALUE!</v>
      </c>
      <c r="I113" s="10" t="e">
        <f>SUMIFS('[3]Taxes Withheld'!G$1:G$65536,'[3]Taxes Withheld'!C$1:C$65536,'Import DV AUCS'!A113)</f>
        <v>#VALUE!</v>
      </c>
      <c r="K113" s="10" t="e">
        <f t="shared" si="1"/>
        <v>#VALUE!</v>
      </c>
      <c r="M113" t="s">
        <v>55</v>
      </c>
      <c r="N113" t="s">
        <v>56</v>
      </c>
      <c r="O113" t="s">
        <v>57</v>
      </c>
    </row>
    <row r="114" spans="1:15" hidden="1" x14ac:dyDescent="0.3">
      <c r="A114" t="s">
        <v>371</v>
      </c>
      <c r="B114" t="s">
        <v>29</v>
      </c>
      <c r="C114" t="s">
        <v>63</v>
      </c>
      <c r="D114" s="10">
        <v>0</v>
      </c>
      <c r="E114" s="575" t="s">
        <v>372</v>
      </c>
      <c r="F114" t="s">
        <v>373</v>
      </c>
      <c r="G114" s="10">
        <v>1623829.3</v>
      </c>
      <c r="H114" s="10" t="e">
        <f>SUMIFS('[3]Taxes Withheld'!F$1:F$65536,'[3]Taxes Withheld'!C$1:C$65536,'Import DV AUCS'!A114)</f>
        <v>#VALUE!</v>
      </c>
      <c r="I114" s="10" t="e">
        <f>SUMIFS('[3]Taxes Withheld'!G$1:G$65536,'[3]Taxes Withheld'!C$1:C$65536,'Import DV AUCS'!A114)</f>
        <v>#VALUE!</v>
      </c>
      <c r="K114" s="10" t="e">
        <f t="shared" si="1"/>
        <v>#VALUE!</v>
      </c>
      <c r="M114" t="s">
        <v>66</v>
      </c>
      <c r="N114" t="s">
        <v>67</v>
      </c>
      <c r="O114" t="s">
        <v>68</v>
      </c>
    </row>
    <row r="115" spans="1:15" hidden="1" x14ac:dyDescent="0.3">
      <c r="A115" t="s">
        <v>374</v>
      </c>
      <c r="B115" t="s">
        <v>29</v>
      </c>
      <c r="C115" t="s">
        <v>63</v>
      </c>
      <c r="D115" s="10">
        <v>0</v>
      </c>
      <c r="E115" t="s">
        <v>375</v>
      </c>
      <c r="F115" t="s">
        <v>376</v>
      </c>
      <c r="G115" s="10">
        <v>9500</v>
      </c>
      <c r="H115" s="10" t="e">
        <f>SUMIFS('[3]Taxes Withheld'!F$1:F$65536,'[3]Taxes Withheld'!C$1:C$65536,'Import DV AUCS'!A115)</f>
        <v>#VALUE!</v>
      </c>
      <c r="I115" s="10" t="e">
        <f>SUMIFS('[3]Taxes Withheld'!G$1:G$65536,'[3]Taxes Withheld'!C$1:C$65536,'Import DV AUCS'!A115)</f>
        <v>#VALUE!</v>
      </c>
      <c r="K115" s="10" t="e">
        <f t="shared" si="1"/>
        <v>#VALUE!</v>
      </c>
      <c r="M115" t="s">
        <v>98</v>
      </c>
      <c r="N115" t="s">
        <v>99</v>
      </c>
      <c r="O115" t="s">
        <v>100</v>
      </c>
    </row>
    <row r="116" spans="1:15" hidden="1" x14ac:dyDescent="0.3">
      <c r="A116" t="s">
        <v>377</v>
      </c>
      <c r="B116" t="s">
        <v>29</v>
      </c>
      <c r="C116" t="s">
        <v>378</v>
      </c>
      <c r="D116" s="10">
        <v>17600</v>
      </c>
      <c r="E116" s="575" t="s">
        <v>1813</v>
      </c>
      <c r="F116" t="s">
        <v>304</v>
      </c>
      <c r="G116" s="10">
        <v>16028.58</v>
      </c>
      <c r="H116" s="10" t="e">
        <f>SUMIFS('[3]Taxes Withheld'!F$1:F$65536,'[3]Taxes Withheld'!C$1:C$65536,'Import DV AUCS'!A116)</f>
        <v>#VALUE!</v>
      </c>
      <c r="I116" s="10" t="e">
        <f>SUMIFS('[3]Taxes Withheld'!G$1:G$65536,'[3]Taxes Withheld'!C$1:C$65536,'Import DV AUCS'!A116)</f>
        <v>#VALUE!</v>
      </c>
      <c r="K116" s="10" t="e">
        <f t="shared" si="1"/>
        <v>#VALUE!</v>
      </c>
      <c r="M116" t="s">
        <v>55</v>
      </c>
      <c r="N116" t="s">
        <v>56</v>
      </c>
      <c r="O116" t="s">
        <v>57</v>
      </c>
    </row>
    <row r="117" spans="1:15" hidden="1" x14ac:dyDescent="0.3">
      <c r="A117" t="s">
        <v>379</v>
      </c>
      <c r="B117" t="s">
        <v>29</v>
      </c>
      <c r="C117" t="s">
        <v>63</v>
      </c>
      <c r="D117" s="10">
        <v>0</v>
      </c>
      <c r="E117" t="s">
        <v>169</v>
      </c>
      <c r="F117" t="s">
        <v>170</v>
      </c>
      <c r="G117" s="10">
        <v>950</v>
      </c>
      <c r="H117" s="10" t="e">
        <f>SUMIFS('[3]Taxes Withheld'!F$1:F$65536,'[3]Taxes Withheld'!C$1:C$65536,'Import DV AUCS'!A117)</f>
        <v>#VALUE!</v>
      </c>
      <c r="I117" s="10" t="e">
        <f>SUMIFS('[3]Taxes Withheld'!G$1:G$65536,'[3]Taxes Withheld'!C$1:C$65536,'Import DV AUCS'!A117)</f>
        <v>#VALUE!</v>
      </c>
      <c r="K117" s="10" t="e">
        <f t="shared" si="1"/>
        <v>#VALUE!</v>
      </c>
      <c r="M117" t="s">
        <v>98</v>
      </c>
      <c r="N117" t="s">
        <v>99</v>
      </c>
      <c r="O117" t="s">
        <v>100</v>
      </c>
    </row>
    <row r="118" spans="1:15" hidden="1" x14ac:dyDescent="0.3">
      <c r="A118" t="s">
        <v>380</v>
      </c>
      <c r="B118" t="s">
        <v>29</v>
      </c>
      <c r="C118" t="s">
        <v>63</v>
      </c>
      <c r="D118" s="10">
        <v>0</v>
      </c>
      <c r="E118" t="s">
        <v>172</v>
      </c>
      <c r="F118" t="s">
        <v>173</v>
      </c>
      <c r="G118" s="10">
        <v>1900</v>
      </c>
      <c r="H118" s="10" t="e">
        <f>SUMIFS('[3]Taxes Withheld'!F$1:F$65536,'[3]Taxes Withheld'!C$1:C$65536,'Import DV AUCS'!A118)</f>
        <v>#VALUE!</v>
      </c>
      <c r="I118" s="10" t="e">
        <f>SUMIFS('[3]Taxes Withheld'!G$1:G$65536,'[3]Taxes Withheld'!C$1:C$65536,'Import DV AUCS'!A118)</f>
        <v>#VALUE!</v>
      </c>
      <c r="K118" s="10" t="e">
        <f t="shared" si="1"/>
        <v>#VALUE!</v>
      </c>
      <c r="M118" t="s">
        <v>98</v>
      </c>
      <c r="N118" t="s">
        <v>99</v>
      </c>
      <c r="O118" t="s">
        <v>100</v>
      </c>
    </row>
    <row r="119" spans="1:15" hidden="1" x14ac:dyDescent="0.3">
      <c r="A119" t="s">
        <v>381</v>
      </c>
      <c r="B119" t="s">
        <v>29</v>
      </c>
      <c r="C119" t="s">
        <v>63</v>
      </c>
      <c r="D119" s="10">
        <v>0</v>
      </c>
      <c r="E119" t="s">
        <v>175</v>
      </c>
      <c r="F119" t="s">
        <v>173</v>
      </c>
      <c r="G119" s="10">
        <v>950</v>
      </c>
      <c r="H119" s="10" t="e">
        <f>SUMIFS('[3]Taxes Withheld'!F$1:F$65536,'[3]Taxes Withheld'!C$1:C$65536,'Import DV AUCS'!A119)</f>
        <v>#VALUE!</v>
      </c>
      <c r="I119" s="10" t="e">
        <f>SUMIFS('[3]Taxes Withheld'!G$1:G$65536,'[3]Taxes Withheld'!C$1:C$65536,'Import DV AUCS'!A119)</f>
        <v>#VALUE!</v>
      </c>
      <c r="K119" s="10" t="e">
        <f t="shared" si="1"/>
        <v>#VALUE!</v>
      </c>
      <c r="M119" t="s">
        <v>98</v>
      </c>
      <c r="N119" t="s">
        <v>99</v>
      </c>
      <c r="O119" t="s">
        <v>100</v>
      </c>
    </row>
    <row r="120" spans="1:15" hidden="1" x14ac:dyDescent="0.3">
      <c r="A120" t="s">
        <v>382</v>
      </c>
      <c r="B120" t="s">
        <v>29</v>
      </c>
      <c r="C120" t="s">
        <v>63</v>
      </c>
      <c r="D120" s="10">
        <v>0</v>
      </c>
      <c r="E120" s="576" t="s">
        <v>2428</v>
      </c>
      <c r="F120" t="s">
        <v>173</v>
      </c>
      <c r="G120" s="10">
        <v>950</v>
      </c>
      <c r="H120" s="10" t="e">
        <f>SUMIFS('[3]Taxes Withheld'!F$1:F$65536,'[3]Taxes Withheld'!C$1:C$65536,'Import DV AUCS'!A120)</f>
        <v>#VALUE!</v>
      </c>
      <c r="I120" s="10" t="e">
        <f>SUMIFS('[3]Taxes Withheld'!G$1:G$65536,'[3]Taxes Withheld'!C$1:C$65536,'Import DV AUCS'!A120)</f>
        <v>#VALUE!</v>
      </c>
      <c r="K120" s="10" t="e">
        <f t="shared" si="1"/>
        <v>#VALUE!</v>
      </c>
      <c r="M120" t="s">
        <v>98</v>
      </c>
      <c r="N120" t="s">
        <v>99</v>
      </c>
      <c r="O120" t="s">
        <v>100</v>
      </c>
    </row>
    <row r="121" spans="1:15" hidden="1" x14ac:dyDescent="0.3">
      <c r="A121" t="s">
        <v>383</v>
      </c>
      <c r="B121" t="s">
        <v>29</v>
      </c>
      <c r="C121" t="s">
        <v>63</v>
      </c>
      <c r="D121" s="10">
        <v>0</v>
      </c>
      <c r="E121" t="s">
        <v>183</v>
      </c>
      <c r="F121" t="s">
        <v>173</v>
      </c>
      <c r="G121" s="10">
        <v>2850</v>
      </c>
      <c r="H121" s="10" t="e">
        <f>SUMIFS('[3]Taxes Withheld'!F$1:F$65536,'[3]Taxes Withheld'!C$1:C$65536,'Import DV AUCS'!A121)</f>
        <v>#VALUE!</v>
      </c>
      <c r="I121" s="10" t="e">
        <f>SUMIFS('[3]Taxes Withheld'!G$1:G$65536,'[3]Taxes Withheld'!C$1:C$65536,'Import DV AUCS'!A121)</f>
        <v>#VALUE!</v>
      </c>
      <c r="K121" s="10" t="e">
        <f t="shared" si="1"/>
        <v>#VALUE!</v>
      </c>
      <c r="M121" t="s">
        <v>98</v>
      </c>
      <c r="N121" t="s">
        <v>99</v>
      </c>
      <c r="O121" t="s">
        <v>100</v>
      </c>
    </row>
    <row r="122" spans="1:15" hidden="1" x14ac:dyDescent="0.3">
      <c r="A122" t="s">
        <v>384</v>
      </c>
      <c r="B122" t="s">
        <v>29</v>
      </c>
      <c r="C122" t="s">
        <v>63</v>
      </c>
      <c r="D122" s="10">
        <v>0</v>
      </c>
      <c r="E122" t="s">
        <v>185</v>
      </c>
      <c r="F122" t="s">
        <v>173</v>
      </c>
      <c r="G122" s="10">
        <v>1900</v>
      </c>
      <c r="H122" s="10" t="e">
        <f>SUMIFS('[3]Taxes Withheld'!F$1:F$65536,'[3]Taxes Withheld'!C$1:C$65536,'Import DV AUCS'!A122)</f>
        <v>#VALUE!</v>
      </c>
      <c r="I122" s="10" t="e">
        <f>SUMIFS('[3]Taxes Withheld'!G$1:G$65536,'[3]Taxes Withheld'!C$1:C$65536,'Import DV AUCS'!A122)</f>
        <v>#VALUE!</v>
      </c>
      <c r="K122" s="10" t="e">
        <f t="shared" si="1"/>
        <v>#VALUE!</v>
      </c>
      <c r="M122" t="s">
        <v>98</v>
      </c>
      <c r="N122" t="s">
        <v>99</v>
      </c>
      <c r="O122" t="s">
        <v>100</v>
      </c>
    </row>
    <row r="123" spans="1:15" hidden="1" x14ac:dyDescent="0.3">
      <c r="A123" t="s">
        <v>385</v>
      </c>
      <c r="B123" t="s">
        <v>29</v>
      </c>
      <c r="C123" t="s">
        <v>63</v>
      </c>
      <c r="D123" s="10">
        <v>0</v>
      </c>
      <c r="E123" t="s">
        <v>277</v>
      </c>
      <c r="F123" t="s">
        <v>278</v>
      </c>
      <c r="G123" s="10">
        <v>42750</v>
      </c>
      <c r="H123" s="10" t="e">
        <f>SUMIFS('[3]Taxes Withheld'!F$1:F$65536,'[3]Taxes Withheld'!C$1:C$65536,'Import DV AUCS'!A123)</f>
        <v>#VALUE!</v>
      </c>
      <c r="I123" s="10" t="e">
        <f>SUMIFS('[3]Taxes Withheld'!G$1:G$65536,'[3]Taxes Withheld'!C$1:C$65536,'Import DV AUCS'!A123)</f>
        <v>#VALUE!</v>
      </c>
      <c r="K123" s="10" t="e">
        <f t="shared" si="1"/>
        <v>#VALUE!</v>
      </c>
      <c r="M123" t="s">
        <v>98</v>
      </c>
      <c r="N123" t="s">
        <v>99</v>
      </c>
      <c r="O123" t="s">
        <v>100</v>
      </c>
    </row>
    <row r="124" spans="1:15" hidden="1" x14ac:dyDescent="0.3">
      <c r="A124" t="s">
        <v>386</v>
      </c>
      <c r="B124" t="s">
        <v>29</v>
      </c>
      <c r="C124" t="s">
        <v>63</v>
      </c>
      <c r="D124" s="10">
        <v>0</v>
      </c>
      <c r="E124" t="s">
        <v>268</v>
      </c>
      <c r="F124" t="s">
        <v>269</v>
      </c>
      <c r="G124" s="10">
        <v>6000</v>
      </c>
      <c r="H124" s="10" t="e">
        <f>SUMIFS('[3]Taxes Withheld'!F$1:F$65536,'[3]Taxes Withheld'!C$1:C$65536,'Import DV AUCS'!A124)</f>
        <v>#VALUE!</v>
      </c>
      <c r="I124" s="10" t="e">
        <f>SUMIFS('[3]Taxes Withheld'!G$1:G$65536,'[3]Taxes Withheld'!C$1:C$65536,'Import DV AUCS'!A124)</f>
        <v>#VALUE!</v>
      </c>
      <c r="K124" s="10" t="e">
        <f t="shared" si="1"/>
        <v>#VALUE!</v>
      </c>
      <c r="M124" t="s">
        <v>98</v>
      </c>
      <c r="N124" t="s">
        <v>99</v>
      </c>
      <c r="O124" t="s">
        <v>100</v>
      </c>
    </row>
    <row r="125" spans="1:15" hidden="1" x14ac:dyDescent="0.3">
      <c r="A125" t="s">
        <v>387</v>
      </c>
      <c r="B125" t="s">
        <v>29</v>
      </c>
      <c r="C125" t="s">
        <v>63</v>
      </c>
      <c r="D125" s="10">
        <v>0</v>
      </c>
      <c r="E125" t="s">
        <v>280</v>
      </c>
      <c r="F125" t="s">
        <v>281</v>
      </c>
      <c r="G125" s="10">
        <v>7125</v>
      </c>
      <c r="H125" s="10" t="e">
        <f>SUMIFS('[3]Taxes Withheld'!F$1:F$65536,'[3]Taxes Withheld'!C$1:C$65536,'Import DV AUCS'!A125)</f>
        <v>#VALUE!</v>
      </c>
      <c r="I125" s="10" t="e">
        <f>SUMIFS('[3]Taxes Withheld'!G$1:G$65536,'[3]Taxes Withheld'!C$1:C$65536,'Import DV AUCS'!A125)</f>
        <v>#VALUE!</v>
      </c>
      <c r="K125" s="10" t="e">
        <f t="shared" si="1"/>
        <v>#VALUE!</v>
      </c>
      <c r="M125" t="s">
        <v>98</v>
      </c>
      <c r="N125" t="s">
        <v>99</v>
      </c>
      <c r="O125" t="s">
        <v>100</v>
      </c>
    </row>
    <row r="126" spans="1:15" hidden="1" x14ac:dyDescent="0.3">
      <c r="A126" t="s">
        <v>388</v>
      </c>
      <c r="B126" t="s">
        <v>29</v>
      </c>
      <c r="C126" t="s">
        <v>63</v>
      </c>
      <c r="D126" s="10">
        <v>0</v>
      </c>
      <c r="E126" t="s">
        <v>283</v>
      </c>
      <c r="F126" t="s">
        <v>284</v>
      </c>
      <c r="G126" s="10">
        <v>6175</v>
      </c>
      <c r="H126" s="10" t="e">
        <f>SUMIFS('[3]Taxes Withheld'!F$1:F$65536,'[3]Taxes Withheld'!C$1:C$65536,'Import DV AUCS'!A126)</f>
        <v>#VALUE!</v>
      </c>
      <c r="I126" s="10" t="e">
        <f>SUMIFS('[3]Taxes Withheld'!G$1:G$65536,'[3]Taxes Withheld'!C$1:C$65536,'Import DV AUCS'!A126)</f>
        <v>#VALUE!</v>
      </c>
      <c r="K126" s="10" t="e">
        <f t="shared" si="1"/>
        <v>#VALUE!</v>
      </c>
      <c r="M126" t="s">
        <v>98</v>
      </c>
      <c r="N126" t="s">
        <v>99</v>
      </c>
      <c r="O126" t="s">
        <v>100</v>
      </c>
    </row>
    <row r="127" spans="1:15" hidden="1" x14ac:dyDescent="0.3">
      <c r="A127" t="s">
        <v>389</v>
      </c>
      <c r="B127" t="s">
        <v>29</v>
      </c>
      <c r="C127" t="s">
        <v>63</v>
      </c>
      <c r="D127" s="10">
        <v>0</v>
      </c>
      <c r="E127" t="s">
        <v>64</v>
      </c>
      <c r="F127" t="s">
        <v>391</v>
      </c>
      <c r="G127" s="10">
        <v>1566.1</v>
      </c>
      <c r="H127" s="10" t="e">
        <f>SUMIFS('[3]Taxes Withheld'!F$1:F$65536,'[3]Taxes Withheld'!C$1:C$65536,'Import DV AUCS'!A127)</f>
        <v>#VALUE!</v>
      </c>
      <c r="I127" s="10" t="e">
        <f>SUMIFS('[3]Taxes Withheld'!G$1:G$65536,'[3]Taxes Withheld'!C$1:C$65536,'Import DV AUCS'!A127)</f>
        <v>#VALUE!</v>
      </c>
      <c r="K127" s="10" t="e">
        <f t="shared" si="1"/>
        <v>#VALUE!</v>
      </c>
      <c r="M127" t="s">
        <v>66</v>
      </c>
      <c r="N127" t="s">
        <v>67</v>
      </c>
      <c r="O127" t="s">
        <v>68</v>
      </c>
    </row>
    <row r="128" spans="1:15" hidden="1" x14ac:dyDescent="0.3">
      <c r="A128" t="s">
        <v>392</v>
      </c>
      <c r="B128" t="s">
        <v>29</v>
      </c>
      <c r="C128" t="s">
        <v>63</v>
      </c>
      <c r="D128" s="10">
        <v>0</v>
      </c>
      <c r="E128" s="575" t="s">
        <v>393</v>
      </c>
      <c r="F128" t="s">
        <v>394</v>
      </c>
      <c r="G128" s="10">
        <v>465.72</v>
      </c>
      <c r="H128" s="10" t="e">
        <f>SUMIFS('[3]Taxes Withheld'!F$1:F$65536,'[3]Taxes Withheld'!C$1:C$65536,'Import DV AUCS'!A128)</f>
        <v>#VALUE!</v>
      </c>
      <c r="I128" s="10" t="e">
        <f>SUMIFS('[3]Taxes Withheld'!G$1:G$65536,'[3]Taxes Withheld'!C$1:C$65536,'Import DV AUCS'!A128)</f>
        <v>#VALUE!</v>
      </c>
      <c r="K128" s="10" t="e">
        <f t="shared" si="1"/>
        <v>#VALUE!</v>
      </c>
      <c r="M128" t="s">
        <v>66</v>
      </c>
      <c r="N128" t="s">
        <v>67</v>
      </c>
      <c r="O128" t="s">
        <v>68</v>
      </c>
    </row>
    <row r="129" spans="1:15" hidden="1" x14ac:dyDescent="0.3">
      <c r="A129" t="s">
        <v>395</v>
      </c>
      <c r="B129" t="s">
        <v>29</v>
      </c>
      <c r="C129" t="s">
        <v>63</v>
      </c>
      <c r="D129" s="10">
        <v>0</v>
      </c>
      <c r="E129" t="s">
        <v>396</v>
      </c>
      <c r="F129" t="s">
        <v>397</v>
      </c>
      <c r="G129" s="10">
        <v>200</v>
      </c>
      <c r="H129" s="10" t="e">
        <f>SUMIFS('[3]Taxes Withheld'!F$1:F$65536,'[3]Taxes Withheld'!C$1:C$65536,'Import DV AUCS'!A129)</f>
        <v>#VALUE!</v>
      </c>
      <c r="I129" s="10" t="e">
        <f>SUMIFS('[3]Taxes Withheld'!G$1:G$65536,'[3]Taxes Withheld'!C$1:C$65536,'Import DV AUCS'!A129)</f>
        <v>#VALUE!</v>
      </c>
      <c r="K129" s="10" t="e">
        <f t="shared" si="1"/>
        <v>#VALUE!</v>
      </c>
      <c r="M129" t="s">
        <v>66</v>
      </c>
      <c r="N129" t="s">
        <v>67</v>
      </c>
      <c r="O129" t="s">
        <v>68</v>
      </c>
    </row>
    <row r="130" spans="1:15" hidden="1" x14ac:dyDescent="0.3">
      <c r="A130" t="s">
        <v>398</v>
      </c>
      <c r="B130" t="s">
        <v>29</v>
      </c>
      <c r="C130" t="s">
        <v>63</v>
      </c>
      <c r="D130" s="10">
        <v>0</v>
      </c>
      <c r="E130" t="s">
        <v>399</v>
      </c>
      <c r="F130" t="s">
        <v>400</v>
      </c>
      <c r="G130" s="10">
        <v>39000</v>
      </c>
      <c r="H130" s="10" t="e">
        <f>SUMIFS('[3]Taxes Withheld'!F$1:F$65536,'[3]Taxes Withheld'!C$1:C$65536,'Import DV AUCS'!A130)</f>
        <v>#VALUE!</v>
      </c>
      <c r="I130" s="10" t="e">
        <f>SUMIFS('[3]Taxes Withheld'!G$1:G$65536,'[3]Taxes Withheld'!C$1:C$65536,'Import DV AUCS'!A130)</f>
        <v>#VALUE!</v>
      </c>
      <c r="K130" s="10" t="e">
        <f t="shared" si="1"/>
        <v>#VALUE!</v>
      </c>
      <c r="M130" t="s">
        <v>98</v>
      </c>
      <c r="N130" t="s">
        <v>99</v>
      </c>
      <c r="O130" t="s">
        <v>100</v>
      </c>
    </row>
    <row r="131" spans="1:15" hidden="1" x14ac:dyDescent="0.3">
      <c r="A131" t="s">
        <v>401</v>
      </c>
      <c r="B131" t="s">
        <v>29</v>
      </c>
      <c r="C131" t="s">
        <v>63</v>
      </c>
      <c r="D131" s="10">
        <v>0</v>
      </c>
      <c r="E131" s="575" t="s">
        <v>372</v>
      </c>
      <c r="F131" t="s">
        <v>397</v>
      </c>
      <c r="G131" s="10">
        <v>3044.55</v>
      </c>
      <c r="H131" s="10" t="e">
        <f>SUMIFS('[3]Taxes Withheld'!F$1:F$65536,'[3]Taxes Withheld'!C$1:C$65536,'Import DV AUCS'!A131)</f>
        <v>#VALUE!</v>
      </c>
      <c r="I131" s="10" t="e">
        <f>SUMIFS('[3]Taxes Withheld'!G$1:G$65536,'[3]Taxes Withheld'!C$1:C$65536,'Import DV AUCS'!A131)</f>
        <v>#VALUE!</v>
      </c>
      <c r="K131" s="10" t="e">
        <f t="shared" si="1"/>
        <v>#VALUE!</v>
      </c>
      <c r="M131" t="s">
        <v>66</v>
      </c>
      <c r="N131" t="s">
        <v>67</v>
      </c>
      <c r="O131" t="s">
        <v>68</v>
      </c>
    </row>
    <row r="132" spans="1:15" hidden="1" x14ac:dyDescent="0.3">
      <c r="A132" t="s">
        <v>402</v>
      </c>
      <c r="B132" t="s">
        <v>29</v>
      </c>
      <c r="C132" t="s">
        <v>63</v>
      </c>
      <c r="D132" s="10">
        <v>0</v>
      </c>
      <c r="E132" t="s">
        <v>403</v>
      </c>
      <c r="F132" t="s">
        <v>404</v>
      </c>
      <c r="G132" s="10">
        <v>170</v>
      </c>
      <c r="H132" s="10" t="e">
        <f>SUMIFS('[3]Taxes Withheld'!F$1:F$65536,'[3]Taxes Withheld'!C$1:C$65536,'Import DV AUCS'!A132)</f>
        <v>#VALUE!</v>
      </c>
      <c r="I132" s="10" t="e">
        <f>SUMIFS('[3]Taxes Withheld'!G$1:G$65536,'[3]Taxes Withheld'!C$1:C$65536,'Import DV AUCS'!A132)</f>
        <v>#VALUE!</v>
      </c>
      <c r="K132" s="10" t="e">
        <f t="shared" ref="K132:K195" si="2">H132+I132+J132</f>
        <v>#VALUE!</v>
      </c>
      <c r="M132" t="s">
        <v>66</v>
      </c>
      <c r="N132" t="s">
        <v>67</v>
      </c>
      <c r="O132" t="s">
        <v>68</v>
      </c>
    </row>
    <row r="133" spans="1:15" hidden="1" x14ac:dyDescent="0.3">
      <c r="A133" t="s">
        <v>405</v>
      </c>
      <c r="B133" t="s">
        <v>29</v>
      </c>
      <c r="C133" t="s">
        <v>63</v>
      </c>
      <c r="D133" s="10">
        <v>0</v>
      </c>
      <c r="E133" s="575" t="s">
        <v>1809</v>
      </c>
      <c r="F133" t="s">
        <v>406</v>
      </c>
      <c r="G133" s="10">
        <v>200</v>
      </c>
      <c r="H133" s="10" t="e">
        <f>SUMIFS('[3]Taxes Withheld'!F$1:F$65536,'[3]Taxes Withheld'!C$1:C$65536,'Import DV AUCS'!A133)</f>
        <v>#VALUE!</v>
      </c>
      <c r="I133" s="10" t="e">
        <f>SUMIFS('[3]Taxes Withheld'!G$1:G$65536,'[3]Taxes Withheld'!C$1:C$65536,'Import DV AUCS'!A133)</f>
        <v>#VALUE!</v>
      </c>
      <c r="K133" s="10" t="e">
        <f t="shared" si="2"/>
        <v>#VALUE!</v>
      </c>
      <c r="M133" t="s">
        <v>66</v>
      </c>
      <c r="N133" t="s">
        <v>67</v>
      </c>
      <c r="O133" t="s">
        <v>68</v>
      </c>
    </row>
    <row r="134" spans="1:15" hidden="1" x14ac:dyDescent="0.3">
      <c r="A134" t="s">
        <v>407</v>
      </c>
      <c r="B134" t="s">
        <v>29</v>
      </c>
      <c r="C134" t="s">
        <v>63</v>
      </c>
      <c r="D134" s="10">
        <v>0</v>
      </c>
      <c r="E134" s="575" t="s">
        <v>328</v>
      </c>
      <c r="F134" t="s">
        <v>408</v>
      </c>
      <c r="G134" s="10">
        <v>50</v>
      </c>
      <c r="H134" s="10" t="e">
        <f>SUMIFS('[3]Taxes Withheld'!F$1:F$65536,'[3]Taxes Withheld'!C$1:C$65536,'Import DV AUCS'!A134)</f>
        <v>#VALUE!</v>
      </c>
      <c r="I134" s="10" t="e">
        <f>SUMIFS('[3]Taxes Withheld'!G$1:G$65536,'[3]Taxes Withheld'!C$1:C$65536,'Import DV AUCS'!A134)</f>
        <v>#VALUE!</v>
      </c>
      <c r="K134" s="10" t="e">
        <f t="shared" si="2"/>
        <v>#VALUE!</v>
      </c>
      <c r="M134" t="s">
        <v>66</v>
      </c>
      <c r="N134" t="s">
        <v>67</v>
      </c>
      <c r="O134" t="s">
        <v>68</v>
      </c>
    </row>
    <row r="135" spans="1:15" hidden="1" x14ac:dyDescent="0.3">
      <c r="A135" t="s">
        <v>409</v>
      </c>
      <c r="B135" t="s">
        <v>29</v>
      </c>
      <c r="C135" t="s">
        <v>63</v>
      </c>
      <c r="D135" s="10">
        <v>0</v>
      </c>
      <c r="E135" s="575" t="s">
        <v>2232</v>
      </c>
      <c r="F135" t="s">
        <v>411</v>
      </c>
      <c r="G135" s="10">
        <v>16406.25</v>
      </c>
      <c r="H135" s="10" t="e">
        <f>SUMIFS('[3]Taxes Withheld'!F$1:F$65536,'[3]Taxes Withheld'!C$1:C$65536,'Import DV AUCS'!A135)</f>
        <v>#VALUE!</v>
      </c>
      <c r="I135" s="10" t="e">
        <f>SUMIFS('[3]Taxes Withheld'!G$1:G$65536,'[3]Taxes Withheld'!C$1:C$65536,'Import DV AUCS'!A135)</f>
        <v>#VALUE!</v>
      </c>
      <c r="K135" s="10" t="e">
        <f t="shared" si="2"/>
        <v>#VALUE!</v>
      </c>
      <c r="M135" t="s">
        <v>98</v>
      </c>
      <c r="N135" t="s">
        <v>99</v>
      </c>
      <c r="O135" t="s">
        <v>100</v>
      </c>
    </row>
    <row r="136" spans="1:15" hidden="1" x14ac:dyDescent="0.3">
      <c r="A136" t="s">
        <v>412</v>
      </c>
      <c r="B136" t="s">
        <v>29</v>
      </c>
      <c r="C136" t="s">
        <v>63</v>
      </c>
      <c r="D136" s="10">
        <v>0</v>
      </c>
      <c r="E136" s="575" t="s">
        <v>393</v>
      </c>
      <c r="F136" t="s">
        <v>413</v>
      </c>
      <c r="G136" s="10">
        <v>8967.5399999999991</v>
      </c>
      <c r="H136" s="10" t="e">
        <f>SUMIFS('[3]Taxes Withheld'!F$1:F$65536,'[3]Taxes Withheld'!C$1:C$65536,'Import DV AUCS'!A136)</f>
        <v>#VALUE!</v>
      </c>
      <c r="I136" s="10" t="e">
        <f>SUMIFS('[3]Taxes Withheld'!G$1:G$65536,'[3]Taxes Withheld'!C$1:C$65536,'Import DV AUCS'!A136)</f>
        <v>#VALUE!</v>
      </c>
      <c r="K136" s="10" t="e">
        <f t="shared" si="2"/>
        <v>#VALUE!</v>
      </c>
      <c r="M136" t="s">
        <v>66</v>
      </c>
      <c r="N136" t="s">
        <v>67</v>
      </c>
      <c r="O136" t="s">
        <v>68</v>
      </c>
    </row>
    <row r="137" spans="1:15" hidden="1" x14ac:dyDescent="0.3">
      <c r="A137" t="s">
        <v>414</v>
      </c>
      <c r="B137" t="s">
        <v>29</v>
      </c>
      <c r="C137" t="s">
        <v>63</v>
      </c>
      <c r="D137" s="10">
        <v>0</v>
      </c>
      <c r="E137" s="575" t="s">
        <v>372</v>
      </c>
      <c r="F137" t="s">
        <v>413</v>
      </c>
      <c r="G137" s="10">
        <v>79011.26999999999</v>
      </c>
      <c r="H137" s="10" t="e">
        <f>SUMIFS('[3]Taxes Withheld'!F$1:F$65536,'[3]Taxes Withheld'!C$1:C$65536,'Import DV AUCS'!A137)</f>
        <v>#VALUE!</v>
      </c>
      <c r="I137" s="10" t="e">
        <f>SUMIFS('[3]Taxes Withheld'!G$1:G$65536,'[3]Taxes Withheld'!C$1:C$65536,'Import DV AUCS'!A137)</f>
        <v>#VALUE!</v>
      </c>
      <c r="K137" s="10" t="e">
        <f t="shared" si="2"/>
        <v>#VALUE!</v>
      </c>
      <c r="M137" t="s">
        <v>66</v>
      </c>
      <c r="N137" t="s">
        <v>67</v>
      </c>
      <c r="O137" t="s">
        <v>68</v>
      </c>
    </row>
    <row r="138" spans="1:15" hidden="1" x14ac:dyDescent="0.3">
      <c r="A138" t="s">
        <v>415</v>
      </c>
      <c r="B138" t="s">
        <v>29</v>
      </c>
      <c r="C138" t="s">
        <v>63</v>
      </c>
      <c r="D138" s="10">
        <v>0</v>
      </c>
      <c r="E138" t="s">
        <v>396</v>
      </c>
      <c r="F138" t="s">
        <v>416</v>
      </c>
      <c r="G138" s="10">
        <v>4845.12</v>
      </c>
      <c r="H138" s="10" t="e">
        <f>SUMIFS('[3]Taxes Withheld'!F$1:F$65536,'[3]Taxes Withheld'!C$1:C$65536,'Import DV AUCS'!A138)</f>
        <v>#VALUE!</v>
      </c>
      <c r="I138" s="10" t="e">
        <f>SUMIFS('[3]Taxes Withheld'!G$1:G$65536,'[3]Taxes Withheld'!C$1:C$65536,'Import DV AUCS'!A138)</f>
        <v>#VALUE!</v>
      </c>
      <c r="K138" s="10" t="e">
        <f t="shared" si="2"/>
        <v>#VALUE!</v>
      </c>
      <c r="M138" t="s">
        <v>66</v>
      </c>
      <c r="N138" t="s">
        <v>67</v>
      </c>
      <c r="O138" t="s">
        <v>68</v>
      </c>
    </row>
    <row r="139" spans="1:15" hidden="1" x14ac:dyDescent="0.3">
      <c r="A139" t="s">
        <v>417</v>
      </c>
      <c r="B139" t="s">
        <v>29</v>
      </c>
      <c r="C139" t="s">
        <v>63</v>
      </c>
      <c r="D139" s="10">
        <v>0</v>
      </c>
      <c r="E139" t="s">
        <v>403</v>
      </c>
      <c r="F139" t="s">
        <v>418</v>
      </c>
      <c r="G139" s="10">
        <v>840</v>
      </c>
      <c r="H139" s="10" t="e">
        <f>SUMIFS('[3]Taxes Withheld'!F$1:F$65536,'[3]Taxes Withheld'!C$1:C$65536,'Import DV AUCS'!A139)</f>
        <v>#VALUE!</v>
      </c>
      <c r="I139" s="10" t="e">
        <f>SUMIFS('[3]Taxes Withheld'!G$1:G$65536,'[3]Taxes Withheld'!C$1:C$65536,'Import DV AUCS'!A139)</f>
        <v>#VALUE!</v>
      </c>
      <c r="K139" s="10" t="e">
        <f t="shared" si="2"/>
        <v>#VALUE!</v>
      </c>
      <c r="M139" t="s">
        <v>66</v>
      </c>
      <c r="N139" t="s">
        <v>67</v>
      </c>
      <c r="O139" t="s">
        <v>68</v>
      </c>
    </row>
    <row r="140" spans="1:15" hidden="1" x14ac:dyDescent="0.3">
      <c r="A140" t="s">
        <v>419</v>
      </c>
      <c r="B140" t="s">
        <v>29</v>
      </c>
      <c r="C140" t="s">
        <v>63</v>
      </c>
      <c r="D140" s="10">
        <v>0</v>
      </c>
      <c r="E140" s="575" t="s">
        <v>328</v>
      </c>
      <c r="F140" t="s">
        <v>420</v>
      </c>
      <c r="G140" s="10">
        <v>1500</v>
      </c>
      <c r="H140" s="10" t="e">
        <f>SUMIFS('[3]Taxes Withheld'!F$1:F$65536,'[3]Taxes Withheld'!C$1:C$65536,'Import DV AUCS'!A140)</f>
        <v>#VALUE!</v>
      </c>
      <c r="I140" s="10" t="e">
        <f>SUMIFS('[3]Taxes Withheld'!G$1:G$65536,'[3]Taxes Withheld'!C$1:C$65536,'Import DV AUCS'!A140)</f>
        <v>#VALUE!</v>
      </c>
      <c r="K140" s="10" t="e">
        <f t="shared" si="2"/>
        <v>#VALUE!</v>
      </c>
      <c r="M140" t="s">
        <v>66</v>
      </c>
      <c r="N140" t="s">
        <v>67</v>
      </c>
      <c r="O140" t="s">
        <v>68</v>
      </c>
    </row>
    <row r="141" spans="1:15" hidden="1" x14ac:dyDescent="0.3">
      <c r="A141" t="s">
        <v>421</v>
      </c>
      <c r="B141" t="s">
        <v>29</v>
      </c>
      <c r="C141" t="s">
        <v>63</v>
      </c>
      <c r="D141" s="10">
        <v>0</v>
      </c>
      <c r="E141" t="s">
        <v>64</v>
      </c>
      <c r="F141" t="s">
        <v>422</v>
      </c>
      <c r="G141" s="10">
        <v>4440</v>
      </c>
      <c r="H141" s="10" t="e">
        <f>SUMIFS('[3]Taxes Withheld'!F$1:F$65536,'[3]Taxes Withheld'!C$1:C$65536,'Import DV AUCS'!A141)</f>
        <v>#VALUE!</v>
      </c>
      <c r="I141" s="10" t="e">
        <f>SUMIFS('[3]Taxes Withheld'!G$1:G$65536,'[3]Taxes Withheld'!C$1:C$65536,'Import DV AUCS'!A141)</f>
        <v>#VALUE!</v>
      </c>
      <c r="K141" s="10" t="e">
        <f t="shared" si="2"/>
        <v>#VALUE!</v>
      </c>
      <c r="M141" t="s">
        <v>66</v>
      </c>
      <c r="N141" t="s">
        <v>67</v>
      </c>
      <c r="O141" t="s">
        <v>68</v>
      </c>
    </row>
    <row r="142" spans="1:15" hidden="1" x14ac:dyDescent="0.3">
      <c r="A142" t="s">
        <v>423</v>
      </c>
      <c r="B142" t="s">
        <v>29</v>
      </c>
      <c r="C142" t="s">
        <v>424</v>
      </c>
      <c r="D142" s="10">
        <v>150000</v>
      </c>
      <c r="E142" t="s">
        <v>399</v>
      </c>
      <c r="F142" t="s">
        <v>425</v>
      </c>
      <c r="G142" s="10">
        <v>127518.05</v>
      </c>
      <c r="H142" s="10" t="e">
        <f>SUMIFS('[3]Taxes Withheld'!F$1:F$65536,'[3]Taxes Withheld'!C$1:C$65536,'Import DV AUCS'!A142)</f>
        <v>#VALUE!</v>
      </c>
      <c r="I142" s="10" t="e">
        <f>SUMIFS('[3]Taxes Withheld'!G$1:G$65536,'[3]Taxes Withheld'!C$1:C$65536,'Import DV AUCS'!A142)</f>
        <v>#VALUE!</v>
      </c>
      <c r="K142" s="10" t="e">
        <f t="shared" si="2"/>
        <v>#VALUE!</v>
      </c>
      <c r="M142" t="s">
        <v>55</v>
      </c>
      <c r="N142" t="s">
        <v>56</v>
      </c>
      <c r="O142" t="s">
        <v>57</v>
      </c>
    </row>
    <row r="143" spans="1:15" hidden="1" x14ac:dyDescent="0.3">
      <c r="A143" t="s">
        <v>426</v>
      </c>
      <c r="B143" t="s">
        <v>29</v>
      </c>
      <c r="C143" t="s">
        <v>63</v>
      </c>
      <c r="D143" s="10">
        <v>0</v>
      </c>
      <c r="E143" t="s">
        <v>64</v>
      </c>
      <c r="F143" t="s">
        <v>427</v>
      </c>
      <c r="G143" s="10">
        <v>22481.95</v>
      </c>
      <c r="H143" s="10" t="e">
        <f>SUMIFS('[3]Taxes Withheld'!F$1:F$65536,'[3]Taxes Withheld'!C$1:C$65536,'Import DV AUCS'!A143)</f>
        <v>#VALUE!</v>
      </c>
      <c r="I143" s="10" t="e">
        <f>SUMIFS('[3]Taxes Withheld'!G$1:G$65536,'[3]Taxes Withheld'!C$1:C$65536,'Import DV AUCS'!A143)</f>
        <v>#VALUE!</v>
      </c>
      <c r="K143" s="10" t="e">
        <f t="shared" si="2"/>
        <v>#VALUE!</v>
      </c>
      <c r="M143" t="s">
        <v>66</v>
      </c>
      <c r="N143" t="s">
        <v>67</v>
      </c>
      <c r="O143" t="s">
        <v>68</v>
      </c>
    </row>
    <row r="144" spans="1:15" hidden="1" x14ac:dyDescent="0.3">
      <c r="A144" t="s">
        <v>428</v>
      </c>
      <c r="B144" t="s">
        <v>29</v>
      </c>
      <c r="C144" t="s">
        <v>429</v>
      </c>
      <c r="D144" s="10">
        <v>80000</v>
      </c>
      <c r="E144" s="575" t="s">
        <v>1109</v>
      </c>
      <c r="F144" t="s">
        <v>431</v>
      </c>
      <c r="G144" s="10">
        <v>80000</v>
      </c>
      <c r="H144" s="10" t="e">
        <f>SUMIFS('[3]Taxes Withheld'!F$1:F$65536,'[3]Taxes Withheld'!C$1:C$65536,'Import DV AUCS'!A144)</f>
        <v>#VALUE!</v>
      </c>
      <c r="I144" s="10" t="e">
        <f>SUMIFS('[3]Taxes Withheld'!G$1:G$65536,'[3]Taxes Withheld'!C$1:C$65536,'Import DV AUCS'!A144)</f>
        <v>#VALUE!</v>
      </c>
      <c r="K144" s="10" t="e">
        <f t="shared" si="2"/>
        <v>#VALUE!</v>
      </c>
      <c r="M144" t="s">
        <v>197</v>
      </c>
      <c r="N144" t="s">
        <v>56</v>
      </c>
      <c r="O144" t="s">
        <v>57</v>
      </c>
    </row>
    <row r="145" spans="1:15" hidden="1" x14ac:dyDescent="0.3">
      <c r="A145" t="s">
        <v>432</v>
      </c>
      <c r="B145" t="s">
        <v>29</v>
      </c>
      <c r="C145" t="s">
        <v>433</v>
      </c>
      <c r="D145" s="10">
        <v>97200</v>
      </c>
      <c r="E145" s="575" t="s">
        <v>1109</v>
      </c>
      <c r="F145" t="s">
        <v>434</v>
      </c>
      <c r="G145" s="10">
        <v>97200</v>
      </c>
      <c r="H145" s="10" t="e">
        <f>SUMIFS('[3]Taxes Withheld'!F$1:F$65536,'[3]Taxes Withheld'!C$1:C$65536,'Import DV AUCS'!A145)</f>
        <v>#VALUE!</v>
      </c>
      <c r="I145" s="10" t="e">
        <f>SUMIFS('[3]Taxes Withheld'!G$1:G$65536,'[3]Taxes Withheld'!C$1:C$65536,'Import DV AUCS'!A145)</f>
        <v>#VALUE!</v>
      </c>
      <c r="K145" s="10" t="e">
        <f t="shared" si="2"/>
        <v>#VALUE!</v>
      </c>
      <c r="M145" t="s">
        <v>197</v>
      </c>
      <c r="N145" t="s">
        <v>56</v>
      </c>
      <c r="O145" t="s">
        <v>57</v>
      </c>
    </row>
    <row r="146" spans="1:15" hidden="1" x14ac:dyDescent="0.3">
      <c r="A146" t="s">
        <v>435</v>
      </c>
      <c r="B146" t="s">
        <v>29</v>
      </c>
      <c r="C146" t="s">
        <v>436</v>
      </c>
      <c r="D146" s="10">
        <v>97200</v>
      </c>
      <c r="E146" t="s">
        <v>195</v>
      </c>
      <c r="F146" t="s">
        <v>434</v>
      </c>
      <c r="G146" s="10">
        <v>97200</v>
      </c>
      <c r="H146" s="10" t="e">
        <f>SUMIFS('[3]Taxes Withheld'!F$1:F$65536,'[3]Taxes Withheld'!C$1:C$65536,'Import DV AUCS'!A146)</f>
        <v>#VALUE!</v>
      </c>
      <c r="I146" s="10" t="e">
        <f>SUMIFS('[3]Taxes Withheld'!G$1:G$65536,'[3]Taxes Withheld'!C$1:C$65536,'Import DV AUCS'!A146)</f>
        <v>#VALUE!</v>
      </c>
      <c r="K146" s="10" t="e">
        <f t="shared" si="2"/>
        <v>#VALUE!</v>
      </c>
      <c r="M146" t="s">
        <v>197</v>
      </c>
      <c r="N146" t="s">
        <v>56</v>
      </c>
      <c r="O146" t="s">
        <v>57</v>
      </c>
    </row>
    <row r="147" spans="1:15" hidden="1" x14ac:dyDescent="0.3">
      <c r="A147" t="s">
        <v>437</v>
      </c>
      <c r="B147" t="s">
        <v>29</v>
      </c>
      <c r="C147" t="s">
        <v>438</v>
      </c>
      <c r="D147" s="10">
        <v>97200</v>
      </c>
      <c r="E147" t="s">
        <v>439</v>
      </c>
      <c r="F147" t="s">
        <v>434</v>
      </c>
      <c r="G147" s="10">
        <v>97200</v>
      </c>
      <c r="H147" s="10" t="e">
        <f>SUMIFS('[3]Taxes Withheld'!F$1:F$65536,'[3]Taxes Withheld'!C$1:C$65536,'Import DV AUCS'!A147)</f>
        <v>#VALUE!</v>
      </c>
      <c r="I147" s="10" t="e">
        <f>SUMIFS('[3]Taxes Withheld'!G$1:G$65536,'[3]Taxes Withheld'!C$1:C$65536,'Import DV AUCS'!A147)</f>
        <v>#VALUE!</v>
      </c>
      <c r="K147" s="10" t="e">
        <f t="shared" si="2"/>
        <v>#VALUE!</v>
      </c>
      <c r="M147" t="s">
        <v>197</v>
      </c>
      <c r="N147" t="s">
        <v>56</v>
      </c>
      <c r="O147" t="s">
        <v>57</v>
      </c>
    </row>
    <row r="148" spans="1:15" hidden="1" x14ac:dyDescent="0.3">
      <c r="A148" t="s">
        <v>440</v>
      </c>
      <c r="B148" t="s">
        <v>29</v>
      </c>
      <c r="C148" t="s">
        <v>441</v>
      </c>
      <c r="D148" s="10">
        <v>97200</v>
      </c>
      <c r="E148" t="s">
        <v>442</v>
      </c>
      <c r="F148" t="s">
        <v>434</v>
      </c>
      <c r="G148" s="10">
        <v>97200</v>
      </c>
      <c r="H148" s="10" t="e">
        <f>SUMIFS('[3]Taxes Withheld'!F$1:F$65536,'[3]Taxes Withheld'!C$1:C$65536,'Import DV AUCS'!A148)</f>
        <v>#VALUE!</v>
      </c>
      <c r="I148" s="10" t="e">
        <f>SUMIFS('[3]Taxes Withheld'!G$1:G$65536,'[3]Taxes Withheld'!C$1:C$65536,'Import DV AUCS'!A148)</f>
        <v>#VALUE!</v>
      </c>
      <c r="K148" s="10" t="e">
        <f t="shared" si="2"/>
        <v>#VALUE!</v>
      </c>
      <c r="M148" t="s">
        <v>197</v>
      </c>
      <c r="N148" t="s">
        <v>56</v>
      </c>
      <c r="O148" t="s">
        <v>57</v>
      </c>
    </row>
    <row r="149" spans="1:15" hidden="1" x14ac:dyDescent="0.3">
      <c r="A149" t="s">
        <v>443</v>
      </c>
      <c r="B149" t="s">
        <v>29</v>
      </c>
      <c r="C149" t="s">
        <v>444</v>
      </c>
      <c r="D149" s="10">
        <v>97200</v>
      </c>
      <c r="E149" t="s">
        <v>445</v>
      </c>
      <c r="F149" t="s">
        <v>434</v>
      </c>
      <c r="G149" s="10">
        <v>97200</v>
      </c>
      <c r="H149" s="10" t="e">
        <f>SUMIFS('[3]Taxes Withheld'!F$1:F$65536,'[3]Taxes Withheld'!C$1:C$65536,'Import DV AUCS'!A149)</f>
        <v>#VALUE!</v>
      </c>
      <c r="I149" s="10" t="e">
        <f>SUMIFS('[3]Taxes Withheld'!G$1:G$65536,'[3]Taxes Withheld'!C$1:C$65536,'Import DV AUCS'!A149)</f>
        <v>#VALUE!</v>
      </c>
      <c r="K149" s="10" t="e">
        <f t="shared" si="2"/>
        <v>#VALUE!</v>
      </c>
      <c r="M149" t="s">
        <v>197</v>
      </c>
      <c r="N149" t="s">
        <v>56</v>
      </c>
      <c r="O149" t="s">
        <v>57</v>
      </c>
    </row>
    <row r="150" spans="1:15" hidden="1" x14ac:dyDescent="0.3">
      <c r="A150" t="s">
        <v>446</v>
      </c>
      <c r="B150" t="s">
        <v>29</v>
      </c>
      <c r="C150" t="s">
        <v>447</v>
      </c>
      <c r="D150" s="10">
        <v>62500</v>
      </c>
      <c r="E150" s="575" t="s">
        <v>1109</v>
      </c>
      <c r="F150" t="s">
        <v>448</v>
      </c>
      <c r="G150" s="10">
        <v>62500</v>
      </c>
      <c r="H150" s="10" t="e">
        <f>SUMIFS('[3]Taxes Withheld'!F$1:F$65536,'[3]Taxes Withheld'!C$1:C$65536,'Import DV AUCS'!A150)</f>
        <v>#VALUE!</v>
      </c>
      <c r="I150" s="10" t="e">
        <f>SUMIFS('[3]Taxes Withheld'!G$1:G$65536,'[3]Taxes Withheld'!C$1:C$65536,'Import DV AUCS'!A150)</f>
        <v>#VALUE!</v>
      </c>
      <c r="K150" s="10" t="e">
        <f t="shared" si="2"/>
        <v>#VALUE!</v>
      </c>
      <c r="M150" t="s">
        <v>197</v>
      </c>
      <c r="N150" t="s">
        <v>56</v>
      </c>
      <c r="O150" t="s">
        <v>57</v>
      </c>
    </row>
    <row r="151" spans="1:15" hidden="1" x14ac:dyDescent="0.3">
      <c r="A151" t="s">
        <v>449</v>
      </c>
      <c r="B151" t="s">
        <v>29</v>
      </c>
      <c r="C151" t="s">
        <v>450</v>
      </c>
      <c r="D151" s="10">
        <v>50000</v>
      </c>
      <c r="E151" t="s">
        <v>195</v>
      </c>
      <c r="F151" t="s">
        <v>448</v>
      </c>
      <c r="G151" s="10">
        <v>50000</v>
      </c>
      <c r="H151" s="10" t="e">
        <f>SUMIFS('[3]Taxes Withheld'!F$1:F$65536,'[3]Taxes Withheld'!C$1:C$65536,'Import DV AUCS'!A151)</f>
        <v>#VALUE!</v>
      </c>
      <c r="I151" s="10" t="e">
        <f>SUMIFS('[3]Taxes Withheld'!G$1:G$65536,'[3]Taxes Withheld'!C$1:C$65536,'Import DV AUCS'!A151)</f>
        <v>#VALUE!</v>
      </c>
      <c r="K151" s="10" t="e">
        <f t="shared" si="2"/>
        <v>#VALUE!</v>
      </c>
      <c r="M151" t="s">
        <v>197</v>
      </c>
      <c r="N151" t="s">
        <v>56</v>
      </c>
      <c r="O151" t="s">
        <v>57</v>
      </c>
    </row>
    <row r="152" spans="1:15" hidden="1" x14ac:dyDescent="0.3">
      <c r="A152" t="s">
        <v>451</v>
      </c>
      <c r="B152" t="s">
        <v>29</v>
      </c>
      <c r="C152" t="s">
        <v>452</v>
      </c>
      <c r="D152" s="10">
        <v>50000</v>
      </c>
      <c r="E152" t="s">
        <v>439</v>
      </c>
      <c r="F152" t="s">
        <v>448</v>
      </c>
      <c r="G152" s="10">
        <v>50000</v>
      </c>
      <c r="H152" s="10" t="e">
        <f>SUMIFS('[3]Taxes Withheld'!F$1:F$65536,'[3]Taxes Withheld'!C$1:C$65536,'Import DV AUCS'!A152)</f>
        <v>#VALUE!</v>
      </c>
      <c r="I152" s="10" t="e">
        <f>SUMIFS('[3]Taxes Withheld'!G$1:G$65536,'[3]Taxes Withheld'!C$1:C$65536,'Import DV AUCS'!A152)</f>
        <v>#VALUE!</v>
      </c>
      <c r="K152" s="10" t="e">
        <f t="shared" si="2"/>
        <v>#VALUE!</v>
      </c>
      <c r="M152" t="s">
        <v>197</v>
      </c>
      <c r="N152" t="s">
        <v>56</v>
      </c>
      <c r="O152" t="s">
        <v>57</v>
      </c>
    </row>
    <row r="153" spans="1:15" hidden="1" x14ac:dyDescent="0.3">
      <c r="A153" t="s">
        <v>453</v>
      </c>
      <c r="B153" t="s">
        <v>29</v>
      </c>
      <c r="C153" t="s">
        <v>454</v>
      </c>
      <c r="D153" s="10">
        <v>50000</v>
      </c>
      <c r="E153" t="s">
        <v>442</v>
      </c>
      <c r="F153" t="s">
        <v>448</v>
      </c>
      <c r="G153" s="10">
        <v>50000</v>
      </c>
      <c r="H153" s="10" t="e">
        <f>SUMIFS('[3]Taxes Withheld'!F$1:F$65536,'[3]Taxes Withheld'!C$1:C$65536,'Import DV AUCS'!A153)</f>
        <v>#VALUE!</v>
      </c>
      <c r="I153" s="10" t="e">
        <f>SUMIFS('[3]Taxes Withheld'!G$1:G$65536,'[3]Taxes Withheld'!C$1:C$65536,'Import DV AUCS'!A153)</f>
        <v>#VALUE!</v>
      </c>
      <c r="K153" s="10" t="e">
        <f t="shared" si="2"/>
        <v>#VALUE!</v>
      </c>
      <c r="M153" t="s">
        <v>197</v>
      </c>
      <c r="N153" t="s">
        <v>56</v>
      </c>
      <c r="O153" t="s">
        <v>57</v>
      </c>
    </row>
    <row r="154" spans="1:15" hidden="1" x14ac:dyDescent="0.3">
      <c r="A154" t="s">
        <v>455</v>
      </c>
      <c r="B154" t="s">
        <v>29</v>
      </c>
      <c r="C154" t="s">
        <v>456</v>
      </c>
      <c r="D154" s="10">
        <v>50000</v>
      </c>
      <c r="E154" t="s">
        <v>445</v>
      </c>
      <c r="F154" t="s">
        <v>448</v>
      </c>
      <c r="G154" s="10">
        <v>50000</v>
      </c>
      <c r="H154" s="10" t="e">
        <f>SUMIFS('[3]Taxes Withheld'!F$1:F$65536,'[3]Taxes Withheld'!C$1:C$65536,'Import DV AUCS'!A154)</f>
        <v>#VALUE!</v>
      </c>
      <c r="I154" s="10" t="e">
        <f>SUMIFS('[3]Taxes Withheld'!G$1:G$65536,'[3]Taxes Withheld'!C$1:C$65536,'Import DV AUCS'!A154)</f>
        <v>#VALUE!</v>
      </c>
      <c r="K154" s="10" t="e">
        <f t="shared" si="2"/>
        <v>#VALUE!</v>
      </c>
      <c r="M154" t="s">
        <v>197</v>
      </c>
      <c r="N154" t="s">
        <v>56</v>
      </c>
      <c r="O154" t="s">
        <v>57</v>
      </c>
    </row>
    <row r="155" spans="1:15" hidden="1" x14ac:dyDescent="0.3">
      <c r="A155" t="s">
        <v>457</v>
      </c>
      <c r="B155" t="s">
        <v>29</v>
      </c>
      <c r="C155" t="s">
        <v>458</v>
      </c>
      <c r="D155" s="10">
        <v>528841.48</v>
      </c>
      <c r="E155" s="575" t="s">
        <v>1109</v>
      </c>
      <c r="F155" t="s">
        <v>459</v>
      </c>
      <c r="G155" s="10">
        <v>528841.48</v>
      </c>
      <c r="H155" s="10" t="e">
        <f>SUMIFS('[3]Taxes Withheld'!F$1:F$65536,'[3]Taxes Withheld'!C$1:C$65536,'Import DV AUCS'!A155)</f>
        <v>#VALUE!</v>
      </c>
      <c r="I155" s="10" t="e">
        <f>SUMIFS('[3]Taxes Withheld'!G$1:G$65536,'[3]Taxes Withheld'!C$1:C$65536,'Import DV AUCS'!A155)</f>
        <v>#VALUE!</v>
      </c>
      <c r="K155" s="10" t="e">
        <f t="shared" si="2"/>
        <v>#VALUE!</v>
      </c>
      <c r="M155" t="s">
        <v>197</v>
      </c>
      <c r="N155" t="s">
        <v>56</v>
      </c>
      <c r="O155" t="s">
        <v>57</v>
      </c>
    </row>
    <row r="156" spans="1:15" hidden="1" x14ac:dyDescent="0.3">
      <c r="A156" t="s">
        <v>460</v>
      </c>
      <c r="B156" t="s">
        <v>29</v>
      </c>
      <c r="C156" t="s">
        <v>461</v>
      </c>
      <c r="D156" s="10">
        <v>241528.69</v>
      </c>
      <c r="E156" t="s">
        <v>195</v>
      </c>
      <c r="F156" t="s">
        <v>459</v>
      </c>
      <c r="G156" s="10">
        <v>241528.69</v>
      </c>
      <c r="H156" s="10" t="e">
        <f>SUMIFS('[3]Taxes Withheld'!F$1:F$65536,'[3]Taxes Withheld'!C$1:C$65536,'Import DV AUCS'!A156)</f>
        <v>#VALUE!</v>
      </c>
      <c r="I156" s="10" t="e">
        <f>SUMIFS('[3]Taxes Withheld'!G$1:G$65536,'[3]Taxes Withheld'!C$1:C$65536,'Import DV AUCS'!A156)</f>
        <v>#VALUE!</v>
      </c>
      <c r="K156" s="10" t="e">
        <f t="shared" si="2"/>
        <v>#VALUE!</v>
      </c>
      <c r="M156" t="s">
        <v>197</v>
      </c>
      <c r="N156" t="s">
        <v>56</v>
      </c>
      <c r="O156" t="s">
        <v>57</v>
      </c>
    </row>
    <row r="157" spans="1:15" hidden="1" x14ac:dyDescent="0.3">
      <c r="A157" t="s">
        <v>462</v>
      </c>
      <c r="B157" t="s">
        <v>29</v>
      </c>
      <c r="C157" t="s">
        <v>463</v>
      </c>
      <c r="D157" s="10">
        <v>337586.4</v>
      </c>
      <c r="E157" t="s">
        <v>200</v>
      </c>
      <c r="F157" t="s">
        <v>459</v>
      </c>
      <c r="G157" s="10">
        <v>337586.4</v>
      </c>
      <c r="H157" s="10" t="e">
        <f>SUMIFS('[3]Taxes Withheld'!F$1:F$65536,'[3]Taxes Withheld'!C$1:C$65536,'Import DV AUCS'!A157)</f>
        <v>#VALUE!</v>
      </c>
      <c r="I157" s="10" t="e">
        <f>SUMIFS('[3]Taxes Withheld'!G$1:G$65536,'[3]Taxes Withheld'!C$1:C$65536,'Import DV AUCS'!A157)</f>
        <v>#VALUE!</v>
      </c>
      <c r="K157" s="10" t="e">
        <f t="shared" si="2"/>
        <v>#VALUE!</v>
      </c>
      <c r="M157" t="s">
        <v>197</v>
      </c>
      <c r="N157" t="s">
        <v>56</v>
      </c>
      <c r="O157" t="s">
        <v>57</v>
      </c>
    </row>
    <row r="158" spans="1:15" hidden="1" x14ac:dyDescent="0.3">
      <c r="A158" t="s">
        <v>464</v>
      </c>
      <c r="B158" t="s">
        <v>29</v>
      </c>
      <c r="C158" t="s">
        <v>465</v>
      </c>
      <c r="D158" s="10">
        <v>355426.3600000001</v>
      </c>
      <c r="E158" t="s">
        <v>442</v>
      </c>
      <c r="F158" t="s">
        <v>459</v>
      </c>
      <c r="G158" s="10">
        <v>355426.36</v>
      </c>
      <c r="H158" s="10" t="e">
        <f>SUMIFS('[3]Taxes Withheld'!F$1:F$65536,'[3]Taxes Withheld'!C$1:C$65536,'Import DV AUCS'!A158)</f>
        <v>#VALUE!</v>
      </c>
      <c r="I158" s="10" t="e">
        <f>SUMIFS('[3]Taxes Withheld'!G$1:G$65536,'[3]Taxes Withheld'!C$1:C$65536,'Import DV AUCS'!A158)</f>
        <v>#VALUE!</v>
      </c>
      <c r="K158" s="10" t="e">
        <f t="shared" si="2"/>
        <v>#VALUE!</v>
      </c>
      <c r="M158" t="s">
        <v>197</v>
      </c>
      <c r="N158" t="s">
        <v>56</v>
      </c>
      <c r="O158" t="s">
        <v>57</v>
      </c>
    </row>
    <row r="159" spans="1:15" hidden="1" x14ac:dyDescent="0.3">
      <c r="A159" t="s">
        <v>466</v>
      </c>
      <c r="B159" t="s">
        <v>29</v>
      </c>
      <c r="C159" t="s">
        <v>467</v>
      </c>
      <c r="D159" s="10">
        <v>230967.52</v>
      </c>
      <c r="E159" t="s">
        <v>445</v>
      </c>
      <c r="F159" t="s">
        <v>459</v>
      </c>
      <c r="G159" s="10">
        <v>230967.52</v>
      </c>
      <c r="H159" s="10" t="e">
        <f>SUMIFS('[3]Taxes Withheld'!F$1:F$65536,'[3]Taxes Withheld'!C$1:C$65536,'Import DV AUCS'!A159)</f>
        <v>#VALUE!</v>
      </c>
      <c r="I159" s="10" t="e">
        <f>SUMIFS('[3]Taxes Withheld'!G$1:G$65536,'[3]Taxes Withheld'!C$1:C$65536,'Import DV AUCS'!A159)</f>
        <v>#VALUE!</v>
      </c>
      <c r="K159" s="10" t="e">
        <f t="shared" si="2"/>
        <v>#VALUE!</v>
      </c>
      <c r="M159" t="s">
        <v>197</v>
      </c>
      <c r="N159" t="s">
        <v>56</v>
      </c>
      <c r="O159" t="s">
        <v>57</v>
      </c>
    </row>
    <row r="160" spans="1:15" hidden="1" x14ac:dyDescent="0.3">
      <c r="A160" t="s">
        <v>468</v>
      </c>
      <c r="B160" t="s">
        <v>29</v>
      </c>
      <c r="C160" t="s">
        <v>469</v>
      </c>
      <c r="D160" s="10">
        <v>65016.91</v>
      </c>
      <c r="E160" t="s">
        <v>470</v>
      </c>
      <c r="F160" t="s">
        <v>471</v>
      </c>
      <c r="G160" s="10">
        <v>59233.58</v>
      </c>
      <c r="H160" s="10" t="e">
        <f>SUMIFS('[3]Taxes Withheld'!F$1:F$65536,'[3]Taxes Withheld'!C$1:C$65536,'Import DV AUCS'!A160)</f>
        <v>#VALUE!</v>
      </c>
      <c r="I160" s="10" t="e">
        <f>SUMIFS('[3]Taxes Withheld'!G$1:G$65536,'[3]Taxes Withheld'!C$1:C$65536,'Import DV AUCS'!A160)</f>
        <v>#VALUE!</v>
      </c>
      <c r="K160" s="10" t="e">
        <f t="shared" si="2"/>
        <v>#VALUE!</v>
      </c>
      <c r="M160" t="s">
        <v>55</v>
      </c>
      <c r="N160" t="s">
        <v>56</v>
      </c>
      <c r="O160" t="s">
        <v>57</v>
      </c>
    </row>
    <row r="161" spans="1:15" hidden="1" x14ac:dyDescent="0.3">
      <c r="A161" t="s">
        <v>472</v>
      </c>
      <c r="B161" t="s">
        <v>29</v>
      </c>
      <c r="C161" t="s">
        <v>473</v>
      </c>
      <c r="D161" s="10">
        <v>16881.330000000002</v>
      </c>
      <c r="E161" t="s">
        <v>470</v>
      </c>
      <c r="F161" t="s">
        <v>471</v>
      </c>
      <c r="G161" s="10">
        <v>16881.330000000002</v>
      </c>
      <c r="H161" s="10" t="e">
        <f>SUMIFS('[3]Taxes Withheld'!F$1:F$65536,'[3]Taxes Withheld'!C$1:C$65536,'Import DV AUCS'!A161)</f>
        <v>#VALUE!</v>
      </c>
      <c r="I161" s="10" t="e">
        <f>SUMIFS('[3]Taxes Withheld'!G$1:G$65536,'[3]Taxes Withheld'!C$1:C$65536,'Import DV AUCS'!A161)</f>
        <v>#VALUE!</v>
      </c>
      <c r="K161" s="10" t="e">
        <f t="shared" si="2"/>
        <v>#VALUE!</v>
      </c>
      <c r="M161" t="s">
        <v>55</v>
      </c>
      <c r="N161" t="s">
        <v>56</v>
      </c>
      <c r="O161" t="s">
        <v>57</v>
      </c>
    </row>
    <row r="162" spans="1:15" hidden="1" x14ac:dyDescent="0.3">
      <c r="A162" t="s">
        <v>474</v>
      </c>
      <c r="B162" t="s">
        <v>29</v>
      </c>
      <c r="C162" t="s">
        <v>63</v>
      </c>
      <c r="D162" s="10">
        <v>0</v>
      </c>
      <c r="E162" t="s">
        <v>369</v>
      </c>
      <c r="F162" t="s">
        <v>370</v>
      </c>
      <c r="G162" s="10">
        <v>31350</v>
      </c>
      <c r="H162" s="10" t="e">
        <f>SUMIFS('[3]Taxes Withheld'!F$1:F$65536,'[3]Taxes Withheld'!C$1:C$65536,'Import DV AUCS'!A162)</f>
        <v>#VALUE!</v>
      </c>
      <c r="I162" s="10" t="e">
        <f>SUMIFS('[3]Taxes Withheld'!G$1:G$65536,'[3]Taxes Withheld'!C$1:C$65536,'Import DV AUCS'!A162)</f>
        <v>#VALUE!</v>
      </c>
      <c r="K162" s="10" t="e">
        <f t="shared" si="2"/>
        <v>#VALUE!</v>
      </c>
      <c r="M162" t="s">
        <v>98</v>
      </c>
      <c r="N162" t="s">
        <v>99</v>
      </c>
      <c r="O162" t="s">
        <v>100</v>
      </c>
    </row>
    <row r="163" spans="1:15" hidden="1" x14ac:dyDescent="0.3">
      <c r="A163" t="s">
        <v>475</v>
      </c>
      <c r="B163" t="s">
        <v>29</v>
      </c>
      <c r="C163" t="s">
        <v>63</v>
      </c>
      <c r="D163" s="10">
        <v>0</v>
      </c>
      <c r="E163" t="s">
        <v>265</v>
      </c>
      <c r="F163" t="s">
        <v>266</v>
      </c>
      <c r="G163" s="10">
        <v>34320</v>
      </c>
      <c r="H163" s="10" t="e">
        <f>SUMIFS('[3]Taxes Withheld'!F$1:F$65536,'[3]Taxes Withheld'!C$1:C$65536,'Import DV AUCS'!A163)</f>
        <v>#VALUE!</v>
      </c>
      <c r="I163" s="10" t="e">
        <f>SUMIFS('[3]Taxes Withheld'!G$1:G$65536,'[3]Taxes Withheld'!C$1:C$65536,'Import DV AUCS'!A163)</f>
        <v>#VALUE!</v>
      </c>
      <c r="K163" s="10" t="e">
        <f t="shared" si="2"/>
        <v>#VALUE!</v>
      </c>
      <c r="M163" t="s">
        <v>98</v>
      </c>
      <c r="N163" t="s">
        <v>99</v>
      </c>
      <c r="O163" t="s">
        <v>100</v>
      </c>
    </row>
    <row r="164" spans="1:15" hidden="1" x14ac:dyDescent="0.3">
      <c r="A164" t="s">
        <v>476</v>
      </c>
      <c r="B164" t="s">
        <v>29</v>
      </c>
      <c r="C164" t="s">
        <v>63</v>
      </c>
      <c r="D164" s="10">
        <v>0</v>
      </c>
      <c r="E164" s="575" t="s">
        <v>2430</v>
      </c>
      <c r="F164" t="s">
        <v>272</v>
      </c>
      <c r="G164" s="10">
        <v>11313.6</v>
      </c>
      <c r="H164" s="10" t="e">
        <f>SUMIFS('[3]Taxes Withheld'!F$1:F$65536,'[3]Taxes Withheld'!C$1:C$65536,'Import DV AUCS'!A164)</f>
        <v>#VALUE!</v>
      </c>
      <c r="I164" s="10" t="e">
        <f>SUMIFS('[3]Taxes Withheld'!G$1:G$65536,'[3]Taxes Withheld'!C$1:C$65536,'Import DV AUCS'!A164)</f>
        <v>#VALUE!</v>
      </c>
      <c r="K164" s="10" t="e">
        <f t="shared" si="2"/>
        <v>#VALUE!</v>
      </c>
      <c r="M164" t="s">
        <v>98</v>
      </c>
      <c r="N164" t="s">
        <v>99</v>
      </c>
      <c r="O164" t="s">
        <v>100</v>
      </c>
    </row>
    <row r="165" spans="1:15" hidden="1" x14ac:dyDescent="0.3">
      <c r="A165" t="s">
        <v>477</v>
      </c>
      <c r="B165" t="s">
        <v>29</v>
      </c>
      <c r="C165" t="s">
        <v>63</v>
      </c>
      <c r="D165" s="10">
        <v>0</v>
      </c>
      <c r="E165" s="576" t="s">
        <v>2433</v>
      </c>
      <c r="F165" t="s">
        <v>479</v>
      </c>
      <c r="G165" s="10">
        <v>655.56</v>
      </c>
      <c r="H165" s="10" t="e">
        <f>SUMIFS('[3]Taxes Withheld'!F$1:F$65536,'[3]Taxes Withheld'!C$1:C$65536,'Import DV AUCS'!A165)</f>
        <v>#VALUE!</v>
      </c>
      <c r="I165" s="10" t="e">
        <f>SUMIFS('[3]Taxes Withheld'!G$1:G$65536,'[3]Taxes Withheld'!C$1:C$65536,'Import DV AUCS'!A165)</f>
        <v>#VALUE!</v>
      </c>
      <c r="K165" s="10" t="e">
        <f t="shared" si="2"/>
        <v>#VALUE!</v>
      </c>
      <c r="M165" t="s">
        <v>66</v>
      </c>
      <c r="N165" t="s">
        <v>67</v>
      </c>
      <c r="O165" t="s">
        <v>68</v>
      </c>
    </row>
    <row r="166" spans="1:15" hidden="1" x14ac:dyDescent="0.3">
      <c r="A166" t="s">
        <v>480</v>
      </c>
      <c r="B166" t="s">
        <v>29</v>
      </c>
      <c r="C166" t="s">
        <v>481</v>
      </c>
      <c r="D166" s="10">
        <v>10000</v>
      </c>
      <c r="E166" t="s">
        <v>60</v>
      </c>
      <c r="F166" t="s">
        <v>482</v>
      </c>
      <c r="G166" s="10">
        <v>10000</v>
      </c>
      <c r="H166" s="10" t="e">
        <f>SUMIFS('[3]Taxes Withheld'!F$1:F$65536,'[3]Taxes Withheld'!C$1:C$65536,'Import DV AUCS'!A166)</f>
        <v>#VALUE!</v>
      </c>
      <c r="I166" s="10" t="e">
        <f>SUMIFS('[3]Taxes Withheld'!G$1:G$65536,'[3]Taxes Withheld'!C$1:C$65536,'Import DV AUCS'!A166)</f>
        <v>#VALUE!</v>
      </c>
      <c r="K166" s="10" t="e">
        <f t="shared" si="2"/>
        <v>#VALUE!</v>
      </c>
      <c r="M166" t="s">
        <v>55</v>
      </c>
      <c r="N166" t="s">
        <v>56</v>
      </c>
      <c r="O166" t="s">
        <v>57</v>
      </c>
    </row>
    <row r="167" spans="1:15" hidden="1" x14ac:dyDescent="0.3">
      <c r="A167" t="s">
        <v>483</v>
      </c>
      <c r="B167" t="s">
        <v>29</v>
      </c>
      <c r="C167" t="s">
        <v>484</v>
      </c>
      <c r="D167" s="10">
        <v>28636.36</v>
      </c>
      <c r="E167" t="s">
        <v>399</v>
      </c>
      <c r="F167" t="s">
        <v>485</v>
      </c>
      <c r="G167" s="10">
        <v>28636.36</v>
      </c>
      <c r="H167" s="10" t="e">
        <f>SUMIFS('[3]Taxes Withheld'!F$1:F$65536,'[3]Taxes Withheld'!C$1:C$65536,'Import DV AUCS'!A167)</f>
        <v>#VALUE!</v>
      </c>
      <c r="I167" s="10" t="e">
        <f>SUMIFS('[3]Taxes Withheld'!G$1:G$65536,'[3]Taxes Withheld'!C$1:C$65536,'Import DV AUCS'!A167)</f>
        <v>#VALUE!</v>
      </c>
      <c r="K167" s="10" t="e">
        <f t="shared" si="2"/>
        <v>#VALUE!</v>
      </c>
      <c r="M167" t="s">
        <v>55</v>
      </c>
      <c r="N167" t="s">
        <v>56</v>
      </c>
      <c r="O167" t="s">
        <v>57</v>
      </c>
    </row>
    <row r="168" spans="1:15" hidden="1" x14ac:dyDescent="0.3">
      <c r="A168" t="s">
        <v>486</v>
      </c>
      <c r="B168" t="s">
        <v>29</v>
      </c>
      <c r="C168" t="s">
        <v>63</v>
      </c>
      <c r="D168" s="10">
        <v>0</v>
      </c>
      <c r="E168" t="s">
        <v>487</v>
      </c>
      <c r="F168" t="s">
        <v>251</v>
      </c>
      <c r="G168" s="10">
        <v>17100</v>
      </c>
      <c r="H168" s="10" t="e">
        <f>SUMIFS('[3]Taxes Withheld'!F$1:F$65536,'[3]Taxes Withheld'!C$1:C$65536,'Import DV AUCS'!A168)</f>
        <v>#VALUE!</v>
      </c>
      <c r="I168" s="10" t="e">
        <f>SUMIFS('[3]Taxes Withheld'!G$1:G$65536,'[3]Taxes Withheld'!C$1:C$65536,'Import DV AUCS'!A168)</f>
        <v>#VALUE!</v>
      </c>
      <c r="K168" s="10" t="e">
        <f t="shared" si="2"/>
        <v>#VALUE!</v>
      </c>
      <c r="M168" t="s">
        <v>98</v>
      </c>
      <c r="N168" t="s">
        <v>99</v>
      </c>
      <c r="O168" t="s">
        <v>100</v>
      </c>
    </row>
    <row r="169" spans="1:15" hidden="1" x14ac:dyDescent="0.3">
      <c r="A169" t="s">
        <v>488</v>
      </c>
      <c r="B169" t="s">
        <v>29</v>
      </c>
      <c r="C169" t="s">
        <v>489</v>
      </c>
      <c r="D169" s="10">
        <v>4734.25</v>
      </c>
      <c r="E169" t="s">
        <v>83</v>
      </c>
      <c r="F169" t="s">
        <v>490</v>
      </c>
      <c r="G169" s="10">
        <v>4734.25</v>
      </c>
      <c r="H169" s="10" t="e">
        <f>SUMIFS('[3]Taxes Withheld'!F$1:F$65536,'[3]Taxes Withheld'!C$1:C$65536,'Import DV AUCS'!A169)</f>
        <v>#VALUE!</v>
      </c>
      <c r="I169" s="10" t="e">
        <f>SUMIFS('[3]Taxes Withheld'!G$1:G$65536,'[3]Taxes Withheld'!C$1:C$65536,'Import DV AUCS'!A169)</f>
        <v>#VALUE!</v>
      </c>
      <c r="K169" s="10" t="e">
        <f t="shared" si="2"/>
        <v>#VALUE!</v>
      </c>
      <c r="M169" t="s">
        <v>55</v>
      </c>
      <c r="N169" t="s">
        <v>56</v>
      </c>
      <c r="O169" t="s">
        <v>57</v>
      </c>
    </row>
    <row r="170" spans="1:15" hidden="1" x14ac:dyDescent="0.3">
      <c r="A170" t="s">
        <v>491</v>
      </c>
      <c r="B170" t="s">
        <v>29</v>
      </c>
      <c r="C170" t="s">
        <v>492</v>
      </c>
      <c r="D170" s="10">
        <v>1350</v>
      </c>
      <c r="E170" t="s">
        <v>240</v>
      </c>
      <c r="F170" t="s">
        <v>493</v>
      </c>
      <c r="G170" s="10">
        <v>1296</v>
      </c>
      <c r="H170" s="10" t="e">
        <f>SUMIFS('[3]Taxes Withheld'!F$1:F$65536,'[3]Taxes Withheld'!C$1:C$65536,'Import DV AUCS'!A170)</f>
        <v>#VALUE!</v>
      </c>
      <c r="I170" s="10" t="e">
        <f>SUMIFS('[3]Taxes Withheld'!G$1:G$65536,'[3]Taxes Withheld'!C$1:C$65536,'Import DV AUCS'!A170)</f>
        <v>#VALUE!</v>
      </c>
      <c r="K170" s="10" t="e">
        <f t="shared" si="2"/>
        <v>#VALUE!</v>
      </c>
      <c r="M170" t="s">
        <v>55</v>
      </c>
      <c r="N170" t="s">
        <v>56</v>
      </c>
      <c r="O170" t="s">
        <v>57</v>
      </c>
    </row>
    <row r="171" spans="1:15" hidden="1" x14ac:dyDescent="0.3">
      <c r="A171" t="s">
        <v>494</v>
      </c>
      <c r="B171" t="s">
        <v>29</v>
      </c>
      <c r="C171" t="s">
        <v>495</v>
      </c>
      <c r="D171" s="10">
        <v>750</v>
      </c>
      <c r="E171" t="s">
        <v>496</v>
      </c>
      <c r="F171" t="s">
        <v>497</v>
      </c>
      <c r="G171" s="10">
        <v>750</v>
      </c>
      <c r="H171" s="10" t="e">
        <f>SUMIFS('[3]Taxes Withheld'!F$1:F$65536,'[3]Taxes Withheld'!C$1:C$65536,'Import DV AUCS'!A171)</f>
        <v>#VALUE!</v>
      </c>
      <c r="I171" s="10" t="e">
        <f>SUMIFS('[3]Taxes Withheld'!G$1:G$65536,'[3]Taxes Withheld'!C$1:C$65536,'Import DV AUCS'!A171)</f>
        <v>#VALUE!</v>
      </c>
      <c r="K171" s="10" t="e">
        <f t="shared" si="2"/>
        <v>#VALUE!</v>
      </c>
      <c r="M171" t="s">
        <v>55</v>
      </c>
      <c r="N171" t="s">
        <v>56</v>
      </c>
      <c r="O171" t="s">
        <v>57</v>
      </c>
    </row>
    <row r="172" spans="1:15" hidden="1" x14ac:dyDescent="0.3">
      <c r="A172" t="s">
        <v>498</v>
      </c>
      <c r="B172" t="s">
        <v>29</v>
      </c>
      <c r="C172" t="s">
        <v>499</v>
      </c>
      <c r="D172" s="10">
        <v>750</v>
      </c>
      <c r="E172" t="s">
        <v>500</v>
      </c>
      <c r="F172" t="s">
        <v>497</v>
      </c>
      <c r="G172" s="10">
        <v>750</v>
      </c>
      <c r="H172" s="10" t="e">
        <f>SUMIFS('[3]Taxes Withheld'!F$1:F$65536,'[3]Taxes Withheld'!C$1:C$65536,'Import DV AUCS'!A172)</f>
        <v>#VALUE!</v>
      </c>
      <c r="I172" s="10" t="e">
        <f>SUMIFS('[3]Taxes Withheld'!G$1:G$65536,'[3]Taxes Withheld'!C$1:C$65536,'Import DV AUCS'!A172)</f>
        <v>#VALUE!</v>
      </c>
      <c r="K172" s="10" t="e">
        <f t="shared" si="2"/>
        <v>#VALUE!</v>
      </c>
      <c r="M172" t="s">
        <v>55</v>
      </c>
      <c r="N172" t="s">
        <v>56</v>
      </c>
      <c r="O172" t="s">
        <v>57</v>
      </c>
    </row>
    <row r="173" spans="1:15" hidden="1" x14ac:dyDescent="0.3">
      <c r="A173" t="s">
        <v>501</v>
      </c>
      <c r="B173" t="s">
        <v>29</v>
      </c>
      <c r="C173" t="s">
        <v>502</v>
      </c>
      <c r="D173" s="10">
        <v>750</v>
      </c>
      <c r="E173" t="s">
        <v>503</v>
      </c>
      <c r="F173" t="s">
        <v>497</v>
      </c>
      <c r="G173" s="10">
        <v>750</v>
      </c>
      <c r="H173" s="10" t="e">
        <f>SUMIFS('[3]Taxes Withheld'!F$1:F$65536,'[3]Taxes Withheld'!C$1:C$65536,'Import DV AUCS'!A173)</f>
        <v>#VALUE!</v>
      </c>
      <c r="I173" s="10" t="e">
        <f>SUMIFS('[3]Taxes Withheld'!G$1:G$65536,'[3]Taxes Withheld'!C$1:C$65536,'Import DV AUCS'!A173)</f>
        <v>#VALUE!</v>
      </c>
      <c r="K173" s="10" t="e">
        <f t="shared" si="2"/>
        <v>#VALUE!</v>
      </c>
      <c r="M173" t="s">
        <v>55</v>
      </c>
      <c r="N173" t="s">
        <v>56</v>
      </c>
      <c r="O173" t="s">
        <v>57</v>
      </c>
    </row>
    <row r="174" spans="1:15" hidden="1" x14ac:dyDescent="0.3">
      <c r="A174" t="s">
        <v>504</v>
      </c>
      <c r="B174" t="s">
        <v>29</v>
      </c>
      <c r="C174" t="s">
        <v>63</v>
      </c>
      <c r="D174" s="10">
        <v>0</v>
      </c>
      <c r="E174" t="s">
        <v>283</v>
      </c>
      <c r="F174" t="s">
        <v>286</v>
      </c>
      <c r="G174" s="10">
        <v>14250</v>
      </c>
      <c r="H174" s="10" t="e">
        <f>SUMIFS('[3]Taxes Withheld'!F$1:F$65536,'[3]Taxes Withheld'!C$1:C$65536,'Import DV AUCS'!A174)</f>
        <v>#VALUE!</v>
      </c>
      <c r="I174" s="10" t="e">
        <f>SUMIFS('[3]Taxes Withheld'!G$1:G$65536,'[3]Taxes Withheld'!C$1:C$65536,'Import DV AUCS'!A174)</f>
        <v>#VALUE!</v>
      </c>
      <c r="K174" s="10" t="e">
        <f t="shared" si="2"/>
        <v>#VALUE!</v>
      </c>
      <c r="M174" t="s">
        <v>98</v>
      </c>
      <c r="N174" t="s">
        <v>99</v>
      </c>
      <c r="O174" t="s">
        <v>100</v>
      </c>
    </row>
    <row r="175" spans="1:15" hidden="1" x14ac:dyDescent="0.3">
      <c r="A175" t="s">
        <v>505</v>
      </c>
      <c r="B175" t="s">
        <v>29</v>
      </c>
      <c r="C175" t="s">
        <v>63</v>
      </c>
      <c r="D175" s="10">
        <v>0</v>
      </c>
      <c r="E175" t="s">
        <v>288</v>
      </c>
      <c r="F175" t="s">
        <v>289</v>
      </c>
      <c r="G175" s="10">
        <v>1295</v>
      </c>
      <c r="H175" s="10" t="e">
        <f>SUMIFS('[3]Taxes Withheld'!F$1:F$65536,'[3]Taxes Withheld'!C$1:C$65536,'Import DV AUCS'!A175)</f>
        <v>#VALUE!</v>
      </c>
      <c r="I175" s="10" t="e">
        <f>SUMIFS('[3]Taxes Withheld'!G$1:G$65536,'[3]Taxes Withheld'!C$1:C$65536,'Import DV AUCS'!A175)</f>
        <v>#VALUE!</v>
      </c>
      <c r="K175" s="10" t="e">
        <f t="shared" si="2"/>
        <v>#VALUE!</v>
      </c>
      <c r="M175" t="s">
        <v>98</v>
      </c>
      <c r="N175" t="s">
        <v>99</v>
      </c>
      <c r="O175" t="s">
        <v>100</v>
      </c>
    </row>
    <row r="176" spans="1:15" hidden="1" x14ac:dyDescent="0.3">
      <c r="A176" t="s">
        <v>506</v>
      </c>
      <c r="B176" t="s">
        <v>29</v>
      </c>
      <c r="C176" t="s">
        <v>63</v>
      </c>
      <c r="D176" s="10">
        <v>0</v>
      </c>
      <c r="E176" s="575" t="s">
        <v>1873</v>
      </c>
      <c r="F176" t="s">
        <v>508</v>
      </c>
      <c r="G176" s="10">
        <v>7041.43</v>
      </c>
      <c r="H176" s="10" t="e">
        <f>SUMIFS('[3]Taxes Withheld'!F$1:F$65536,'[3]Taxes Withheld'!C$1:C$65536,'Import DV AUCS'!A176)</f>
        <v>#VALUE!</v>
      </c>
      <c r="I176" s="10" t="e">
        <f>SUMIFS('[3]Taxes Withheld'!G$1:G$65536,'[3]Taxes Withheld'!C$1:C$65536,'Import DV AUCS'!A176)</f>
        <v>#VALUE!</v>
      </c>
      <c r="K176" s="10" t="e">
        <f t="shared" si="2"/>
        <v>#VALUE!</v>
      </c>
      <c r="M176" t="s">
        <v>98</v>
      </c>
      <c r="N176" t="s">
        <v>99</v>
      </c>
      <c r="O176" t="s">
        <v>100</v>
      </c>
    </row>
    <row r="177" spans="1:15" hidden="1" x14ac:dyDescent="0.3">
      <c r="A177" t="s">
        <v>509</v>
      </c>
      <c r="B177" t="s">
        <v>29</v>
      </c>
      <c r="C177" t="s">
        <v>63</v>
      </c>
      <c r="D177" s="10">
        <v>0</v>
      </c>
      <c r="E177" t="s">
        <v>510</v>
      </c>
      <c r="F177" t="s">
        <v>511</v>
      </c>
      <c r="G177" s="10">
        <v>19268.16</v>
      </c>
      <c r="H177" s="10" t="e">
        <f>SUMIFS('[3]Taxes Withheld'!F$1:F$65536,'[3]Taxes Withheld'!C$1:C$65536,'Import DV AUCS'!A177)</f>
        <v>#VALUE!</v>
      </c>
      <c r="I177" s="10" t="e">
        <f>SUMIFS('[3]Taxes Withheld'!G$1:G$65536,'[3]Taxes Withheld'!C$1:C$65536,'Import DV AUCS'!A177)</f>
        <v>#VALUE!</v>
      </c>
      <c r="K177" s="10" t="e">
        <f t="shared" si="2"/>
        <v>#VALUE!</v>
      </c>
      <c r="M177" t="s">
        <v>98</v>
      </c>
      <c r="N177" t="s">
        <v>99</v>
      </c>
      <c r="O177" t="s">
        <v>100</v>
      </c>
    </row>
    <row r="178" spans="1:15" hidden="1" x14ac:dyDescent="0.3">
      <c r="A178" t="s">
        <v>512</v>
      </c>
      <c r="B178" t="s">
        <v>29</v>
      </c>
      <c r="C178" t="s">
        <v>63</v>
      </c>
      <c r="D178" s="10">
        <v>0</v>
      </c>
      <c r="E178" t="s">
        <v>513</v>
      </c>
      <c r="F178" t="s">
        <v>514</v>
      </c>
      <c r="G178" s="10">
        <v>5606.65</v>
      </c>
      <c r="H178" s="10" t="e">
        <f>SUMIFS('[3]Taxes Withheld'!F$1:F$65536,'[3]Taxes Withheld'!C$1:C$65536,'Import DV AUCS'!A178)</f>
        <v>#VALUE!</v>
      </c>
      <c r="I178" s="10" t="e">
        <f>SUMIFS('[3]Taxes Withheld'!G$1:G$65536,'[3]Taxes Withheld'!C$1:C$65536,'Import DV AUCS'!A178)</f>
        <v>#VALUE!</v>
      </c>
      <c r="K178" s="10" t="e">
        <f t="shared" si="2"/>
        <v>#VALUE!</v>
      </c>
      <c r="M178" t="s">
        <v>98</v>
      </c>
      <c r="N178" t="s">
        <v>99</v>
      </c>
      <c r="O178" t="s">
        <v>100</v>
      </c>
    </row>
    <row r="179" spans="1:15" hidden="1" x14ac:dyDescent="0.3">
      <c r="A179" t="s">
        <v>515</v>
      </c>
      <c r="B179" t="s">
        <v>29</v>
      </c>
      <c r="C179" t="s">
        <v>516</v>
      </c>
      <c r="D179" s="10">
        <v>2073.09</v>
      </c>
      <c r="E179" t="s">
        <v>517</v>
      </c>
      <c r="F179" t="s">
        <v>518</v>
      </c>
      <c r="G179" s="10">
        <v>2073.09</v>
      </c>
      <c r="H179" s="10" t="e">
        <f>SUMIFS('[3]Taxes Withheld'!F$1:F$65536,'[3]Taxes Withheld'!C$1:C$65536,'Import DV AUCS'!A179)</f>
        <v>#VALUE!</v>
      </c>
      <c r="I179" s="10" t="e">
        <f>SUMIFS('[3]Taxes Withheld'!G$1:G$65536,'[3]Taxes Withheld'!C$1:C$65536,'Import DV AUCS'!A179)</f>
        <v>#VALUE!</v>
      </c>
      <c r="K179" s="10" t="e">
        <f t="shared" si="2"/>
        <v>#VALUE!</v>
      </c>
      <c r="M179" t="s">
        <v>55</v>
      </c>
      <c r="N179" t="s">
        <v>56</v>
      </c>
      <c r="O179" t="s">
        <v>57</v>
      </c>
    </row>
    <row r="180" spans="1:15" hidden="1" x14ac:dyDescent="0.3">
      <c r="A180" t="s">
        <v>519</v>
      </c>
      <c r="B180" t="s">
        <v>29</v>
      </c>
      <c r="C180" t="s">
        <v>520</v>
      </c>
      <c r="D180" s="10">
        <v>0</v>
      </c>
      <c r="E180" s="575" t="s">
        <v>2116</v>
      </c>
      <c r="F180" t="s">
        <v>521</v>
      </c>
      <c r="G180" s="10">
        <v>0</v>
      </c>
      <c r="H180" s="10" t="e">
        <f>SUMIFS('[3]Taxes Withheld'!F$1:F$65536,'[3]Taxes Withheld'!C$1:C$65536,'Import DV AUCS'!A180)</f>
        <v>#VALUE!</v>
      </c>
      <c r="I180" s="10" t="e">
        <f>SUMIFS('[3]Taxes Withheld'!G$1:G$65536,'[3]Taxes Withheld'!C$1:C$65536,'Import DV AUCS'!A180)</f>
        <v>#VALUE!</v>
      </c>
      <c r="K180" s="10" t="e">
        <f t="shared" si="2"/>
        <v>#VALUE!</v>
      </c>
      <c r="M180" t="s">
        <v>55</v>
      </c>
      <c r="N180" t="s">
        <v>56</v>
      </c>
      <c r="O180" t="s">
        <v>57</v>
      </c>
    </row>
    <row r="181" spans="1:15" hidden="1" x14ac:dyDescent="0.3">
      <c r="A181" t="s">
        <v>522</v>
      </c>
      <c r="B181" t="s">
        <v>29</v>
      </c>
      <c r="C181" t="s">
        <v>523</v>
      </c>
      <c r="D181" s="10">
        <v>4194.7300000000005</v>
      </c>
      <c r="E181" t="s">
        <v>141</v>
      </c>
      <c r="F181" t="s">
        <v>524</v>
      </c>
      <c r="G181" s="10">
        <v>3599.8700000000003</v>
      </c>
      <c r="H181" s="10" t="e">
        <f>SUMIFS('[3]Taxes Withheld'!F$1:F$65536,'[3]Taxes Withheld'!C$1:C$65536,'Import DV AUCS'!A181)</f>
        <v>#VALUE!</v>
      </c>
      <c r="I181" s="10" t="e">
        <f>SUMIFS('[3]Taxes Withheld'!G$1:G$65536,'[3]Taxes Withheld'!C$1:C$65536,'Import DV AUCS'!A181)</f>
        <v>#VALUE!</v>
      </c>
      <c r="K181" s="10" t="e">
        <f t="shared" si="2"/>
        <v>#VALUE!</v>
      </c>
      <c r="M181" t="s">
        <v>55</v>
      </c>
      <c r="N181" t="s">
        <v>56</v>
      </c>
      <c r="O181" t="s">
        <v>57</v>
      </c>
    </row>
    <row r="182" spans="1:15" hidden="1" x14ac:dyDescent="0.3">
      <c r="A182" t="s">
        <v>525</v>
      </c>
      <c r="B182" t="s">
        <v>29</v>
      </c>
      <c r="C182" t="s">
        <v>63</v>
      </c>
      <c r="D182" s="10">
        <v>0</v>
      </c>
      <c r="E182" s="575" t="s">
        <v>372</v>
      </c>
      <c r="F182" t="s">
        <v>526</v>
      </c>
      <c r="G182" s="10">
        <v>424.62</v>
      </c>
      <c r="H182" s="10" t="e">
        <f>SUMIFS('[3]Taxes Withheld'!F$1:F$65536,'[3]Taxes Withheld'!C$1:C$65536,'Import DV AUCS'!A182)</f>
        <v>#VALUE!</v>
      </c>
      <c r="I182" s="10" t="e">
        <f>SUMIFS('[3]Taxes Withheld'!G$1:G$65536,'[3]Taxes Withheld'!C$1:C$65536,'Import DV AUCS'!A182)</f>
        <v>#VALUE!</v>
      </c>
      <c r="K182" s="10" t="e">
        <f t="shared" si="2"/>
        <v>#VALUE!</v>
      </c>
      <c r="M182" t="s">
        <v>66</v>
      </c>
      <c r="N182" t="s">
        <v>67</v>
      </c>
      <c r="O182" t="s">
        <v>68</v>
      </c>
    </row>
    <row r="183" spans="1:15" hidden="1" x14ac:dyDescent="0.3">
      <c r="A183" t="s">
        <v>527</v>
      </c>
      <c r="B183" t="s">
        <v>29</v>
      </c>
      <c r="C183" t="s">
        <v>63</v>
      </c>
      <c r="D183" s="10">
        <v>0</v>
      </c>
      <c r="E183" s="575" t="s">
        <v>372</v>
      </c>
      <c r="F183" t="s">
        <v>528</v>
      </c>
      <c r="G183" s="10">
        <v>170.24</v>
      </c>
      <c r="H183" s="10" t="e">
        <f>SUMIFS('[3]Taxes Withheld'!F$1:F$65536,'[3]Taxes Withheld'!C$1:C$65536,'Import DV AUCS'!A183)</f>
        <v>#VALUE!</v>
      </c>
      <c r="I183" s="10" t="e">
        <f>SUMIFS('[3]Taxes Withheld'!G$1:G$65536,'[3]Taxes Withheld'!C$1:C$65536,'Import DV AUCS'!A183)</f>
        <v>#VALUE!</v>
      </c>
      <c r="K183" s="10" t="e">
        <f t="shared" si="2"/>
        <v>#VALUE!</v>
      </c>
      <c r="M183" t="s">
        <v>66</v>
      </c>
      <c r="N183" t="s">
        <v>67</v>
      </c>
      <c r="O183" t="s">
        <v>68</v>
      </c>
    </row>
    <row r="184" spans="1:15" hidden="1" x14ac:dyDescent="0.3">
      <c r="A184" t="s">
        <v>529</v>
      </c>
      <c r="B184" t="s">
        <v>29</v>
      </c>
      <c r="C184" t="s">
        <v>63</v>
      </c>
      <c r="D184" s="10">
        <v>0</v>
      </c>
      <c r="E184" t="s">
        <v>64</v>
      </c>
      <c r="F184" t="s">
        <v>530</v>
      </c>
      <c r="G184" s="10">
        <v>17032.63</v>
      </c>
      <c r="H184" s="10" t="e">
        <f>SUMIFS('[3]Taxes Withheld'!F$1:F$65536,'[3]Taxes Withheld'!C$1:C$65536,'Import DV AUCS'!A184)</f>
        <v>#VALUE!</v>
      </c>
      <c r="I184" s="10" t="e">
        <f>SUMIFS('[3]Taxes Withheld'!G$1:G$65536,'[3]Taxes Withheld'!C$1:C$65536,'Import DV AUCS'!A184)</f>
        <v>#VALUE!</v>
      </c>
      <c r="K184" s="10" t="e">
        <f t="shared" si="2"/>
        <v>#VALUE!</v>
      </c>
      <c r="M184" t="s">
        <v>66</v>
      </c>
      <c r="N184" t="s">
        <v>67</v>
      </c>
      <c r="O184" t="s">
        <v>68</v>
      </c>
    </row>
    <row r="185" spans="1:15" hidden="1" x14ac:dyDescent="0.3">
      <c r="A185" t="s">
        <v>531</v>
      </c>
      <c r="B185" t="s">
        <v>29</v>
      </c>
      <c r="C185" t="s">
        <v>532</v>
      </c>
      <c r="D185" s="10">
        <v>36158</v>
      </c>
      <c r="E185" t="s">
        <v>533</v>
      </c>
      <c r="F185" t="s">
        <v>534</v>
      </c>
      <c r="G185" s="10">
        <v>35658</v>
      </c>
      <c r="H185" s="10" t="e">
        <f>SUMIFS('[3]Taxes Withheld'!F$1:F$65536,'[3]Taxes Withheld'!C$1:C$65536,'Import DV AUCS'!A185)</f>
        <v>#VALUE!</v>
      </c>
      <c r="I185" s="10" t="e">
        <f>SUMIFS('[3]Taxes Withheld'!G$1:G$65536,'[3]Taxes Withheld'!C$1:C$65536,'Import DV AUCS'!A185)</f>
        <v>#VALUE!</v>
      </c>
      <c r="K185" s="10" t="e">
        <f t="shared" si="2"/>
        <v>#VALUE!</v>
      </c>
      <c r="M185" t="s">
        <v>55</v>
      </c>
      <c r="N185" t="s">
        <v>56</v>
      </c>
      <c r="O185" t="s">
        <v>57</v>
      </c>
    </row>
    <row r="186" spans="1:15" hidden="1" x14ac:dyDescent="0.3">
      <c r="A186" t="s">
        <v>535</v>
      </c>
      <c r="B186" t="s">
        <v>29</v>
      </c>
      <c r="C186" t="s">
        <v>536</v>
      </c>
      <c r="D186" s="10">
        <v>1046300</v>
      </c>
      <c r="E186" s="575" t="s">
        <v>1109</v>
      </c>
      <c r="F186" t="s">
        <v>537</v>
      </c>
      <c r="G186" s="10">
        <v>1046300</v>
      </c>
      <c r="H186" s="10" t="e">
        <f>SUMIFS('[3]Taxes Withheld'!F$1:F$65536,'[3]Taxes Withheld'!C$1:C$65536,'Import DV AUCS'!A186)</f>
        <v>#VALUE!</v>
      </c>
      <c r="I186" s="10" t="e">
        <f>SUMIFS('[3]Taxes Withheld'!G$1:G$65536,'[3]Taxes Withheld'!C$1:C$65536,'Import DV AUCS'!A186)</f>
        <v>#VALUE!</v>
      </c>
      <c r="K186" s="10" t="e">
        <f t="shared" si="2"/>
        <v>#VALUE!</v>
      </c>
      <c r="M186" t="s">
        <v>197</v>
      </c>
      <c r="N186" t="s">
        <v>56</v>
      </c>
      <c r="O186" t="s">
        <v>57</v>
      </c>
    </row>
    <row r="187" spans="1:15" hidden="1" x14ac:dyDescent="0.3">
      <c r="A187" t="s">
        <v>538</v>
      </c>
      <c r="B187" t="s">
        <v>29</v>
      </c>
      <c r="C187" t="s">
        <v>539</v>
      </c>
      <c r="D187" s="10">
        <v>535050</v>
      </c>
      <c r="E187" t="s">
        <v>195</v>
      </c>
      <c r="F187" t="s">
        <v>537</v>
      </c>
      <c r="G187" s="10">
        <v>535050</v>
      </c>
      <c r="H187" s="10" t="e">
        <f>SUMIFS('[3]Taxes Withheld'!F$1:F$65536,'[3]Taxes Withheld'!C$1:C$65536,'Import DV AUCS'!A187)</f>
        <v>#VALUE!</v>
      </c>
      <c r="I187" s="10" t="e">
        <f>SUMIFS('[3]Taxes Withheld'!G$1:G$65536,'[3]Taxes Withheld'!C$1:C$65536,'Import DV AUCS'!A187)</f>
        <v>#VALUE!</v>
      </c>
      <c r="K187" s="10" t="e">
        <f t="shared" si="2"/>
        <v>#VALUE!</v>
      </c>
      <c r="M187" t="s">
        <v>197</v>
      </c>
      <c r="N187" t="s">
        <v>56</v>
      </c>
      <c r="O187" t="s">
        <v>57</v>
      </c>
    </row>
    <row r="188" spans="1:15" hidden="1" x14ac:dyDescent="0.3">
      <c r="A188" t="s">
        <v>540</v>
      </c>
      <c r="B188" t="s">
        <v>29</v>
      </c>
      <c r="C188" t="s">
        <v>541</v>
      </c>
      <c r="D188" s="10">
        <v>963500</v>
      </c>
      <c r="E188" t="s">
        <v>200</v>
      </c>
      <c r="F188" t="s">
        <v>537</v>
      </c>
      <c r="G188" s="10">
        <v>963500</v>
      </c>
      <c r="H188" s="10" t="e">
        <f>SUMIFS('[3]Taxes Withheld'!F$1:F$65536,'[3]Taxes Withheld'!C$1:C$65536,'Import DV AUCS'!A188)</f>
        <v>#VALUE!</v>
      </c>
      <c r="I188" s="10" t="e">
        <f>SUMIFS('[3]Taxes Withheld'!G$1:G$65536,'[3]Taxes Withheld'!C$1:C$65536,'Import DV AUCS'!A188)</f>
        <v>#VALUE!</v>
      </c>
      <c r="K188" s="10" t="e">
        <f t="shared" si="2"/>
        <v>#VALUE!</v>
      </c>
      <c r="M188" t="s">
        <v>197</v>
      </c>
      <c r="N188" t="s">
        <v>56</v>
      </c>
      <c r="O188" t="s">
        <v>57</v>
      </c>
    </row>
    <row r="189" spans="1:15" hidden="1" x14ac:dyDescent="0.3">
      <c r="A189" t="s">
        <v>542</v>
      </c>
      <c r="B189" t="s">
        <v>29</v>
      </c>
      <c r="C189" t="s">
        <v>543</v>
      </c>
      <c r="D189" s="10">
        <v>870350</v>
      </c>
      <c r="E189" t="s">
        <v>442</v>
      </c>
      <c r="F189" t="s">
        <v>537</v>
      </c>
      <c r="G189" s="10">
        <v>870350</v>
      </c>
      <c r="H189" s="10" t="e">
        <f>SUMIFS('[3]Taxes Withheld'!F$1:F$65536,'[3]Taxes Withheld'!C$1:C$65536,'Import DV AUCS'!A189)</f>
        <v>#VALUE!</v>
      </c>
      <c r="I189" s="10" t="e">
        <f>SUMIFS('[3]Taxes Withheld'!G$1:G$65536,'[3]Taxes Withheld'!C$1:C$65536,'Import DV AUCS'!A189)</f>
        <v>#VALUE!</v>
      </c>
      <c r="K189" s="10" t="e">
        <f t="shared" si="2"/>
        <v>#VALUE!</v>
      </c>
      <c r="M189" t="s">
        <v>197</v>
      </c>
      <c r="N189" t="s">
        <v>56</v>
      </c>
      <c r="O189" t="s">
        <v>57</v>
      </c>
    </row>
    <row r="190" spans="1:15" hidden="1" x14ac:dyDescent="0.3">
      <c r="A190" t="s">
        <v>544</v>
      </c>
      <c r="B190" t="s">
        <v>29</v>
      </c>
      <c r="C190" t="s">
        <v>545</v>
      </c>
      <c r="D190" s="10">
        <v>815900</v>
      </c>
      <c r="E190" t="s">
        <v>445</v>
      </c>
      <c r="F190" t="s">
        <v>537</v>
      </c>
      <c r="G190" s="10">
        <v>815900</v>
      </c>
      <c r="H190" s="10" t="e">
        <f>SUMIFS('[3]Taxes Withheld'!F$1:F$65536,'[3]Taxes Withheld'!C$1:C$65536,'Import DV AUCS'!A190)</f>
        <v>#VALUE!</v>
      </c>
      <c r="I190" s="10" t="e">
        <f>SUMIFS('[3]Taxes Withheld'!G$1:G$65536,'[3]Taxes Withheld'!C$1:C$65536,'Import DV AUCS'!A190)</f>
        <v>#VALUE!</v>
      </c>
      <c r="K190" s="10" t="e">
        <f t="shared" si="2"/>
        <v>#VALUE!</v>
      </c>
      <c r="M190" t="s">
        <v>197</v>
      </c>
      <c r="N190" t="s">
        <v>56</v>
      </c>
      <c r="O190" t="s">
        <v>57</v>
      </c>
    </row>
    <row r="191" spans="1:15" hidden="1" x14ac:dyDescent="0.3">
      <c r="A191" t="s">
        <v>546</v>
      </c>
      <c r="B191" t="s">
        <v>29</v>
      </c>
      <c r="C191" t="s">
        <v>63</v>
      </c>
      <c r="D191" s="10">
        <v>0</v>
      </c>
      <c r="E191" t="s">
        <v>274</v>
      </c>
      <c r="F191" t="s">
        <v>275</v>
      </c>
      <c r="G191" s="10">
        <v>7680</v>
      </c>
      <c r="H191" s="10" t="e">
        <f>SUMIFS('[3]Taxes Withheld'!F$1:F$65536,'[3]Taxes Withheld'!C$1:C$65536,'Import DV AUCS'!A191)</f>
        <v>#VALUE!</v>
      </c>
      <c r="I191" s="10" t="e">
        <f>SUMIFS('[3]Taxes Withheld'!G$1:G$65536,'[3]Taxes Withheld'!C$1:C$65536,'Import DV AUCS'!A191)</f>
        <v>#VALUE!</v>
      </c>
      <c r="K191" s="10" t="e">
        <f t="shared" si="2"/>
        <v>#VALUE!</v>
      </c>
      <c r="M191" t="s">
        <v>98</v>
      </c>
      <c r="N191" t="s">
        <v>99</v>
      </c>
      <c r="O191" t="s">
        <v>100</v>
      </c>
    </row>
    <row r="192" spans="1:15" hidden="1" x14ac:dyDescent="0.3">
      <c r="A192" t="s">
        <v>547</v>
      </c>
      <c r="B192" t="s">
        <v>29</v>
      </c>
      <c r="C192" t="s">
        <v>63</v>
      </c>
      <c r="D192" s="10">
        <v>0</v>
      </c>
      <c r="E192" t="s">
        <v>548</v>
      </c>
      <c r="F192" t="s">
        <v>549</v>
      </c>
      <c r="G192" s="10">
        <v>10000</v>
      </c>
      <c r="H192" s="10" t="e">
        <f>SUMIFS('[3]Taxes Withheld'!F$1:F$65536,'[3]Taxes Withheld'!C$1:C$65536,'Import DV AUCS'!A192)</f>
        <v>#VALUE!</v>
      </c>
      <c r="I192" s="10" t="e">
        <f>SUMIFS('[3]Taxes Withheld'!G$1:G$65536,'[3]Taxes Withheld'!C$1:C$65536,'Import DV AUCS'!A192)</f>
        <v>#VALUE!</v>
      </c>
      <c r="K192" s="10" t="e">
        <f t="shared" si="2"/>
        <v>#VALUE!</v>
      </c>
      <c r="M192" t="s">
        <v>98</v>
      </c>
      <c r="N192" t="s">
        <v>99</v>
      </c>
      <c r="O192" t="s">
        <v>100</v>
      </c>
    </row>
    <row r="193" spans="1:15" hidden="1" x14ac:dyDescent="0.3">
      <c r="A193" t="s">
        <v>550</v>
      </c>
      <c r="B193" t="s">
        <v>29</v>
      </c>
      <c r="C193" t="s">
        <v>63</v>
      </c>
      <c r="D193" s="10">
        <v>0</v>
      </c>
      <c r="E193" t="s">
        <v>96</v>
      </c>
      <c r="F193" t="s">
        <v>238</v>
      </c>
      <c r="G193" s="10">
        <v>1125</v>
      </c>
      <c r="H193" s="10" t="e">
        <f>SUMIFS('[3]Taxes Withheld'!F$1:F$65536,'[3]Taxes Withheld'!C$1:C$65536,'Import DV AUCS'!A193)</f>
        <v>#VALUE!</v>
      </c>
      <c r="I193" s="10" t="e">
        <f>SUMIFS('[3]Taxes Withheld'!G$1:G$65536,'[3]Taxes Withheld'!C$1:C$65536,'Import DV AUCS'!A193)</f>
        <v>#VALUE!</v>
      </c>
      <c r="K193" s="10" t="e">
        <f t="shared" si="2"/>
        <v>#VALUE!</v>
      </c>
      <c r="M193" t="s">
        <v>98</v>
      </c>
      <c r="N193" t="s">
        <v>99</v>
      </c>
      <c r="O193" t="s">
        <v>100</v>
      </c>
    </row>
    <row r="194" spans="1:15" hidden="1" x14ac:dyDescent="0.3">
      <c r="A194" t="s">
        <v>551</v>
      </c>
      <c r="B194" t="s">
        <v>29</v>
      </c>
      <c r="C194" t="s">
        <v>552</v>
      </c>
      <c r="D194" s="10">
        <v>62014.22</v>
      </c>
      <c r="E194" t="s">
        <v>73</v>
      </c>
      <c r="F194" t="s">
        <v>553</v>
      </c>
      <c r="G194" s="10">
        <v>49219.630000000005</v>
      </c>
      <c r="H194" s="10" t="e">
        <f>SUMIFS('[3]Taxes Withheld'!F$1:F$65536,'[3]Taxes Withheld'!C$1:C$65536,'Import DV AUCS'!A194)</f>
        <v>#VALUE!</v>
      </c>
      <c r="I194" s="10" t="e">
        <f>SUMIFS('[3]Taxes Withheld'!G$1:G$65536,'[3]Taxes Withheld'!C$1:C$65536,'Import DV AUCS'!A194)</f>
        <v>#VALUE!</v>
      </c>
      <c r="K194" s="10" t="e">
        <f t="shared" si="2"/>
        <v>#VALUE!</v>
      </c>
      <c r="M194" t="s">
        <v>55</v>
      </c>
      <c r="N194" t="s">
        <v>56</v>
      </c>
      <c r="O194" t="s">
        <v>57</v>
      </c>
    </row>
    <row r="195" spans="1:15" hidden="1" x14ac:dyDescent="0.3">
      <c r="A195" t="s">
        <v>554</v>
      </c>
      <c r="B195" t="s">
        <v>29</v>
      </c>
      <c r="C195" t="s">
        <v>555</v>
      </c>
      <c r="D195" s="10">
        <v>17167.73</v>
      </c>
      <c r="E195" s="575" t="s">
        <v>2426</v>
      </c>
      <c r="F195" t="s">
        <v>553</v>
      </c>
      <c r="G195" s="10">
        <v>13654.27</v>
      </c>
      <c r="H195" s="10" t="e">
        <f>SUMIFS('[3]Taxes Withheld'!F$1:F$65536,'[3]Taxes Withheld'!C$1:C$65536,'Import DV AUCS'!A195)</f>
        <v>#VALUE!</v>
      </c>
      <c r="I195" s="10" t="e">
        <f>SUMIFS('[3]Taxes Withheld'!G$1:G$65536,'[3]Taxes Withheld'!C$1:C$65536,'Import DV AUCS'!A195)</f>
        <v>#VALUE!</v>
      </c>
      <c r="K195" s="10" t="e">
        <f t="shared" si="2"/>
        <v>#VALUE!</v>
      </c>
      <c r="M195" t="s">
        <v>55</v>
      </c>
      <c r="N195" t="s">
        <v>56</v>
      </c>
      <c r="O195" t="s">
        <v>57</v>
      </c>
    </row>
    <row r="196" spans="1:15" hidden="1" x14ac:dyDescent="0.3">
      <c r="A196" t="s">
        <v>557</v>
      </c>
      <c r="B196" t="s">
        <v>29</v>
      </c>
      <c r="C196" t="s">
        <v>558</v>
      </c>
      <c r="D196" s="10">
        <v>17698.68</v>
      </c>
      <c r="E196" t="s">
        <v>213</v>
      </c>
      <c r="F196" t="s">
        <v>553</v>
      </c>
      <c r="G196" s="10">
        <v>13997.75</v>
      </c>
      <c r="H196" s="10" t="e">
        <f>SUMIFS('[3]Taxes Withheld'!F$1:F$65536,'[3]Taxes Withheld'!C$1:C$65536,'Import DV AUCS'!A196)</f>
        <v>#VALUE!</v>
      </c>
      <c r="I196" s="10" t="e">
        <f>SUMIFS('[3]Taxes Withheld'!G$1:G$65536,'[3]Taxes Withheld'!C$1:C$65536,'Import DV AUCS'!A196)</f>
        <v>#VALUE!</v>
      </c>
      <c r="K196" s="10" t="e">
        <f t="shared" ref="K196:K259" si="3">H196+I196+J196</f>
        <v>#VALUE!</v>
      </c>
      <c r="M196" t="s">
        <v>55</v>
      </c>
      <c r="N196" t="s">
        <v>56</v>
      </c>
      <c r="O196" t="s">
        <v>57</v>
      </c>
    </row>
    <row r="197" spans="1:15" hidden="1" x14ac:dyDescent="0.3">
      <c r="A197" t="s">
        <v>559</v>
      </c>
      <c r="B197" t="s">
        <v>29</v>
      </c>
      <c r="C197" t="s">
        <v>560</v>
      </c>
      <c r="D197" s="10">
        <v>18167.440000000002</v>
      </c>
      <c r="E197" t="s">
        <v>80</v>
      </c>
      <c r="F197" t="s">
        <v>553</v>
      </c>
      <c r="G197" s="10">
        <v>14367.369999999999</v>
      </c>
      <c r="H197" s="10" t="e">
        <f>SUMIFS('[3]Taxes Withheld'!F$1:F$65536,'[3]Taxes Withheld'!C$1:C$65536,'Import DV AUCS'!A197)</f>
        <v>#VALUE!</v>
      </c>
      <c r="I197" s="10" t="e">
        <f>SUMIFS('[3]Taxes Withheld'!G$1:G$65536,'[3]Taxes Withheld'!C$1:C$65536,'Import DV AUCS'!A197)</f>
        <v>#VALUE!</v>
      </c>
      <c r="K197" s="10" t="e">
        <f t="shared" si="3"/>
        <v>#VALUE!</v>
      </c>
      <c r="M197" t="s">
        <v>55</v>
      </c>
      <c r="N197" t="s">
        <v>56</v>
      </c>
      <c r="O197" t="s">
        <v>57</v>
      </c>
    </row>
    <row r="198" spans="1:15" hidden="1" x14ac:dyDescent="0.3">
      <c r="A198" t="s">
        <v>561</v>
      </c>
      <c r="B198" t="s">
        <v>29</v>
      </c>
      <c r="C198" t="s">
        <v>562</v>
      </c>
      <c r="D198" s="10">
        <v>21594.01</v>
      </c>
      <c r="E198" s="575" t="s">
        <v>1035</v>
      </c>
      <c r="F198" t="s">
        <v>553</v>
      </c>
      <c r="G198" s="10">
        <v>17130.28</v>
      </c>
      <c r="H198" s="10" t="e">
        <f>SUMIFS('[3]Taxes Withheld'!F$1:F$65536,'[3]Taxes Withheld'!C$1:C$65536,'Import DV AUCS'!A198)</f>
        <v>#VALUE!</v>
      </c>
      <c r="I198" s="10" t="e">
        <f>SUMIFS('[3]Taxes Withheld'!G$1:G$65536,'[3]Taxes Withheld'!C$1:C$65536,'Import DV AUCS'!A198)</f>
        <v>#VALUE!</v>
      </c>
      <c r="K198" s="10" t="e">
        <f t="shared" si="3"/>
        <v>#VALUE!</v>
      </c>
      <c r="M198" t="s">
        <v>55</v>
      </c>
      <c r="N198" t="s">
        <v>56</v>
      </c>
      <c r="O198" t="s">
        <v>57</v>
      </c>
    </row>
    <row r="199" spans="1:15" hidden="1" x14ac:dyDescent="0.3">
      <c r="A199" t="s">
        <v>563</v>
      </c>
      <c r="B199" t="s">
        <v>29</v>
      </c>
      <c r="C199" t="s">
        <v>564</v>
      </c>
      <c r="D199" s="10">
        <v>12904.51</v>
      </c>
      <c r="E199" t="s">
        <v>90</v>
      </c>
      <c r="F199" t="s">
        <v>553</v>
      </c>
      <c r="G199" s="10">
        <v>10233.43</v>
      </c>
      <c r="H199" s="10" t="e">
        <f>SUMIFS('[3]Taxes Withheld'!F$1:F$65536,'[3]Taxes Withheld'!C$1:C$65536,'Import DV AUCS'!A199)</f>
        <v>#VALUE!</v>
      </c>
      <c r="I199" s="10" t="e">
        <f>SUMIFS('[3]Taxes Withheld'!G$1:G$65536,'[3]Taxes Withheld'!C$1:C$65536,'Import DV AUCS'!A199)</f>
        <v>#VALUE!</v>
      </c>
      <c r="K199" s="10" t="e">
        <f t="shared" si="3"/>
        <v>#VALUE!</v>
      </c>
      <c r="M199" t="s">
        <v>55</v>
      </c>
      <c r="N199" t="s">
        <v>56</v>
      </c>
      <c r="O199" t="s">
        <v>57</v>
      </c>
    </row>
    <row r="200" spans="1:15" hidden="1" x14ac:dyDescent="0.3">
      <c r="A200" t="s">
        <v>565</v>
      </c>
      <c r="B200" t="s">
        <v>29</v>
      </c>
      <c r="C200" t="s">
        <v>566</v>
      </c>
      <c r="D200" s="10">
        <v>1200</v>
      </c>
      <c r="E200" t="s">
        <v>567</v>
      </c>
      <c r="F200" t="s">
        <v>568</v>
      </c>
      <c r="G200" s="10">
        <v>1125</v>
      </c>
      <c r="H200" s="10" t="e">
        <f>SUMIFS('[3]Taxes Withheld'!F$1:F$65536,'[3]Taxes Withheld'!C$1:C$65536,'Import DV AUCS'!A200)</f>
        <v>#VALUE!</v>
      </c>
      <c r="I200" s="10" t="e">
        <f>SUMIFS('[3]Taxes Withheld'!G$1:G$65536,'[3]Taxes Withheld'!C$1:C$65536,'Import DV AUCS'!A200)</f>
        <v>#VALUE!</v>
      </c>
      <c r="K200" s="10" t="e">
        <f t="shared" si="3"/>
        <v>#VALUE!</v>
      </c>
      <c r="M200" t="s">
        <v>55</v>
      </c>
      <c r="N200" t="s">
        <v>56</v>
      </c>
      <c r="O200" t="s">
        <v>57</v>
      </c>
    </row>
    <row r="201" spans="1:15" hidden="1" x14ac:dyDescent="0.3">
      <c r="A201" t="s">
        <v>569</v>
      </c>
      <c r="B201" t="s">
        <v>29</v>
      </c>
      <c r="C201" t="s">
        <v>570</v>
      </c>
      <c r="D201" s="10">
        <v>8885.08</v>
      </c>
      <c r="E201" s="575" t="s">
        <v>372</v>
      </c>
      <c r="F201" t="s">
        <v>571</v>
      </c>
      <c r="G201" s="10">
        <v>8885.08</v>
      </c>
      <c r="H201" s="10" t="e">
        <f>SUMIFS('[3]Taxes Withheld'!F$1:F$65536,'[3]Taxes Withheld'!C$1:C$65536,'Import DV AUCS'!A201)</f>
        <v>#VALUE!</v>
      </c>
      <c r="I201" s="10" t="e">
        <f>SUMIFS('[3]Taxes Withheld'!G$1:G$65536,'[3]Taxes Withheld'!C$1:C$65536,'Import DV AUCS'!A201)</f>
        <v>#VALUE!</v>
      </c>
      <c r="K201" s="10" t="e">
        <f t="shared" si="3"/>
        <v>#VALUE!</v>
      </c>
      <c r="M201" t="s">
        <v>55</v>
      </c>
      <c r="N201" t="s">
        <v>56</v>
      </c>
      <c r="O201" t="s">
        <v>57</v>
      </c>
    </row>
    <row r="202" spans="1:15" hidden="1" x14ac:dyDescent="0.3">
      <c r="A202" t="s">
        <v>572</v>
      </c>
      <c r="B202" t="s">
        <v>29</v>
      </c>
      <c r="C202" t="s">
        <v>573</v>
      </c>
      <c r="D202" s="10">
        <v>2400</v>
      </c>
      <c r="E202" t="s">
        <v>567</v>
      </c>
      <c r="F202" t="s">
        <v>574</v>
      </c>
      <c r="G202" s="10">
        <v>2250</v>
      </c>
      <c r="H202" s="10" t="e">
        <f>SUMIFS('[3]Taxes Withheld'!F$1:F$65536,'[3]Taxes Withheld'!C$1:C$65536,'Import DV AUCS'!A202)</f>
        <v>#VALUE!</v>
      </c>
      <c r="I202" s="10" t="e">
        <f>SUMIFS('[3]Taxes Withheld'!G$1:G$65536,'[3]Taxes Withheld'!C$1:C$65536,'Import DV AUCS'!A202)</f>
        <v>#VALUE!</v>
      </c>
      <c r="K202" s="10" t="e">
        <f t="shared" si="3"/>
        <v>#VALUE!</v>
      </c>
      <c r="M202" t="s">
        <v>55</v>
      </c>
      <c r="N202" t="s">
        <v>56</v>
      </c>
      <c r="O202" t="s">
        <v>57</v>
      </c>
    </row>
    <row r="203" spans="1:15" hidden="1" x14ac:dyDescent="0.3">
      <c r="A203" t="s">
        <v>575</v>
      </c>
      <c r="B203" t="s">
        <v>29</v>
      </c>
      <c r="C203" t="s">
        <v>576</v>
      </c>
      <c r="D203" s="10">
        <v>10600</v>
      </c>
      <c r="E203" t="s">
        <v>126</v>
      </c>
      <c r="F203" t="s">
        <v>577</v>
      </c>
      <c r="G203" s="10">
        <v>9937.5</v>
      </c>
      <c r="H203" s="10" t="e">
        <f>SUMIFS('[3]Taxes Withheld'!F$1:F$65536,'[3]Taxes Withheld'!C$1:C$65536,'Import DV AUCS'!A203)</f>
        <v>#VALUE!</v>
      </c>
      <c r="I203" s="10" t="e">
        <f>SUMIFS('[3]Taxes Withheld'!G$1:G$65536,'[3]Taxes Withheld'!C$1:C$65536,'Import DV AUCS'!A203)</f>
        <v>#VALUE!</v>
      </c>
      <c r="K203" s="10" t="e">
        <f t="shared" si="3"/>
        <v>#VALUE!</v>
      </c>
      <c r="M203" t="s">
        <v>55</v>
      </c>
      <c r="N203" t="s">
        <v>56</v>
      </c>
      <c r="O203" t="s">
        <v>57</v>
      </c>
    </row>
    <row r="204" spans="1:15" hidden="1" x14ac:dyDescent="0.3">
      <c r="A204" t="s">
        <v>578</v>
      </c>
      <c r="B204" t="s">
        <v>29</v>
      </c>
      <c r="C204" t="s">
        <v>579</v>
      </c>
      <c r="D204" s="10">
        <v>2049964.0999999999</v>
      </c>
      <c r="E204" t="s">
        <v>73</v>
      </c>
      <c r="F204" t="s">
        <v>580</v>
      </c>
      <c r="G204" s="10">
        <v>380927.66</v>
      </c>
      <c r="H204" s="10" t="e">
        <f>SUMIFS('[3]Taxes Withheld'!F$1:F$65536,'[3]Taxes Withheld'!C$1:C$65536,'Import DV AUCS'!A204)</f>
        <v>#VALUE!</v>
      </c>
      <c r="I204" s="10" t="e">
        <f>SUMIFS('[3]Taxes Withheld'!G$1:G$65536,'[3]Taxes Withheld'!C$1:C$65536,'Import DV AUCS'!A204)</f>
        <v>#VALUE!</v>
      </c>
      <c r="K204" s="10" t="e">
        <f t="shared" si="3"/>
        <v>#VALUE!</v>
      </c>
      <c r="M204" t="s">
        <v>55</v>
      </c>
      <c r="N204" t="s">
        <v>56</v>
      </c>
      <c r="O204" t="s">
        <v>57</v>
      </c>
    </row>
    <row r="205" spans="1:15" hidden="1" x14ac:dyDescent="0.3">
      <c r="A205" t="s">
        <v>581</v>
      </c>
      <c r="B205" t="s">
        <v>29</v>
      </c>
      <c r="C205" t="s">
        <v>582</v>
      </c>
      <c r="D205" s="10">
        <v>429402.37</v>
      </c>
      <c r="E205" t="s">
        <v>213</v>
      </c>
      <c r="F205" t="s">
        <v>580</v>
      </c>
      <c r="G205" s="10">
        <v>102762.6</v>
      </c>
      <c r="H205" s="10" t="e">
        <f>SUMIFS('[3]Taxes Withheld'!F$1:F$65536,'[3]Taxes Withheld'!C$1:C$65536,'Import DV AUCS'!A205)</f>
        <v>#VALUE!</v>
      </c>
      <c r="I205" s="10" t="e">
        <f>SUMIFS('[3]Taxes Withheld'!G$1:G$65536,'[3]Taxes Withheld'!C$1:C$65536,'Import DV AUCS'!A205)</f>
        <v>#VALUE!</v>
      </c>
      <c r="K205" s="10" t="e">
        <f t="shared" si="3"/>
        <v>#VALUE!</v>
      </c>
      <c r="M205" t="s">
        <v>55</v>
      </c>
      <c r="N205" t="s">
        <v>56</v>
      </c>
      <c r="O205" t="s">
        <v>57</v>
      </c>
    </row>
    <row r="206" spans="1:15" hidden="1" x14ac:dyDescent="0.3">
      <c r="A206" t="s">
        <v>583</v>
      </c>
      <c r="B206" t="s">
        <v>29</v>
      </c>
      <c r="C206" t="s">
        <v>584</v>
      </c>
      <c r="D206" s="10">
        <v>389716.8</v>
      </c>
      <c r="E206" t="s">
        <v>90</v>
      </c>
      <c r="F206" t="s">
        <v>580</v>
      </c>
      <c r="G206" s="10">
        <v>95341.3</v>
      </c>
      <c r="H206" s="10" t="e">
        <f>SUMIFS('[3]Taxes Withheld'!F$1:F$65536,'[3]Taxes Withheld'!C$1:C$65536,'Import DV AUCS'!A206)</f>
        <v>#VALUE!</v>
      </c>
      <c r="I206" s="10" t="e">
        <f>SUMIFS('[3]Taxes Withheld'!G$1:G$65536,'[3]Taxes Withheld'!C$1:C$65536,'Import DV AUCS'!A206)</f>
        <v>#VALUE!</v>
      </c>
      <c r="K206" s="10" t="e">
        <f t="shared" si="3"/>
        <v>#VALUE!</v>
      </c>
      <c r="M206" t="s">
        <v>55</v>
      </c>
      <c r="N206" t="s">
        <v>56</v>
      </c>
      <c r="O206" t="s">
        <v>57</v>
      </c>
    </row>
    <row r="207" spans="1:15" hidden="1" x14ac:dyDescent="0.3">
      <c r="A207" t="s">
        <v>585</v>
      </c>
      <c r="B207" t="s">
        <v>29</v>
      </c>
      <c r="C207" t="s">
        <v>586</v>
      </c>
      <c r="D207" s="10">
        <v>457.27</v>
      </c>
      <c r="E207" t="s">
        <v>315</v>
      </c>
      <c r="F207" t="s">
        <v>587</v>
      </c>
      <c r="G207" s="10">
        <v>416.38</v>
      </c>
      <c r="H207" s="10" t="e">
        <f>SUMIFS('[3]Taxes Withheld'!F$1:F$65536,'[3]Taxes Withheld'!C$1:C$65536,'Import DV AUCS'!A207)</f>
        <v>#VALUE!</v>
      </c>
      <c r="I207" s="10" t="e">
        <f>SUMIFS('[3]Taxes Withheld'!G$1:G$65536,'[3]Taxes Withheld'!C$1:C$65536,'Import DV AUCS'!A207)</f>
        <v>#VALUE!</v>
      </c>
      <c r="K207" s="10" t="e">
        <f t="shared" si="3"/>
        <v>#VALUE!</v>
      </c>
      <c r="M207" t="s">
        <v>55</v>
      </c>
      <c r="N207" t="s">
        <v>56</v>
      </c>
      <c r="O207" t="s">
        <v>57</v>
      </c>
    </row>
    <row r="208" spans="1:15" hidden="1" x14ac:dyDescent="0.3">
      <c r="A208" t="s">
        <v>588</v>
      </c>
      <c r="B208" t="s">
        <v>29</v>
      </c>
      <c r="C208" t="s">
        <v>589</v>
      </c>
      <c r="D208" s="10">
        <v>258.18</v>
      </c>
      <c r="E208" s="575" t="s">
        <v>2434</v>
      </c>
      <c r="F208" t="s">
        <v>587</v>
      </c>
      <c r="G208" s="10">
        <v>235.09</v>
      </c>
      <c r="H208" s="10" t="e">
        <f>SUMIFS('[3]Taxes Withheld'!F$1:F$65536,'[3]Taxes Withheld'!C$1:C$65536,'Import DV AUCS'!A208)</f>
        <v>#VALUE!</v>
      </c>
      <c r="I208" s="10" t="e">
        <f>SUMIFS('[3]Taxes Withheld'!G$1:G$65536,'[3]Taxes Withheld'!C$1:C$65536,'Import DV AUCS'!A208)</f>
        <v>#VALUE!</v>
      </c>
      <c r="K208" s="10" t="e">
        <f t="shared" si="3"/>
        <v>#VALUE!</v>
      </c>
      <c r="M208" t="s">
        <v>55</v>
      </c>
      <c r="N208" t="s">
        <v>56</v>
      </c>
      <c r="O208" t="s">
        <v>57</v>
      </c>
    </row>
    <row r="209" spans="1:15" hidden="1" x14ac:dyDescent="0.3">
      <c r="A209" t="s">
        <v>591</v>
      </c>
      <c r="B209" t="s">
        <v>29</v>
      </c>
      <c r="C209" t="s">
        <v>592</v>
      </c>
      <c r="D209" s="10">
        <v>614.54999999999995</v>
      </c>
      <c r="E209" t="s">
        <v>247</v>
      </c>
      <c r="F209" t="s">
        <v>587</v>
      </c>
      <c r="G209" s="10">
        <v>559.6</v>
      </c>
      <c r="H209" s="10" t="e">
        <f>SUMIFS('[3]Taxes Withheld'!F$1:F$65536,'[3]Taxes Withheld'!C$1:C$65536,'Import DV AUCS'!A209)</f>
        <v>#VALUE!</v>
      </c>
      <c r="I209" s="10" t="e">
        <f>SUMIFS('[3]Taxes Withheld'!G$1:G$65536,'[3]Taxes Withheld'!C$1:C$65536,'Import DV AUCS'!A209)</f>
        <v>#VALUE!</v>
      </c>
      <c r="K209" s="10" t="e">
        <f t="shared" si="3"/>
        <v>#VALUE!</v>
      </c>
      <c r="M209" t="s">
        <v>55</v>
      </c>
      <c r="N209" t="s">
        <v>56</v>
      </c>
      <c r="O209" t="s">
        <v>57</v>
      </c>
    </row>
    <row r="210" spans="1:15" hidden="1" x14ac:dyDescent="0.3">
      <c r="A210" t="s">
        <v>593</v>
      </c>
      <c r="B210" t="s">
        <v>29</v>
      </c>
      <c r="C210" t="s">
        <v>594</v>
      </c>
      <c r="D210" s="10">
        <v>105049.54</v>
      </c>
      <c r="E210" t="s">
        <v>399</v>
      </c>
      <c r="F210" t="s">
        <v>595</v>
      </c>
      <c r="G210" s="10">
        <v>84139.95</v>
      </c>
      <c r="H210" s="10" t="e">
        <f>SUMIFS('[3]Taxes Withheld'!F$1:F$65536,'[3]Taxes Withheld'!C$1:C$65536,'Import DV AUCS'!A210)</f>
        <v>#VALUE!</v>
      </c>
      <c r="I210" s="10" t="e">
        <f>SUMIFS('[3]Taxes Withheld'!G$1:G$65536,'[3]Taxes Withheld'!C$1:C$65536,'Import DV AUCS'!A210)</f>
        <v>#VALUE!</v>
      </c>
      <c r="K210" s="10" t="e">
        <f t="shared" si="3"/>
        <v>#VALUE!</v>
      </c>
      <c r="M210" t="s">
        <v>55</v>
      </c>
      <c r="N210" t="s">
        <v>56</v>
      </c>
      <c r="O210" t="s">
        <v>57</v>
      </c>
    </row>
    <row r="211" spans="1:15" hidden="1" x14ac:dyDescent="0.3">
      <c r="A211" t="s">
        <v>596</v>
      </c>
      <c r="B211" t="s">
        <v>29</v>
      </c>
      <c r="C211" t="s">
        <v>597</v>
      </c>
      <c r="D211" s="10">
        <v>40307.629999999997</v>
      </c>
      <c r="E211" t="s">
        <v>364</v>
      </c>
      <c r="F211" t="s">
        <v>580</v>
      </c>
      <c r="G211" s="10">
        <v>14179.18</v>
      </c>
      <c r="H211" s="10" t="e">
        <f>SUMIFS('[3]Taxes Withheld'!F$1:F$65536,'[3]Taxes Withheld'!C$1:C$65536,'Import DV AUCS'!A211)</f>
        <v>#VALUE!</v>
      </c>
      <c r="I211" s="10" t="e">
        <f>SUMIFS('[3]Taxes Withheld'!G$1:G$65536,'[3]Taxes Withheld'!C$1:C$65536,'Import DV AUCS'!A211)</f>
        <v>#VALUE!</v>
      </c>
      <c r="K211" s="10" t="e">
        <f t="shared" si="3"/>
        <v>#VALUE!</v>
      </c>
      <c r="M211" t="s">
        <v>55</v>
      </c>
      <c r="N211" t="s">
        <v>56</v>
      </c>
      <c r="O211" t="s">
        <v>57</v>
      </c>
    </row>
    <row r="212" spans="1:15" hidden="1" x14ac:dyDescent="0.3">
      <c r="A212" t="s">
        <v>598</v>
      </c>
      <c r="B212" t="s">
        <v>29</v>
      </c>
      <c r="C212" t="s">
        <v>599</v>
      </c>
      <c r="D212" s="10">
        <v>51777.93</v>
      </c>
      <c r="E212" t="s">
        <v>600</v>
      </c>
      <c r="F212" t="s">
        <v>580</v>
      </c>
      <c r="G212" s="10">
        <v>13134.87</v>
      </c>
      <c r="H212" s="10" t="e">
        <f>SUMIFS('[3]Taxes Withheld'!F$1:F$65536,'[3]Taxes Withheld'!C$1:C$65536,'Import DV AUCS'!A212)</f>
        <v>#VALUE!</v>
      </c>
      <c r="I212" s="10" t="e">
        <f>SUMIFS('[3]Taxes Withheld'!G$1:G$65536,'[3]Taxes Withheld'!C$1:C$65536,'Import DV AUCS'!A212)</f>
        <v>#VALUE!</v>
      </c>
      <c r="K212" s="10" t="e">
        <f t="shared" si="3"/>
        <v>#VALUE!</v>
      </c>
      <c r="M212" t="s">
        <v>55</v>
      </c>
      <c r="N212" t="s">
        <v>56</v>
      </c>
      <c r="O212" t="s">
        <v>57</v>
      </c>
    </row>
    <row r="213" spans="1:15" hidden="1" x14ac:dyDescent="0.3">
      <c r="A213" t="s">
        <v>601</v>
      </c>
      <c r="B213" t="s">
        <v>29</v>
      </c>
      <c r="C213" t="s">
        <v>602</v>
      </c>
      <c r="D213" s="10">
        <v>470812.07</v>
      </c>
      <c r="E213" t="s">
        <v>80</v>
      </c>
      <c r="F213" t="s">
        <v>580</v>
      </c>
      <c r="G213" s="10">
        <v>83314.61</v>
      </c>
      <c r="H213" s="10" t="e">
        <f>SUMIFS('[3]Taxes Withheld'!F$1:F$65536,'[3]Taxes Withheld'!C$1:C$65536,'Import DV AUCS'!A213)</f>
        <v>#VALUE!</v>
      </c>
      <c r="I213" s="10" t="e">
        <f>SUMIFS('[3]Taxes Withheld'!G$1:G$65536,'[3]Taxes Withheld'!C$1:C$65536,'Import DV AUCS'!A213)</f>
        <v>#VALUE!</v>
      </c>
      <c r="K213" s="10" t="e">
        <f t="shared" si="3"/>
        <v>#VALUE!</v>
      </c>
      <c r="M213" t="s">
        <v>55</v>
      </c>
      <c r="N213" t="s">
        <v>56</v>
      </c>
      <c r="O213" t="s">
        <v>57</v>
      </c>
    </row>
    <row r="214" spans="1:15" hidden="1" x14ac:dyDescent="0.3">
      <c r="A214" t="s">
        <v>603</v>
      </c>
      <c r="B214" t="s">
        <v>29</v>
      </c>
      <c r="C214" t="s">
        <v>604</v>
      </c>
      <c r="D214" s="10">
        <v>40307.629999999997</v>
      </c>
      <c r="E214" t="s">
        <v>355</v>
      </c>
      <c r="F214" t="s">
        <v>580</v>
      </c>
      <c r="G214" s="10">
        <v>14989.19</v>
      </c>
      <c r="H214" s="10" t="e">
        <f>SUMIFS('[3]Taxes Withheld'!F$1:F$65536,'[3]Taxes Withheld'!C$1:C$65536,'Import DV AUCS'!A214)</f>
        <v>#VALUE!</v>
      </c>
      <c r="I214" s="10" t="e">
        <f>SUMIFS('[3]Taxes Withheld'!G$1:G$65536,'[3]Taxes Withheld'!C$1:C$65536,'Import DV AUCS'!A214)</f>
        <v>#VALUE!</v>
      </c>
      <c r="K214" s="10" t="e">
        <f t="shared" si="3"/>
        <v>#VALUE!</v>
      </c>
      <c r="M214" t="s">
        <v>55</v>
      </c>
      <c r="N214" t="s">
        <v>56</v>
      </c>
      <c r="O214" t="s">
        <v>57</v>
      </c>
    </row>
    <row r="215" spans="1:15" hidden="1" x14ac:dyDescent="0.3">
      <c r="A215" t="s">
        <v>605</v>
      </c>
      <c r="B215" t="s">
        <v>29</v>
      </c>
      <c r="C215" t="s">
        <v>606</v>
      </c>
      <c r="D215" s="10">
        <v>92085.57</v>
      </c>
      <c r="E215" s="575" t="s">
        <v>1035</v>
      </c>
      <c r="F215" t="s">
        <v>580</v>
      </c>
      <c r="G215" s="10">
        <v>30522.880000000001</v>
      </c>
      <c r="H215" s="10" t="e">
        <f>SUMIFS('[3]Taxes Withheld'!F$1:F$65536,'[3]Taxes Withheld'!C$1:C$65536,'Import DV AUCS'!A215)</f>
        <v>#VALUE!</v>
      </c>
      <c r="I215" s="10" t="e">
        <f>SUMIFS('[3]Taxes Withheld'!G$1:G$65536,'[3]Taxes Withheld'!C$1:C$65536,'Import DV AUCS'!A215)</f>
        <v>#VALUE!</v>
      </c>
      <c r="K215" s="10" t="e">
        <f t="shared" si="3"/>
        <v>#VALUE!</v>
      </c>
      <c r="M215" t="s">
        <v>55</v>
      </c>
      <c r="N215" t="s">
        <v>56</v>
      </c>
      <c r="O215" t="s">
        <v>57</v>
      </c>
    </row>
    <row r="216" spans="1:15" hidden="1" x14ac:dyDescent="0.3">
      <c r="A216" t="s">
        <v>607</v>
      </c>
      <c r="B216" t="s">
        <v>29</v>
      </c>
      <c r="C216" t="s">
        <v>608</v>
      </c>
      <c r="D216" s="10">
        <v>688368.09</v>
      </c>
      <c r="E216" s="575" t="s">
        <v>1035</v>
      </c>
      <c r="F216" t="s">
        <v>580</v>
      </c>
      <c r="G216" s="10">
        <v>145801.79</v>
      </c>
      <c r="H216" s="10" t="e">
        <f>SUMIFS('[3]Taxes Withheld'!F$1:F$65536,'[3]Taxes Withheld'!C$1:C$65536,'Import DV AUCS'!A216)</f>
        <v>#VALUE!</v>
      </c>
      <c r="I216" s="10" t="e">
        <f>SUMIFS('[3]Taxes Withheld'!G$1:G$65536,'[3]Taxes Withheld'!C$1:C$65536,'Import DV AUCS'!A216)</f>
        <v>#VALUE!</v>
      </c>
      <c r="K216" s="10" t="e">
        <f t="shared" si="3"/>
        <v>#VALUE!</v>
      </c>
      <c r="M216" t="s">
        <v>55</v>
      </c>
      <c r="N216" t="s">
        <v>56</v>
      </c>
      <c r="O216" t="s">
        <v>57</v>
      </c>
    </row>
    <row r="217" spans="1:15" hidden="1" x14ac:dyDescent="0.3">
      <c r="A217" t="s">
        <v>609</v>
      </c>
      <c r="B217" t="s">
        <v>29</v>
      </c>
      <c r="C217" t="s">
        <v>610</v>
      </c>
      <c r="D217" s="10">
        <v>666486.65999999992</v>
      </c>
      <c r="E217" s="575" t="s">
        <v>2426</v>
      </c>
      <c r="F217" t="s">
        <v>580</v>
      </c>
      <c r="G217" s="10">
        <v>99408.34</v>
      </c>
      <c r="H217" s="10" t="e">
        <f>SUMIFS('[3]Taxes Withheld'!F$1:F$65536,'[3]Taxes Withheld'!C$1:C$65536,'Import DV AUCS'!A217)</f>
        <v>#VALUE!</v>
      </c>
      <c r="I217" s="10" t="e">
        <f>SUMIFS('[3]Taxes Withheld'!G$1:G$65536,'[3]Taxes Withheld'!C$1:C$65536,'Import DV AUCS'!A217)</f>
        <v>#VALUE!</v>
      </c>
      <c r="K217" s="10" t="e">
        <f t="shared" si="3"/>
        <v>#VALUE!</v>
      </c>
      <c r="M217" t="s">
        <v>55</v>
      </c>
      <c r="N217" t="s">
        <v>56</v>
      </c>
      <c r="O217" t="s">
        <v>57</v>
      </c>
    </row>
    <row r="218" spans="1:15" hidden="1" x14ac:dyDescent="0.3">
      <c r="A218" t="s">
        <v>611</v>
      </c>
      <c r="B218" t="s">
        <v>29</v>
      </c>
      <c r="C218" t="s">
        <v>612</v>
      </c>
      <c r="D218" s="10">
        <v>92085.57</v>
      </c>
      <c r="E218" s="575" t="s">
        <v>2426</v>
      </c>
      <c r="F218" t="s">
        <v>580</v>
      </c>
      <c r="G218" s="10">
        <v>26940.43</v>
      </c>
      <c r="H218" s="10" t="e">
        <f>SUMIFS('[3]Taxes Withheld'!F$1:F$65536,'[3]Taxes Withheld'!C$1:C$65536,'Import DV AUCS'!A218)</f>
        <v>#VALUE!</v>
      </c>
      <c r="I218" s="10" t="e">
        <f>SUMIFS('[3]Taxes Withheld'!G$1:G$65536,'[3]Taxes Withheld'!C$1:C$65536,'Import DV AUCS'!A218)</f>
        <v>#VALUE!</v>
      </c>
      <c r="K218" s="10" t="e">
        <f t="shared" si="3"/>
        <v>#VALUE!</v>
      </c>
      <c r="M218" t="s">
        <v>55</v>
      </c>
      <c r="N218" t="s">
        <v>56</v>
      </c>
      <c r="O218" t="s">
        <v>57</v>
      </c>
    </row>
    <row r="219" spans="1:15" hidden="1" x14ac:dyDescent="0.3">
      <c r="A219" t="s">
        <v>613</v>
      </c>
      <c r="B219" t="s">
        <v>29</v>
      </c>
      <c r="C219" t="s">
        <v>614</v>
      </c>
      <c r="D219" s="10">
        <v>40307.629999999997</v>
      </c>
      <c r="E219" t="s">
        <v>358</v>
      </c>
      <c r="F219" t="s">
        <v>580</v>
      </c>
      <c r="G219" s="10">
        <v>9184.18</v>
      </c>
      <c r="H219" s="10" t="e">
        <f>SUMIFS('[3]Taxes Withheld'!F$1:F$65536,'[3]Taxes Withheld'!C$1:C$65536,'Import DV AUCS'!A219)</f>
        <v>#VALUE!</v>
      </c>
      <c r="I219" s="10" t="e">
        <f>SUMIFS('[3]Taxes Withheld'!G$1:G$65536,'[3]Taxes Withheld'!C$1:C$65536,'Import DV AUCS'!A219)</f>
        <v>#VALUE!</v>
      </c>
      <c r="K219" s="10" t="e">
        <f t="shared" si="3"/>
        <v>#VALUE!</v>
      </c>
      <c r="M219" t="s">
        <v>55</v>
      </c>
      <c r="N219" t="s">
        <v>56</v>
      </c>
      <c r="O219" t="s">
        <v>57</v>
      </c>
    </row>
    <row r="220" spans="1:15" hidden="1" x14ac:dyDescent="0.3">
      <c r="A220" t="s">
        <v>615</v>
      </c>
      <c r="B220" t="s">
        <v>29</v>
      </c>
      <c r="C220" t="s">
        <v>63</v>
      </c>
      <c r="D220" s="10">
        <v>0</v>
      </c>
      <c r="E220" t="s">
        <v>179</v>
      </c>
      <c r="F220" t="s">
        <v>173</v>
      </c>
      <c r="G220" s="10">
        <v>950</v>
      </c>
      <c r="H220" s="10" t="e">
        <f>SUMIFS('[3]Taxes Withheld'!F$1:F$65536,'[3]Taxes Withheld'!C$1:C$65536,'Import DV AUCS'!A220)</f>
        <v>#VALUE!</v>
      </c>
      <c r="I220" s="10" t="e">
        <f>SUMIFS('[3]Taxes Withheld'!G$1:G$65536,'[3]Taxes Withheld'!C$1:C$65536,'Import DV AUCS'!A220)</f>
        <v>#VALUE!</v>
      </c>
      <c r="K220" s="10" t="e">
        <f t="shared" si="3"/>
        <v>#VALUE!</v>
      </c>
      <c r="M220" t="s">
        <v>98</v>
      </c>
      <c r="N220" t="s">
        <v>99</v>
      </c>
      <c r="O220" t="s">
        <v>100</v>
      </c>
    </row>
    <row r="221" spans="1:15" hidden="1" x14ac:dyDescent="0.3">
      <c r="A221" t="s">
        <v>616</v>
      </c>
      <c r="B221" t="s">
        <v>29</v>
      </c>
      <c r="C221" t="s">
        <v>617</v>
      </c>
      <c r="D221" s="10">
        <v>13614.41</v>
      </c>
      <c r="E221" t="s">
        <v>618</v>
      </c>
      <c r="F221" t="s">
        <v>619</v>
      </c>
      <c r="G221" s="10">
        <v>9913.64</v>
      </c>
      <c r="H221" s="10" t="e">
        <f>SUMIFS('[3]Taxes Withheld'!F$1:F$65536,'[3]Taxes Withheld'!C$1:C$65536,'Import DV AUCS'!A221)</f>
        <v>#VALUE!</v>
      </c>
      <c r="I221" s="10" t="e">
        <f>SUMIFS('[3]Taxes Withheld'!G$1:G$65536,'[3]Taxes Withheld'!C$1:C$65536,'Import DV AUCS'!A221)</f>
        <v>#VALUE!</v>
      </c>
      <c r="K221" s="10" t="e">
        <f t="shared" si="3"/>
        <v>#VALUE!</v>
      </c>
      <c r="M221" t="s">
        <v>55</v>
      </c>
      <c r="N221" t="s">
        <v>56</v>
      </c>
      <c r="O221" t="s">
        <v>57</v>
      </c>
    </row>
    <row r="222" spans="1:15" hidden="1" x14ac:dyDescent="0.3">
      <c r="A222" t="s">
        <v>620</v>
      </c>
      <c r="B222" t="s">
        <v>29</v>
      </c>
      <c r="C222" t="s">
        <v>621</v>
      </c>
      <c r="D222" s="10">
        <v>13614.41</v>
      </c>
      <c r="E222" t="s">
        <v>622</v>
      </c>
      <c r="F222" t="s">
        <v>619</v>
      </c>
      <c r="G222" s="10">
        <v>9913.64</v>
      </c>
      <c r="H222" s="10" t="e">
        <f>SUMIFS('[3]Taxes Withheld'!F$1:F$65536,'[3]Taxes Withheld'!C$1:C$65536,'Import DV AUCS'!A222)</f>
        <v>#VALUE!</v>
      </c>
      <c r="I222" s="10" t="e">
        <f>SUMIFS('[3]Taxes Withheld'!G$1:G$65536,'[3]Taxes Withheld'!C$1:C$65536,'Import DV AUCS'!A222)</f>
        <v>#VALUE!</v>
      </c>
      <c r="K222" s="10" t="e">
        <f t="shared" si="3"/>
        <v>#VALUE!</v>
      </c>
      <c r="M222" t="s">
        <v>55</v>
      </c>
      <c r="N222" t="s">
        <v>56</v>
      </c>
      <c r="O222" t="s">
        <v>57</v>
      </c>
    </row>
    <row r="223" spans="1:15" hidden="1" x14ac:dyDescent="0.3">
      <c r="A223" t="s">
        <v>623</v>
      </c>
      <c r="B223" t="s">
        <v>29</v>
      </c>
      <c r="C223" t="s">
        <v>624</v>
      </c>
      <c r="D223" s="10">
        <v>13614.41</v>
      </c>
      <c r="E223" t="s">
        <v>625</v>
      </c>
      <c r="F223" t="s">
        <v>619</v>
      </c>
      <c r="G223" s="10">
        <v>9913.64</v>
      </c>
      <c r="H223" s="10" t="e">
        <f>SUMIFS('[3]Taxes Withheld'!F$1:F$65536,'[3]Taxes Withheld'!C$1:C$65536,'Import DV AUCS'!A223)</f>
        <v>#VALUE!</v>
      </c>
      <c r="I223" s="10" t="e">
        <f>SUMIFS('[3]Taxes Withheld'!G$1:G$65536,'[3]Taxes Withheld'!C$1:C$65536,'Import DV AUCS'!A223)</f>
        <v>#VALUE!</v>
      </c>
      <c r="K223" s="10" t="e">
        <f t="shared" si="3"/>
        <v>#VALUE!</v>
      </c>
      <c r="M223" t="s">
        <v>55</v>
      </c>
      <c r="N223" t="s">
        <v>56</v>
      </c>
      <c r="O223" t="s">
        <v>57</v>
      </c>
    </row>
    <row r="224" spans="1:15" hidden="1" x14ac:dyDescent="0.3">
      <c r="A224" t="s">
        <v>626</v>
      </c>
      <c r="B224" t="s">
        <v>29</v>
      </c>
      <c r="C224" t="s">
        <v>627</v>
      </c>
      <c r="D224" s="10">
        <v>13614.41</v>
      </c>
      <c r="E224" t="s">
        <v>628</v>
      </c>
      <c r="F224" t="s">
        <v>619</v>
      </c>
      <c r="G224" s="10">
        <v>9913.64</v>
      </c>
      <c r="H224" s="10" t="e">
        <f>SUMIFS('[3]Taxes Withheld'!F$1:F$65536,'[3]Taxes Withheld'!C$1:C$65536,'Import DV AUCS'!A224)</f>
        <v>#VALUE!</v>
      </c>
      <c r="I224" s="10" t="e">
        <f>SUMIFS('[3]Taxes Withheld'!G$1:G$65536,'[3]Taxes Withheld'!C$1:C$65536,'Import DV AUCS'!A224)</f>
        <v>#VALUE!</v>
      </c>
      <c r="K224" s="10" t="e">
        <f t="shared" si="3"/>
        <v>#VALUE!</v>
      </c>
      <c r="M224" t="s">
        <v>55</v>
      </c>
      <c r="N224" t="s">
        <v>56</v>
      </c>
      <c r="O224" t="s">
        <v>57</v>
      </c>
    </row>
    <row r="225" spans="1:15" hidden="1" x14ac:dyDescent="0.3">
      <c r="A225" t="s">
        <v>629</v>
      </c>
      <c r="B225" t="s">
        <v>29</v>
      </c>
      <c r="C225" t="s">
        <v>630</v>
      </c>
      <c r="D225" s="10">
        <v>13614.41</v>
      </c>
      <c r="E225" t="s">
        <v>631</v>
      </c>
      <c r="F225" t="s">
        <v>619</v>
      </c>
      <c r="G225" s="10">
        <v>9913.64</v>
      </c>
      <c r="H225" s="10" t="e">
        <f>SUMIFS('[3]Taxes Withheld'!F$1:F$65536,'[3]Taxes Withheld'!C$1:C$65536,'Import DV AUCS'!A225)</f>
        <v>#VALUE!</v>
      </c>
      <c r="I225" s="10" t="e">
        <f>SUMIFS('[3]Taxes Withheld'!G$1:G$65536,'[3]Taxes Withheld'!C$1:C$65536,'Import DV AUCS'!A225)</f>
        <v>#VALUE!</v>
      </c>
      <c r="K225" s="10" t="e">
        <f t="shared" si="3"/>
        <v>#VALUE!</v>
      </c>
      <c r="M225" t="s">
        <v>55</v>
      </c>
      <c r="N225" t="s">
        <v>56</v>
      </c>
      <c r="O225" t="s">
        <v>57</v>
      </c>
    </row>
    <row r="226" spans="1:15" hidden="1" x14ac:dyDescent="0.3">
      <c r="A226" t="s">
        <v>632</v>
      </c>
      <c r="B226" t="s">
        <v>29</v>
      </c>
      <c r="C226" t="s">
        <v>633</v>
      </c>
      <c r="D226" s="10">
        <v>29300.399999999998</v>
      </c>
      <c r="E226" t="s">
        <v>618</v>
      </c>
      <c r="F226" t="s">
        <v>634</v>
      </c>
      <c r="G226" s="10">
        <v>11559.96</v>
      </c>
      <c r="H226" s="10" t="e">
        <f>SUMIFS('[3]Taxes Withheld'!F$1:F$65536,'[3]Taxes Withheld'!C$1:C$65536,'Import DV AUCS'!A226)</f>
        <v>#VALUE!</v>
      </c>
      <c r="I226" s="10" t="e">
        <f>SUMIFS('[3]Taxes Withheld'!G$1:G$65536,'[3]Taxes Withheld'!C$1:C$65536,'Import DV AUCS'!A226)</f>
        <v>#VALUE!</v>
      </c>
      <c r="K226" s="10" t="e">
        <f t="shared" si="3"/>
        <v>#VALUE!</v>
      </c>
      <c r="M226" t="s">
        <v>55</v>
      </c>
      <c r="N226" t="s">
        <v>56</v>
      </c>
      <c r="O226" t="s">
        <v>57</v>
      </c>
    </row>
    <row r="227" spans="1:15" hidden="1" x14ac:dyDescent="0.3">
      <c r="A227" t="s">
        <v>635</v>
      </c>
      <c r="B227" t="s">
        <v>29</v>
      </c>
      <c r="C227" t="s">
        <v>63</v>
      </c>
      <c r="D227" s="10">
        <v>0</v>
      </c>
      <c r="E227" t="s">
        <v>64</v>
      </c>
      <c r="F227" t="s">
        <v>636</v>
      </c>
      <c r="G227" s="10">
        <v>177751.92</v>
      </c>
      <c r="H227" s="10" t="e">
        <f>SUMIFS('[3]Taxes Withheld'!F$1:F$65536,'[3]Taxes Withheld'!C$1:C$65536,'Import DV AUCS'!A227)</f>
        <v>#VALUE!</v>
      </c>
      <c r="I227" s="10" t="e">
        <f>SUMIFS('[3]Taxes Withheld'!G$1:G$65536,'[3]Taxes Withheld'!C$1:C$65536,'Import DV AUCS'!A227)</f>
        <v>#VALUE!</v>
      </c>
      <c r="K227" s="10" t="e">
        <f t="shared" si="3"/>
        <v>#VALUE!</v>
      </c>
      <c r="M227" t="s">
        <v>66</v>
      </c>
      <c r="N227" t="s">
        <v>67</v>
      </c>
      <c r="O227" t="s">
        <v>68</v>
      </c>
    </row>
    <row r="228" spans="1:15" hidden="1" x14ac:dyDescent="0.3">
      <c r="A228" t="s">
        <v>637</v>
      </c>
      <c r="B228" t="s">
        <v>29</v>
      </c>
      <c r="C228" t="s">
        <v>638</v>
      </c>
      <c r="D228" s="10">
        <v>0</v>
      </c>
      <c r="E228" s="575" t="s">
        <v>1109</v>
      </c>
      <c r="F228" t="s">
        <v>639</v>
      </c>
      <c r="G228" s="10">
        <v>0</v>
      </c>
      <c r="H228" s="10" t="e">
        <f>SUMIFS('[3]Taxes Withheld'!F$1:F$65536,'[3]Taxes Withheld'!C$1:C$65536,'Import DV AUCS'!A228)</f>
        <v>#VALUE!</v>
      </c>
      <c r="I228" s="10" t="e">
        <f>SUMIFS('[3]Taxes Withheld'!G$1:G$65536,'[3]Taxes Withheld'!C$1:C$65536,'Import DV AUCS'!A228)</f>
        <v>#VALUE!</v>
      </c>
      <c r="K228" s="10" t="e">
        <f t="shared" si="3"/>
        <v>#VALUE!</v>
      </c>
      <c r="M228" t="s">
        <v>55</v>
      </c>
      <c r="N228" t="s">
        <v>56</v>
      </c>
      <c r="O228" t="s">
        <v>57</v>
      </c>
    </row>
    <row r="229" spans="1:15" hidden="1" x14ac:dyDescent="0.3">
      <c r="A229" t="s">
        <v>640</v>
      </c>
      <c r="B229" t="s">
        <v>29</v>
      </c>
      <c r="C229" t="s">
        <v>641</v>
      </c>
      <c r="D229" s="10">
        <v>640000</v>
      </c>
      <c r="E229" t="s">
        <v>195</v>
      </c>
      <c r="F229" t="s">
        <v>639</v>
      </c>
      <c r="G229" s="10">
        <v>640000</v>
      </c>
      <c r="H229" s="10" t="e">
        <f>SUMIFS('[3]Taxes Withheld'!F$1:F$65536,'[3]Taxes Withheld'!C$1:C$65536,'Import DV AUCS'!A229)</f>
        <v>#VALUE!</v>
      </c>
      <c r="I229" s="10" t="e">
        <f>SUMIFS('[3]Taxes Withheld'!G$1:G$65536,'[3]Taxes Withheld'!C$1:C$65536,'Import DV AUCS'!A229)</f>
        <v>#VALUE!</v>
      </c>
      <c r="K229" s="10" t="e">
        <f t="shared" si="3"/>
        <v>#VALUE!</v>
      </c>
      <c r="M229" t="s">
        <v>197</v>
      </c>
      <c r="N229" t="s">
        <v>56</v>
      </c>
      <c r="O229" t="s">
        <v>57</v>
      </c>
    </row>
    <row r="230" spans="1:15" hidden="1" x14ac:dyDescent="0.3">
      <c r="A230" t="s">
        <v>642</v>
      </c>
      <c r="B230" t="s">
        <v>29</v>
      </c>
      <c r="C230" t="s">
        <v>643</v>
      </c>
      <c r="D230" s="10">
        <v>0</v>
      </c>
      <c r="E230" t="s">
        <v>200</v>
      </c>
      <c r="F230" t="s">
        <v>639</v>
      </c>
      <c r="G230" s="10">
        <v>0</v>
      </c>
      <c r="H230" s="10" t="e">
        <f>SUMIFS('[3]Taxes Withheld'!F$1:F$65536,'[3]Taxes Withheld'!C$1:C$65536,'Import DV AUCS'!A230)</f>
        <v>#VALUE!</v>
      </c>
      <c r="I230" s="10" t="e">
        <f>SUMIFS('[3]Taxes Withheld'!G$1:G$65536,'[3]Taxes Withheld'!C$1:C$65536,'Import DV AUCS'!A230)</f>
        <v>#VALUE!</v>
      </c>
      <c r="K230" s="10" t="e">
        <f t="shared" si="3"/>
        <v>#VALUE!</v>
      </c>
      <c r="M230" t="s">
        <v>55</v>
      </c>
      <c r="N230" t="s">
        <v>56</v>
      </c>
      <c r="O230" t="s">
        <v>57</v>
      </c>
    </row>
    <row r="231" spans="1:15" hidden="1" x14ac:dyDescent="0.3">
      <c r="A231" t="s">
        <v>644</v>
      </c>
      <c r="B231" t="s">
        <v>29</v>
      </c>
      <c r="C231" t="s">
        <v>645</v>
      </c>
      <c r="D231" s="10">
        <v>0</v>
      </c>
      <c r="E231" t="s">
        <v>442</v>
      </c>
      <c r="F231" t="s">
        <v>639</v>
      </c>
      <c r="G231" s="10">
        <v>0</v>
      </c>
      <c r="H231" s="10" t="e">
        <f>SUMIFS('[3]Taxes Withheld'!F$1:F$65536,'[3]Taxes Withheld'!C$1:C$65536,'Import DV AUCS'!A231)</f>
        <v>#VALUE!</v>
      </c>
      <c r="I231" s="10" t="e">
        <f>SUMIFS('[3]Taxes Withheld'!G$1:G$65536,'[3]Taxes Withheld'!C$1:C$65536,'Import DV AUCS'!A231)</f>
        <v>#VALUE!</v>
      </c>
      <c r="K231" s="10" t="e">
        <f t="shared" si="3"/>
        <v>#VALUE!</v>
      </c>
      <c r="M231" t="s">
        <v>55</v>
      </c>
      <c r="N231" t="s">
        <v>56</v>
      </c>
      <c r="O231" t="s">
        <v>57</v>
      </c>
    </row>
    <row r="232" spans="1:15" hidden="1" x14ac:dyDescent="0.3">
      <c r="A232" t="s">
        <v>646</v>
      </c>
      <c r="B232" t="s">
        <v>29</v>
      </c>
      <c r="C232" t="s">
        <v>647</v>
      </c>
      <c r="D232" s="10">
        <v>0</v>
      </c>
      <c r="E232" t="s">
        <v>445</v>
      </c>
      <c r="F232" t="s">
        <v>639</v>
      </c>
      <c r="G232" s="10">
        <v>0</v>
      </c>
      <c r="H232" s="10" t="e">
        <f>SUMIFS('[3]Taxes Withheld'!F$1:F$65536,'[3]Taxes Withheld'!C$1:C$65536,'Import DV AUCS'!A232)</f>
        <v>#VALUE!</v>
      </c>
      <c r="I232" s="10" t="e">
        <f>SUMIFS('[3]Taxes Withheld'!G$1:G$65536,'[3]Taxes Withheld'!C$1:C$65536,'Import DV AUCS'!A232)</f>
        <v>#VALUE!</v>
      </c>
      <c r="K232" s="10" t="e">
        <f t="shared" si="3"/>
        <v>#VALUE!</v>
      </c>
      <c r="M232" t="s">
        <v>55</v>
      </c>
      <c r="N232" t="s">
        <v>56</v>
      </c>
      <c r="O232" t="s">
        <v>57</v>
      </c>
    </row>
    <row r="233" spans="1:15" hidden="1" x14ac:dyDescent="0.3">
      <c r="A233" t="s">
        <v>648</v>
      </c>
      <c r="B233" t="s">
        <v>29</v>
      </c>
      <c r="C233" t="s">
        <v>649</v>
      </c>
      <c r="D233" s="10">
        <v>144603.29</v>
      </c>
      <c r="E233" t="s">
        <v>399</v>
      </c>
      <c r="F233" t="s">
        <v>650</v>
      </c>
      <c r="G233" s="10">
        <v>144603.29</v>
      </c>
      <c r="H233" s="10" t="e">
        <f>SUMIFS('[3]Taxes Withheld'!F$1:F$65536,'[3]Taxes Withheld'!C$1:C$65536,'Import DV AUCS'!A233)</f>
        <v>#VALUE!</v>
      </c>
      <c r="I233" s="10" t="e">
        <f>SUMIFS('[3]Taxes Withheld'!G$1:G$65536,'[3]Taxes Withheld'!C$1:C$65536,'Import DV AUCS'!A233)</f>
        <v>#VALUE!</v>
      </c>
      <c r="K233" s="10" t="e">
        <f t="shared" si="3"/>
        <v>#VALUE!</v>
      </c>
      <c r="M233" t="s">
        <v>55</v>
      </c>
      <c r="N233" t="s">
        <v>56</v>
      </c>
      <c r="O233" t="s">
        <v>57</v>
      </c>
    </row>
    <row r="234" spans="1:15" hidden="1" x14ac:dyDescent="0.3">
      <c r="A234" t="s">
        <v>651</v>
      </c>
      <c r="B234" t="s">
        <v>29</v>
      </c>
      <c r="C234" t="s">
        <v>652</v>
      </c>
      <c r="D234" s="10">
        <v>170501.47</v>
      </c>
      <c r="E234" s="576" t="s">
        <v>2429</v>
      </c>
      <c r="F234" t="s">
        <v>653</v>
      </c>
      <c r="G234" s="10">
        <v>155278.13</v>
      </c>
      <c r="H234" s="10" t="e">
        <f>SUMIFS('[3]Taxes Withheld'!F$1:F$65536,'[3]Taxes Withheld'!C$1:C$65536,'Import DV AUCS'!A234)</f>
        <v>#VALUE!</v>
      </c>
      <c r="I234" s="10" t="e">
        <f>SUMIFS('[3]Taxes Withheld'!G$1:G$65536,'[3]Taxes Withheld'!C$1:C$65536,'Import DV AUCS'!A234)</f>
        <v>#VALUE!</v>
      </c>
      <c r="K234" s="10" t="e">
        <f t="shared" si="3"/>
        <v>#VALUE!</v>
      </c>
      <c r="M234" t="s">
        <v>55</v>
      </c>
      <c r="N234" t="s">
        <v>56</v>
      </c>
      <c r="O234" t="s">
        <v>57</v>
      </c>
    </row>
    <row r="235" spans="1:15" hidden="1" x14ac:dyDescent="0.3">
      <c r="A235" t="s">
        <v>654</v>
      </c>
      <c r="B235" t="s">
        <v>29</v>
      </c>
      <c r="C235" t="s">
        <v>655</v>
      </c>
      <c r="D235" s="10">
        <v>11500</v>
      </c>
      <c r="E235" t="s">
        <v>656</v>
      </c>
      <c r="F235" t="s">
        <v>657</v>
      </c>
      <c r="G235" s="10">
        <v>10473.219999999999</v>
      </c>
      <c r="H235" s="10" t="e">
        <f>SUMIFS('[3]Taxes Withheld'!F$1:F$65536,'[3]Taxes Withheld'!C$1:C$65536,'Import DV AUCS'!A235)</f>
        <v>#VALUE!</v>
      </c>
      <c r="I235" s="10" t="e">
        <f>SUMIFS('[3]Taxes Withheld'!G$1:G$65536,'[3]Taxes Withheld'!C$1:C$65536,'Import DV AUCS'!A235)</f>
        <v>#VALUE!</v>
      </c>
      <c r="K235" s="10" t="e">
        <f t="shared" si="3"/>
        <v>#VALUE!</v>
      </c>
      <c r="M235" t="s">
        <v>55</v>
      </c>
      <c r="N235" t="s">
        <v>56</v>
      </c>
      <c r="O235" t="s">
        <v>57</v>
      </c>
    </row>
    <row r="236" spans="1:15" hidden="1" x14ac:dyDescent="0.3">
      <c r="A236" t="s">
        <v>658</v>
      </c>
      <c r="B236" t="s">
        <v>29</v>
      </c>
      <c r="C236" t="s">
        <v>659</v>
      </c>
      <c r="D236" s="10">
        <v>28839.81</v>
      </c>
      <c r="E236" s="575" t="s">
        <v>2435</v>
      </c>
      <c r="F236" t="s">
        <v>661</v>
      </c>
      <c r="G236" s="10">
        <v>27037.32</v>
      </c>
      <c r="H236" s="10" t="e">
        <f>SUMIFS('[3]Taxes Withheld'!F$1:F$65536,'[3]Taxes Withheld'!C$1:C$65536,'Import DV AUCS'!A236)</f>
        <v>#VALUE!</v>
      </c>
      <c r="I236" s="10" t="e">
        <f>SUMIFS('[3]Taxes Withheld'!G$1:G$65536,'[3]Taxes Withheld'!C$1:C$65536,'Import DV AUCS'!A236)</f>
        <v>#VALUE!</v>
      </c>
      <c r="K236" s="10" t="e">
        <f t="shared" si="3"/>
        <v>#VALUE!</v>
      </c>
      <c r="M236" t="s">
        <v>55</v>
      </c>
      <c r="N236" t="s">
        <v>56</v>
      </c>
      <c r="O236" t="s">
        <v>57</v>
      </c>
    </row>
    <row r="237" spans="1:15" hidden="1" x14ac:dyDescent="0.3">
      <c r="A237" t="s">
        <v>662</v>
      </c>
      <c r="B237" t="s">
        <v>29</v>
      </c>
      <c r="C237" t="s">
        <v>663</v>
      </c>
      <c r="D237" s="10">
        <v>18000</v>
      </c>
      <c r="E237" s="575" t="s">
        <v>2435</v>
      </c>
      <c r="F237" t="s">
        <v>664</v>
      </c>
      <c r="G237" s="10">
        <v>16875</v>
      </c>
      <c r="H237" s="10" t="e">
        <f>SUMIFS('[3]Taxes Withheld'!F$1:F$65536,'[3]Taxes Withheld'!C$1:C$65536,'Import DV AUCS'!A237)</f>
        <v>#VALUE!</v>
      </c>
      <c r="I237" s="10" t="e">
        <f>SUMIFS('[3]Taxes Withheld'!G$1:G$65536,'[3]Taxes Withheld'!C$1:C$65536,'Import DV AUCS'!A237)</f>
        <v>#VALUE!</v>
      </c>
      <c r="K237" s="10" t="e">
        <f t="shared" si="3"/>
        <v>#VALUE!</v>
      </c>
      <c r="M237" t="s">
        <v>55</v>
      </c>
      <c r="N237" t="s">
        <v>56</v>
      </c>
      <c r="O237" t="s">
        <v>57</v>
      </c>
    </row>
    <row r="238" spans="1:15" hidden="1" x14ac:dyDescent="0.3">
      <c r="A238" t="s">
        <v>665</v>
      </c>
      <c r="B238" t="s">
        <v>29</v>
      </c>
      <c r="C238" t="s">
        <v>666</v>
      </c>
      <c r="D238" s="10">
        <v>560</v>
      </c>
      <c r="E238" s="575" t="s">
        <v>2435</v>
      </c>
      <c r="F238" t="s">
        <v>667</v>
      </c>
      <c r="G238" s="10">
        <v>525</v>
      </c>
      <c r="H238" s="10" t="e">
        <f>SUMIFS('[3]Taxes Withheld'!F$1:F$65536,'[3]Taxes Withheld'!C$1:C$65536,'Import DV AUCS'!A238)</f>
        <v>#VALUE!</v>
      </c>
      <c r="I238" s="10" t="e">
        <f>SUMIFS('[3]Taxes Withheld'!G$1:G$65536,'[3]Taxes Withheld'!C$1:C$65536,'Import DV AUCS'!A238)</f>
        <v>#VALUE!</v>
      </c>
      <c r="K238" s="10" t="e">
        <f t="shared" si="3"/>
        <v>#VALUE!</v>
      </c>
      <c r="M238" t="s">
        <v>55</v>
      </c>
      <c r="N238" t="s">
        <v>56</v>
      </c>
      <c r="O238" t="s">
        <v>57</v>
      </c>
    </row>
    <row r="239" spans="1:15" hidden="1" x14ac:dyDescent="0.3">
      <c r="A239" t="s">
        <v>668</v>
      </c>
      <c r="B239" t="s">
        <v>29</v>
      </c>
      <c r="C239" t="s">
        <v>669</v>
      </c>
      <c r="D239" s="10">
        <v>918.4</v>
      </c>
      <c r="E239" s="575" t="s">
        <v>2435</v>
      </c>
      <c r="F239" t="s">
        <v>670</v>
      </c>
      <c r="G239" s="10">
        <v>861</v>
      </c>
      <c r="H239" s="10" t="e">
        <f>SUMIFS('[3]Taxes Withheld'!F$1:F$65536,'[3]Taxes Withheld'!C$1:C$65536,'Import DV AUCS'!A239)</f>
        <v>#VALUE!</v>
      </c>
      <c r="I239" s="10" t="e">
        <f>SUMIFS('[3]Taxes Withheld'!G$1:G$65536,'[3]Taxes Withheld'!C$1:C$65536,'Import DV AUCS'!A239)</f>
        <v>#VALUE!</v>
      </c>
      <c r="K239" s="10" t="e">
        <f t="shared" si="3"/>
        <v>#VALUE!</v>
      </c>
      <c r="M239" t="s">
        <v>55</v>
      </c>
      <c r="N239" t="s">
        <v>56</v>
      </c>
      <c r="O239" t="s">
        <v>57</v>
      </c>
    </row>
    <row r="240" spans="1:15" hidden="1" x14ac:dyDescent="0.3">
      <c r="A240" t="s">
        <v>671</v>
      </c>
      <c r="B240" t="s">
        <v>29</v>
      </c>
      <c r="C240" t="s">
        <v>672</v>
      </c>
      <c r="D240" s="10">
        <v>14000</v>
      </c>
      <c r="E240" t="s">
        <v>673</v>
      </c>
      <c r="F240" t="s">
        <v>674</v>
      </c>
      <c r="G240" s="10">
        <v>13125</v>
      </c>
      <c r="H240" s="10" t="e">
        <f>SUMIFS('[3]Taxes Withheld'!F$1:F$65536,'[3]Taxes Withheld'!C$1:C$65536,'Import DV AUCS'!A240)</f>
        <v>#VALUE!</v>
      </c>
      <c r="I240" s="10" t="e">
        <f>SUMIFS('[3]Taxes Withheld'!G$1:G$65536,'[3]Taxes Withheld'!C$1:C$65536,'Import DV AUCS'!A240)</f>
        <v>#VALUE!</v>
      </c>
      <c r="K240" s="10" t="e">
        <f t="shared" si="3"/>
        <v>#VALUE!</v>
      </c>
      <c r="M240" t="s">
        <v>55</v>
      </c>
      <c r="N240" t="s">
        <v>56</v>
      </c>
      <c r="O240" t="s">
        <v>57</v>
      </c>
    </row>
    <row r="241" spans="1:15" hidden="1" x14ac:dyDescent="0.3">
      <c r="A241" t="s">
        <v>675</v>
      </c>
      <c r="B241" t="s">
        <v>29</v>
      </c>
      <c r="C241" t="s">
        <v>676</v>
      </c>
      <c r="D241" s="10">
        <v>8774</v>
      </c>
      <c r="E241" t="s">
        <v>677</v>
      </c>
      <c r="F241" t="s">
        <v>678</v>
      </c>
      <c r="G241" s="10">
        <v>8225.6200000000008</v>
      </c>
      <c r="H241" s="10" t="e">
        <f>SUMIFS('[3]Taxes Withheld'!F$1:F$65536,'[3]Taxes Withheld'!C$1:C$65536,'Import DV AUCS'!A241)</f>
        <v>#VALUE!</v>
      </c>
      <c r="I241" s="10" t="e">
        <f>SUMIFS('[3]Taxes Withheld'!G$1:G$65536,'[3]Taxes Withheld'!C$1:C$65536,'Import DV AUCS'!A241)</f>
        <v>#VALUE!</v>
      </c>
      <c r="K241" s="10" t="e">
        <f t="shared" si="3"/>
        <v>#VALUE!</v>
      </c>
      <c r="M241" t="s">
        <v>55</v>
      </c>
      <c r="N241" t="s">
        <v>56</v>
      </c>
      <c r="O241" t="s">
        <v>57</v>
      </c>
    </row>
    <row r="242" spans="1:15" hidden="1" x14ac:dyDescent="0.3">
      <c r="A242" t="s">
        <v>679</v>
      </c>
      <c r="B242" t="s">
        <v>29</v>
      </c>
      <c r="C242" t="s">
        <v>680</v>
      </c>
      <c r="D242" s="10">
        <v>2850</v>
      </c>
      <c r="E242" t="s">
        <v>503</v>
      </c>
      <c r="F242" t="s">
        <v>681</v>
      </c>
      <c r="G242" s="10">
        <v>2850</v>
      </c>
      <c r="H242" s="10" t="e">
        <f>SUMIFS('[3]Taxes Withheld'!F$1:F$65536,'[3]Taxes Withheld'!C$1:C$65536,'Import DV AUCS'!A242)</f>
        <v>#VALUE!</v>
      </c>
      <c r="I242" s="10" t="e">
        <f>SUMIFS('[3]Taxes Withheld'!G$1:G$65536,'[3]Taxes Withheld'!C$1:C$65536,'Import DV AUCS'!A242)</f>
        <v>#VALUE!</v>
      </c>
      <c r="K242" s="10" t="e">
        <f t="shared" si="3"/>
        <v>#VALUE!</v>
      </c>
      <c r="M242" t="s">
        <v>55</v>
      </c>
      <c r="N242" t="s">
        <v>56</v>
      </c>
      <c r="O242" t="s">
        <v>57</v>
      </c>
    </row>
    <row r="243" spans="1:15" hidden="1" x14ac:dyDescent="0.3">
      <c r="A243" t="s">
        <v>682</v>
      </c>
      <c r="B243" t="s">
        <v>29</v>
      </c>
      <c r="C243" t="s">
        <v>683</v>
      </c>
      <c r="D243" s="10">
        <v>500</v>
      </c>
      <c r="E243" t="s">
        <v>503</v>
      </c>
      <c r="F243" t="s">
        <v>684</v>
      </c>
      <c r="G243" s="10">
        <v>500</v>
      </c>
      <c r="H243" s="10" t="e">
        <f>SUMIFS('[3]Taxes Withheld'!F$1:F$65536,'[3]Taxes Withheld'!C$1:C$65536,'Import DV AUCS'!A243)</f>
        <v>#VALUE!</v>
      </c>
      <c r="I243" s="10" t="e">
        <f>SUMIFS('[3]Taxes Withheld'!G$1:G$65536,'[3]Taxes Withheld'!C$1:C$65536,'Import DV AUCS'!A243)</f>
        <v>#VALUE!</v>
      </c>
      <c r="K243" s="10" t="e">
        <f t="shared" si="3"/>
        <v>#VALUE!</v>
      </c>
      <c r="M243" t="s">
        <v>55</v>
      </c>
      <c r="N243" t="s">
        <v>56</v>
      </c>
      <c r="O243" t="s">
        <v>57</v>
      </c>
    </row>
    <row r="244" spans="1:15" hidden="1" x14ac:dyDescent="0.3">
      <c r="A244" t="s">
        <v>685</v>
      </c>
      <c r="B244" t="s">
        <v>29</v>
      </c>
      <c r="C244" t="s">
        <v>686</v>
      </c>
      <c r="D244" s="10">
        <v>22320</v>
      </c>
      <c r="E244" s="575" t="s">
        <v>1873</v>
      </c>
      <c r="F244" t="s">
        <v>687</v>
      </c>
      <c r="G244" s="10">
        <v>21124.28</v>
      </c>
      <c r="H244" s="10" t="e">
        <f>SUMIFS('[3]Taxes Withheld'!F$1:F$65536,'[3]Taxes Withheld'!C$1:C$65536,'Import DV AUCS'!A244)</f>
        <v>#VALUE!</v>
      </c>
      <c r="I244" s="10" t="e">
        <f>SUMIFS('[3]Taxes Withheld'!G$1:G$65536,'[3]Taxes Withheld'!C$1:C$65536,'Import DV AUCS'!A244)</f>
        <v>#VALUE!</v>
      </c>
      <c r="K244" s="10" t="e">
        <f t="shared" si="3"/>
        <v>#VALUE!</v>
      </c>
      <c r="M244" t="s">
        <v>55</v>
      </c>
      <c r="N244" t="s">
        <v>56</v>
      </c>
      <c r="O244" t="s">
        <v>57</v>
      </c>
    </row>
    <row r="245" spans="1:15" hidden="1" x14ac:dyDescent="0.3">
      <c r="A245" t="s">
        <v>688</v>
      </c>
      <c r="B245" t="s">
        <v>29</v>
      </c>
      <c r="C245" t="s">
        <v>63</v>
      </c>
      <c r="D245" s="10">
        <v>0</v>
      </c>
      <c r="E245" s="575" t="s">
        <v>1974</v>
      </c>
      <c r="F245" t="s">
        <v>689</v>
      </c>
      <c r="G245" s="10">
        <v>17967.22</v>
      </c>
      <c r="H245" s="10" t="e">
        <f>SUMIFS('[3]Taxes Withheld'!F$1:F$65536,'[3]Taxes Withheld'!C$1:C$65536,'Import DV AUCS'!A245)</f>
        <v>#VALUE!</v>
      </c>
      <c r="I245" s="10" t="e">
        <f>SUMIFS('[3]Taxes Withheld'!G$1:G$65536,'[3]Taxes Withheld'!C$1:C$65536,'Import DV AUCS'!A245)</f>
        <v>#VALUE!</v>
      </c>
      <c r="K245" s="10" t="e">
        <f t="shared" si="3"/>
        <v>#VALUE!</v>
      </c>
      <c r="M245" t="s">
        <v>98</v>
      </c>
      <c r="N245" t="s">
        <v>99</v>
      </c>
      <c r="O245" t="s">
        <v>100</v>
      </c>
    </row>
    <row r="246" spans="1:15" hidden="1" x14ac:dyDescent="0.3">
      <c r="A246" t="s">
        <v>690</v>
      </c>
      <c r="B246" t="s">
        <v>29</v>
      </c>
      <c r="C246" t="s">
        <v>63</v>
      </c>
      <c r="D246" s="10">
        <v>0</v>
      </c>
      <c r="E246" t="s">
        <v>126</v>
      </c>
      <c r="F246" t="s">
        <v>127</v>
      </c>
      <c r="G246" s="10">
        <v>11625</v>
      </c>
      <c r="H246" s="10" t="e">
        <f>SUMIFS('[3]Taxes Withheld'!F$1:F$65536,'[3]Taxes Withheld'!C$1:C$65536,'Import DV AUCS'!A246)</f>
        <v>#VALUE!</v>
      </c>
      <c r="I246" s="10" t="e">
        <f>SUMIFS('[3]Taxes Withheld'!G$1:G$65536,'[3]Taxes Withheld'!C$1:C$65536,'Import DV AUCS'!A246)</f>
        <v>#VALUE!</v>
      </c>
      <c r="K246" s="10" t="e">
        <f t="shared" si="3"/>
        <v>#VALUE!</v>
      </c>
      <c r="M246" t="s">
        <v>98</v>
      </c>
      <c r="N246" t="s">
        <v>99</v>
      </c>
      <c r="O246" t="s">
        <v>100</v>
      </c>
    </row>
    <row r="247" spans="1:15" hidden="1" x14ac:dyDescent="0.3">
      <c r="A247" t="s">
        <v>691</v>
      </c>
      <c r="B247" t="s">
        <v>29</v>
      </c>
      <c r="C247" t="s">
        <v>63</v>
      </c>
      <c r="D247" s="10">
        <v>0</v>
      </c>
      <c r="E247" t="s">
        <v>692</v>
      </c>
      <c r="F247" t="s">
        <v>693</v>
      </c>
      <c r="G247" s="10">
        <v>37508.5</v>
      </c>
      <c r="H247" s="10" t="e">
        <f>SUMIFS('[3]Taxes Withheld'!F$1:F$65536,'[3]Taxes Withheld'!C$1:C$65536,'Import DV AUCS'!A247)</f>
        <v>#VALUE!</v>
      </c>
      <c r="I247" s="10" t="e">
        <f>SUMIFS('[3]Taxes Withheld'!G$1:G$65536,'[3]Taxes Withheld'!C$1:C$65536,'Import DV AUCS'!A247)</f>
        <v>#VALUE!</v>
      </c>
      <c r="K247" s="10" t="e">
        <f t="shared" si="3"/>
        <v>#VALUE!</v>
      </c>
      <c r="M247" t="s">
        <v>98</v>
      </c>
      <c r="N247" t="s">
        <v>99</v>
      </c>
      <c r="O247" t="s">
        <v>100</v>
      </c>
    </row>
    <row r="248" spans="1:15" hidden="1" x14ac:dyDescent="0.3">
      <c r="A248" t="s">
        <v>694</v>
      </c>
      <c r="B248" t="s">
        <v>29</v>
      </c>
      <c r="C248" t="s">
        <v>695</v>
      </c>
      <c r="D248" s="10">
        <v>25000</v>
      </c>
      <c r="E248" t="s">
        <v>696</v>
      </c>
      <c r="F248" t="s">
        <v>697</v>
      </c>
      <c r="G248" s="10">
        <v>23437.5</v>
      </c>
      <c r="H248" s="10" t="e">
        <f>SUMIFS('[3]Taxes Withheld'!F$1:F$65536,'[3]Taxes Withheld'!C$1:C$65536,'Import DV AUCS'!A248)</f>
        <v>#VALUE!</v>
      </c>
      <c r="I248" s="10" t="e">
        <f>SUMIFS('[3]Taxes Withheld'!G$1:G$65536,'[3]Taxes Withheld'!C$1:C$65536,'Import DV AUCS'!A248)</f>
        <v>#VALUE!</v>
      </c>
      <c r="K248" s="10" t="e">
        <f t="shared" si="3"/>
        <v>#VALUE!</v>
      </c>
      <c r="M248" t="s">
        <v>55</v>
      </c>
      <c r="N248" t="s">
        <v>56</v>
      </c>
      <c r="O248" t="s">
        <v>57</v>
      </c>
    </row>
    <row r="249" spans="1:15" hidden="1" x14ac:dyDescent="0.3">
      <c r="A249" t="s">
        <v>698</v>
      </c>
      <c r="B249" t="s">
        <v>29</v>
      </c>
      <c r="C249" t="s">
        <v>699</v>
      </c>
      <c r="D249" s="10">
        <v>1990</v>
      </c>
      <c r="E249" s="576" t="s">
        <v>1970</v>
      </c>
      <c r="F249" t="s">
        <v>701</v>
      </c>
      <c r="G249" s="10">
        <v>1883.39</v>
      </c>
      <c r="H249" s="10" t="e">
        <f>SUMIFS('[3]Taxes Withheld'!F$1:F$65536,'[3]Taxes Withheld'!C$1:C$65536,'Import DV AUCS'!A249)</f>
        <v>#VALUE!</v>
      </c>
      <c r="I249" s="10" t="e">
        <f>SUMIFS('[3]Taxes Withheld'!G$1:G$65536,'[3]Taxes Withheld'!C$1:C$65536,'Import DV AUCS'!A249)</f>
        <v>#VALUE!</v>
      </c>
      <c r="K249" s="10" t="e">
        <f t="shared" si="3"/>
        <v>#VALUE!</v>
      </c>
      <c r="M249" t="s">
        <v>55</v>
      </c>
      <c r="N249" t="s">
        <v>56</v>
      </c>
      <c r="O249" t="s">
        <v>57</v>
      </c>
    </row>
    <row r="250" spans="1:15" hidden="1" x14ac:dyDescent="0.3">
      <c r="A250" t="s">
        <v>702</v>
      </c>
      <c r="B250" t="s">
        <v>29</v>
      </c>
      <c r="C250" t="s">
        <v>63</v>
      </c>
      <c r="D250" s="10">
        <v>0</v>
      </c>
      <c r="E250" s="575" t="s">
        <v>1976</v>
      </c>
      <c r="F250" t="s">
        <v>704</v>
      </c>
      <c r="G250" s="10">
        <v>10735</v>
      </c>
      <c r="H250" s="10" t="e">
        <f>SUMIFS('[3]Taxes Withheld'!F$1:F$65536,'[3]Taxes Withheld'!C$1:C$65536,'Import DV AUCS'!A250)</f>
        <v>#VALUE!</v>
      </c>
      <c r="I250" s="10" t="e">
        <f>SUMIFS('[3]Taxes Withheld'!G$1:G$65536,'[3]Taxes Withheld'!C$1:C$65536,'Import DV AUCS'!A250)</f>
        <v>#VALUE!</v>
      </c>
      <c r="K250" s="10" t="e">
        <f t="shared" si="3"/>
        <v>#VALUE!</v>
      </c>
      <c r="M250" t="s">
        <v>98</v>
      </c>
      <c r="N250" t="s">
        <v>99</v>
      </c>
      <c r="O250" t="s">
        <v>100</v>
      </c>
    </row>
    <row r="251" spans="1:15" hidden="1" x14ac:dyDescent="0.3">
      <c r="A251" t="s">
        <v>705</v>
      </c>
      <c r="B251" t="s">
        <v>29</v>
      </c>
      <c r="C251" t="s">
        <v>706</v>
      </c>
      <c r="D251" s="10">
        <v>119889.07</v>
      </c>
      <c r="E251" t="s">
        <v>399</v>
      </c>
      <c r="F251" t="s">
        <v>650</v>
      </c>
      <c r="G251" s="10">
        <v>119889.07</v>
      </c>
      <c r="H251" s="10" t="e">
        <f>SUMIFS('[3]Taxes Withheld'!F$1:F$65536,'[3]Taxes Withheld'!C$1:C$65536,'Import DV AUCS'!A251)</f>
        <v>#VALUE!</v>
      </c>
      <c r="I251" s="10" t="e">
        <f>SUMIFS('[3]Taxes Withheld'!G$1:G$65536,'[3]Taxes Withheld'!C$1:C$65536,'Import DV AUCS'!A251)</f>
        <v>#VALUE!</v>
      </c>
      <c r="K251" s="10" t="e">
        <f t="shared" si="3"/>
        <v>#VALUE!</v>
      </c>
      <c r="M251" t="s">
        <v>55</v>
      </c>
      <c r="N251" t="s">
        <v>56</v>
      </c>
      <c r="O251" t="s">
        <v>57</v>
      </c>
    </row>
    <row r="252" spans="1:15" hidden="1" x14ac:dyDescent="0.3">
      <c r="A252" t="s">
        <v>707</v>
      </c>
      <c r="B252" t="s">
        <v>29</v>
      </c>
      <c r="C252" t="s">
        <v>708</v>
      </c>
      <c r="D252" s="10">
        <v>83142.720000000001</v>
      </c>
      <c r="E252" t="s">
        <v>399</v>
      </c>
      <c r="F252" t="s">
        <v>650</v>
      </c>
      <c r="G252" s="10">
        <v>83142.720000000001</v>
      </c>
      <c r="H252" s="10" t="e">
        <f>SUMIFS('[3]Taxes Withheld'!F$1:F$65536,'[3]Taxes Withheld'!C$1:C$65536,'Import DV AUCS'!A252)</f>
        <v>#VALUE!</v>
      </c>
      <c r="I252" s="10" t="e">
        <f>SUMIFS('[3]Taxes Withheld'!G$1:G$65536,'[3]Taxes Withheld'!C$1:C$65536,'Import DV AUCS'!A252)</f>
        <v>#VALUE!</v>
      </c>
      <c r="K252" s="10" t="e">
        <f t="shared" si="3"/>
        <v>#VALUE!</v>
      </c>
      <c r="M252" t="s">
        <v>55</v>
      </c>
      <c r="N252" t="s">
        <v>56</v>
      </c>
      <c r="O252" t="s">
        <v>57</v>
      </c>
    </row>
    <row r="253" spans="1:15" hidden="1" x14ac:dyDescent="0.3">
      <c r="A253" t="s">
        <v>709</v>
      </c>
      <c r="B253" t="s">
        <v>29</v>
      </c>
      <c r="C253" t="s">
        <v>710</v>
      </c>
      <c r="D253" s="10">
        <v>106531.33</v>
      </c>
      <c r="E253" t="s">
        <v>399</v>
      </c>
      <c r="F253" t="s">
        <v>650</v>
      </c>
      <c r="G253" s="10">
        <v>106531.33</v>
      </c>
      <c r="H253" s="10" t="e">
        <f>SUMIFS('[3]Taxes Withheld'!F$1:F$65536,'[3]Taxes Withheld'!C$1:C$65536,'Import DV AUCS'!A253)</f>
        <v>#VALUE!</v>
      </c>
      <c r="I253" s="10" t="e">
        <f>SUMIFS('[3]Taxes Withheld'!G$1:G$65536,'[3]Taxes Withheld'!C$1:C$65536,'Import DV AUCS'!A253)</f>
        <v>#VALUE!</v>
      </c>
      <c r="K253" s="10" t="e">
        <f t="shared" si="3"/>
        <v>#VALUE!</v>
      </c>
      <c r="M253" t="s">
        <v>55</v>
      </c>
      <c r="N253" t="s">
        <v>56</v>
      </c>
      <c r="O253" t="s">
        <v>57</v>
      </c>
    </row>
    <row r="254" spans="1:15" hidden="1" x14ac:dyDescent="0.3">
      <c r="A254" t="s">
        <v>711</v>
      </c>
      <c r="B254" t="s">
        <v>29</v>
      </c>
      <c r="C254" t="s">
        <v>712</v>
      </c>
      <c r="D254" s="10">
        <v>135125</v>
      </c>
      <c r="E254" t="s">
        <v>195</v>
      </c>
      <c r="F254" t="s">
        <v>713</v>
      </c>
      <c r="G254" s="10">
        <v>135125</v>
      </c>
      <c r="H254" s="10" t="e">
        <f>SUMIFS('[3]Taxes Withheld'!F$1:F$65536,'[3]Taxes Withheld'!C$1:C$65536,'Import DV AUCS'!A254)</f>
        <v>#VALUE!</v>
      </c>
      <c r="I254" s="10" t="e">
        <f>SUMIFS('[3]Taxes Withheld'!G$1:G$65536,'[3]Taxes Withheld'!C$1:C$65536,'Import DV AUCS'!A254)</f>
        <v>#VALUE!</v>
      </c>
      <c r="K254" s="10" t="e">
        <f t="shared" si="3"/>
        <v>#VALUE!</v>
      </c>
      <c r="M254" t="s">
        <v>197</v>
      </c>
      <c r="N254" t="s">
        <v>56</v>
      </c>
      <c r="O254" t="s">
        <v>57</v>
      </c>
    </row>
    <row r="255" spans="1:15" hidden="1" x14ac:dyDescent="0.3">
      <c r="A255" t="s">
        <v>714</v>
      </c>
      <c r="B255" t="s">
        <v>29</v>
      </c>
      <c r="C255" t="s">
        <v>715</v>
      </c>
      <c r="D255" s="10">
        <v>80335.709999999992</v>
      </c>
      <c r="E255" t="s">
        <v>716</v>
      </c>
      <c r="F255" t="s">
        <v>717</v>
      </c>
      <c r="G255" s="10">
        <v>80335.710000000006</v>
      </c>
      <c r="H255" s="10" t="e">
        <f>SUMIFS('[3]Taxes Withheld'!F$1:F$65536,'[3]Taxes Withheld'!C$1:C$65536,'Import DV AUCS'!A255)</f>
        <v>#VALUE!</v>
      </c>
      <c r="I255" s="10" t="e">
        <f>SUMIFS('[3]Taxes Withheld'!G$1:G$65536,'[3]Taxes Withheld'!C$1:C$65536,'Import DV AUCS'!A255)</f>
        <v>#VALUE!</v>
      </c>
      <c r="K255" s="10" t="e">
        <f t="shared" si="3"/>
        <v>#VALUE!</v>
      </c>
      <c r="M255" t="s">
        <v>197</v>
      </c>
      <c r="N255" t="s">
        <v>56</v>
      </c>
      <c r="O255" t="s">
        <v>57</v>
      </c>
    </row>
    <row r="256" spans="1:15" hidden="1" x14ac:dyDescent="0.3">
      <c r="A256" t="s">
        <v>718</v>
      </c>
      <c r="B256" t="s">
        <v>29</v>
      </c>
      <c r="C256" t="s">
        <v>719</v>
      </c>
      <c r="D256" s="10">
        <v>31356</v>
      </c>
      <c r="E256" t="s">
        <v>195</v>
      </c>
      <c r="F256" t="s">
        <v>720</v>
      </c>
      <c r="G256" s="10">
        <v>31356</v>
      </c>
      <c r="H256" s="10" t="e">
        <f>SUMIFS('[3]Taxes Withheld'!F$1:F$65536,'[3]Taxes Withheld'!C$1:C$65536,'Import DV AUCS'!A256)</f>
        <v>#VALUE!</v>
      </c>
      <c r="I256" s="10" t="e">
        <f>SUMIFS('[3]Taxes Withheld'!G$1:G$65536,'[3]Taxes Withheld'!C$1:C$65536,'Import DV AUCS'!A256)</f>
        <v>#VALUE!</v>
      </c>
      <c r="K256" s="10" t="e">
        <f t="shared" si="3"/>
        <v>#VALUE!</v>
      </c>
      <c r="M256" t="s">
        <v>197</v>
      </c>
      <c r="N256" t="s">
        <v>56</v>
      </c>
      <c r="O256" t="s">
        <v>57</v>
      </c>
    </row>
    <row r="257" spans="1:15" hidden="1" x14ac:dyDescent="0.3">
      <c r="A257" t="s">
        <v>721</v>
      </c>
      <c r="B257" t="s">
        <v>29</v>
      </c>
      <c r="C257" t="s">
        <v>722</v>
      </c>
      <c r="D257" s="10">
        <v>100000</v>
      </c>
      <c r="E257" t="s">
        <v>723</v>
      </c>
      <c r="F257" t="s">
        <v>713</v>
      </c>
      <c r="G257" s="10">
        <v>100000</v>
      </c>
      <c r="H257" s="10" t="e">
        <f>SUMIFS('[3]Taxes Withheld'!F$1:F$65536,'[3]Taxes Withheld'!C$1:C$65536,'Import DV AUCS'!A257)</f>
        <v>#VALUE!</v>
      </c>
      <c r="I257" s="10" t="e">
        <f>SUMIFS('[3]Taxes Withheld'!G$1:G$65536,'[3]Taxes Withheld'!C$1:C$65536,'Import DV AUCS'!A257)</f>
        <v>#VALUE!</v>
      </c>
      <c r="K257" s="10" t="e">
        <f t="shared" si="3"/>
        <v>#VALUE!</v>
      </c>
      <c r="M257" t="s">
        <v>197</v>
      </c>
      <c r="N257" t="s">
        <v>56</v>
      </c>
      <c r="O257" t="s">
        <v>57</v>
      </c>
    </row>
    <row r="258" spans="1:15" hidden="1" x14ac:dyDescent="0.3">
      <c r="A258" t="s">
        <v>724</v>
      </c>
      <c r="B258" t="s">
        <v>29</v>
      </c>
      <c r="C258" t="s">
        <v>63</v>
      </c>
      <c r="D258" s="10">
        <v>0</v>
      </c>
      <c r="E258" t="s">
        <v>73</v>
      </c>
      <c r="F258" t="s">
        <v>725</v>
      </c>
      <c r="G258" s="10">
        <v>380927.53</v>
      </c>
      <c r="H258" s="10" t="e">
        <f>SUMIFS('[3]Taxes Withheld'!F$1:F$65536,'[3]Taxes Withheld'!C$1:C$65536,'Import DV AUCS'!A258)</f>
        <v>#VALUE!</v>
      </c>
      <c r="I258" s="10" t="e">
        <f>SUMIFS('[3]Taxes Withheld'!G$1:G$65536,'[3]Taxes Withheld'!C$1:C$65536,'Import DV AUCS'!A258)</f>
        <v>#VALUE!</v>
      </c>
      <c r="K258" s="10" t="e">
        <f t="shared" si="3"/>
        <v>#VALUE!</v>
      </c>
      <c r="M258" t="s">
        <v>66</v>
      </c>
      <c r="N258" t="s">
        <v>67</v>
      </c>
      <c r="O258" t="s">
        <v>68</v>
      </c>
    </row>
    <row r="259" spans="1:15" hidden="1" x14ac:dyDescent="0.3">
      <c r="A259" t="s">
        <v>726</v>
      </c>
      <c r="B259" t="s">
        <v>29</v>
      </c>
      <c r="C259" t="s">
        <v>63</v>
      </c>
      <c r="D259" s="10">
        <v>0</v>
      </c>
      <c r="E259" t="s">
        <v>73</v>
      </c>
      <c r="F259" t="s">
        <v>727</v>
      </c>
      <c r="G259" s="10">
        <v>3900</v>
      </c>
      <c r="H259" s="10" t="e">
        <f>SUMIFS('[3]Taxes Withheld'!F$1:F$65536,'[3]Taxes Withheld'!C$1:C$65536,'Import DV AUCS'!A259)</f>
        <v>#VALUE!</v>
      </c>
      <c r="I259" s="10" t="e">
        <f>SUMIFS('[3]Taxes Withheld'!G$1:G$65536,'[3]Taxes Withheld'!C$1:C$65536,'Import DV AUCS'!A259)</f>
        <v>#VALUE!</v>
      </c>
      <c r="K259" s="10" t="e">
        <f t="shared" si="3"/>
        <v>#VALUE!</v>
      </c>
      <c r="M259" t="s">
        <v>66</v>
      </c>
      <c r="N259" t="s">
        <v>67</v>
      </c>
      <c r="O259" t="s">
        <v>68</v>
      </c>
    </row>
    <row r="260" spans="1:15" hidden="1" x14ac:dyDescent="0.3">
      <c r="A260" t="s">
        <v>728</v>
      </c>
      <c r="B260" t="s">
        <v>29</v>
      </c>
      <c r="C260" t="s">
        <v>63</v>
      </c>
      <c r="D260" s="10">
        <v>0</v>
      </c>
      <c r="E260" s="575" t="s">
        <v>2426</v>
      </c>
      <c r="F260" t="s">
        <v>725</v>
      </c>
      <c r="G260" s="10">
        <v>99285.77</v>
      </c>
      <c r="H260" s="10" t="e">
        <f>SUMIFS('[3]Taxes Withheld'!F$1:F$65536,'[3]Taxes Withheld'!C$1:C$65536,'Import DV AUCS'!A260)</f>
        <v>#VALUE!</v>
      </c>
      <c r="I260" s="10" t="e">
        <f>SUMIFS('[3]Taxes Withheld'!G$1:G$65536,'[3]Taxes Withheld'!C$1:C$65536,'Import DV AUCS'!A260)</f>
        <v>#VALUE!</v>
      </c>
      <c r="K260" s="10" t="e">
        <f t="shared" ref="K260:K323" si="4">H260+I260+J260</f>
        <v>#VALUE!</v>
      </c>
      <c r="M260" t="s">
        <v>66</v>
      </c>
      <c r="N260" t="s">
        <v>67</v>
      </c>
      <c r="O260" t="s">
        <v>68</v>
      </c>
    </row>
    <row r="261" spans="1:15" hidden="1" x14ac:dyDescent="0.3">
      <c r="A261" t="s">
        <v>729</v>
      </c>
      <c r="B261" t="s">
        <v>29</v>
      </c>
      <c r="C261" t="s">
        <v>63</v>
      </c>
      <c r="D261" s="10">
        <v>0</v>
      </c>
      <c r="E261" t="s">
        <v>213</v>
      </c>
      <c r="F261" t="s">
        <v>725</v>
      </c>
      <c r="G261" s="10">
        <v>102762.55</v>
      </c>
      <c r="H261" s="10" t="e">
        <f>SUMIFS('[3]Taxes Withheld'!F$1:F$65536,'[3]Taxes Withheld'!C$1:C$65536,'Import DV AUCS'!A261)</f>
        <v>#VALUE!</v>
      </c>
      <c r="I261" s="10" t="e">
        <f>SUMIFS('[3]Taxes Withheld'!G$1:G$65536,'[3]Taxes Withheld'!C$1:C$65536,'Import DV AUCS'!A261)</f>
        <v>#VALUE!</v>
      </c>
      <c r="K261" s="10" t="e">
        <f t="shared" si="4"/>
        <v>#VALUE!</v>
      </c>
      <c r="M261" t="s">
        <v>66</v>
      </c>
      <c r="N261" t="s">
        <v>67</v>
      </c>
      <c r="O261" t="s">
        <v>68</v>
      </c>
    </row>
    <row r="262" spans="1:15" hidden="1" x14ac:dyDescent="0.3">
      <c r="A262" t="s">
        <v>730</v>
      </c>
      <c r="B262" t="s">
        <v>29</v>
      </c>
      <c r="C262" t="s">
        <v>63</v>
      </c>
      <c r="D262" s="10">
        <v>0</v>
      </c>
      <c r="E262" t="s">
        <v>80</v>
      </c>
      <c r="F262" t="s">
        <v>725</v>
      </c>
      <c r="G262" s="10">
        <v>82214.570000000007</v>
      </c>
      <c r="H262" s="10" t="e">
        <f>SUMIFS('[3]Taxes Withheld'!F$1:F$65536,'[3]Taxes Withheld'!C$1:C$65536,'Import DV AUCS'!A262)</f>
        <v>#VALUE!</v>
      </c>
      <c r="I262" s="10" t="e">
        <f>SUMIFS('[3]Taxes Withheld'!G$1:G$65536,'[3]Taxes Withheld'!C$1:C$65536,'Import DV AUCS'!A262)</f>
        <v>#VALUE!</v>
      </c>
      <c r="K262" s="10" t="e">
        <f t="shared" si="4"/>
        <v>#VALUE!</v>
      </c>
      <c r="M262" t="s">
        <v>66</v>
      </c>
      <c r="N262" t="s">
        <v>67</v>
      </c>
      <c r="O262" t="s">
        <v>68</v>
      </c>
    </row>
    <row r="263" spans="1:15" hidden="1" x14ac:dyDescent="0.3">
      <c r="A263" t="s">
        <v>731</v>
      </c>
      <c r="B263" t="s">
        <v>29</v>
      </c>
      <c r="C263" t="s">
        <v>63</v>
      </c>
      <c r="D263" s="10">
        <v>0</v>
      </c>
      <c r="E263" s="575" t="s">
        <v>1035</v>
      </c>
      <c r="F263" t="s">
        <v>725</v>
      </c>
      <c r="G263" s="10">
        <v>145801.79</v>
      </c>
      <c r="H263" s="10" t="e">
        <f>SUMIFS('[3]Taxes Withheld'!F$1:F$65536,'[3]Taxes Withheld'!C$1:C$65536,'Import DV AUCS'!A263)</f>
        <v>#VALUE!</v>
      </c>
      <c r="I263" s="10" t="e">
        <f>SUMIFS('[3]Taxes Withheld'!G$1:G$65536,'[3]Taxes Withheld'!C$1:C$65536,'Import DV AUCS'!A263)</f>
        <v>#VALUE!</v>
      </c>
      <c r="K263" s="10" t="e">
        <f t="shared" si="4"/>
        <v>#VALUE!</v>
      </c>
      <c r="M263" t="s">
        <v>66</v>
      </c>
      <c r="N263" t="s">
        <v>67</v>
      </c>
      <c r="O263" t="s">
        <v>68</v>
      </c>
    </row>
    <row r="264" spans="1:15" hidden="1" x14ac:dyDescent="0.3">
      <c r="A264" t="s">
        <v>732</v>
      </c>
      <c r="B264" t="s">
        <v>29</v>
      </c>
      <c r="C264" t="s">
        <v>63</v>
      </c>
      <c r="D264" s="10">
        <v>0</v>
      </c>
      <c r="E264" t="s">
        <v>90</v>
      </c>
      <c r="F264" t="s">
        <v>725</v>
      </c>
      <c r="G264" s="10">
        <v>95341.34</v>
      </c>
      <c r="H264" s="10" t="e">
        <f>SUMIFS('[3]Taxes Withheld'!F$1:F$65536,'[3]Taxes Withheld'!C$1:C$65536,'Import DV AUCS'!A264)</f>
        <v>#VALUE!</v>
      </c>
      <c r="I264" s="10" t="e">
        <f>SUMIFS('[3]Taxes Withheld'!G$1:G$65536,'[3]Taxes Withheld'!C$1:C$65536,'Import DV AUCS'!A264)</f>
        <v>#VALUE!</v>
      </c>
      <c r="K264" s="10" t="e">
        <f t="shared" si="4"/>
        <v>#VALUE!</v>
      </c>
      <c r="M264" t="s">
        <v>66</v>
      </c>
      <c r="N264" t="s">
        <v>67</v>
      </c>
      <c r="O264" t="s">
        <v>68</v>
      </c>
    </row>
    <row r="265" spans="1:15" hidden="1" x14ac:dyDescent="0.3">
      <c r="A265" t="s">
        <v>733</v>
      </c>
      <c r="B265" t="s">
        <v>29</v>
      </c>
      <c r="C265" t="s">
        <v>63</v>
      </c>
      <c r="D265" s="10">
        <v>0</v>
      </c>
      <c r="E265" t="s">
        <v>600</v>
      </c>
      <c r="F265" t="s">
        <v>734</v>
      </c>
      <c r="G265" s="10">
        <v>13134.87</v>
      </c>
      <c r="H265" s="10" t="e">
        <f>SUMIFS('[3]Taxes Withheld'!F$1:F$65536,'[3]Taxes Withheld'!C$1:C$65536,'Import DV AUCS'!A265)</f>
        <v>#VALUE!</v>
      </c>
      <c r="I265" s="10" t="e">
        <f>SUMIFS('[3]Taxes Withheld'!G$1:G$65536,'[3]Taxes Withheld'!C$1:C$65536,'Import DV AUCS'!A265)</f>
        <v>#VALUE!</v>
      </c>
      <c r="K265" s="10" t="e">
        <f t="shared" si="4"/>
        <v>#VALUE!</v>
      </c>
      <c r="M265" t="s">
        <v>66</v>
      </c>
      <c r="N265" t="s">
        <v>67</v>
      </c>
      <c r="O265" t="s">
        <v>68</v>
      </c>
    </row>
    <row r="266" spans="1:15" hidden="1" x14ac:dyDescent="0.3">
      <c r="A266" t="s">
        <v>735</v>
      </c>
      <c r="B266" t="s">
        <v>29</v>
      </c>
      <c r="C266" t="s">
        <v>63</v>
      </c>
      <c r="D266" s="10">
        <v>0</v>
      </c>
      <c r="E266" s="575" t="s">
        <v>2426</v>
      </c>
      <c r="F266" t="s">
        <v>734</v>
      </c>
      <c r="G266" s="10">
        <v>26940.44</v>
      </c>
      <c r="H266" s="10" t="e">
        <f>SUMIFS('[3]Taxes Withheld'!F$1:F$65536,'[3]Taxes Withheld'!C$1:C$65536,'Import DV AUCS'!A266)</f>
        <v>#VALUE!</v>
      </c>
      <c r="I266" s="10" t="e">
        <f>SUMIFS('[3]Taxes Withheld'!G$1:G$65536,'[3]Taxes Withheld'!C$1:C$65536,'Import DV AUCS'!A266)</f>
        <v>#VALUE!</v>
      </c>
      <c r="K266" s="10" t="e">
        <f t="shared" si="4"/>
        <v>#VALUE!</v>
      </c>
      <c r="M266" t="s">
        <v>66</v>
      </c>
      <c r="N266" t="s">
        <v>67</v>
      </c>
      <c r="O266" t="s">
        <v>68</v>
      </c>
    </row>
    <row r="267" spans="1:15" hidden="1" x14ac:dyDescent="0.3">
      <c r="A267" t="s">
        <v>736</v>
      </c>
      <c r="B267" t="s">
        <v>29</v>
      </c>
      <c r="C267" t="s">
        <v>63</v>
      </c>
      <c r="D267" s="10">
        <v>0</v>
      </c>
      <c r="E267" t="s">
        <v>355</v>
      </c>
      <c r="F267" t="s">
        <v>734</v>
      </c>
      <c r="G267" s="10">
        <v>14989.18</v>
      </c>
      <c r="H267" s="10" t="e">
        <f>SUMIFS('[3]Taxes Withheld'!F$1:F$65536,'[3]Taxes Withheld'!C$1:C$65536,'Import DV AUCS'!A267)</f>
        <v>#VALUE!</v>
      </c>
      <c r="I267" s="10" t="e">
        <f>SUMIFS('[3]Taxes Withheld'!G$1:G$65536,'[3]Taxes Withheld'!C$1:C$65536,'Import DV AUCS'!A267)</f>
        <v>#VALUE!</v>
      </c>
      <c r="K267" s="10" t="e">
        <f t="shared" si="4"/>
        <v>#VALUE!</v>
      </c>
      <c r="M267" t="s">
        <v>66</v>
      </c>
      <c r="N267" t="s">
        <v>67</v>
      </c>
      <c r="O267" t="s">
        <v>68</v>
      </c>
    </row>
    <row r="268" spans="1:15" hidden="1" x14ac:dyDescent="0.3">
      <c r="A268" t="s">
        <v>737</v>
      </c>
      <c r="B268" t="s">
        <v>29</v>
      </c>
      <c r="C268" t="s">
        <v>63</v>
      </c>
      <c r="D268" s="10">
        <v>0</v>
      </c>
      <c r="E268" t="s">
        <v>358</v>
      </c>
      <c r="F268" t="s">
        <v>734</v>
      </c>
      <c r="G268" s="10">
        <v>8584.19</v>
      </c>
      <c r="H268" s="10" t="e">
        <f>SUMIFS('[3]Taxes Withheld'!F$1:F$65536,'[3]Taxes Withheld'!C$1:C$65536,'Import DV AUCS'!A268)</f>
        <v>#VALUE!</v>
      </c>
      <c r="I268" s="10" t="e">
        <f>SUMIFS('[3]Taxes Withheld'!G$1:G$65536,'[3]Taxes Withheld'!C$1:C$65536,'Import DV AUCS'!A268)</f>
        <v>#VALUE!</v>
      </c>
      <c r="K268" s="10" t="e">
        <f t="shared" si="4"/>
        <v>#VALUE!</v>
      </c>
      <c r="M268" t="s">
        <v>66</v>
      </c>
      <c r="N268" t="s">
        <v>67</v>
      </c>
      <c r="O268" t="s">
        <v>68</v>
      </c>
    </row>
    <row r="269" spans="1:15" hidden="1" x14ac:dyDescent="0.3">
      <c r="A269" t="s">
        <v>738</v>
      </c>
      <c r="B269" t="s">
        <v>29</v>
      </c>
      <c r="C269" t="s">
        <v>63</v>
      </c>
      <c r="D269" s="10">
        <v>0</v>
      </c>
      <c r="E269" s="575" t="s">
        <v>1035</v>
      </c>
      <c r="F269" t="s">
        <v>734</v>
      </c>
      <c r="G269" s="10">
        <v>30522.87</v>
      </c>
      <c r="H269" s="10" t="e">
        <f>SUMIFS('[3]Taxes Withheld'!F$1:F$65536,'[3]Taxes Withheld'!C$1:C$65536,'Import DV AUCS'!A269)</f>
        <v>#VALUE!</v>
      </c>
      <c r="I269" s="10" t="e">
        <f>SUMIFS('[3]Taxes Withheld'!G$1:G$65536,'[3]Taxes Withheld'!C$1:C$65536,'Import DV AUCS'!A269)</f>
        <v>#VALUE!</v>
      </c>
      <c r="K269" s="10" t="e">
        <f t="shared" si="4"/>
        <v>#VALUE!</v>
      </c>
      <c r="M269" t="s">
        <v>66</v>
      </c>
      <c r="N269" t="s">
        <v>67</v>
      </c>
      <c r="O269" t="s">
        <v>68</v>
      </c>
    </row>
    <row r="270" spans="1:15" hidden="1" x14ac:dyDescent="0.3">
      <c r="A270" t="s">
        <v>739</v>
      </c>
      <c r="B270" t="s">
        <v>29</v>
      </c>
      <c r="C270" t="s">
        <v>63</v>
      </c>
      <c r="D270" s="10">
        <v>0</v>
      </c>
      <c r="E270" t="s">
        <v>364</v>
      </c>
      <c r="F270" t="s">
        <v>734</v>
      </c>
      <c r="G270" s="10">
        <v>14179.19</v>
      </c>
      <c r="H270" s="10" t="e">
        <f>SUMIFS('[3]Taxes Withheld'!F$1:F$65536,'[3]Taxes Withheld'!C$1:C$65536,'Import DV AUCS'!A270)</f>
        <v>#VALUE!</v>
      </c>
      <c r="I270" s="10" t="e">
        <f>SUMIFS('[3]Taxes Withheld'!G$1:G$65536,'[3]Taxes Withheld'!C$1:C$65536,'Import DV AUCS'!A270)</f>
        <v>#VALUE!</v>
      </c>
      <c r="K270" s="10" t="e">
        <f t="shared" si="4"/>
        <v>#VALUE!</v>
      </c>
      <c r="M270" t="s">
        <v>66</v>
      </c>
      <c r="N270" t="s">
        <v>67</v>
      </c>
      <c r="O270" t="s">
        <v>68</v>
      </c>
    </row>
    <row r="271" spans="1:15" hidden="1" x14ac:dyDescent="0.3">
      <c r="A271" t="s">
        <v>740</v>
      </c>
      <c r="B271" t="s">
        <v>29</v>
      </c>
      <c r="C271" t="s">
        <v>63</v>
      </c>
      <c r="D271" s="10">
        <v>0</v>
      </c>
      <c r="E271" t="s">
        <v>600</v>
      </c>
      <c r="F271" t="s">
        <v>741</v>
      </c>
      <c r="G271" s="10">
        <v>1744.26</v>
      </c>
      <c r="H271" s="10" t="e">
        <f>SUMIFS('[3]Taxes Withheld'!F$1:F$65536,'[3]Taxes Withheld'!C$1:C$65536,'Import DV AUCS'!A271)</f>
        <v>#VALUE!</v>
      </c>
      <c r="I271" s="10" t="e">
        <f>SUMIFS('[3]Taxes Withheld'!G$1:G$65536,'[3]Taxes Withheld'!C$1:C$65536,'Import DV AUCS'!A271)</f>
        <v>#VALUE!</v>
      </c>
      <c r="K271" s="10" t="e">
        <f t="shared" si="4"/>
        <v>#VALUE!</v>
      </c>
      <c r="M271" t="s">
        <v>66</v>
      </c>
      <c r="N271" t="s">
        <v>67</v>
      </c>
      <c r="O271" t="s">
        <v>68</v>
      </c>
    </row>
    <row r="272" spans="1:15" hidden="1" x14ac:dyDescent="0.3">
      <c r="A272" t="s">
        <v>742</v>
      </c>
      <c r="B272" t="s">
        <v>29</v>
      </c>
      <c r="C272" t="s">
        <v>63</v>
      </c>
      <c r="D272" s="10">
        <v>0</v>
      </c>
      <c r="E272" s="575" t="s">
        <v>372</v>
      </c>
      <c r="F272" t="s">
        <v>743</v>
      </c>
      <c r="G272" s="10">
        <v>0</v>
      </c>
      <c r="H272" s="10" t="e">
        <f>SUMIFS('[3]Taxes Withheld'!F$1:F$65536,'[3]Taxes Withheld'!C$1:C$65536,'Import DV AUCS'!A272)</f>
        <v>#VALUE!</v>
      </c>
      <c r="I272" s="10" t="e">
        <f>SUMIFS('[3]Taxes Withheld'!G$1:G$65536,'[3]Taxes Withheld'!C$1:C$65536,'Import DV AUCS'!A272)</f>
        <v>#VALUE!</v>
      </c>
      <c r="K272" s="10" t="e">
        <f t="shared" si="4"/>
        <v>#VALUE!</v>
      </c>
      <c r="M272" t="s">
        <v>55</v>
      </c>
      <c r="N272" t="s">
        <v>56</v>
      </c>
      <c r="O272" t="s">
        <v>57</v>
      </c>
    </row>
    <row r="273" spans="1:15" hidden="1" x14ac:dyDescent="0.3">
      <c r="A273" t="s">
        <v>744</v>
      </c>
      <c r="B273" t="s">
        <v>29</v>
      </c>
      <c r="C273" t="s">
        <v>63</v>
      </c>
      <c r="D273" s="10">
        <v>0</v>
      </c>
      <c r="E273" s="575" t="s">
        <v>372</v>
      </c>
      <c r="F273" t="s">
        <v>745</v>
      </c>
      <c r="G273" s="10">
        <v>91461.27</v>
      </c>
      <c r="H273" s="10" t="e">
        <f>SUMIFS('[3]Taxes Withheld'!F$1:F$65536,'[3]Taxes Withheld'!C$1:C$65536,'Import DV AUCS'!A273)</f>
        <v>#VALUE!</v>
      </c>
      <c r="I273" s="10" t="e">
        <f>SUMIFS('[3]Taxes Withheld'!G$1:G$65536,'[3]Taxes Withheld'!C$1:C$65536,'Import DV AUCS'!A273)</f>
        <v>#VALUE!</v>
      </c>
      <c r="K273" s="10" t="e">
        <f t="shared" si="4"/>
        <v>#VALUE!</v>
      </c>
      <c r="M273" t="s">
        <v>66</v>
      </c>
      <c r="N273" t="s">
        <v>67</v>
      </c>
      <c r="O273" t="s">
        <v>68</v>
      </c>
    </row>
    <row r="274" spans="1:15" hidden="1" x14ac:dyDescent="0.3">
      <c r="A274" t="s">
        <v>746</v>
      </c>
      <c r="B274" t="s">
        <v>29</v>
      </c>
      <c r="C274" t="s">
        <v>63</v>
      </c>
      <c r="D274" s="10">
        <v>0</v>
      </c>
      <c r="E274" t="s">
        <v>396</v>
      </c>
      <c r="F274" t="s">
        <v>747</v>
      </c>
      <c r="G274" s="10">
        <v>4845.12</v>
      </c>
      <c r="H274" s="10" t="e">
        <f>SUMIFS('[3]Taxes Withheld'!F$1:F$65536,'[3]Taxes Withheld'!C$1:C$65536,'Import DV AUCS'!A274)</f>
        <v>#VALUE!</v>
      </c>
      <c r="I274" s="10" t="e">
        <f>SUMIFS('[3]Taxes Withheld'!G$1:G$65536,'[3]Taxes Withheld'!C$1:C$65536,'Import DV AUCS'!A274)</f>
        <v>#VALUE!</v>
      </c>
      <c r="K274" s="10" t="e">
        <f t="shared" si="4"/>
        <v>#VALUE!</v>
      </c>
      <c r="M274" t="s">
        <v>66</v>
      </c>
      <c r="N274" t="s">
        <v>67</v>
      </c>
      <c r="O274" t="s">
        <v>68</v>
      </c>
    </row>
    <row r="275" spans="1:15" hidden="1" x14ac:dyDescent="0.3">
      <c r="A275" t="s">
        <v>748</v>
      </c>
      <c r="B275" t="s">
        <v>29</v>
      </c>
      <c r="C275" t="s">
        <v>63</v>
      </c>
      <c r="D275" s="10">
        <v>0</v>
      </c>
      <c r="E275" s="575" t="s">
        <v>393</v>
      </c>
      <c r="F275" t="s">
        <v>391</v>
      </c>
      <c r="G275" s="10">
        <v>8967.5400000000009</v>
      </c>
      <c r="H275" s="10" t="e">
        <f>SUMIFS('[3]Taxes Withheld'!F$1:F$65536,'[3]Taxes Withheld'!C$1:C$65536,'Import DV AUCS'!A275)</f>
        <v>#VALUE!</v>
      </c>
      <c r="I275" s="10" t="e">
        <f>SUMIFS('[3]Taxes Withheld'!G$1:G$65536,'[3]Taxes Withheld'!C$1:C$65536,'Import DV AUCS'!A275)</f>
        <v>#VALUE!</v>
      </c>
      <c r="K275" s="10" t="e">
        <f t="shared" si="4"/>
        <v>#VALUE!</v>
      </c>
      <c r="M275" t="s">
        <v>66</v>
      </c>
      <c r="N275" t="s">
        <v>67</v>
      </c>
      <c r="O275" t="s">
        <v>68</v>
      </c>
    </row>
    <row r="276" spans="1:15" hidden="1" x14ac:dyDescent="0.3">
      <c r="A276" t="s">
        <v>750</v>
      </c>
      <c r="B276" t="s">
        <v>29</v>
      </c>
      <c r="C276" t="s">
        <v>63</v>
      </c>
      <c r="D276" s="10">
        <v>0</v>
      </c>
      <c r="E276" s="575" t="s">
        <v>1809</v>
      </c>
      <c r="F276" t="s">
        <v>751</v>
      </c>
      <c r="G276" s="10">
        <v>800</v>
      </c>
      <c r="H276" s="10" t="e">
        <f>SUMIFS('[3]Taxes Withheld'!F$1:F$65536,'[3]Taxes Withheld'!C$1:C$65536,'Import DV AUCS'!A276)</f>
        <v>#VALUE!</v>
      </c>
      <c r="I276" s="10" t="e">
        <f>SUMIFS('[3]Taxes Withheld'!G$1:G$65536,'[3]Taxes Withheld'!C$1:C$65536,'Import DV AUCS'!A276)</f>
        <v>#VALUE!</v>
      </c>
      <c r="K276" s="10" t="e">
        <f t="shared" si="4"/>
        <v>#VALUE!</v>
      </c>
      <c r="M276" t="s">
        <v>66</v>
      </c>
      <c r="N276" t="s">
        <v>67</v>
      </c>
      <c r="O276" t="s">
        <v>68</v>
      </c>
    </row>
    <row r="277" spans="1:15" hidden="1" x14ac:dyDescent="0.3">
      <c r="A277" t="s">
        <v>752</v>
      </c>
      <c r="B277" t="s">
        <v>29</v>
      </c>
      <c r="C277" t="s">
        <v>63</v>
      </c>
      <c r="D277" s="10">
        <v>0</v>
      </c>
      <c r="E277" t="s">
        <v>753</v>
      </c>
      <c r="F277" t="s">
        <v>754</v>
      </c>
      <c r="G277" s="10">
        <v>300</v>
      </c>
      <c r="H277" s="10" t="e">
        <f>SUMIFS('[3]Taxes Withheld'!F$1:F$65536,'[3]Taxes Withheld'!C$1:C$65536,'Import DV AUCS'!A277)</f>
        <v>#VALUE!</v>
      </c>
      <c r="I277" s="10" t="e">
        <f>SUMIFS('[3]Taxes Withheld'!G$1:G$65536,'[3]Taxes Withheld'!C$1:C$65536,'Import DV AUCS'!A277)</f>
        <v>#VALUE!</v>
      </c>
      <c r="K277" s="10" t="e">
        <f t="shared" si="4"/>
        <v>#VALUE!</v>
      </c>
      <c r="M277" t="s">
        <v>66</v>
      </c>
      <c r="N277" t="s">
        <v>67</v>
      </c>
      <c r="O277" t="s">
        <v>68</v>
      </c>
    </row>
    <row r="278" spans="1:15" hidden="1" x14ac:dyDescent="0.3">
      <c r="A278" t="s">
        <v>755</v>
      </c>
      <c r="B278" t="s">
        <v>29</v>
      </c>
      <c r="C278" t="s">
        <v>63</v>
      </c>
      <c r="D278" s="10">
        <v>0</v>
      </c>
      <c r="E278" t="s">
        <v>64</v>
      </c>
      <c r="F278" t="s">
        <v>391</v>
      </c>
      <c r="G278" s="10">
        <v>4640</v>
      </c>
      <c r="H278" s="10" t="e">
        <f>SUMIFS('[3]Taxes Withheld'!F$1:F$65536,'[3]Taxes Withheld'!C$1:C$65536,'Import DV AUCS'!A278)</f>
        <v>#VALUE!</v>
      </c>
      <c r="I278" s="10" t="e">
        <f>SUMIFS('[3]Taxes Withheld'!G$1:G$65536,'[3]Taxes Withheld'!C$1:C$65536,'Import DV AUCS'!A278)</f>
        <v>#VALUE!</v>
      </c>
      <c r="K278" s="10" t="e">
        <f t="shared" si="4"/>
        <v>#VALUE!</v>
      </c>
      <c r="M278" t="s">
        <v>66</v>
      </c>
      <c r="N278" t="s">
        <v>67</v>
      </c>
      <c r="O278" t="s">
        <v>68</v>
      </c>
    </row>
    <row r="279" spans="1:15" hidden="1" x14ac:dyDescent="0.3">
      <c r="A279" t="s">
        <v>757</v>
      </c>
      <c r="B279" t="s">
        <v>29</v>
      </c>
      <c r="C279" t="s">
        <v>63</v>
      </c>
      <c r="D279" s="10">
        <v>0</v>
      </c>
      <c r="E279" s="575" t="s">
        <v>2432</v>
      </c>
      <c r="F279" t="s">
        <v>758</v>
      </c>
      <c r="G279" s="10">
        <v>1030</v>
      </c>
      <c r="H279" s="10" t="e">
        <f>SUMIFS('[3]Taxes Withheld'!F$1:F$65536,'[3]Taxes Withheld'!C$1:C$65536,'Import DV AUCS'!A279)</f>
        <v>#VALUE!</v>
      </c>
      <c r="I279" s="10" t="e">
        <f>SUMIFS('[3]Taxes Withheld'!G$1:G$65536,'[3]Taxes Withheld'!C$1:C$65536,'Import DV AUCS'!A279)</f>
        <v>#VALUE!</v>
      </c>
      <c r="K279" s="10" t="e">
        <f t="shared" si="4"/>
        <v>#VALUE!</v>
      </c>
      <c r="M279" t="s">
        <v>66</v>
      </c>
      <c r="N279" t="s">
        <v>67</v>
      </c>
      <c r="O279" t="s">
        <v>68</v>
      </c>
    </row>
    <row r="280" spans="1:15" hidden="1" x14ac:dyDescent="0.3">
      <c r="A280" t="s">
        <v>759</v>
      </c>
      <c r="B280" t="s">
        <v>29</v>
      </c>
      <c r="C280" t="s">
        <v>63</v>
      </c>
      <c r="D280" s="10">
        <v>0</v>
      </c>
      <c r="E280" t="s">
        <v>760</v>
      </c>
      <c r="F280" t="s">
        <v>761</v>
      </c>
      <c r="G280" s="10">
        <v>4500</v>
      </c>
      <c r="H280" s="10" t="e">
        <f>SUMIFS('[3]Taxes Withheld'!F$1:F$65536,'[3]Taxes Withheld'!C$1:C$65536,'Import DV AUCS'!A280)</f>
        <v>#VALUE!</v>
      </c>
      <c r="I280" s="10" t="e">
        <f>SUMIFS('[3]Taxes Withheld'!G$1:G$65536,'[3]Taxes Withheld'!C$1:C$65536,'Import DV AUCS'!A280)</f>
        <v>#VALUE!</v>
      </c>
      <c r="K280" s="10" t="e">
        <f t="shared" si="4"/>
        <v>#VALUE!</v>
      </c>
      <c r="M280" t="s">
        <v>66</v>
      </c>
      <c r="N280" t="s">
        <v>67</v>
      </c>
      <c r="O280" t="s">
        <v>68</v>
      </c>
    </row>
    <row r="281" spans="1:15" hidden="1" x14ac:dyDescent="0.3">
      <c r="A281" t="s">
        <v>762</v>
      </c>
      <c r="B281" t="s">
        <v>29</v>
      </c>
      <c r="C281" t="s">
        <v>63</v>
      </c>
      <c r="D281" s="10">
        <v>0</v>
      </c>
      <c r="E281" t="s">
        <v>364</v>
      </c>
      <c r="F281" t="s">
        <v>763</v>
      </c>
      <c r="G281" s="10">
        <v>120</v>
      </c>
      <c r="H281" s="10" t="e">
        <f>SUMIFS('[3]Taxes Withheld'!F$1:F$65536,'[3]Taxes Withheld'!C$1:C$65536,'Import DV AUCS'!A281)</f>
        <v>#VALUE!</v>
      </c>
      <c r="I281" s="10" t="e">
        <f>SUMIFS('[3]Taxes Withheld'!G$1:G$65536,'[3]Taxes Withheld'!C$1:C$65536,'Import DV AUCS'!A281)</f>
        <v>#VALUE!</v>
      </c>
      <c r="K281" s="10" t="e">
        <f t="shared" si="4"/>
        <v>#VALUE!</v>
      </c>
      <c r="M281" t="s">
        <v>66</v>
      </c>
      <c r="N281" t="s">
        <v>67</v>
      </c>
      <c r="O281" t="s">
        <v>68</v>
      </c>
    </row>
    <row r="282" spans="1:15" hidden="1" x14ac:dyDescent="0.3">
      <c r="A282" t="s">
        <v>764</v>
      </c>
      <c r="B282" t="s">
        <v>29</v>
      </c>
      <c r="C282" t="s">
        <v>765</v>
      </c>
      <c r="D282" s="10">
        <v>0</v>
      </c>
      <c r="E282" t="s">
        <v>517</v>
      </c>
      <c r="F282" t="s">
        <v>766</v>
      </c>
      <c r="G282" s="10">
        <v>0</v>
      </c>
      <c r="H282" s="10" t="e">
        <f>SUMIFS('[3]Taxes Withheld'!F$1:F$65536,'[3]Taxes Withheld'!C$1:C$65536,'Import DV AUCS'!A282)</f>
        <v>#VALUE!</v>
      </c>
      <c r="I282" s="10" t="e">
        <f>SUMIFS('[3]Taxes Withheld'!G$1:G$65536,'[3]Taxes Withheld'!C$1:C$65536,'Import DV AUCS'!A282)</f>
        <v>#VALUE!</v>
      </c>
      <c r="K282" s="10" t="e">
        <f t="shared" si="4"/>
        <v>#VALUE!</v>
      </c>
      <c r="M282" t="s">
        <v>55</v>
      </c>
      <c r="N282" t="s">
        <v>56</v>
      </c>
      <c r="O282" t="s">
        <v>57</v>
      </c>
    </row>
    <row r="283" spans="1:15" hidden="1" x14ac:dyDescent="0.3">
      <c r="A283" t="s">
        <v>767</v>
      </c>
      <c r="B283" t="s">
        <v>29</v>
      </c>
      <c r="C283" t="s">
        <v>768</v>
      </c>
      <c r="D283" s="10">
        <v>10000</v>
      </c>
      <c r="E283" t="s">
        <v>769</v>
      </c>
      <c r="F283" t="s">
        <v>770</v>
      </c>
      <c r="G283" s="10">
        <v>9000</v>
      </c>
      <c r="H283" s="10" t="e">
        <f>SUMIFS('[3]Taxes Withheld'!F$1:F$65536,'[3]Taxes Withheld'!C$1:C$65536,'Import DV AUCS'!A283)</f>
        <v>#VALUE!</v>
      </c>
      <c r="I283" s="10" t="e">
        <f>SUMIFS('[3]Taxes Withheld'!G$1:G$65536,'[3]Taxes Withheld'!C$1:C$65536,'Import DV AUCS'!A283)</f>
        <v>#VALUE!</v>
      </c>
      <c r="K283" s="10" t="e">
        <f t="shared" si="4"/>
        <v>#VALUE!</v>
      </c>
      <c r="M283" t="s">
        <v>55</v>
      </c>
      <c r="N283" t="s">
        <v>56</v>
      </c>
      <c r="O283" t="s">
        <v>57</v>
      </c>
    </row>
    <row r="284" spans="1:15" hidden="1" x14ac:dyDescent="0.3">
      <c r="A284" t="s">
        <v>771</v>
      </c>
      <c r="B284" t="s">
        <v>29</v>
      </c>
      <c r="C284" t="s">
        <v>772</v>
      </c>
      <c r="D284" s="10">
        <v>10790</v>
      </c>
      <c r="E284" t="s">
        <v>470</v>
      </c>
      <c r="F284" t="s">
        <v>770</v>
      </c>
      <c r="G284" s="10">
        <v>10790</v>
      </c>
      <c r="H284" s="10" t="e">
        <f>SUMIFS('[3]Taxes Withheld'!F$1:F$65536,'[3]Taxes Withheld'!C$1:C$65536,'Import DV AUCS'!A284)</f>
        <v>#VALUE!</v>
      </c>
      <c r="I284" s="10" t="e">
        <f>SUMIFS('[3]Taxes Withheld'!G$1:G$65536,'[3]Taxes Withheld'!C$1:C$65536,'Import DV AUCS'!A284)</f>
        <v>#VALUE!</v>
      </c>
      <c r="K284" s="10" t="e">
        <f t="shared" si="4"/>
        <v>#VALUE!</v>
      </c>
      <c r="M284" t="s">
        <v>55</v>
      </c>
      <c r="N284" t="s">
        <v>56</v>
      </c>
      <c r="O284" t="s">
        <v>57</v>
      </c>
    </row>
    <row r="285" spans="1:15" hidden="1" x14ac:dyDescent="0.3">
      <c r="A285" t="s">
        <v>773</v>
      </c>
      <c r="B285" t="s">
        <v>29</v>
      </c>
      <c r="C285" t="s">
        <v>774</v>
      </c>
      <c r="D285" s="10">
        <v>12352.18</v>
      </c>
      <c r="E285" t="s">
        <v>470</v>
      </c>
      <c r="F285" t="s">
        <v>770</v>
      </c>
      <c r="G285" s="10">
        <v>11852.18</v>
      </c>
      <c r="H285" s="10" t="e">
        <f>SUMIFS('[3]Taxes Withheld'!F$1:F$65536,'[3]Taxes Withheld'!C$1:C$65536,'Import DV AUCS'!A285)</f>
        <v>#VALUE!</v>
      </c>
      <c r="I285" s="10" t="e">
        <f>SUMIFS('[3]Taxes Withheld'!G$1:G$65536,'[3]Taxes Withheld'!C$1:C$65536,'Import DV AUCS'!A285)</f>
        <v>#VALUE!</v>
      </c>
      <c r="K285" s="10" t="e">
        <f t="shared" si="4"/>
        <v>#VALUE!</v>
      </c>
      <c r="M285" t="s">
        <v>55</v>
      </c>
      <c r="N285" t="s">
        <v>56</v>
      </c>
      <c r="O285" t="s">
        <v>57</v>
      </c>
    </row>
    <row r="286" spans="1:15" hidden="1" x14ac:dyDescent="0.3">
      <c r="A286" t="s">
        <v>775</v>
      </c>
      <c r="B286" t="s">
        <v>29</v>
      </c>
      <c r="C286" t="s">
        <v>776</v>
      </c>
      <c r="D286" s="10">
        <v>23474</v>
      </c>
      <c r="E286" t="s">
        <v>470</v>
      </c>
      <c r="F286" t="s">
        <v>770</v>
      </c>
      <c r="G286" s="10">
        <v>23474</v>
      </c>
      <c r="H286" s="10" t="e">
        <f>SUMIFS('[3]Taxes Withheld'!F$1:F$65536,'[3]Taxes Withheld'!C$1:C$65536,'Import DV AUCS'!A286)</f>
        <v>#VALUE!</v>
      </c>
      <c r="I286" s="10" t="e">
        <f>SUMIFS('[3]Taxes Withheld'!G$1:G$65536,'[3]Taxes Withheld'!C$1:C$65536,'Import DV AUCS'!A286)</f>
        <v>#VALUE!</v>
      </c>
      <c r="K286" s="10" t="e">
        <f t="shared" si="4"/>
        <v>#VALUE!</v>
      </c>
      <c r="M286" t="s">
        <v>55</v>
      </c>
      <c r="N286" t="s">
        <v>56</v>
      </c>
      <c r="O286" t="s">
        <v>57</v>
      </c>
    </row>
    <row r="287" spans="1:15" hidden="1" x14ac:dyDescent="0.3">
      <c r="A287" t="s">
        <v>777</v>
      </c>
      <c r="B287" t="s">
        <v>29</v>
      </c>
      <c r="C287" t="s">
        <v>778</v>
      </c>
      <c r="D287" s="10">
        <v>27256.91</v>
      </c>
      <c r="E287" t="s">
        <v>470</v>
      </c>
      <c r="F287" t="s">
        <v>770</v>
      </c>
      <c r="G287" s="10">
        <v>21473.58</v>
      </c>
      <c r="H287" s="10" t="e">
        <f>SUMIFS('[3]Taxes Withheld'!F$1:F$65536,'[3]Taxes Withheld'!C$1:C$65536,'Import DV AUCS'!A287)</f>
        <v>#VALUE!</v>
      </c>
      <c r="I287" s="10" t="e">
        <f>SUMIFS('[3]Taxes Withheld'!G$1:G$65536,'[3]Taxes Withheld'!C$1:C$65536,'Import DV AUCS'!A287)</f>
        <v>#VALUE!</v>
      </c>
      <c r="K287" s="10" t="e">
        <f t="shared" si="4"/>
        <v>#VALUE!</v>
      </c>
      <c r="M287" t="s">
        <v>55</v>
      </c>
      <c r="N287" t="s">
        <v>56</v>
      </c>
      <c r="O287" t="s">
        <v>57</v>
      </c>
    </row>
    <row r="288" spans="1:15" hidden="1" x14ac:dyDescent="0.3">
      <c r="A288" t="s">
        <v>779</v>
      </c>
      <c r="B288" t="s">
        <v>29</v>
      </c>
      <c r="C288" t="s">
        <v>780</v>
      </c>
      <c r="D288" s="10">
        <v>7321.62</v>
      </c>
      <c r="E288" t="s">
        <v>781</v>
      </c>
      <c r="F288" t="s">
        <v>782</v>
      </c>
      <c r="G288" s="10">
        <v>7321.62</v>
      </c>
      <c r="H288" s="10" t="e">
        <f>SUMIFS('[3]Taxes Withheld'!F$1:F$65536,'[3]Taxes Withheld'!C$1:C$65536,'Import DV AUCS'!A288)</f>
        <v>#VALUE!</v>
      </c>
      <c r="I288" s="10" t="e">
        <f>SUMIFS('[3]Taxes Withheld'!G$1:G$65536,'[3]Taxes Withheld'!C$1:C$65536,'Import DV AUCS'!A288)</f>
        <v>#VALUE!</v>
      </c>
      <c r="K288" s="10" t="e">
        <f t="shared" si="4"/>
        <v>#VALUE!</v>
      </c>
      <c r="M288" t="s">
        <v>55</v>
      </c>
      <c r="N288" t="s">
        <v>56</v>
      </c>
      <c r="O288" t="s">
        <v>57</v>
      </c>
    </row>
    <row r="289" spans="1:15" hidden="1" x14ac:dyDescent="0.3">
      <c r="A289" t="s">
        <v>783</v>
      </c>
      <c r="B289" t="s">
        <v>29</v>
      </c>
      <c r="C289" t="s">
        <v>63</v>
      </c>
      <c r="D289" s="10">
        <v>0</v>
      </c>
      <c r="E289" t="s">
        <v>64</v>
      </c>
      <c r="F289" t="s">
        <v>784</v>
      </c>
      <c r="G289" s="10">
        <v>0</v>
      </c>
      <c r="H289" s="10" t="e">
        <f>SUMIFS('[3]Taxes Withheld'!F$1:F$65536,'[3]Taxes Withheld'!C$1:C$65536,'Import DV AUCS'!A289)</f>
        <v>#VALUE!</v>
      </c>
      <c r="I289" s="10" t="e">
        <f>SUMIFS('[3]Taxes Withheld'!G$1:G$65536,'[3]Taxes Withheld'!C$1:C$65536,'Import DV AUCS'!A289)</f>
        <v>#VALUE!</v>
      </c>
      <c r="K289" s="10" t="e">
        <f t="shared" si="4"/>
        <v>#VALUE!</v>
      </c>
      <c r="M289" t="s">
        <v>55</v>
      </c>
      <c r="N289" t="s">
        <v>56</v>
      </c>
      <c r="O289" t="s">
        <v>57</v>
      </c>
    </row>
    <row r="290" spans="1:15" hidden="1" x14ac:dyDescent="0.3">
      <c r="A290" t="s">
        <v>785</v>
      </c>
      <c r="B290" t="s">
        <v>29</v>
      </c>
      <c r="C290" t="s">
        <v>786</v>
      </c>
      <c r="D290" s="10">
        <v>0</v>
      </c>
      <c r="E290" s="575" t="s">
        <v>1696</v>
      </c>
      <c r="F290" t="s">
        <v>788</v>
      </c>
      <c r="G290" s="10">
        <v>0</v>
      </c>
      <c r="H290" s="10" t="e">
        <f>SUMIFS('[3]Taxes Withheld'!F$1:F$65536,'[3]Taxes Withheld'!C$1:C$65536,'Import DV AUCS'!A290)</f>
        <v>#VALUE!</v>
      </c>
      <c r="I290" s="10" t="e">
        <f>SUMIFS('[3]Taxes Withheld'!G$1:G$65536,'[3]Taxes Withheld'!C$1:C$65536,'Import DV AUCS'!A290)</f>
        <v>#VALUE!</v>
      </c>
      <c r="K290" s="10" t="e">
        <f t="shared" si="4"/>
        <v>#VALUE!</v>
      </c>
      <c r="M290" t="s">
        <v>55</v>
      </c>
      <c r="N290" t="s">
        <v>56</v>
      </c>
      <c r="O290" t="s">
        <v>57</v>
      </c>
    </row>
    <row r="291" spans="1:15" hidden="1" x14ac:dyDescent="0.3">
      <c r="A291" t="s">
        <v>789</v>
      </c>
      <c r="B291" t="s">
        <v>29</v>
      </c>
      <c r="C291" t="s">
        <v>790</v>
      </c>
      <c r="D291" s="10">
        <v>0</v>
      </c>
      <c r="E291" t="s">
        <v>567</v>
      </c>
      <c r="F291" t="s">
        <v>791</v>
      </c>
      <c r="G291" s="10">
        <v>0</v>
      </c>
      <c r="H291" s="10" t="e">
        <f>SUMIFS('[3]Taxes Withheld'!F$1:F$65536,'[3]Taxes Withheld'!C$1:C$65536,'Import DV AUCS'!A291)</f>
        <v>#VALUE!</v>
      </c>
      <c r="I291" s="10" t="e">
        <f>SUMIFS('[3]Taxes Withheld'!G$1:G$65536,'[3]Taxes Withheld'!C$1:C$65536,'Import DV AUCS'!A291)</f>
        <v>#VALUE!</v>
      </c>
      <c r="K291" s="10" t="e">
        <f t="shared" si="4"/>
        <v>#VALUE!</v>
      </c>
      <c r="M291" t="s">
        <v>55</v>
      </c>
      <c r="N291" t="s">
        <v>56</v>
      </c>
      <c r="O291" t="s">
        <v>57</v>
      </c>
    </row>
    <row r="292" spans="1:15" hidden="1" x14ac:dyDescent="0.3">
      <c r="A292" t="s">
        <v>792</v>
      </c>
      <c r="B292" t="s">
        <v>29</v>
      </c>
      <c r="C292" t="s">
        <v>63</v>
      </c>
      <c r="D292" s="10">
        <v>0</v>
      </c>
      <c r="E292" s="575" t="s">
        <v>2431</v>
      </c>
      <c r="F292" t="s">
        <v>793</v>
      </c>
      <c r="G292" s="10">
        <v>0</v>
      </c>
      <c r="H292" s="10" t="e">
        <f>SUMIFS('[3]Taxes Withheld'!F$1:F$65536,'[3]Taxes Withheld'!C$1:C$65536,'Import DV AUCS'!A292)</f>
        <v>#VALUE!</v>
      </c>
      <c r="I292" s="10" t="e">
        <f>SUMIFS('[3]Taxes Withheld'!G$1:G$65536,'[3]Taxes Withheld'!C$1:C$65536,'Import DV AUCS'!A292)</f>
        <v>#VALUE!</v>
      </c>
      <c r="K292" s="10" t="e">
        <f t="shared" si="4"/>
        <v>#VALUE!</v>
      </c>
      <c r="M292" t="s">
        <v>55</v>
      </c>
      <c r="N292" t="s">
        <v>56</v>
      </c>
      <c r="O292" t="s">
        <v>57</v>
      </c>
    </row>
    <row r="293" spans="1:15" hidden="1" x14ac:dyDescent="0.3">
      <c r="A293" t="s">
        <v>794</v>
      </c>
      <c r="B293" t="s">
        <v>29</v>
      </c>
      <c r="C293" t="s">
        <v>63</v>
      </c>
      <c r="D293" s="10">
        <v>0</v>
      </c>
      <c r="E293" s="575" t="s">
        <v>2432</v>
      </c>
      <c r="F293" t="s">
        <v>636</v>
      </c>
      <c r="G293" s="10">
        <v>0</v>
      </c>
      <c r="H293" s="10" t="e">
        <f>SUMIFS('[3]Taxes Withheld'!F$1:F$65536,'[3]Taxes Withheld'!C$1:C$65536,'Import DV AUCS'!A293)</f>
        <v>#VALUE!</v>
      </c>
      <c r="I293" s="10" t="e">
        <f>SUMIFS('[3]Taxes Withheld'!G$1:G$65536,'[3]Taxes Withheld'!C$1:C$65536,'Import DV AUCS'!A293)</f>
        <v>#VALUE!</v>
      </c>
      <c r="K293" s="10" t="e">
        <f t="shared" si="4"/>
        <v>#VALUE!</v>
      </c>
      <c r="M293" t="s">
        <v>55</v>
      </c>
      <c r="N293" t="s">
        <v>56</v>
      </c>
      <c r="O293" t="s">
        <v>57</v>
      </c>
    </row>
    <row r="294" spans="1:15" hidden="1" x14ac:dyDescent="0.3">
      <c r="A294" t="s">
        <v>795</v>
      </c>
      <c r="B294" t="s">
        <v>30</v>
      </c>
      <c r="C294" t="s">
        <v>63</v>
      </c>
      <c r="D294" s="10">
        <v>0</v>
      </c>
      <c r="E294" s="575" t="s">
        <v>1809</v>
      </c>
      <c r="F294" t="s">
        <v>797</v>
      </c>
      <c r="G294" s="10">
        <v>46237.5</v>
      </c>
      <c r="H294" s="10" t="e">
        <f>SUMIFS('[3]Taxes Withheld'!F$1:F$65536,'[3]Taxes Withheld'!C$1:C$65536,'Import DV AUCS'!A294)</f>
        <v>#VALUE!</v>
      </c>
      <c r="I294" s="10" t="e">
        <f>SUMIFS('[3]Taxes Withheld'!G$1:G$65536,'[3]Taxes Withheld'!C$1:C$65536,'Import DV AUCS'!A294)</f>
        <v>#VALUE!</v>
      </c>
      <c r="K294" s="10" t="e">
        <f t="shared" si="4"/>
        <v>#VALUE!</v>
      </c>
      <c r="M294" t="s">
        <v>66</v>
      </c>
      <c r="N294" t="s">
        <v>67</v>
      </c>
      <c r="O294" t="s">
        <v>68</v>
      </c>
    </row>
    <row r="295" spans="1:15" hidden="1" x14ac:dyDescent="0.3">
      <c r="A295" t="s">
        <v>798</v>
      </c>
      <c r="B295" t="s">
        <v>30</v>
      </c>
      <c r="C295" t="s">
        <v>63</v>
      </c>
      <c r="D295" s="10">
        <v>0</v>
      </c>
      <c r="E295" t="s">
        <v>799</v>
      </c>
      <c r="F295" t="s">
        <v>800</v>
      </c>
      <c r="G295" s="10">
        <v>3750</v>
      </c>
      <c r="H295" s="10" t="e">
        <f>SUMIFS('[3]Taxes Withheld'!F$1:F$65536,'[3]Taxes Withheld'!C$1:C$65536,'Import DV AUCS'!A295)</f>
        <v>#VALUE!</v>
      </c>
      <c r="I295" s="10" t="e">
        <f>SUMIFS('[3]Taxes Withheld'!G$1:G$65536,'[3]Taxes Withheld'!C$1:C$65536,'Import DV AUCS'!A295)</f>
        <v>#VALUE!</v>
      </c>
      <c r="K295" s="10" t="e">
        <f t="shared" si="4"/>
        <v>#VALUE!</v>
      </c>
      <c r="M295" t="s">
        <v>66</v>
      </c>
      <c r="N295" t="s">
        <v>67</v>
      </c>
      <c r="O295" t="s">
        <v>68</v>
      </c>
    </row>
    <row r="296" spans="1:15" hidden="1" x14ac:dyDescent="0.3">
      <c r="A296" t="s">
        <v>801</v>
      </c>
      <c r="B296" t="s">
        <v>30</v>
      </c>
      <c r="C296" t="s">
        <v>63</v>
      </c>
      <c r="D296" s="10">
        <v>0</v>
      </c>
      <c r="E296" s="575" t="s">
        <v>393</v>
      </c>
      <c r="F296" t="s">
        <v>803</v>
      </c>
      <c r="G296" s="10">
        <v>3217.58</v>
      </c>
      <c r="H296" s="10" t="e">
        <f>SUMIFS('[3]Taxes Withheld'!F$1:F$65536,'[3]Taxes Withheld'!C$1:C$65536,'Import DV AUCS'!A296)</f>
        <v>#VALUE!</v>
      </c>
      <c r="I296" s="10" t="e">
        <f>SUMIFS('[3]Taxes Withheld'!G$1:G$65536,'[3]Taxes Withheld'!C$1:C$65536,'Import DV AUCS'!A296)</f>
        <v>#VALUE!</v>
      </c>
      <c r="K296" s="10" t="e">
        <f t="shared" si="4"/>
        <v>#VALUE!</v>
      </c>
      <c r="M296" t="s">
        <v>66</v>
      </c>
      <c r="N296" t="s">
        <v>67</v>
      </c>
      <c r="O296" t="s">
        <v>68</v>
      </c>
    </row>
    <row r="297" spans="1:15" hidden="1" x14ac:dyDescent="0.3">
      <c r="A297" t="s">
        <v>804</v>
      </c>
      <c r="B297" t="s">
        <v>30</v>
      </c>
      <c r="C297" t="s">
        <v>63</v>
      </c>
      <c r="D297" s="10">
        <v>0</v>
      </c>
      <c r="E297" s="575" t="s">
        <v>372</v>
      </c>
      <c r="F297" t="s">
        <v>805</v>
      </c>
      <c r="G297" s="10">
        <v>27726.3</v>
      </c>
      <c r="H297" s="10" t="e">
        <f>SUMIFS('[3]Taxes Withheld'!F$1:F$65536,'[3]Taxes Withheld'!C$1:C$65536,'Import DV AUCS'!A297)</f>
        <v>#VALUE!</v>
      </c>
      <c r="I297" s="10" t="e">
        <f>SUMIFS('[3]Taxes Withheld'!G$1:G$65536,'[3]Taxes Withheld'!C$1:C$65536,'Import DV AUCS'!A297)</f>
        <v>#VALUE!</v>
      </c>
      <c r="K297" s="10" t="e">
        <f t="shared" si="4"/>
        <v>#VALUE!</v>
      </c>
      <c r="M297" t="s">
        <v>66</v>
      </c>
      <c r="N297" t="s">
        <v>67</v>
      </c>
      <c r="O297" t="s">
        <v>68</v>
      </c>
    </row>
    <row r="298" spans="1:15" hidden="1" x14ac:dyDescent="0.3">
      <c r="A298" t="s">
        <v>806</v>
      </c>
      <c r="B298" t="s">
        <v>30</v>
      </c>
      <c r="C298" t="s">
        <v>63</v>
      </c>
      <c r="D298" s="10">
        <v>0</v>
      </c>
      <c r="E298" s="575" t="s">
        <v>393</v>
      </c>
      <c r="F298" t="s">
        <v>807</v>
      </c>
      <c r="G298" s="10">
        <v>103430.25</v>
      </c>
      <c r="H298" s="10" t="e">
        <f>SUMIFS('[3]Taxes Withheld'!F$1:F$65536,'[3]Taxes Withheld'!C$1:C$65536,'Import DV AUCS'!A298)</f>
        <v>#VALUE!</v>
      </c>
      <c r="I298" s="10" t="e">
        <f>SUMIFS('[3]Taxes Withheld'!G$1:G$65536,'[3]Taxes Withheld'!C$1:C$65536,'Import DV AUCS'!A298)</f>
        <v>#VALUE!</v>
      </c>
      <c r="K298" s="10" t="e">
        <f t="shared" si="4"/>
        <v>#VALUE!</v>
      </c>
      <c r="M298" t="s">
        <v>66</v>
      </c>
      <c r="N298" t="s">
        <v>67</v>
      </c>
      <c r="O298" t="s">
        <v>68</v>
      </c>
    </row>
    <row r="299" spans="1:15" hidden="1" x14ac:dyDescent="0.3">
      <c r="A299" t="s">
        <v>808</v>
      </c>
      <c r="B299" t="s">
        <v>30</v>
      </c>
      <c r="C299" t="s">
        <v>63</v>
      </c>
      <c r="D299" s="10">
        <v>0</v>
      </c>
      <c r="E299" s="576" t="s">
        <v>1699</v>
      </c>
      <c r="F299" t="s">
        <v>810</v>
      </c>
      <c r="G299" s="10">
        <v>4000.04</v>
      </c>
      <c r="H299" s="10" t="e">
        <f>SUMIFS('[3]Taxes Withheld'!F$1:F$65536,'[3]Taxes Withheld'!C$1:C$65536,'Import DV AUCS'!A299)</f>
        <v>#VALUE!</v>
      </c>
      <c r="I299" s="10" t="e">
        <f>SUMIFS('[3]Taxes Withheld'!G$1:G$65536,'[3]Taxes Withheld'!C$1:C$65536,'Import DV AUCS'!A299)</f>
        <v>#VALUE!</v>
      </c>
      <c r="K299" s="10" t="e">
        <f t="shared" si="4"/>
        <v>#VALUE!</v>
      </c>
      <c r="M299" t="s">
        <v>66</v>
      </c>
      <c r="N299" t="s">
        <v>67</v>
      </c>
      <c r="O299" t="s">
        <v>68</v>
      </c>
    </row>
    <row r="300" spans="1:15" hidden="1" x14ac:dyDescent="0.3">
      <c r="A300" t="s">
        <v>811</v>
      </c>
      <c r="B300" t="s">
        <v>30</v>
      </c>
      <c r="C300" t="s">
        <v>63</v>
      </c>
      <c r="D300" s="10">
        <v>0</v>
      </c>
      <c r="E300" t="s">
        <v>622</v>
      </c>
      <c r="F300" t="s">
        <v>812</v>
      </c>
      <c r="G300" s="10">
        <v>11559.96</v>
      </c>
      <c r="H300" s="10" t="e">
        <f>SUMIFS('[3]Taxes Withheld'!F$1:F$65536,'[3]Taxes Withheld'!C$1:C$65536,'Import DV AUCS'!A300)</f>
        <v>#VALUE!</v>
      </c>
      <c r="I300" s="10" t="e">
        <f>SUMIFS('[3]Taxes Withheld'!G$1:G$65536,'[3]Taxes Withheld'!C$1:C$65536,'Import DV AUCS'!A300)</f>
        <v>#VALUE!</v>
      </c>
      <c r="K300" s="10" t="e">
        <f t="shared" si="4"/>
        <v>#VALUE!</v>
      </c>
      <c r="M300" t="s">
        <v>66</v>
      </c>
      <c r="N300" t="s">
        <v>67</v>
      </c>
      <c r="O300" t="s">
        <v>68</v>
      </c>
    </row>
    <row r="301" spans="1:15" hidden="1" x14ac:dyDescent="0.3">
      <c r="A301" t="s">
        <v>813</v>
      </c>
      <c r="B301" t="s">
        <v>30</v>
      </c>
      <c r="C301" t="s">
        <v>63</v>
      </c>
      <c r="D301" s="10">
        <v>0</v>
      </c>
      <c r="E301" t="s">
        <v>618</v>
      </c>
      <c r="F301" t="s">
        <v>814</v>
      </c>
      <c r="G301" s="10">
        <v>11559.96</v>
      </c>
      <c r="H301" s="10" t="e">
        <f>SUMIFS('[3]Taxes Withheld'!F$1:F$65536,'[3]Taxes Withheld'!C$1:C$65536,'Import DV AUCS'!A301)</f>
        <v>#VALUE!</v>
      </c>
      <c r="I301" s="10" t="e">
        <f>SUMIFS('[3]Taxes Withheld'!G$1:G$65536,'[3]Taxes Withheld'!C$1:C$65536,'Import DV AUCS'!A301)</f>
        <v>#VALUE!</v>
      </c>
      <c r="K301" s="10" t="e">
        <f t="shared" si="4"/>
        <v>#VALUE!</v>
      </c>
      <c r="M301" t="s">
        <v>66</v>
      </c>
      <c r="N301" t="s">
        <v>67</v>
      </c>
      <c r="O301" t="s">
        <v>68</v>
      </c>
    </row>
    <row r="302" spans="1:15" hidden="1" x14ac:dyDescent="0.3">
      <c r="A302" t="s">
        <v>815</v>
      </c>
      <c r="B302" t="s">
        <v>30</v>
      </c>
      <c r="C302" t="s">
        <v>816</v>
      </c>
      <c r="D302" s="10">
        <v>4032</v>
      </c>
      <c r="E302" t="s">
        <v>155</v>
      </c>
      <c r="F302" t="s">
        <v>817</v>
      </c>
      <c r="G302" s="10">
        <v>3816</v>
      </c>
      <c r="H302" s="10" t="e">
        <f>SUMIFS('[3]Taxes Withheld'!F$1:F$65536,'[3]Taxes Withheld'!C$1:C$65536,'Import DV AUCS'!A302)</f>
        <v>#VALUE!</v>
      </c>
      <c r="I302" s="10" t="e">
        <f>SUMIFS('[3]Taxes Withheld'!G$1:G$65536,'[3]Taxes Withheld'!C$1:C$65536,'Import DV AUCS'!A302)</f>
        <v>#VALUE!</v>
      </c>
      <c r="K302" s="10" t="e">
        <f t="shared" si="4"/>
        <v>#VALUE!</v>
      </c>
      <c r="M302" t="s">
        <v>55</v>
      </c>
      <c r="N302" t="s">
        <v>56</v>
      </c>
      <c r="O302" t="s">
        <v>57</v>
      </c>
    </row>
    <row r="303" spans="1:15" hidden="1" x14ac:dyDescent="0.3">
      <c r="A303" t="s">
        <v>818</v>
      </c>
      <c r="B303" t="s">
        <v>30</v>
      </c>
      <c r="C303" t="s">
        <v>63</v>
      </c>
      <c r="D303" s="10">
        <v>0</v>
      </c>
      <c r="E303" t="s">
        <v>819</v>
      </c>
      <c r="F303" t="s">
        <v>820</v>
      </c>
      <c r="G303" s="10">
        <v>2395.17</v>
      </c>
      <c r="H303" s="10" t="e">
        <f>SUMIFS('[3]Taxes Withheld'!F$1:F$65536,'[3]Taxes Withheld'!C$1:C$65536,'Import DV AUCS'!A303)</f>
        <v>#VALUE!</v>
      </c>
      <c r="I303" s="10" t="e">
        <f>SUMIFS('[3]Taxes Withheld'!G$1:G$65536,'[3]Taxes Withheld'!C$1:C$65536,'Import DV AUCS'!A303)</f>
        <v>#VALUE!</v>
      </c>
      <c r="K303" s="10" t="e">
        <f t="shared" si="4"/>
        <v>#VALUE!</v>
      </c>
      <c r="M303" t="s">
        <v>66</v>
      </c>
      <c r="N303" t="s">
        <v>67</v>
      </c>
      <c r="O303" t="s">
        <v>68</v>
      </c>
    </row>
    <row r="304" spans="1:15" hidden="1" x14ac:dyDescent="0.3">
      <c r="A304" t="s">
        <v>821</v>
      </c>
      <c r="B304" t="s">
        <v>30</v>
      </c>
      <c r="C304" t="s">
        <v>63</v>
      </c>
      <c r="D304" s="10">
        <v>0</v>
      </c>
      <c r="E304" s="575" t="s">
        <v>372</v>
      </c>
      <c r="F304" t="s">
        <v>823</v>
      </c>
      <c r="G304" s="10">
        <v>1680166.27</v>
      </c>
      <c r="H304" s="10" t="e">
        <f>SUMIFS('[3]Taxes Withheld'!F$1:F$65536,'[3]Taxes Withheld'!C$1:C$65536,'Import DV AUCS'!A304)</f>
        <v>#VALUE!</v>
      </c>
      <c r="I304" s="10" t="e">
        <f>SUMIFS('[3]Taxes Withheld'!G$1:G$65536,'[3]Taxes Withheld'!C$1:C$65536,'Import DV AUCS'!A304)</f>
        <v>#VALUE!</v>
      </c>
      <c r="K304" s="10" t="e">
        <f t="shared" si="4"/>
        <v>#VALUE!</v>
      </c>
      <c r="M304" t="s">
        <v>66</v>
      </c>
      <c r="N304" t="s">
        <v>67</v>
      </c>
      <c r="O304" t="s">
        <v>68</v>
      </c>
    </row>
    <row r="305" spans="1:15" hidden="1" x14ac:dyDescent="0.3">
      <c r="A305" t="s">
        <v>824</v>
      </c>
      <c r="B305" t="s">
        <v>30</v>
      </c>
      <c r="C305" t="s">
        <v>63</v>
      </c>
      <c r="D305" s="10">
        <v>0</v>
      </c>
      <c r="E305" t="s">
        <v>825</v>
      </c>
      <c r="F305" t="s">
        <v>826</v>
      </c>
      <c r="G305" s="10">
        <v>1200</v>
      </c>
      <c r="H305" s="10" t="e">
        <f>SUMIFS('[3]Taxes Withheld'!F$1:F$65536,'[3]Taxes Withheld'!C$1:C$65536,'Import DV AUCS'!A305)</f>
        <v>#VALUE!</v>
      </c>
      <c r="I305" s="10" t="e">
        <f>SUMIFS('[3]Taxes Withheld'!G$1:G$65536,'[3]Taxes Withheld'!C$1:C$65536,'Import DV AUCS'!A305)</f>
        <v>#VALUE!</v>
      </c>
      <c r="K305" s="10" t="e">
        <f t="shared" si="4"/>
        <v>#VALUE!</v>
      </c>
      <c r="M305" t="s">
        <v>66</v>
      </c>
      <c r="N305" t="s">
        <v>67</v>
      </c>
      <c r="O305" t="s">
        <v>68</v>
      </c>
    </row>
    <row r="306" spans="1:15" hidden="1" x14ac:dyDescent="0.3">
      <c r="A306" t="s">
        <v>827</v>
      </c>
      <c r="B306" t="s">
        <v>30</v>
      </c>
      <c r="C306" t="s">
        <v>63</v>
      </c>
      <c r="D306" s="10">
        <v>0</v>
      </c>
      <c r="E306" t="s">
        <v>825</v>
      </c>
      <c r="F306" t="s">
        <v>828</v>
      </c>
      <c r="G306" s="10">
        <v>27440</v>
      </c>
      <c r="H306" s="10" t="e">
        <f>SUMIFS('[3]Taxes Withheld'!F$1:F$65536,'[3]Taxes Withheld'!C$1:C$65536,'Import DV AUCS'!A306)</f>
        <v>#VALUE!</v>
      </c>
      <c r="I306" s="10" t="e">
        <f>SUMIFS('[3]Taxes Withheld'!G$1:G$65536,'[3]Taxes Withheld'!C$1:C$65536,'Import DV AUCS'!A306)</f>
        <v>#VALUE!</v>
      </c>
      <c r="K306" s="10" t="e">
        <f t="shared" si="4"/>
        <v>#VALUE!</v>
      </c>
      <c r="M306" t="s">
        <v>66</v>
      </c>
      <c r="N306" t="s">
        <v>67</v>
      </c>
      <c r="O306" t="s">
        <v>68</v>
      </c>
    </row>
    <row r="307" spans="1:15" hidden="1" x14ac:dyDescent="0.3">
      <c r="A307" t="s">
        <v>829</v>
      </c>
      <c r="B307" t="s">
        <v>30</v>
      </c>
      <c r="C307" t="s">
        <v>63</v>
      </c>
      <c r="D307" s="10">
        <v>0</v>
      </c>
      <c r="E307" s="575" t="s">
        <v>393</v>
      </c>
      <c r="F307" t="s">
        <v>830</v>
      </c>
      <c r="G307" s="10">
        <v>1255.3</v>
      </c>
      <c r="H307" s="10" t="e">
        <f>SUMIFS('[3]Taxes Withheld'!F$1:F$65536,'[3]Taxes Withheld'!C$1:C$65536,'Import DV AUCS'!A307)</f>
        <v>#VALUE!</v>
      </c>
      <c r="I307" s="10" t="e">
        <f>SUMIFS('[3]Taxes Withheld'!G$1:G$65536,'[3]Taxes Withheld'!C$1:C$65536,'Import DV AUCS'!A307)</f>
        <v>#VALUE!</v>
      </c>
      <c r="K307" s="10" t="e">
        <f t="shared" si="4"/>
        <v>#VALUE!</v>
      </c>
      <c r="M307" t="s">
        <v>66</v>
      </c>
      <c r="N307" t="s">
        <v>67</v>
      </c>
      <c r="O307" t="s">
        <v>68</v>
      </c>
    </row>
    <row r="308" spans="1:15" hidden="1" x14ac:dyDescent="0.3">
      <c r="A308" t="s">
        <v>831</v>
      </c>
      <c r="B308" t="s">
        <v>30</v>
      </c>
      <c r="C308" t="s">
        <v>63</v>
      </c>
      <c r="D308" s="10">
        <v>0</v>
      </c>
      <c r="E308" s="575" t="s">
        <v>372</v>
      </c>
      <c r="F308" t="s">
        <v>832</v>
      </c>
      <c r="G308" s="10">
        <v>19423.169999999998</v>
      </c>
      <c r="H308" s="10" t="e">
        <f>SUMIFS('[3]Taxes Withheld'!F$1:F$65536,'[3]Taxes Withheld'!C$1:C$65536,'Import DV AUCS'!A308)</f>
        <v>#VALUE!</v>
      </c>
      <c r="I308" s="10" t="e">
        <f>SUMIFS('[3]Taxes Withheld'!G$1:G$65536,'[3]Taxes Withheld'!C$1:C$65536,'Import DV AUCS'!A308)</f>
        <v>#VALUE!</v>
      </c>
      <c r="K308" s="10" t="e">
        <f t="shared" si="4"/>
        <v>#VALUE!</v>
      </c>
      <c r="M308" t="s">
        <v>66</v>
      </c>
      <c r="N308" t="s">
        <v>67</v>
      </c>
      <c r="O308" t="s">
        <v>68</v>
      </c>
    </row>
    <row r="309" spans="1:15" hidden="1" x14ac:dyDescent="0.3">
      <c r="A309" t="s">
        <v>833</v>
      </c>
      <c r="B309" t="s">
        <v>30</v>
      </c>
      <c r="C309" t="s">
        <v>63</v>
      </c>
      <c r="D309" s="10">
        <v>0</v>
      </c>
      <c r="E309" s="575" t="s">
        <v>2432</v>
      </c>
      <c r="F309" t="s">
        <v>636</v>
      </c>
      <c r="G309" s="10">
        <v>54327.25</v>
      </c>
      <c r="H309" s="10" t="e">
        <f>SUMIFS('[3]Taxes Withheld'!F$1:F$65536,'[3]Taxes Withheld'!C$1:C$65536,'Import DV AUCS'!A309)</f>
        <v>#VALUE!</v>
      </c>
      <c r="I309" s="10" t="e">
        <f>SUMIFS('[3]Taxes Withheld'!G$1:G$65536,'[3]Taxes Withheld'!C$1:C$65536,'Import DV AUCS'!A309)</f>
        <v>#VALUE!</v>
      </c>
      <c r="K309" s="10" t="e">
        <f t="shared" si="4"/>
        <v>#VALUE!</v>
      </c>
      <c r="M309" t="s">
        <v>66</v>
      </c>
      <c r="N309" t="s">
        <v>67</v>
      </c>
      <c r="O309" t="s">
        <v>68</v>
      </c>
    </row>
    <row r="310" spans="1:15" hidden="1" x14ac:dyDescent="0.3">
      <c r="A310" t="s">
        <v>834</v>
      </c>
      <c r="B310" t="s">
        <v>30</v>
      </c>
      <c r="C310" t="s">
        <v>63</v>
      </c>
      <c r="D310" s="10">
        <v>0</v>
      </c>
      <c r="E310" s="575" t="s">
        <v>2431</v>
      </c>
      <c r="F310" t="s">
        <v>793</v>
      </c>
      <c r="G310" s="10">
        <v>903</v>
      </c>
      <c r="H310" s="10" t="e">
        <f>SUMIFS('[3]Taxes Withheld'!F$1:F$65536,'[3]Taxes Withheld'!C$1:C$65536,'Import DV AUCS'!A310)</f>
        <v>#VALUE!</v>
      </c>
      <c r="I310" s="10" t="e">
        <f>SUMIFS('[3]Taxes Withheld'!G$1:G$65536,'[3]Taxes Withheld'!C$1:C$65536,'Import DV AUCS'!A310)</f>
        <v>#VALUE!</v>
      </c>
      <c r="K310" s="10" t="e">
        <f t="shared" si="4"/>
        <v>#VALUE!</v>
      </c>
      <c r="M310" t="s">
        <v>66</v>
      </c>
      <c r="N310" t="s">
        <v>67</v>
      </c>
      <c r="O310" t="s">
        <v>68</v>
      </c>
    </row>
    <row r="311" spans="1:15" hidden="1" x14ac:dyDescent="0.3">
      <c r="A311" t="s">
        <v>835</v>
      </c>
      <c r="B311" t="s">
        <v>30</v>
      </c>
      <c r="C311" t="s">
        <v>63</v>
      </c>
      <c r="D311" s="10">
        <v>0</v>
      </c>
      <c r="E311" t="s">
        <v>396</v>
      </c>
      <c r="F311" t="s">
        <v>836</v>
      </c>
      <c r="G311" s="10">
        <v>1000</v>
      </c>
      <c r="H311" s="10" t="e">
        <f>SUMIFS('[3]Taxes Withheld'!F$1:F$65536,'[3]Taxes Withheld'!C$1:C$65536,'Import DV AUCS'!A311)</f>
        <v>#VALUE!</v>
      </c>
      <c r="I311" s="10" t="e">
        <f>SUMIFS('[3]Taxes Withheld'!G$1:G$65536,'[3]Taxes Withheld'!C$1:C$65536,'Import DV AUCS'!A311)</f>
        <v>#VALUE!</v>
      </c>
      <c r="K311" s="10" t="e">
        <f t="shared" si="4"/>
        <v>#VALUE!</v>
      </c>
      <c r="M311" t="s">
        <v>66</v>
      </c>
      <c r="N311" t="s">
        <v>67</v>
      </c>
      <c r="O311" t="s">
        <v>68</v>
      </c>
    </row>
    <row r="312" spans="1:15" hidden="1" x14ac:dyDescent="0.3">
      <c r="A312" t="s">
        <v>837</v>
      </c>
      <c r="B312" t="s">
        <v>30</v>
      </c>
      <c r="C312" t="s">
        <v>63</v>
      </c>
      <c r="D312" s="10">
        <v>0</v>
      </c>
      <c r="E312" s="575" t="s">
        <v>393</v>
      </c>
      <c r="F312" t="s">
        <v>838</v>
      </c>
      <c r="G312" s="10">
        <v>3581.55</v>
      </c>
      <c r="H312" s="10" t="e">
        <f>SUMIFS('[3]Taxes Withheld'!F$1:F$65536,'[3]Taxes Withheld'!C$1:C$65536,'Import DV AUCS'!A312)</f>
        <v>#VALUE!</v>
      </c>
      <c r="I312" s="10" t="e">
        <f>SUMIFS('[3]Taxes Withheld'!G$1:G$65536,'[3]Taxes Withheld'!C$1:C$65536,'Import DV AUCS'!A312)</f>
        <v>#VALUE!</v>
      </c>
      <c r="K312" s="10" t="e">
        <f t="shared" si="4"/>
        <v>#VALUE!</v>
      </c>
      <c r="M312" t="s">
        <v>66</v>
      </c>
      <c r="N312" t="s">
        <v>67</v>
      </c>
      <c r="O312" t="s">
        <v>68</v>
      </c>
    </row>
    <row r="313" spans="1:15" hidden="1" x14ac:dyDescent="0.3">
      <c r="A313" t="s">
        <v>839</v>
      </c>
      <c r="B313" t="s">
        <v>30</v>
      </c>
      <c r="C313" t="s">
        <v>63</v>
      </c>
      <c r="D313" s="10">
        <v>0</v>
      </c>
      <c r="E313" s="575" t="s">
        <v>372</v>
      </c>
      <c r="F313" t="s">
        <v>840</v>
      </c>
      <c r="G313" s="10">
        <v>11322.3</v>
      </c>
      <c r="H313" s="10" t="e">
        <f>SUMIFS('[3]Taxes Withheld'!F$1:F$65536,'[3]Taxes Withheld'!C$1:C$65536,'Import DV AUCS'!A313)</f>
        <v>#VALUE!</v>
      </c>
      <c r="I313" s="10" t="e">
        <f>SUMIFS('[3]Taxes Withheld'!G$1:G$65536,'[3]Taxes Withheld'!C$1:C$65536,'Import DV AUCS'!A313)</f>
        <v>#VALUE!</v>
      </c>
      <c r="K313" s="10" t="e">
        <f t="shared" si="4"/>
        <v>#VALUE!</v>
      </c>
      <c r="M313" t="s">
        <v>66</v>
      </c>
      <c r="N313" t="s">
        <v>67</v>
      </c>
      <c r="O313" t="s">
        <v>68</v>
      </c>
    </row>
    <row r="314" spans="1:15" hidden="1" x14ac:dyDescent="0.3">
      <c r="A314" t="s">
        <v>841</v>
      </c>
      <c r="B314" t="s">
        <v>30</v>
      </c>
      <c r="C314" t="s">
        <v>63</v>
      </c>
      <c r="D314" s="10">
        <v>0</v>
      </c>
      <c r="E314" t="s">
        <v>403</v>
      </c>
      <c r="F314" t="s">
        <v>842</v>
      </c>
      <c r="G314" s="10">
        <v>850</v>
      </c>
      <c r="H314" s="10" t="e">
        <f>SUMIFS('[3]Taxes Withheld'!F$1:F$65536,'[3]Taxes Withheld'!C$1:C$65536,'Import DV AUCS'!A314)</f>
        <v>#VALUE!</v>
      </c>
      <c r="I314" s="10" t="e">
        <f>SUMIFS('[3]Taxes Withheld'!G$1:G$65536,'[3]Taxes Withheld'!C$1:C$65536,'Import DV AUCS'!A314)</f>
        <v>#VALUE!</v>
      </c>
      <c r="K314" s="10" t="e">
        <f t="shared" si="4"/>
        <v>#VALUE!</v>
      </c>
      <c r="M314" t="s">
        <v>66</v>
      </c>
      <c r="N314" t="s">
        <v>67</v>
      </c>
      <c r="O314" t="s">
        <v>68</v>
      </c>
    </row>
    <row r="315" spans="1:15" hidden="1" x14ac:dyDescent="0.3">
      <c r="A315" t="s">
        <v>843</v>
      </c>
      <c r="B315" t="s">
        <v>30</v>
      </c>
      <c r="C315" t="s">
        <v>63</v>
      </c>
      <c r="D315" s="10">
        <v>0</v>
      </c>
      <c r="E315" s="575" t="s">
        <v>328</v>
      </c>
      <c r="F315" t="s">
        <v>845</v>
      </c>
      <c r="G315" s="10">
        <v>250</v>
      </c>
      <c r="H315" s="10" t="e">
        <f>SUMIFS('[3]Taxes Withheld'!F$1:F$65536,'[3]Taxes Withheld'!C$1:C$65536,'Import DV AUCS'!A315)</f>
        <v>#VALUE!</v>
      </c>
      <c r="I315" s="10" t="e">
        <f>SUMIFS('[3]Taxes Withheld'!G$1:G$65536,'[3]Taxes Withheld'!C$1:C$65536,'Import DV AUCS'!A315)</f>
        <v>#VALUE!</v>
      </c>
      <c r="K315" s="10" t="e">
        <f t="shared" si="4"/>
        <v>#VALUE!</v>
      </c>
      <c r="M315" t="s">
        <v>66</v>
      </c>
      <c r="N315" t="s">
        <v>67</v>
      </c>
      <c r="O315" t="s">
        <v>68</v>
      </c>
    </row>
    <row r="316" spans="1:15" hidden="1" x14ac:dyDescent="0.3">
      <c r="A316" t="s">
        <v>846</v>
      </c>
      <c r="B316" t="s">
        <v>30</v>
      </c>
      <c r="C316" t="s">
        <v>63</v>
      </c>
      <c r="D316" s="10">
        <v>0</v>
      </c>
      <c r="E316" t="s">
        <v>847</v>
      </c>
      <c r="F316" t="s">
        <v>848</v>
      </c>
      <c r="G316" s="10">
        <v>1000</v>
      </c>
      <c r="H316" s="10" t="e">
        <f>SUMIFS('[3]Taxes Withheld'!F$1:F$65536,'[3]Taxes Withheld'!C$1:C$65536,'Import DV AUCS'!A316)</f>
        <v>#VALUE!</v>
      </c>
      <c r="I316" s="10" t="e">
        <f>SUMIFS('[3]Taxes Withheld'!G$1:G$65536,'[3]Taxes Withheld'!C$1:C$65536,'Import DV AUCS'!A316)</f>
        <v>#VALUE!</v>
      </c>
      <c r="K316" s="10" t="e">
        <f t="shared" si="4"/>
        <v>#VALUE!</v>
      </c>
      <c r="M316" t="s">
        <v>66</v>
      </c>
      <c r="N316" t="s">
        <v>67</v>
      </c>
      <c r="O316" t="s">
        <v>68</v>
      </c>
    </row>
    <row r="317" spans="1:15" hidden="1" x14ac:dyDescent="0.3">
      <c r="A317" t="s">
        <v>849</v>
      </c>
      <c r="B317" t="s">
        <v>30</v>
      </c>
      <c r="C317" t="s">
        <v>63</v>
      </c>
      <c r="D317" s="10">
        <v>0</v>
      </c>
      <c r="E317" t="s">
        <v>396</v>
      </c>
      <c r="F317" t="s">
        <v>850</v>
      </c>
      <c r="G317" s="10">
        <v>202411.41</v>
      </c>
      <c r="H317" s="10" t="e">
        <f>SUMIFS('[3]Taxes Withheld'!F$1:F$65536,'[3]Taxes Withheld'!C$1:C$65536,'Import DV AUCS'!A317)</f>
        <v>#VALUE!</v>
      </c>
      <c r="I317" s="10" t="e">
        <f>SUMIFS('[3]Taxes Withheld'!G$1:G$65536,'[3]Taxes Withheld'!C$1:C$65536,'Import DV AUCS'!A317)</f>
        <v>#VALUE!</v>
      </c>
      <c r="K317" s="10" t="e">
        <f t="shared" si="4"/>
        <v>#VALUE!</v>
      </c>
      <c r="M317" t="s">
        <v>66</v>
      </c>
      <c r="N317" t="s">
        <v>67</v>
      </c>
      <c r="O317" t="s">
        <v>68</v>
      </c>
    </row>
    <row r="318" spans="1:15" hidden="1" x14ac:dyDescent="0.3">
      <c r="A318" t="s">
        <v>851</v>
      </c>
      <c r="B318" t="s">
        <v>30</v>
      </c>
      <c r="C318" t="s">
        <v>852</v>
      </c>
      <c r="D318" s="10">
        <v>29300.399999999998</v>
      </c>
      <c r="E318" t="s">
        <v>625</v>
      </c>
      <c r="F318" t="s">
        <v>853</v>
      </c>
      <c r="G318" s="10">
        <v>23119.919999999998</v>
      </c>
      <c r="H318" s="10" t="e">
        <f>SUMIFS('[3]Taxes Withheld'!F$1:F$65536,'[3]Taxes Withheld'!C$1:C$65536,'Import DV AUCS'!A318)</f>
        <v>#VALUE!</v>
      </c>
      <c r="I318" s="10" t="e">
        <f>SUMIFS('[3]Taxes Withheld'!G$1:G$65536,'[3]Taxes Withheld'!C$1:C$65536,'Import DV AUCS'!A318)</f>
        <v>#VALUE!</v>
      </c>
      <c r="K318" s="10" t="e">
        <f t="shared" si="4"/>
        <v>#VALUE!</v>
      </c>
      <c r="M318" t="s">
        <v>55</v>
      </c>
      <c r="N318" t="s">
        <v>56</v>
      </c>
      <c r="O318" t="s">
        <v>57</v>
      </c>
    </row>
    <row r="319" spans="1:15" hidden="1" x14ac:dyDescent="0.3">
      <c r="A319" t="s">
        <v>854</v>
      </c>
      <c r="B319" t="s">
        <v>30</v>
      </c>
      <c r="C319" t="s">
        <v>855</v>
      </c>
      <c r="D319" s="10">
        <v>29300.399999999998</v>
      </c>
      <c r="E319" t="s">
        <v>628</v>
      </c>
      <c r="F319" t="s">
        <v>853</v>
      </c>
      <c r="G319" s="10">
        <v>23119.919999999998</v>
      </c>
      <c r="H319" s="10" t="e">
        <f>SUMIFS('[3]Taxes Withheld'!F$1:F$65536,'[3]Taxes Withheld'!C$1:C$65536,'Import DV AUCS'!A319)</f>
        <v>#VALUE!</v>
      </c>
      <c r="I319" s="10" t="e">
        <f>SUMIFS('[3]Taxes Withheld'!G$1:G$65536,'[3]Taxes Withheld'!C$1:C$65536,'Import DV AUCS'!A319)</f>
        <v>#VALUE!</v>
      </c>
      <c r="K319" s="10" t="e">
        <f t="shared" si="4"/>
        <v>#VALUE!</v>
      </c>
      <c r="M319" t="s">
        <v>55</v>
      </c>
      <c r="N319" t="s">
        <v>56</v>
      </c>
      <c r="O319" t="s">
        <v>57</v>
      </c>
    </row>
    <row r="320" spans="1:15" hidden="1" x14ac:dyDescent="0.3">
      <c r="A320" t="s">
        <v>856</v>
      </c>
      <c r="B320" t="s">
        <v>30</v>
      </c>
      <c r="C320" t="s">
        <v>857</v>
      </c>
      <c r="D320" s="10">
        <v>9170</v>
      </c>
      <c r="E320" t="s">
        <v>858</v>
      </c>
      <c r="F320" t="s">
        <v>859</v>
      </c>
      <c r="G320" s="10">
        <v>9170</v>
      </c>
      <c r="H320" s="10" t="e">
        <f>SUMIFS('[3]Taxes Withheld'!F$1:F$65536,'[3]Taxes Withheld'!C$1:C$65536,'Import DV AUCS'!A320)</f>
        <v>#VALUE!</v>
      </c>
      <c r="I320" s="10" t="e">
        <f>SUMIFS('[3]Taxes Withheld'!G$1:G$65536,'[3]Taxes Withheld'!C$1:C$65536,'Import DV AUCS'!A320)</f>
        <v>#VALUE!</v>
      </c>
      <c r="K320" s="10" t="e">
        <f t="shared" si="4"/>
        <v>#VALUE!</v>
      </c>
      <c r="M320" t="s">
        <v>55</v>
      </c>
      <c r="N320" t="s">
        <v>56</v>
      </c>
      <c r="O320" t="s">
        <v>57</v>
      </c>
    </row>
    <row r="321" spans="1:15" hidden="1" x14ac:dyDescent="0.3">
      <c r="A321" t="s">
        <v>860</v>
      </c>
      <c r="B321" t="s">
        <v>30</v>
      </c>
      <c r="C321" t="s">
        <v>861</v>
      </c>
      <c r="D321" s="10">
        <v>29300.399999999998</v>
      </c>
      <c r="E321" t="s">
        <v>631</v>
      </c>
      <c r="F321" t="s">
        <v>853</v>
      </c>
      <c r="G321" s="10">
        <v>23119.919999999998</v>
      </c>
      <c r="H321" s="10" t="e">
        <f>SUMIFS('[3]Taxes Withheld'!F$1:F$65536,'[3]Taxes Withheld'!C$1:C$65536,'Import DV AUCS'!A321)</f>
        <v>#VALUE!</v>
      </c>
      <c r="I321" s="10" t="e">
        <f>SUMIFS('[3]Taxes Withheld'!G$1:G$65536,'[3]Taxes Withheld'!C$1:C$65536,'Import DV AUCS'!A321)</f>
        <v>#VALUE!</v>
      </c>
      <c r="K321" s="10" t="e">
        <f t="shared" si="4"/>
        <v>#VALUE!</v>
      </c>
      <c r="M321" t="s">
        <v>55</v>
      </c>
      <c r="N321" t="s">
        <v>56</v>
      </c>
      <c r="O321" t="s">
        <v>57</v>
      </c>
    </row>
    <row r="322" spans="1:15" hidden="1" x14ac:dyDescent="0.3">
      <c r="A322" t="s">
        <v>862</v>
      </c>
      <c r="B322" t="s">
        <v>30</v>
      </c>
      <c r="C322" t="s">
        <v>863</v>
      </c>
      <c r="D322" s="10">
        <v>83842.210000000006</v>
      </c>
      <c r="E322" s="576" t="s">
        <v>2436</v>
      </c>
      <c r="F322" t="s">
        <v>865</v>
      </c>
      <c r="G322" s="10">
        <v>83842.210000000006</v>
      </c>
      <c r="H322" s="10" t="e">
        <f>SUMIFS('[3]Taxes Withheld'!F$1:F$65536,'[3]Taxes Withheld'!C$1:C$65536,'Import DV AUCS'!A322)</f>
        <v>#VALUE!</v>
      </c>
      <c r="I322" s="10" t="e">
        <f>SUMIFS('[3]Taxes Withheld'!G$1:G$65536,'[3]Taxes Withheld'!C$1:C$65536,'Import DV AUCS'!A322)</f>
        <v>#VALUE!</v>
      </c>
      <c r="K322" s="10" t="e">
        <f t="shared" si="4"/>
        <v>#VALUE!</v>
      </c>
      <c r="M322" t="s">
        <v>55</v>
      </c>
      <c r="N322" t="s">
        <v>56</v>
      </c>
      <c r="O322" t="s">
        <v>57</v>
      </c>
    </row>
    <row r="323" spans="1:15" hidden="1" x14ac:dyDescent="0.3">
      <c r="A323" t="s">
        <v>866</v>
      </c>
      <c r="B323" t="s">
        <v>30</v>
      </c>
      <c r="C323" t="s">
        <v>867</v>
      </c>
      <c r="D323" s="10">
        <v>83842.210000000006</v>
      </c>
      <c r="E323" s="576" t="s">
        <v>2436</v>
      </c>
      <c r="F323" t="s">
        <v>868</v>
      </c>
      <c r="G323" s="10">
        <v>83842.210000000006</v>
      </c>
      <c r="H323" s="10" t="e">
        <f>SUMIFS('[3]Taxes Withheld'!F$1:F$65536,'[3]Taxes Withheld'!C$1:C$65536,'Import DV AUCS'!A323)</f>
        <v>#VALUE!</v>
      </c>
      <c r="I323" s="10" t="e">
        <f>SUMIFS('[3]Taxes Withheld'!G$1:G$65536,'[3]Taxes Withheld'!C$1:C$65536,'Import DV AUCS'!A323)</f>
        <v>#VALUE!</v>
      </c>
      <c r="K323" s="10" t="e">
        <f t="shared" si="4"/>
        <v>#VALUE!</v>
      </c>
      <c r="M323" t="s">
        <v>55</v>
      </c>
      <c r="N323" t="s">
        <v>56</v>
      </c>
      <c r="O323" t="s">
        <v>57</v>
      </c>
    </row>
    <row r="324" spans="1:15" hidden="1" x14ac:dyDescent="0.3">
      <c r="A324" t="s">
        <v>869</v>
      </c>
      <c r="B324" t="s">
        <v>30</v>
      </c>
      <c r="C324" t="s">
        <v>870</v>
      </c>
      <c r="D324" s="10">
        <v>1200</v>
      </c>
      <c r="E324" t="s">
        <v>871</v>
      </c>
      <c r="F324" t="s">
        <v>872</v>
      </c>
      <c r="G324" s="10">
        <v>1200</v>
      </c>
      <c r="H324" s="10" t="e">
        <f>SUMIFS('[3]Taxes Withheld'!F$1:F$65536,'[3]Taxes Withheld'!C$1:C$65536,'Import DV AUCS'!A324)</f>
        <v>#VALUE!</v>
      </c>
      <c r="I324" s="10" t="e">
        <f>SUMIFS('[3]Taxes Withheld'!G$1:G$65536,'[3]Taxes Withheld'!C$1:C$65536,'Import DV AUCS'!A324)</f>
        <v>#VALUE!</v>
      </c>
      <c r="K324" s="10" t="e">
        <f t="shared" ref="K324:K387" si="5">H324+I324+J324</f>
        <v>#VALUE!</v>
      </c>
      <c r="M324" t="s">
        <v>55</v>
      </c>
      <c r="N324" t="s">
        <v>56</v>
      </c>
      <c r="O324" t="s">
        <v>57</v>
      </c>
    </row>
    <row r="325" spans="1:15" hidden="1" x14ac:dyDescent="0.3">
      <c r="A325" t="s">
        <v>873</v>
      </c>
      <c r="B325" t="s">
        <v>30</v>
      </c>
      <c r="C325" t="s">
        <v>874</v>
      </c>
      <c r="D325" s="10">
        <v>2404.7800000000002</v>
      </c>
      <c r="E325" t="s">
        <v>517</v>
      </c>
      <c r="F325" t="s">
        <v>875</v>
      </c>
      <c r="G325" s="10">
        <v>2404.7800000000002</v>
      </c>
      <c r="H325" s="10" t="e">
        <f>SUMIFS('[3]Taxes Withheld'!F$1:F$65536,'[3]Taxes Withheld'!C$1:C$65536,'Import DV AUCS'!A325)</f>
        <v>#VALUE!</v>
      </c>
      <c r="I325" s="10" t="e">
        <f>SUMIFS('[3]Taxes Withheld'!G$1:G$65536,'[3]Taxes Withheld'!C$1:C$65536,'Import DV AUCS'!A325)</f>
        <v>#VALUE!</v>
      </c>
      <c r="K325" s="10" t="e">
        <f t="shared" si="5"/>
        <v>#VALUE!</v>
      </c>
      <c r="M325" t="s">
        <v>55</v>
      </c>
      <c r="N325" t="s">
        <v>56</v>
      </c>
      <c r="O325" t="s">
        <v>57</v>
      </c>
    </row>
    <row r="326" spans="1:15" hidden="1" x14ac:dyDescent="0.3">
      <c r="A326" t="s">
        <v>876</v>
      </c>
      <c r="B326" t="s">
        <v>30</v>
      </c>
      <c r="C326" t="s">
        <v>877</v>
      </c>
      <c r="D326" s="10">
        <v>11000</v>
      </c>
      <c r="E326" s="575" t="s">
        <v>1696</v>
      </c>
      <c r="F326" t="s">
        <v>788</v>
      </c>
      <c r="G326" s="10">
        <v>10312.5</v>
      </c>
      <c r="H326" s="10" t="e">
        <f>SUMIFS('[3]Taxes Withheld'!F$1:F$65536,'[3]Taxes Withheld'!C$1:C$65536,'Import DV AUCS'!A326)</f>
        <v>#VALUE!</v>
      </c>
      <c r="I326" s="10" t="e">
        <f>SUMIFS('[3]Taxes Withheld'!G$1:G$65536,'[3]Taxes Withheld'!C$1:C$65536,'Import DV AUCS'!A326)</f>
        <v>#VALUE!</v>
      </c>
      <c r="K326" s="10" t="e">
        <f t="shared" si="5"/>
        <v>#VALUE!</v>
      </c>
      <c r="M326" t="s">
        <v>55</v>
      </c>
      <c r="N326" t="s">
        <v>56</v>
      </c>
      <c r="O326" t="s">
        <v>57</v>
      </c>
    </row>
    <row r="327" spans="1:15" hidden="1" x14ac:dyDescent="0.3">
      <c r="A327" t="s">
        <v>878</v>
      </c>
      <c r="B327" t="s">
        <v>30</v>
      </c>
      <c r="C327" t="s">
        <v>879</v>
      </c>
      <c r="D327" s="10">
        <v>2500</v>
      </c>
      <c r="E327" t="s">
        <v>567</v>
      </c>
      <c r="F327" t="s">
        <v>791</v>
      </c>
      <c r="G327" s="10">
        <v>2343.75</v>
      </c>
      <c r="H327" s="10" t="e">
        <f>SUMIFS('[3]Taxes Withheld'!F$1:F$65536,'[3]Taxes Withheld'!C$1:C$65536,'Import DV AUCS'!A327)</f>
        <v>#VALUE!</v>
      </c>
      <c r="I327" s="10" t="e">
        <f>SUMIFS('[3]Taxes Withheld'!G$1:G$65536,'[3]Taxes Withheld'!C$1:C$65536,'Import DV AUCS'!A327)</f>
        <v>#VALUE!</v>
      </c>
      <c r="K327" s="10" t="e">
        <f t="shared" si="5"/>
        <v>#VALUE!</v>
      </c>
      <c r="M327" t="s">
        <v>55</v>
      </c>
      <c r="N327" t="s">
        <v>56</v>
      </c>
      <c r="O327" t="s">
        <v>57</v>
      </c>
    </row>
    <row r="328" spans="1:15" hidden="1" x14ac:dyDescent="0.3">
      <c r="A328" t="s">
        <v>880</v>
      </c>
      <c r="B328" t="s">
        <v>30</v>
      </c>
      <c r="C328" t="s">
        <v>881</v>
      </c>
      <c r="D328" s="10">
        <v>4223.5</v>
      </c>
      <c r="E328" t="s">
        <v>83</v>
      </c>
      <c r="F328" t="s">
        <v>882</v>
      </c>
      <c r="G328" s="10">
        <v>4223.5</v>
      </c>
      <c r="H328" s="10" t="e">
        <f>SUMIFS('[3]Taxes Withheld'!F$1:F$65536,'[3]Taxes Withheld'!C$1:C$65536,'Import DV AUCS'!A328)</f>
        <v>#VALUE!</v>
      </c>
      <c r="I328" s="10" t="e">
        <f>SUMIFS('[3]Taxes Withheld'!G$1:G$65536,'[3]Taxes Withheld'!C$1:C$65536,'Import DV AUCS'!A328)</f>
        <v>#VALUE!</v>
      </c>
      <c r="K328" s="10" t="e">
        <f t="shared" si="5"/>
        <v>#VALUE!</v>
      </c>
      <c r="M328" t="s">
        <v>55</v>
      </c>
      <c r="N328" t="s">
        <v>56</v>
      </c>
      <c r="O328" t="s">
        <v>57</v>
      </c>
    </row>
    <row r="329" spans="1:15" hidden="1" x14ac:dyDescent="0.3">
      <c r="A329" t="s">
        <v>883</v>
      </c>
      <c r="B329" t="s">
        <v>30</v>
      </c>
      <c r="C329" t="s">
        <v>63</v>
      </c>
      <c r="D329" s="10">
        <v>0</v>
      </c>
      <c r="E329" t="s">
        <v>884</v>
      </c>
      <c r="F329" t="s">
        <v>885</v>
      </c>
      <c r="G329" s="10">
        <v>1000</v>
      </c>
      <c r="H329" s="10" t="e">
        <f>SUMIFS('[3]Taxes Withheld'!F$1:F$65536,'[3]Taxes Withheld'!C$1:C$65536,'Import DV AUCS'!A329)</f>
        <v>#VALUE!</v>
      </c>
      <c r="I329" s="10" t="e">
        <f>SUMIFS('[3]Taxes Withheld'!G$1:G$65536,'[3]Taxes Withheld'!C$1:C$65536,'Import DV AUCS'!A329)</f>
        <v>#VALUE!</v>
      </c>
      <c r="K329" s="10" t="e">
        <f t="shared" si="5"/>
        <v>#VALUE!</v>
      </c>
      <c r="M329" t="s">
        <v>66</v>
      </c>
      <c r="N329" t="s">
        <v>67</v>
      </c>
      <c r="O329" t="s">
        <v>68</v>
      </c>
    </row>
    <row r="330" spans="1:15" hidden="1" x14ac:dyDescent="0.3">
      <c r="A330" t="s">
        <v>886</v>
      </c>
      <c r="B330" t="s">
        <v>30</v>
      </c>
      <c r="C330" t="s">
        <v>63</v>
      </c>
      <c r="D330" s="10">
        <v>0</v>
      </c>
      <c r="E330" t="s">
        <v>887</v>
      </c>
      <c r="F330" t="s">
        <v>885</v>
      </c>
      <c r="G330" s="10">
        <v>770.25</v>
      </c>
      <c r="H330" s="10" t="e">
        <f>SUMIFS('[3]Taxes Withheld'!F$1:F$65536,'[3]Taxes Withheld'!C$1:C$65536,'Import DV AUCS'!A330)</f>
        <v>#VALUE!</v>
      </c>
      <c r="I330" s="10" t="e">
        <f>SUMIFS('[3]Taxes Withheld'!G$1:G$65536,'[3]Taxes Withheld'!C$1:C$65536,'Import DV AUCS'!A330)</f>
        <v>#VALUE!</v>
      </c>
      <c r="K330" s="10" t="e">
        <f t="shared" si="5"/>
        <v>#VALUE!</v>
      </c>
      <c r="M330" t="s">
        <v>66</v>
      </c>
      <c r="N330" t="s">
        <v>67</v>
      </c>
      <c r="O330" t="s">
        <v>68</v>
      </c>
    </row>
    <row r="331" spans="1:15" hidden="1" x14ac:dyDescent="0.3">
      <c r="A331" t="s">
        <v>888</v>
      </c>
      <c r="B331" t="s">
        <v>30</v>
      </c>
      <c r="C331" t="s">
        <v>63</v>
      </c>
      <c r="D331" s="10">
        <v>0</v>
      </c>
      <c r="E331" t="s">
        <v>64</v>
      </c>
      <c r="F331" t="s">
        <v>889</v>
      </c>
      <c r="G331" s="10">
        <v>22481.95</v>
      </c>
      <c r="H331" s="10" t="e">
        <f>SUMIFS('[3]Taxes Withheld'!F$1:F$65536,'[3]Taxes Withheld'!C$1:C$65536,'Import DV AUCS'!A331)</f>
        <v>#VALUE!</v>
      </c>
      <c r="I331" s="10" t="e">
        <f>SUMIFS('[3]Taxes Withheld'!G$1:G$65536,'[3]Taxes Withheld'!C$1:C$65536,'Import DV AUCS'!A331)</f>
        <v>#VALUE!</v>
      </c>
      <c r="K331" s="10" t="e">
        <f t="shared" si="5"/>
        <v>#VALUE!</v>
      </c>
      <c r="M331" t="s">
        <v>66</v>
      </c>
      <c r="N331" t="s">
        <v>67</v>
      </c>
      <c r="O331" t="s">
        <v>68</v>
      </c>
    </row>
    <row r="332" spans="1:15" hidden="1" x14ac:dyDescent="0.3">
      <c r="A332" t="s">
        <v>890</v>
      </c>
      <c r="B332" t="s">
        <v>30</v>
      </c>
      <c r="C332" t="s">
        <v>63</v>
      </c>
      <c r="D332" s="10">
        <v>0</v>
      </c>
      <c r="E332" t="s">
        <v>64</v>
      </c>
      <c r="F332" t="s">
        <v>891</v>
      </c>
      <c r="G332" s="10">
        <v>13866.66</v>
      </c>
      <c r="H332" s="10" t="e">
        <f>SUMIFS('[3]Taxes Withheld'!F$1:F$65536,'[3]Taxes Withheld'!C$1:C$65536,'Import DV AUCS'!A332)</f>
        <v>#VALUE!</v>
      </c>
      <c r="I332" s="10" t="e">
        <f>SUMIFS('[3]Taxes Withheld'!G$1:G$65536,'[3]Taxes Withheld'!C$1:C$65536,'Import DV AUCS'!A332)</f>
        <v>#VALUE!</v>
      </c>
      <c r="K332" s="10" t="e">
        <f t="shared" si="5"/>
        <v>#VALUE!</v>
      </c>
      <c r="M332" t="s">
        <v>66</v>
      </c>
      <c r="N332" t="s">
        <v>67</v>
      </c>
      <c r="O332" t="s">
        <v>68</v>
      </c>
    </row>
    <row r="333" spans="1:15" hidden="1" x14ac:dyDescent="0.3">
      <c r="A333" t="s">
        <v>892</v>
      </c>
      <c r="B333" t="s">
        <v>30</v>
      </c>
      <c r="C333" t="s">
        <v>893</v>
      </c>
      <c r="D333" s="10">
        <v>64106</v>
      </c>
      <c r="E333" t="s">
        <v>894</v>
      </c>
      <c r="F333" t="s">
        <v>895</v>
      </c>
      <c r="G333" s="10">
        <v>64106</v>
      </c>
      <c r="H333" s="10" t="e">
        <f>SUMIFS('[3]Taxes Withheld'!F$1:F$65536,'[3]Taxes Withheld'!C$1:C$65536,'Import DV AUCS'!A333)</f>
        <v>#VALUE!</v>
      </c>
      <c r="I333" s="10" t="e">
        <f>SUMIFS('[3]Taxes Withheld'!G$1:G$65536,'[3]Taxes Withheld'!C$1:C$65536,'Import DV AUCS'!A333)</f>
        <v>#VALUE!</v>
      </c>
      <c r="K333" s="10" t="e">
        <f t="shared" si="5"/>
        <v>#VALUE!</v>
      </c>
      <c r="M333" t="s">
        <v>55</v>
      </c>
      <c r="N333" t="s">
        <v>56</v>
      </c>
      <c r="O333" t="s">
        <v>57</v>
      </c>
    </row>
    <row r="334" spans="1:15" hidden="1" x14ac:dyDescent="0.3">
      <c r="A334" t="s">
        <v>896</v>
      </c>
      <c r="B334" t="s">
        <v>30</v>
      </c>
      <c r="C334" t="s">
        <v>63</v>
      </c>
      <c r="D334" s="10">
        <v>0</v>
      </c>
      <c r="E334" t="s">
        <v>897</v>
      </c>
      <c r="F334" t="s">
        <v>885</v>
      </c>
      <c r="G334" s="10">
        <v>5144.79</v>
      </c>
      <c r="H334" s="10" t="e">
        <f>SUMIFS('[3]Taxes Withheld'!F$1:F$65536,'[3]Taxes Withheld'!C$1:C$65536,'Import DV AUCS'!A334)</f>
        <v>#VALUE!</v>
      </c>
      <c r="I334" s="10" t="e">
        <f>SUMIFS('[3]Taxes Withheld'!G$1:G$65536,'[3]Taxes Withheld'!C$1:C$65536,'Import DV AUCS'!A334)</f>
        <v>#VALUE!</v>
      </c>
      <c r="K334" s="10" t="e">
        <f t="shared" si="5"/>
        <v>#VALUE!</v>
      </c>
      <c r="M334" t="s">
        <v>66</v>
      </c>
      <c r="N334" t="s">
        <v>67</v>
      </c>
      <c r="O334" t="s">
        <v>68</v>
      </c>
    </row>
    <row r="335" spans="1:15" hidden="1" x14ac:dyDescent="0.3">
      <c r="A335" t="s">
        <v>898</v>
      </c>
      <c r="B335" t="s">
        <v>30</v>
      </c>
      <c r="C335" t="s">
        <v>899</v>
      </c>
      <c r="D335" s="10">
        <v>10000</v>
      </c>
      <c r="E335" t="s">
        <v>769</v>
      </c>
      <c r="F335" t="s">
        <v>900</v>
      </c>
      <c r="G335" s="10">
        <v>9000</v>
      </c>
      <c r="H335" s="10" t="e">
        <f>SUMIFS('[3]Taxes Withheld'!F$1:F$65536,'[3]Taxes Withheld'!C$1:C$65536,'Import DV AUCS'!A335)</f>
        <v>#VALUE!</v>
      </c>
      <c r="I335" s="10" t="e">
        <f>SUMIFS('[3]Taxes Withheld'!G$1:G$65536,'[3]Taxes Withheld'!C$1:C$65536,'Import DV AUCS'!A335)</f>
        <v>#VALUE!</v>
      </c>
      <c r="K335" s="10" t="e">
        <f t="shared" si="5"/>
        <v>#VALUE!</v>
      </c>
      <c r="M335" t="s">
        <v>55</v>
      </c>
      <c r="N335" t="s">
        <v>56</v>
      </c>
      <c r="O335" t="s">
        <v>57</v>
      </c>
    </row>
    <row r="336" spans="1:15" hidden="1" x14ac:dyDescent="0.3">
      <c r="A336" t="s">
        <v>901</v>
      </c>
      <c r="B336" t="s">
        <v>30</v>
      </c>
      <c r="C336" t="s">
        <v>902</v>
      </c>
      <c r="D336" s="10">
        <v>27760</v>
      </c>
      <c r="E336" t="s">
        <v>858</v>
      </c>
      <c r="F336" t="s">
        <v>903</v>
      </c>
      <c r="G336" s="10">
        <v>22676.67</v>
      </c>
      <c r="H336" s="10" t="e">
        <f>SUMIFS('[3]Taxes Withheld'!F$1:F$65536,'[3]Taxes Withheld'!C$1:C$65536,'Import DV AUCS'!A336)</f>
        <v>#VALUE!</v>
      </c>
      <c r="I336" s="10" t="e">
        <f>SUMIFS('[3]Taxes Withheld'!G$1:G$65536,'[3]Taxes Withheld'!C$1:C$65536,'Import DV AUCS'!A336)</f>
        <v>#VALUE!</v>
      </c>
      <c r="K336" s="10" t="e">
        <f t="shared" si="5"/>
        <v>#VALUE!</v>
      </c>
      <c r="M336" t="s">
        <v>55</v>
      </c>
      <c r="N336" t="s">
        <v>56</v>
      </c>
      <c r="O336" t="s">
        <v>57</v>
      </c>
    </row>
    <row r="337" spans="1:15" hidden="1" x14ac:dyDescent="0.3">
      <c r="A337" t="s">
        <v>904</v>
      </c>
      <c r="B337" t="s">
        <v>30</v>
      </c>
      <c r="C337" t="s">
        <v>905</v>
      </c>
      <c r="D337" s="10">
        <v>16332.5</v>
      </c>
      <c r="E337" t="s">
        <v>906</v>
      </c>
      <c r="F337" t="s">
        <v>907</v>
      </c>
      <c r="G337" s="10">
        <v>16332.5</v>
      </c>
      <c r="H337" s="10" t="e">
        <f>SUMIFS('[3]Taxes Withheld'!F$1:F$65536,'[3]Taxes Withheld'!C$1:C$65536,'Import DV AUCS'!A337)</f>
        <v>#VALUE!</v>
      </c>
      <c r="I337" s="10" t="e">
        <f>SUMIFS('[3]Taxes Withheld'!G$1:G$65536,'[3]Taxes Withheld'!C$1:C$65536,'Import DV AUCS'!A337)</f>
        <v>#VALUE!</v>
      </c>
      <c r="K337" s="10" t="e">
        <f t="shared" si="5"/>
        <v>#VALUE!</v>
      </c>
      <c r="M337" t="s">
        <v>55</v>
      </c>
      <c r="N337" t="s">
        <v>56</v>
      </c>
      <c r="O337" t="s">
        <v>57</v>
      </c>
    </row>
    <row r="338" spans="1:15" hidden="1" x14ac:dyDescent="0.3">
      <c r="A338" t="s">
        <v>908</v>
      </c>
      <c r="B338" t="s">
        <v>30</v>
      </c>
      <c r="C338" t="s">
        <v>909</v>
      </c>
      <c r="D338" s="10">
        <v>22316</v>
      </c>
      <c r="E338" t="s">
        <v>858</v>
      </c>
      <c r="F338" t="s">
        <v>903</v>
      </c>
      <c r="G338" s="10">
        <v>22316</v>
      </c>
      <c r="H338" s="10" t="e">
        <f>SUMIFS('[3]Taxes Withheld'!F$1:F$65536,'[3]Taxes Withheld'!C$1:C$65536,'Import DV AUCS'!A338)</f>
        <v>#VALUE!</v>
      </c>
      <c r="I338" s="10" t="e">
        <f>SUMIFS('[3]Taxes Withheld'!G$1:G$65536,'[3]Taxes Withheld'!C$1:C$65536,'Import DV AUCS'!A338)</f>
        <v>#VALUE!</v>
      </c>
      <c r="K338" s="10" t="e">
        <f t="shared" si="5"/>
        <v>#VALUE!</v>
      </c>
      <c r="M338" t="s">
        <v>55</v>
      </c>
      <c r="N338" t="s">
        <v>56</v>
      </c>
      <c r="O338" t="s">
        <v>57</v>
      </c>
    </row>
    <row r="339" spans="1:15" hidden="1" x14ac:dyDescent="0.3">
      <c r="A339" t="s">
        <v>910</v>
      </c>
      <c r="B339" t="s">
        <v>30</v>
      </c>
      <c r="C339" t="s">
        <v>911</v>
      </c>
      <c r="D339" s="10">
        <v>13034</v>
      </c>
      <c r="E339" t="s">
        <v>858</v>
      </c>
      <c r="F339" t="s">
        <v>903</v>
      </c>
      <c r="G339" s="10">
        <v>12534</v>
      </c>
      <c r="H339" s="10" t="e">
        <f>SUMIFS('[3]Taxes Withheld'!F$1:F$65536,'[3]Taxes Withheld'!C$1:C$65536,'Import DV AUCS'!A339)</f>
        <v>#VALUE!</v>
      </c>
      <c r="I339" s="10" t="e">
        <f>SUMIFS('[3]Taxes Withheld'!G$1:G$65536,'[3]Taxes Withheld'!C$1:C$65536,'Import DV AUCS'!A339)</f>
        <v>#VALUE!</v>
      </c>
      <c r="K339" s="10" t="e">
        <f t="shared" si="5"/>
        <v>#VALUE!</v>
      </c>
      <c r="M339" t="s">
        <v>55</v>
      </c>
      <c r="N339" t="s">
        <v>56</v>
      </c>
      <c r="O339" t="s">
        <v>57</v>
      </c>
    </row>
    <row r="340" spans="1:15" hidden="1" x14ac:dyDescent="0.3">
      <c r="A340" t="s">
        <v>912</v>
      </c>
      <c r="B340" t="s">
        <v>30</v>
      </c>
      <c r="C340" t="s">
        <v>913</v>
      </c>
      <c r="D340" s="10">
        <v>150000</v>
      </c>
      <c r="E340" s="576" t="s">
        <v>2436</v>
      </c>
      <c r="F340" t="s">
        <v>914</v>
      </c>
      <c r="G340" s="10">
        <v>127518.05</v>
      </c>
      <c r="H340" s="10" t="e">
        <f>SUMIFS('[3]Taxes Withheld'!F$1:F$65536,'[3]Taxes Withheld'!C$1:C$65536,'Import DV AUCS'!A340)</f>
        <v>#VALUE!</v>
      </c>
      <c r="I340" s="10" t="e">
        <f>SUMIFS('[3]Taxes Withheld'!G$1:G$65536,'[3]Taxes Withheld'!C$1:C$65536,'Import DV AUCS'!A340)</f>
        <v>#VALUE!</v>
      </c>
      <c r="K340" s="10" t="e">
        <f t="shared" si="5"/>
        <v>#VALUE!</v>
      </c>
      <c r="M340" t="s">
        <v>55</v>
      </c>
      <c r="N340" t="s">
        <v>56</v>
      </c>
      <c r="O340" t="s">
        <v>57</v>
      </c>
    </row>
    <row r="341" spans="1:15" hidden="1" x14ac:dyDescent="0.3">
      <c r="A341" t="s">
        <v>915</v>
      </c>
      <c r="B341" t="s">
        <v>30</v>
      </c>
      <c r="C341" t="s">
        <v>916</v>
      </c>
      <c r="D341" s="10">
        <v>16332.5</v>
      </c>
      <c r="E341" t="s">
        <v>917</v>
      </c>
      <c r="F341" t="s">
        <v>918</v>
      </c>
      <c r="G341" s="10">
        <v>16332.5</v>
      </c>
      <c r="H341" s="10" t="e">
        <f>SUMIFS('[3]Taxes Withheld'!F$1:F$65536,'[3]Taxes Withheld'!C$1:C$65536,'Import DV AUCS'!A341)</f>
        <v>#VALUE!</v>
      </c>
      <c r="I341" s="10" t="e">
        <f>SUMIFS('[3]Taxes Withheld'!G$1:G$65536,'[3]Taxes Withheld'!C$1:C$65536,'Import DV AUCS'!A341)</f>
        <v>#VALUE!</v>
      </c>
      <c r="K341" s="10" t="e">
        <f t="shared" si="5"/>
        <v>#VALUE!</v>
      </c>
      <c r="M341" t="s">
        <v>55</v>
      </c>
      <c r="N341" t="s">
        <v>56</v>
      </c>
      <c r="O341" t="s">
        <v>57</v>
      </c>
    </row>
    <row r="342" spans="1:15" hidden="1" x14ac:dyDescent="0.3">
      <c r="A342" t="s">
        <v>919</v>
      </c>
      <c r="B342" t="s">
        <v>30</v>
      </c>
      <c r="C342" t="s">
        <v>920</v>
      </c>
      <c r="D342" s="10">
        <v>6617.76</v>
      </c>
      <c r="E342" s="575" t="s">
        <v>372</v>
      </c>
      <c r="F342" t="s">
        <v>921</v>
      </c>
      <c r="G342" s="10">
        <v>6617.76</v>
      </c>
      <c r="H342" s="10" t="e">
        <f>SUMIFS('[3]Taxes Withheld'!F$1:F$65536,'[3]Taxes Withheld'!C$1:C$65536,'Import DV AUCS'!A342)</f>
        <v>#VALUE!</v>
      </c>
      <c r="I342" s="10" t="e">
        <f>SUMIFS('[3]Taxes Withheld'!G$1:G$65536,'[3]Taxes Withheld'!C$1:C$65536,'Import DV AUCS'!A342)</f>
        <v>#VALUE!</v>
      </c>
      <c r="K342" s="10" t="e">
        <f t="shared" si="5"/>
        <v>#VALUE!</v>
      </c>
      <c r="M342" t="s">
        <v>55</v>
      </c>
      <c r="N342" t="s">
        <v>56</v>
      </c>
      <c r="O342" t="s">
        <v>57</v>
      </c>
    </row>
    <row r="343" spans="1:15" hidden="1" x14ac:dyDescent="0.3">
      <c r="A343" t="s">
        <v>922</v>
      </c>
      <c r="B343" t="s">
        <v>30</v>
      </c>
      <c r="C343" t="s">
        <v>923</v>
      </c>
      <c r="D343" s="10">
        <v>2179.06</v>
      </c>
      <c r="E343" t="s">
        <v>924</v>
      </c>
      <c r="F343" t="s">
        <v>925</v>
      </c>
      <c r="G343" s="10">
        <v>2179.06</v>
      </c>
      <c r="H343" s="10" t="e">
        <f>SUMIFS('[3]Taxes Withheld'!F$1:F$65536,'[3]Taxes Withheld'!C$1:C$65536,'Import DV AUCS'!A343)</f>
        <v>#VALUE!</v>
      </c>
      <c r="I343" s="10" t="e">
        <f>SUMIFS('[3]Taxes Withheld'!G$1:G$65536,'[3]Taxes Withheld'!C$1:C$65536,'Import DV AUCS'!A343)</f>
        <v>#VALUE!</v>
      </c>
      <c r="K343" s="10" t="e">
        <f t="shared" si="5"/>
        <v>#VALUE!</v>
      </c>
      <c r="M343" t="s">
        <v>55</v>
      </c>
      <c r="N343" t="s">
        <v>56</v>
      </c>
      <c r="O343" t="s">
        <v>57</v>
      </c>
    </row>
    <row r="344" spans="1:15" hidden="1" x14ac:dyDescent="0.3">
      <c r="A344" t="s">
        <v>926</v>
      </c>
      <c r="B344" t="s">
        <v>30</v>
      </c>
      <c r="C344" t="s">
        <v>927</v>
      </c>
      <c r="D344" s="10">
        <v>3075</v>
      </c>
      <c r="E344" s="575" t="s">
        <v>2116</v>
      </c>
      <c r="F344" t="s">
        <v>929</v>
      </c>
      <c r="G344" s="10">
        <v>3075</v>
      </c>
      <c r="H344" s="10" t="e">
        <f>SUMIFS('[3]Taxes Withheld'!F$1:F$65536,'[3]Taxes Withheld'!C$1:C$65536,'Import DV AUCS'!A344)</f>
        <v>#VALUE!</v>
      </c>
      <c r="I344" s="10" t="e">
        <f>SUMIFS('[3]Taxes Withheld'!G$1:G$65536,'[3]Taxes Withheld'!C$1:C$65536,'Import DV AUCS'!A344)</f>
        <v>#VALUE!</v>
      </c>
      <c r="K344" s="10" t="e">
        <f t="shared" si="5"/>
        <v>#VALUE!</v>
      </c>
      <c r="M344" t="s">
        <v>55</v>
      </c>
      <c r="N344" t="s">
        <v>56</v>
      </c>
      <c r="O344" t="s">
        <v>57</v>
      </c>
    </row>
    <row r="345" spans="1:15" hidden="1" x14ac:dyDescent="0.3">
      <c r="A345" t="s">
        <v>930</v>
      </c>
      <c r="B345" t="s">
        <v>30</v>
      </c>
      <c r="C345" t="s">
        <v>931</v>
      </c>
      <c r="D345" s="10">
        <v>3048</v>
      </c>
      <c r="E345" t="s">
        <v>155</v>
      </c>
      <c r="F345" t="s">
        <v>932</v>
      </c>
      <c r="G345" s="10">
        <v>2884.72</v>
      </c>
      <c r="H345" s="10" t="e">
        <f>SUMIFS('[3]Taxes Withheld'!F$1:F$65536,'[3]Taxes Withheld'!C$1:C$65536,'Import DV AUCS'!A345)</f>
        <v>#VALUE!</v>
      </c>
      <c r="I345" s="10" t="e">
        <f>SUMIFS('[3]Taxes Withheld'!G$1:G$65536,'[3]Taxes Withheld'!C$1:C$65536,'Import DV AUCS'!A345)</f>
        <v>#VALUE!</v>
      </c>
      <c r="K345" s="10" t="e">
        <f t="shared" si="5"/>
        <v>#VALUE!</v>
      </c>
      <c r="M345" t="s">
        <v>55</v>
      </c>
      <c r="N345" t="s">
        <v>56</v>
      </c>
      <c r="O345" t="s">
        <v>57</v>
      </c>
    </row>
    <row r="346" spans="1:15" hidden="1" x14ac:dyDescent="0.3">
      <c r="A346" t="s">
        <v>933</v>
      </c>
      <c r="B346" t="s">
        <v>30</v>
      </c>
      <c r="C346" t="s">
        <v>934</v>
      </c>
      <c r="D346" s="10">
        <v>1080</v>
      </c>
      <c r="E346" t="s">
        <v>935</v>
      </c>
      <c r="F346" t="s">
        <v>936</v>
      </c>
      <c r="G346" s="10">
        <v>1012.5</v>
      </c>
      <c r="H346" s="10" t="e">
        <f>SUMIFS('[3]Taxes Withheld'!F$1:F$65536,'[3]Taxes Withheld'!C$1:C$65536,'Import DV AUCS'!A346)</f>
        <v>#VALUE!</v>
      </c>
      <c r="I346" s="10" t="e">
        <f>SUMIFS('[3]Taxes Withheld'!G$1:G$65536,'[3]Taxes Withheld'!C$1:C$65536,'Import DV AUCS'!A346)</f>
        <v>#VALUE!</v>
      </c>
      <c r="K346" s="10" t="e">
        <f t="shared" si="5"/>
        <v>#VALUE!</v>
      </c>
      <c r="M346" t="s">
        <v>55</v>
      </c>
      <c r="N346" t="s">
        <v>56</v>
      </c>
      <c r="O346" t="s">
        <v>57</v>
      </c>
    </row>
    <row r="347" spans="1:15" hidden="1" x14ac:dyDescent="0.3">
      <c r="A347" t="s">
        <v>937</v>
      </c>
      <c r="B347" t="s">
        <v>30</v>
      </c>
      <c r="C347" t="s">
        <v>938</v>
      </c>
      <c r="D347" s="10">
        <v>8800</v>
      </c>
      <c r="E347" s="575" t="s">
        <v>1813</v>
      </c>
      <c r="F347" t="s">
        <v>940</v>
      </c>
      <c r="G347" s="10">
        <v>8014.28</v>
      </c>
      <c r="H347" s="10" t="e">
        <f>SUMIFS('[3]Taxes Withheld'!F$1:F$65536,'[3]Taxes Withheld'!C$1:C$65536,'Import DV AUCS'!A347)</f>
        <v>#VALUE!</v>
      </c>
      <c r="I347" s="10" t="e">
        <f>SUMIFS('[3]Taxes Withheld'!G$1:G$65536,'[3]Taxes Withheld'!C$1:C$65536,'Import DV AUCS'!A347)</f>
        <v>#VALUE!</v>
      </c>
      <c r="K347" s="10" t="e">
        <f t="shared" si="5"/>
        <v>#VALUE!</v>
      </c>
      <c r="M347" t="s">
        <v>55</v>
      </c>
      <c r="N347" t="s">
        <v>56</v>
      </c>
      <c r="O347" t="s">
        <v>57</v>
      </c>
    </row>
    <row r="348" spans="1:15" hidden="1" x14ac:dyDescent="0.3">
      <c r="A348" t="s">
        <v>941</v>
      </c>
      <c r="B348" t="s">
        <v>30</v>
      </c>
      <c r="C348" t="s">
        <v>942</v>
      </c>
      <c r="D348" s="10">
        <v>29318.18</v>
      </c>
      <c r="E348" t="s">
        <v>399</v>
      </c>
      <c r="F348" t="s">
        <v>943</v>
      </c>
      <c r="G348" s="10">
        <v>29318.18</v>
      </c>
      <c r="H348" s="10" t="e">
        <f>SUMIFS('[3]Taxes Withheld'!F$1:F$65536,'[3]Taxes Withheld'!C$1:C$65536,'Import DV AUCS'!A348)</f>
        <v>#VALUE!</v>
      </c>
      <c r="I348" s="10" t="e">
        <f>SUMIFS('[3]Taxes Withheld'!G$1:G$65536,'[3]Taxes Withheld'!C$1:C$65536,'Import DV AUCS'!A348)</f>
        <v>#VALUE!</v>
      </c>
      <c r="K348" s="10" t="e">
        <f t="shared" si="5"/>
        <v>#VALUE!</v>
      </c>
      <c r="M348" t="s">
        <v>55</v>
      </c>
      <c r="N348" t="s">
        <v>56</v>
      </c>
      <c r="O348" t="s">
        <v>57</v>
      </c>
    </row>
    <row r="349" spans="1:15" hidden="1" x14ac:dyDescent="0.3">
      <c r="A349" t="s">
        <v>944</v>
      </c>
      <c r="B349" t="s">
        <v>30</v>
      </c>
      <c r="C349" t="s">
        <v>945</v>
      </c>
      <c r="D349" s="10">
        <v>9565</v>
      </c>
      <c r="E349" t="s">
        <v>946</v>
      </c>
      <c r="F349" t="s">
        <v>947</v>
      </c>
      <c r="G349" s="10">
        <v>9052.59</v>
      </c>
      <c r="H349" s="10" t="e">
        <f>SUMIFS('[3]Taxes Withheld'!F$1:F$65536,'[3]Taxes Withheld'!C$1:C$65536,'Import DV AUCS'!A349)</f>
        <v>#VALUE!</v>
      </c>
      <c r="I349" s="10" t="e">
        <f>SUMIFS('[3]Taxes Withheld'!G$1:G$65536,'[3]Taxes Withheld'!C$1:C$65536,'Import DV AUCS'!A349)</f>
        <v>#VALUE!</v>
      </c>
      <c r="K349" s="10" t="e">
        <f t="shared" si="5"/>
        <v>#VALUE!</v>
      </c>
      <c r="M349" t="s">
        <v>55</v>
      </c>
      <c r="N349" t="s">
        <v>56</v>
      </c>
      <c r="O349" t="s">
        <v>57</v>
      </c>
    </row>
    <row r="350" spans="1:15" hidden="1" x14ac:dyDescent="0.3">
      <c r="A350" t="s">
        <v>948</v>
      </c>
      <c r="B350" t="s">
        <v>30</v>
      </c>
      <c r="C350" t="s">
        <v>949</v>
      </c>
      <c r="D350" s="10">
        <v>1560</v>
      </c>
      <c r="E350" t="s">
        <v>119</v>
      </c>
      <c r="F350" t="s">
        <v>947</v>
      </c>
      <c r="G350" s="10">
        <v>1476.43</v>
      </c>
      <c r="H350" s="10" t="e">
        <f>SUMIFS('[3]Taxes Withheld'!F$1:F$65536,'[3]Taxes Withheld'!C$1:C$65536,'Import DV AUCS'!A350)</f>
        <v>#VALUE!</v>
      </c>
      <c r="I350" s="10" t="e">
        <f>SUMIFS('[3]Taxes Withheld'!G$1:G$65536,'[3]Taxes Withheld'!C$1:C$65536,'Import DV AUCS'!A350)</f>
        <v>#VALUE!</v>
      </c>
      <c r="K350" s="10" t="e">
        <f t="shared" si="5"/>
        <v>#VALUE!</v>
      </c>
      <c r="M350" t="s">
        <v>55</v>
      </c>
      <c r="N350" t="s">
        <v>56</v>
      </c>
      <c r="O350" t="s">
        <v>57</v>
      </c>
    </row>
    <row r="351" spans="1:15" hidden="1" x14ac:dyDescent="0.3">
      <c r="A351" t="s">
        <v>950</v>
      </c>
      <c r="B351" t="s">
        <v>30</v>
      </c>
      <c r="C351" t="s">
        <v>951</v>
      </c>
      <c r="D351" s="10">
        <v>17820</v>
      </c>
      <c r="E351" t="s">
        <v>513</v>
      </c>
      <c r="F351" t="s">
        <v>947</v>
      </c>
      <c r="G351" s="10">
        <v>16865.349999999999</v>
      </c>
      <c r="H351" s="10" t="e">
        <f>SUMIFS('[3]Taxes Withheld'!F$1:F$65536,'[3]Taxes Withheld'!C$1:C$65536,'Import DV AUCS'!A351)</f>
        <v>#VALUE!</v>
      </c>
      <c r="I351" s="10" t="e">
        <f>SUMIFS('[3]Taxes Withheld'!G$1:G$65536,'[3]Taxes Withheld'!C$1:C$65536,'Import DV AUCS'!A351)</f>
        <v>#VALUE!</v>
      </c>
      <c r="K351" s="10" t="e">
        <f t="shared" si="5"/>
        <v>#VALUE!</v>
      </c>
      <c r="M351" t="s">
        <v>55</v>
      </c>
      <c r="N351" t="s">
        <v>56</v>
      </c>
      <c r="O351" t="s">
        <v>57</v>
      </c>
    </row>
    <row r="352" spans="1:15" hidden="1" x14ac:dyDescent="0.3">
      <c r="A352" t="s">
        <v>952</v>
      </c>
      <c r="B352" t="s">
        <v>30</v>
      </c>
      <c r="C352" t="s">
        <v>953</v>
      </c>
      <c r="D352" s="10">
        <v>11547.23</v>
      </c>
      <c r="E352" s="575" t="s">
        <v>1974</v>
      </c>
      <c r="F352" t="s">
        <v>955</v>
      </c>
      <c r="G352" s="10">
        <v>10825.529999999999</v>
      </c>
      <c r="H352" s="10" t="e">
        <f>SUMIFS('[3]Taxes Withheld'!F$1:F$65536,'[3]Taxes Withheld'!C$1:C$65536,'Import DV AUCS'!A352)</f>
        <v>#VALUE!</v>
      </c>
      <c r="I352" s="10" t="e">
        <f>SUMIFS('[3]Taxes Withheld'!G$1:G$65536,'[3]Taxes Withheld'!C$1:C$65536,'Import DV AUCS'!A352)</f>
        <v>#VALUE!</v>
      </c>
      <c r="K352" s="10" t="e">
        <f t="shared" si="5"/>
        <v>#VALUE!</v>
      </c>
      <c r="M352" t="s">
        <v>55</v>
      </c>
      <c r="N352" t="s">
        <v>56</v>
      </c>
      <c r="O352" t="s">
        <v>57</v>
      </c>
    </row>
    <row r="353" spans="1:15" hidden="1" x14ac:dyDescent="0.3">
      <c r="A353" t="s">
        <v>956</v>
      </c>
      <c r="B353" t="s">
        <v>30</v>
      </c>
      <c r="C353" t="s">
        <v>957</v>
      </c>
      <c r="D353" s="10">
        <v>9900</v>
      </c>
      <c r="E353" t="s">
        <v>958</v>
      </c>
      <c r="F353" t="s">
        <v>959</v>
      </c>
      <c r="G353" s="10">
        <v>9405</v>
      </c>
      <c r="H353" s="10" t="e">
        <f>SUMIFS('[3]Taxes Withheld'!F$1:F$65536,'[3]Taxes Withheld'!C$1:C$65536,'Import DV AUCS'!A353)</f>
        <v>#VALUE!</v>
      </c>
      <c r="I353" s="10" t="e">
        <f>SUMIFS('[3]Taxes Withheld'!G$1:G$65536,'[3]Taxes Withheld'!C$1:C$65536,'Import DV AUCS'!A353)</f>
        <v>#VALUE!</v>
      </c>
      <c r="K353" s="10" t="e">
        <f t="shared" si="5"/>
        <v>#VALUE!</v>
      </c>
      <c r="M353" t="s">
        <v>55</v>
      </c>
      <c r="N353" t="s">
        <v>56</v>
      </c>
      <c r="O353" t="s">
        <v>57</v>
      </c>
    </row>
    <row r="354" spans="1:15" hidden="1" x14ac:dyDescent="0.3">
      <c r="A354" t="s">
        <v>960</v>
      </c>
      <c r="B354" t="s">
        <v>30</v>
      </c>
      <c r="C354" t="s">
        <v>961</v>
      </c>
      <c r="D354" s="10">
        <v>1840</v>
      </c>
      <c r="E354" t="s">
        <v>288</v>
      </c>
      <c r="F354" t="s">
        <v>962</v>
      </c>
      <c r="G354" s="10">
        <v>1840</v>
      </c>
      <c r="H354" s="10" t="e">
        <f>SUMIFS('[3]Taxes Withheld'!F$1:F$65536,'[3]Taxes Withheld'!C$1:C$65536,'Import DV AUCS'!A354)</f>
        <v>#VALUE!</v>
      </c>
      <c r="I354" s="10" t="e">
        <f>SUMIFS('[3]Taxes Withheld'!G$1:G$65536,'[3]Taxes Withheld'!C$1:C$65536,'Import DV AUCS'!A354)</f>
        <v>#VALUE!</v>
      </c>
      <c r="K354" s="10" t="e">
        <f t="shared" si="5"/>
        <v>#VALUE!</v>
      </c>
      <c r="M354" t="s">
        <v>55</v>
      </c>
      <c r="N354" t="s">
        <v>56</v>
      </c>
      <c r="O354" t="s">
        <v>57</v>
      </c>
    </row>
    <row r="355" spans="1:15" hidden="1" x14ac:dyDescent="0.3">
      <c r="A355" t="s">
        <v>963</v>
      </c>
      <c r="B355" t="s">
        <v>30</v>
      </c>
      <c r="C355" t="s">
        <v>964</v>
      </c>
      <c r="D355" s="10">
        <v>17500</v>
      </c>
      <c r="E355" t="s">
        <v>965</v>
      </c>
      <c r="F355" t="s">
        <v>966</v>
      </c>
      <c r="G355" s="10">
        <v>16800</v>
      </c>
      <c r="H355" s="10" t="e">
        <f>SUMIFS('[3]Taxes Withheld'!F$1:F$65536,'[3]Taxes Withheld'!C$1:C$65536,'Import DV AUCS'!A355)</f>
        <v>#VALUE!</v>
      </c>
      <c r="I355" s="10" t="e">
        <f>SUMIFS('[3]Taxes Withheld'!G$1:G$65536,'[3]Taxes Withheld'!C$1:C$65536,'Import DV AUCS'!A355)</f>
        <v>#VALUE!</v>
      </c>
      <c r="K355" s="10" t="e">
        <f t="shared" si="5"/>
        <v>#VALUE!</v>
      </c>
      <c r="M355" t="s">
        <v>55</v>
      </c>
      <c r="N355" t="s">
        <v>56</v>
      </c>
      <c r="O355" t="s">
        <v>57</v>
      </c>
    </row>
    <row r="356" spans="1:15" hidden="1" x14ac:dyDescent="0.3">
      <c r="A356" t="s">
        <v>967</v>
      </c>
      <c r="B356" t="s">
        <v>30</v>
      </c>
      <c r="C356" t="s">
        <v>968</v>
      </c>
      <c r="D356" s="10">
        <v>1800</v>
      </c>
      <c r="E356" t="s">
        <v>969</v>
      </c>
      <c r="F356" t="s">
        <v>970</v>
      </c>
      <c r="G356" s="10">
        <v>1800</v>
      </c>
      <c r="H356" s="10" t="e">
        <f>SUMIFS('[3]Taxes Withheld'!F$1:F$65536,'[3]Taxes Withheld'!C$1:C$65536,'Import DV AUCS'!A356)</f>
        <v>#VALUE!</v>
      </c>
      <c r="I356" s="10" t="e">
        <f>SUMIFS('[3]Taxes Withheld'!G$1:G$65536,'[3]Taxes Withheld'!C$1:C$65536,'Import DV AUCS'!A356)</f>
        <v>#VALUE!</v>
      </c>
      <c r="K356" s="10" t="e">
        <f t="shared" si="5"/>
        <v>#VALUE!</v>
      </c>
      <c r="M356" t="s">
        <v>55</v>
      </c>
      <c r="N356" t="s">
        <v>56</v>
      </c>
      <c r="O356" t="s">
        <v>57</v>
      </c>
    </row>
    <row r="357" spans="1:15" hidden="1" x14ac:dyDescent="0.3">
      <c r="A357" t="s">
        <v>971</v>
      </c>
      <c r="B357" t="s">
        <v>30</v>
      </c>
      <c r="C357" t="s">
        <v>972</v>
      </c>
      <c r="D357" s="10">
        <v>20626.73</v>
      </c>
      <c r="E357" t="s">
        <v>973</v>
      </c>
      <c r="F357" t="s">
        <v>974</v>
      </c>
      <c r="G357" s="10">
        <v>20626.73</v>
      </c>
      <c r="H357" s="10" t="e">
        <f>SUMIFS('[3]Taxes Withheld'!F$1:F$65536,'[3]Taxes Withheld'!C$1:C$65536,'Import DV AUCS'!A357)</f>
        <v>#VALUE!</v>
      </c>
      <c r="I357" s="10" t="e">
        <f>SUMIFS('[3]Taxes Withheld'!G$1:G$65536,'[3]Taxes Withheld'!C$1:C$65536,'Import DV AUCS'!A357)</f>
        <v>#VALUE!</v>
      </c>
      <c r="K357" s="10" t="e">
        <f t="shared" si="5"/>
        <v>#VALUE!</v>
      </c>
      <c r="M357" t="s">
        <v>55</v>
      </c>
      <c r="N357" t="s">
        <v>56</v>
      </c>
      <c r="O357" t="s">
        <v>57</v>
      </c>
    </row>
    <row r="358" spans="1:15" hidden="1" x14ac:dyDescent="0.3">
      <c r="A358" t="s">
        <v>975</v>
      </c>
      <c r="B358" t="s">
        <v>30</v>
      </c>
      <c r="C358" t="s">
        <v>976</v>
      </c>
      <c r="D358" s="10">
        <v>16308.47</v>
      </c>
      <c r="E358" t="s">
        <v>977</v>
      </c>
      <c r="F358" t="s">
        <v>978</v>
      </c>
      <c r="G358" s="10">
        <v>16308.47</v>
      </c>
      <c r="H358" s="10" t="e">
        <f>SUMIFS('[3]Taxes Withheld'!F$1:F$65536,'[3]Taxes Withheld'!C$1:C$65536,'Import DV AUCS'!A358)</f>
        <v>#VALUE!</v>
      </c>
      <c r="I358" s="10" t="e">
        <f>SUMIFS('[3]Taxes Withheld'!G$1:G$65536,'[3]Taxes Withheld'!C$1:C$65536,'Import DV AUCS'!A358)</f>
        <v>#VALUE!</v>
      </c>
      <c r="K358" s="10" t="e">
        <f t="shared" si="5"/>
        <v>#VALUE!</v>
      </c>
      <c r="M358" t="s">
        <v>55</v>
      </c>
      <c r="N358" t="s">
        <v>56</v>
      </c>
      <c r="O358" t="s">
        <v>57</v>
      </c>
    </row>
    <row r="359" spans="1:15" hidden="1" x14ac:dyDescent="0.3">
      <c r="A359" t="s">
        <v>979</v>
      </c>
      <c r="B359" t="s">
        <v>30</v>
      </c>
      <c r="C359" t="s">
        <v>980</v>
      </c>
      <c r="D359" s="10">
        <v>7200</v>
      </c>
      <c r="E359" t="s">
        <v>981</v>
      </c>
      <c r="F359" t="s">
        <v>982</v>
      </c>
      <c r="G359" s="10">
        <v>7200</v>
      </c>
      <c r="H359" s="10" t="e">
        <f>SUMIFS('[3]Taxes Withheld'!F$1:F$65536,'[3]Taxes Withheld'!C$1:C$65536,'Import DV AUCS'!A359)</f>
        <v>#VALUE!</v>
      </c>
      <c r="I359" s="10" t="e">
        <f>SUMIFS('[3]Taxes Withheld'!G$1:G$65536,'[3]Taxes Withheld'!C$1:C$65536,'Import DV AUCS'!A359)</f>
        <v>#VALUE!</v>
      </c>
      <c r="K359" s="10" t="e">
        <f t="shared" si="5"/>
        <v>#VALUE!</v>
      </c>
      <c r="M359" t="s">
        <v>55</v>
      </c>
      <c r="N359" t="s">
        <v>56</v>
      </c>
      <c r="O359" t="s">
        <v>57</v>
      </c>
    </row>
    <row r="360" spans="1:15" hidden="1" x14ac:dyDescent="0.3">
      <c r="A360" t="s">
        <v>983</v>
      </c>
      <c r="B360" t="s">
        <v>30</v>
      </c>
      <c r="C360" t="s">
        <v>984</v>
      </c>
      <c r="D360" s="10">
        <v>12900</v>
      </c>
      <c r="E360" t="s">
        <v>126</v>
      </c>
      <c r="F360" t="s">
        <v>985</v>
      </c>
      <c r="G360" s="10">
        <v>12093.75</v>
      </c>
      <c r="H360" s="10" t="e">
        <f>SUMIFS('[3]Taxes Withheld'!F$1:F$65536,'[3]Taxes Withheld'!C$1:C$65536,'Import DV AUCS'!A360)</f>
        <v>#VALUE!</v>
      </c>
      <c r="I360" s="10" t="e">
        <f>SUMIFS('[3]Taxes Withheld'!G$1:G$65536,'[3]Taxes Withheld'!C$1:C$65536,'Import DV AUCS'!A360)</f>
        <v>#VALUE!</v>
      </c>
      <c r="K360" s="10" t="e">
        <f t="shared" si="5"/>
        <v>#VALUE!</v>
      </c>
      <c r="M360" t="s">
        <v>55</v>
      </c>
      <c r="N360" t="s">
        <v>56</v>
      </c>
      <c r="O360" t="s">
        <v>57</v>
      </c>
    </row>
    <row r="361" spans="1:15" hidden="1" x14ac:dyDescent="0.3">
      <c r="A361" t="s">
        <v>986</v>
      </c>
      <c r="B361" t="s">
        <v>30</v>
      </c>
      <c r="C361" t="s">
        <v>987</v>
      </c>
      <c r="D361" s="10">
        <v>4950</v>
      </c>
      <c r="E361" t="s">
        <v>126</v>
      </c>
      <c r="F361" t="s">
        <v>988</v>
      </c>
      <c r="G361" s="10">
        <v>4640.63</v>
      </c>
      <c r="H361" s="10" t="e">
        <f>SUMIFS('[3]Taxes Withheld'!F$1:F$65536,'[3]Taxes Withheld'!C$1:C$65536,'Import DV AUCS'!A361)</f>
        <v>#VALUE!</v>
      </c>
      <c r="I361" s="10" t="e">
        <f>SUMIFS('[3]Taxes Withheld'!G$1:G$65536,'[3]Taxes Withheld'!C$1:C$65536,'Import DV AUCS'!A361)</f>
        <v>#VALUE!</v>
      </c>
      <c r="K361" s="10" t="e">
        <f t="shared" si="5"/>
        <v>#VALUE!</v>
      </c>
      <c r="M361" t="s">
        <v>55</v>
      </c>
      <c r="N361" t="s">
        <v>56</v>
      </c>
      <c r="O361" t="s">
        <v>57</v>
      </c>
    </row>
    <row r="362" spans="1:15" hidden="1" x14ac:dyDescent="0.3">
      <c r="A362" t="s">
        <v>989</v>
      </c>
      <c r="B362" t="s">
        <v>30</v>
      </c>
      <c r="C362" t="s">
        <v>990</v>
      </c>
      <c r="D362" s="10">
        <v>7830</v>
      </c>
      <c r="E362" t="s">
        <v>513</v>
      </c>
      <c r="F362" t="s">
        <v>991</v>
      </c>
      <c r="G362" s="10">
        <v>7410.54</v>
      </c>
      <c r="H362" s="10" t="e">
        <f>SUMIFS('[3]Taxes Withheld'!F$1:F$65536,'[3]Taxes Withheld'!C$1:C$65536,'Import DV AUCS'!A362)</f>
        <v>#VALUE!</v>
      </c>
      <c r="I362" s="10" t="e">
        <f>SUMIFS('[3]Taxes Withheld'!G$1:G$65536,'[3]Taxes Withheld'!C$1:C$65536,'Import DV AUCS'!A362)</f>
        <v>#VALUE!</v>
      </c>
      <c r="K362" s="10" t="e">
        <f t="shared" si="5"/>
        <v>#VALUE!</v>
      </c>
      <c r="M362" t="s">
        <v>55</v>
      </c>
      <c r="N362" t="s">
        <v>56</v>
      </c>
      <c r="O362" t="s">
        <v>57</v>
      </c>
    </row>
    <row r="363" spans="1:15" hidden="1" x14ac:dyDescent="0.3">
      <c r="A363" t="s">
        <v>992</v>
      </c>
      <c r="B363" t="s">
        <v>30</v>
      </c>
      <c r="C363" t="s">
        <v>993</v>
      </c>
      <c r="D363" s="10">
        <v>27000</v>
      </c>
      <c r="E363" s="575" t="s">
        <v>1873</v>
      </c>
      <c r="F363" t="s">
        <v>995</v>
      </c>
      <c r="G363" s="10">
        <v>25553.57</v>
      </c>
      <c r="H363" s="10" t="e">
        <f>SUMIFS('[3]Taxes Withheld'!F$1:F$65536,'[3]Taxes Withheld'!C$1:C$65536,'Import DV AUCS'!A363)</f>
        <v>#VALUE!</v>
      </c>
      <c r="I363" s="10" t="e">
        <f>SUMIFS('[3]Taxes Withheld'!G$1:G$65536,'[3]Taxes Withheld'!C$1:C$65536,'Import DV AUCS'!A363)</f>
        <v>#VALUE!</v>
      </c>
      <c r="K363" s="10" t="e">
        <f t="shared" si="5"/>
        <v>#VALUE!</v>
      </c>
      <c r="M363" t="s">
        <v>55</v>
      </c>
      <c r="N363" t="s">
        <v>56</v>
      </c>
      <c r="O363" t="s">
        <v>57</v>
      </c>
    </row>
    <row r="364" spans="1:15" hidden="1" x14ac:dyDescent="0.3">
      <c r="A364" t="s">
        <v>996</v>
      </c>
      <c r="B364" t="s">
        <v>30</v>
      </c>
      <c r="C364" t="s">
        <v>63</v>
      </c>
      <c r="D364" s="10">
        <v>0</v>
      </c>
      <c r="E364" t="s">
        <v>64</v>
      </c>
      <c r="F364" t="s">
        <v>997</v>
      </c>
      <c r="G364" s="10">
        <v>180829.47</v>
      </c>
      <c r="H364" s="10" t="e">
        <f>SUMIFS('[3]Taxes Withheld'!F$1:F$65536,'[3]Taxes Withheld'!C$1:C$65536,'Import DV AUCS'!A364)</f>
        <v>#VALUE!</v>
      </c>
      <c r="I364" s="10" t="e">
        <f>SUMIFS('[3]Taxes Withheld'!G$1:G$65536,'[3]Taxes Withheld'!C$1:C$65536,'Import DV AUCS'!A364)</f>
        <v>#VALUE!</v>
      </c>
      <c r="K364" s="10" t="e">
        <f t="shared" si="5"/>
        <v>#VALUE!</v>
      </c>
      <c r="M364" t="s">
        <v>66</v>
      </c>
      <c r="N364" t="s">
        <v>67</v>
      </c>
      <c r="O364" t="s">
        <v>68</v>
      </c>
    </row>
    <row r="365" spans="1:15" hidden="1" x14ac:dyDescent="0.3">
      <c r="A365" t="s">
        <v>998</v>
      </c>
      <c r="B365" t="s">
        <v>30</v>
      </c>
      <c r="C365" t="s">
        <v>999</v>
      </c>
      <c r="D365" s="10">
        <v>3400</v>
      </c>
      <c r="E365" t="s">
        <v>1000</v>
      </c>
      <c r="F365" t="s">
        <v>1001</v>
      </c>
      <c r="G365" s="10">
        <v>3187.5</v>
      </c>
      <c r="H365" s="10" t="e">
        <f>SUMIFS('[3]Taxes Withheld'!F$1:F$65536,'[3]Taxes Withheld'!C$1:C$65536,'Import DV AUCS'!A365)</f>
        <v>#VALUE!</v>
      </c>
      <c r="I365" s="10" t="e">
        <f>SUMIFS('[3]Taxes Withheld'!G$1:G$65536,'[3]Taxes Withheld'!C$1:C$65536,'Import DV AUCS'!A365)</f>
        <v>#VALUE!</v>
      </c>
      <c r="K365" s="10" t="e">
        <f t="shared" si="5"/>
        <v>#VALUE!</v>
      </c>
      <c r="M365" t="s">
        <v>55</v>
      </c>
      <c r="N365" t="s">
        <v>56</v>
      </c>
      <c r="O365" t="s">
        <v>57</v>
      </c>
    </row>
    <row r="366" spans="1:15" hidden="1" x14ac:dyDescent="0.3">
      <c r="A366" t="s">
        <v>1002</v>
      </c>
      <c r="B366" t="s">
        <v>30</v>
      </c>
      <c r="C366" t="s">
        <v>63</v>
      </c>
      <c r="D366" s="10">
        <v>0</v>
      </c>
      <c r="E366" t="s">
        <v>600</v>
      </c>
      <c r="F366" t="s">
        <v>1003</v>
      </c>
      <c r="G366" s="10">
        <v>220</v>
      </c>
      <c r="H366" s="10" t="e">
        <f>SUMIFS('[3]Taxes Withheld'!F$1:F$65536,'[3]Taxes Withheld'!C$1:C$65536,'Import DV AUCS'!A366)</f>
        <v>#VALUE!</v>
      </c>
      <c r="I366" s="10" t="e">
        <f>SUMIFS('[3]Taxes Withheld'!G$1:G$65536,'[3]Taxes Withheld'!C$1:C$65536,'Import DV AUCS'!A366)</f>
        <v>#VALUE!</v>
      </c>
      <c r="K366" s="10" t="e">
        <f t="shared" si="5"/>
        <v>#VALUE!</v>
      </c>
      <c r="M366" t="s">
        <v>66</v>
      </c>
      <c r="N366" t="s">
        <v>67</v>
      </c>
      <c r="O366" t="s">
        <v>68</v>
      </c>
    </row>
    <row r="367" spans="1:15" hidden="1" x14ac:dyDescent="0.3">
      <c r="A367" t="s">
        <v>1004</v>
      </c>
      <c r="B367" t="s">
        <v>30</v>
      </c>
      <c r="C367" t="s">
        <v>1005</v>
      </c>
      <c r="D367" s="10">
        <v>5600</v>
      </c>
      <c r="E367" s="575" t="s">
        <v>2308</v>
      </c>
      <c r="F367" t="s">
        <v>1007</v>
      </c>
      <c r="G367" s="10">
        <v>5250</v>
      </c>
      <c r="H367" s="10" t="e">
        <f>SUMIFS('[3]Taxes Withheld'!F$1:F$65536,'[3]Taxes Withheld'!C$1:C$65536,'Import DV AUCS'!A367)</f>
        <v>#VALUE!</v>
      </c>
      <c r="I367" s="10" t="e">
        <f>SUMIFS('[3]Taxes Withheld'!G$1:G$65536,'[3]Taxes Withheld'!C$1:C$65536,'Import DV AUCS'!A367)</f>
        <v>#VALUE!</v>
      </c>
      <c r="K367" s="10" t="e">
        <f t="shared" si="5"/>
        <v>#VALUE!</v>
      </c>
      <c r="M367" t="s">
        <v>55</v>
      </c>
      <c r="N367" t="s">
        <v>56</v>
      </c>
      <c r="O367" t="s">
        <v>57</v>
      </c>
    </row>
    <row r="368" spans="1:15" hidden="1" x14ac:dyDescent="0.3">
      <c r="A368" t="s">
        <v>1008</v>
      </c>
      <c r="B368" t="s">
        <v>30</v>
      </c>
      <c r="C368" t="s">
        <v>1009</v>
      </c>
      <c r="D368" s="10">
        <v>22882.230000000003</v>
      </c>
      <c r="E368" t="s">
        <v>191</v>
      </c>
      <c r="F368" t="s">
        <v>1010</v>
      </c>
      <c r="G368" s="10">
        <v>21452.09</v>
      </c>
      <c r="H368" s="10" t="e">
        <f>SUMIFS('[3]Taxes Withheld'!F$1:F$65536,'[3]Taxes Withheld'!C$1:C$65536,'Import DV AUCS'!A368)</f>
        <v>#VALUE!</v>
      </c>
      <c r="I368" s="10" t="e">
        <f>SUMIFS('[3]Taxes Withheld'!G$1:G$65536,'[3]Taxes Withheld'!C$1:C$65536,'Import DV AUCS'!A368)</f>
        <v>#VALUE!</v>
      </c>
      <c r="K368" s="10" t="e">
        <f t="shared" si="5"/>
        <v>#VALUE!</v>
      </c>
      <c r="M368" t="s">
        <v>55</v>
      </c>
      <c r="N368" t="s">
        <v>56</v>
      </c>
      <c r="O368" t="s">
        <v>57</v>
      </c>
    </row>
    <row r="369" spans="1:15" hidden="1" x14ac:dyDescent="0.3">
      <c r="A369" t="s">
        <v>1011</v>
      </c>
      <c r="B369" t="s">
        <v>30</v>
      </c>
      <c r="C369" t="s">
        <v>1012</v>
      </c>
      <c r="D369" s="10">
        <v>2275</v>
      </c>
      <c r="E369" s="576" t="s">
        <v>1970</v>
      </c>
      <c r="F369" t="s">
        <v>1014</v>
      </c>
      <c r="G369" s="10">
        <v>2153.13</v>
      </c>
      <c r="H369" s="10" t="e">
        <f>SUMIFS('[3]Taxes Withheld'!F$1:F$65536,'[3]Taxes Withheld'!C$1:C$65536,'Import DV AUCS'!A369)</f>
        <v>#VALUE!</v>
      </c>
      <c r="I369" s="10" t="e">
        <f>SUMIFS('[3]Taxes Withheld'!G$1:G$65536,'[3]Taxes Withheld'!C$1:C$65536,'Import DV AUCS'!A369)</f>
        <v>#VALUE!</v>
      </c>
      <c r="K369" s="10" t="e">
        <f t="shared" si="5"/>
        <v>#VALUE!</v>
      </c>
      <c r="M369" t="s">
        <v>55</v>
      </c>
      <c r="N369" t="s">
        <v>56</v>
      </c>
      <c r="O369" t="s">
        <v>57</v>
      </c>
    </row>
    <row r="370" spans="1:15" hidden="1" x14ac:dyDescent="0.3">
      <c r="A370" t="s">
        <v>1015</v>
      </c>
      <c r="B370" t="s">
        <v>30</v>
      </c>
      <c r="C370" t="s">
        <v>1016</v>
      </c>
      <c r="D370" s="10">
        <v>6323</v>
      </c>
      <c r="E370" t="s">
        <v>1017</v>
      </c>
      <c r="F370" t="s">
        <v>1018</v>
      </c>
      <c r="G370" s="10">
        <v>5927.81</v>
      </c>
      <c r="H370" s="10" t="e">
        <f>SUMIFS('[3]Taxes Withheld'!F$1:F$65536,'[3]Taxes Withheld'!C$1:C$65536,'Import DV AUCS'!A370)</f>
        <v>#VALUE!</v>
      </c>
      <c r="I370" s="10" t="e">
        <f>SUMIFS('[3]Taxes Withheld'!G$1:G$65536,'[3]Taxes Withheld'!C$1:C$65536,'Import DV AUCS'!A370)</f>
        <v>#VALUE!</v>
      </c>
      <c r="K370" s="10" t="e">
        <f t="shared" si="5"/>
        <v>#VALUE!</v>
      </c>
      <c r="M370" t="s">
        <v>55</v>
      </c>
      <c r="N370" t="s">
        <v>56</v>
      </c>
      <c r="O370" t="s">
        <v>57</v>
      </c>
    </row>
    <row r="371" spans="1:15" hidden="1" x14ac:dyDescent="0.3">
      <c r="A371" t="s">
        <v>1019</v>
      </c>
      <c r="B371" t="s">
        <v>30</v>
      </c>
      <c r="C371" t="s">
        <v>1020</v>
      </c>
      <c r="D371" s="10">
        <v>1242</v>
      </c>
      <c r="E371" t="s">
        <v>1021</v>
      </c>
      <c r="F371" t="s">
        <v>1022</v>
      </c>
      <c r="G371" s="10">
        <v>1192.32</v>
      </c>
      <c r="H371" s="10" t="e">
        <f>SUMIFS('[3]Taxes Withheld'!F$1:F$65536,'[3]Taxes Withheld'!C$1:C$65536,'Import DV AUCS'!A371)</f>
        <v>#VALUE!</v>
      </c>
      <c r="I371" s="10" t="e">
        <f>SUMIFS('[3]Taxes Withheld'!G$1:G$65536,'[3]Taxes Withheld'!C$1:C$65536,'Import DV AUCS'!A371)</f>
        <v>#VALUE!</v>
      </c>
      <c r="K371" s="10" t="e">
        <f t="shared" si="5"/>
        <v>#VALUE!</v>
      </c>
      <c r="M371" t="s">
        <v>55</v>
      </c>
      <c r="N371" t="s">
        <v>56</v>
      </c>
      <c r="O371" t="s">
        <v>57</v>
      </c>
    </row>
    <row r="372" spans="1:15" hidden="1" x14ac:dyDescent="0.3">
      <c r="A372" t="s">
        <v>1023</v>
      </c>
      <c r="B372" t="s">
        <v>30</v>
      </c>
      <c r="C372" t="s">
        <v>1024</v>
      </c>
      <c r="D372" s="10">
        <v>170501.47</v>
      </c>
      <c r="E372" s="576" t="s">
        <v>2429</v>
      </c>
      <c r="F372" t="s">
        <v>1025</v>
      </c>
      <c r="G372" s="10">
        <v>155278.13</v>
      </c>
      <c r="H372" s="10" t="e">
        <f>SUMIFS('[3]Taxes Withheld'!F$1:F$65536,'[3]Taxes Withheld'!C$1:C$65536,'Import DV AUCS'!A372)</f>
        <v>#VALUE!</v>
      </c>
      <c r="I372" s="10" t="e">
        <f>SUMIFS('[3]Taxes Withheld'!G$1:G$65536,'[3]Taxes Withheld'!C$1:C$65536,'Import DV AUCS'!A372)</f>
        <v>#VALUE!</v>
      </c>
      <c r="K372" s="10" t="e">
        <f t="shared" si="5"/>
        <v>#VALUE!</v>
      </c>
      <c r="M372" t="s">
        <v>55</v>
      </c>
      <c r="N372" t="s">
        <v>56</v>
      </c>
      <c r="O372" t="s">
        <v>57</v>
      </c>
    </row>
    <row r="373" spans="1:15" hidden="1" x14ac:dyDescent="0.3">
      <c r="A373" t="s">
        <v>1026</v>
      </c>
      <c r="B373" t="s">
        <v>30</v>
      </c>
      <c r="C373" t="s">
        <v>1027</v>
      </c>
      <c r="D373" s="10">
        <v>2049964.0999999999</v>
      </c>
      <c r="E373" t="s">
        <v>1028</v>
      </c>
      <c r="F373" t="s">
        <v>1029</v>
      </c>
      <c r="G373" s="10">
        <v>375596.07000000018</v>
      </c>
      <c r="H373" s="10" t="e">
        <f>SUMIFS('[3]Taxes Withheld'!F$1:F$65536,'[3]Taxes Withheld'!C$1:C$65536,'Import DV AUCS'!A373)</f>
        <v>#VALUE!</v>
      </c>
      <c r="I373" s="10" t="e">
        <f>SUMIFS('[3]Taxes Withheld'!G$1:G$65536,'[3]Taxes Withheld'!C$1:C$65536,'Import DV AUCS'!A373)</f>
        <v>#VALUE!</v>
      </c>
      <c r="K373" s="10" t="e">
        <f t="shared" si="5"/>
        <v>#VALUE!</v>
      </c>
      <c r="M373" t="s">
        <v>55</v>
      </c>
      <c r="N373" t="s">
        <v>56</v>
      </c>
      <c r="O373" t="s">
        <v>57</v>
      </c>
    </row>
    <row r="374" spans="1:15" hidden="1" x14ac:dyDescent="0.3">
      <c r="A374" t="s">
        <v>1030</v>
      </c>
      <c r="B374" t="s">
        <v>30</v>
      </c>
      <c r="C374" t="s">
        <v>1031</v>
      </c>
      <c r="D374" s="10">
        <v>429402.37</v>
      </c>
      <c r="E374" t="s">
        <v>1032</v>
      </c>
      <c r="F374" t="s">
        <v>1029</v>
      </c>
      <c r="G374" s="10">
        <v>102762.59999999998</v>
      </c>
      <c r="H374" s="10" t="e">
        <f>SUMIFS('[3]Taxes Withheld'!F$1:F$65536,'[3]Taxes Withheld'!C$1:C$65536,'Import DV AUCS'!A374)</f>
        <v>#VALUE!</v>
      </c>
      <c r="I374" s="10" t="e">
        <f>SUMIFS('[3]Taxes Withheld'!G$1:G$65536,'[3]Taxes Withheld'!C$1:C$65536,'Import DV AUCS'!A374)</f>
        <v>#VALUE!</v>
      </c>
      <c r="K374" s="10" t="e">
        <f t="shared" si="5"/>
        <v>#VALUE!</v>
      </c>
      <c r="M374" t="s">
        <v>55</v>
      </c>
      <c r="N374" t="s">
        <v>56</v>
      </c>
      <c r="O374" t="s">
        <v>57</v>
      </c>
    </row>
    <row r="375" spans="1:15" hidden="1" x14ac:dyDescent="0.3">
      <c r="A375" t="s">
        <v>1033</v>
      </c>
      <c r="B375" t="s">
        <v>30</v>
      </c>
      <c r="C375" t="s">
        <v>1034</v>
      </c>
      <c r="D375" s="10">
        <v>688368.09</v>
      </c>
      <c r="E375" t="s">
        <v>1035</v>
      </c>
      <c r="F375" t="s">
        <v>1029</v>
      </c>
      <c r="G375" s="10">
        <v>146482.77999999994</v>
      </c>
      <c r="H375" s="10" t="e">
        <f>SUMIFS('[3]Taxes Withheld'!F$1:F$65536,'[3]Taxes Withheld'!C$1:C$65536,'Import DV AUCS'!A375)</f>
        <v>#VALUE!</v>
      </c>
      <c r="I375" s="10" t="e">
        <f>SUMIFS('[3]Taxes Withheld'!G$1:G$65536,'[3]Taxes Withheld'!C$1:C$65536,'Import DV AUCS'!A375)</f>
        <v>#VALUE!</v>
      </c>
      <c r="K375" s="10" t="e">
        <f t="shared" si="5"/>
        <v>#VALUE!</v>
      </c>
      <c r="M375" t="s">
        <v>55</v>
      </c>
      <c r="N375" t="s">
        <v>56</v>
      </c>
      <c r="O375" t="s">
        <v>57</v>
      </c>
    </row>
    <row r="376" spans="1:15" hidden="1" x14ac:dyDescent="0.3">
      <c r="A376" t="s">
        <v>1036</v>
      </c>
      <c r="B376" t="s">
        <v>30</v>
      </c>
      <c r="C376" t="s">
        <v>1037</v>
      </c>
      <c r="D376" s="10">
        <v>389716.8</v>
      </c>
      <c r="E376" t="s">
        <v>1038</v>
      </c>
      <c r="F376" t="s">
        <v>1029</v>
      </c>
      <c r="G376" s="10">
        <v>93042.809999999969</v>
      </c>
      <c r="H376" s="10" t="e">
        <f>SUMIFS('[3]Taxes Withheld'!F$1:F$65536,'[3]Taxes Withheld'!C$1:C$65536,'Import DV AUCS'!A376)</f>
        <v>#VALUE!</v>
      </c>
      <c r="I376" s="10" t="e">
        <f>SUMIFS('[3]Taxes Withheld'!G$1:G$65536,'[3]Taxes Withheld'!C$1:C$65536,'Import DV AUCS'!A376)</f>
        <v>#VALUE!</v>
      </c>
      <c r="K376" s="10" t="e">
        <f t="shared" si="5"/>
        <v>#VALUE!</v>
      </c>
      <c r="M376" t="s">
        <v>55</v>
      </c>
      <c r="N376" t="s">
        <v>56</v>
      </c>
      <c r="O376" t="s">
        <v>57</v>
      </c>
    </row>
    <row r="377" spans="1:15" hidden="1" x14ac:dyDescent="0.3">
      <c r="A377" t="s">
        <v>1039</v>
      </c>
      <c r="B377" t="s">
        <v>30</v>
      </c>
      <c r="C377" t="s">
        <v>1040</v>
      </c>
      <c r="D377" s="10">
        <v>40307.629999999997</v>
      </c>
      <c r="E377" t="s">
        <v>364</v>
      </c>
      <c r="F377" t="s">
        <v>1041</v>
      </c>
      <c r="G377" s="10">
        <v>14239.179999999995</v>
      </c>
      <c r="H377" s="10" t="e">
        <f>SUMIFS('[3]Taxes Withheld'!F$1:F$65536,'[3]Taxes Withheld'!C$1:C$65536,'Import DV AUCS'!A377)</f>
        <v>#VALUE!</v>
      </c>
      <c r="I377" s="10" t="e">
        <f>SUMIFS('[3]Taxes Withheld'!G$1:G$65536,'[3]Taxes Withheld'!C$1:C$65536,'Import DV AUCS'!A377)</f>
        <v>#VALUE!</v>
      </c>
      <c r="K377" s="10" t="e">
        <f t="shared" si="5"/>
        <v>#VALUE!</v>
      </c>
      <c r="M377" t="s">
        <v>55</v>
      </c>
      <c r="N377" t="s">
        <v>56</v>
      </c>
      <c r="O377" t="s">
        <v>57</v>
      </c>
    </row>
    <row r="378" spans="1:15" hidden="1" x14ac:dyDescent="0.3">
      <c r="A378" t="s">
        <v>1042</v>
      </c>
      <c r="B378" t="s">
        <v>30</v>
      </c>
      <c r="C378" t="s">
        <v>1043</v>
      </c>
      <c r="D378" s="10">
        <v>51777.94</v>
      </c>
      <c r="E378" t="s">
        <v>600</v>
      </c>
      <c r="F378" t="s">
        <v>1041</v>
      </c>
      <c r="G378" s="10">
        <v>14057.010000000002</v>
      </c>
      <c r="H378" s="10" t="e">
        <f>SUMIFS('[3]Taxes Withheld'!F$1:F$65536,'[3]Taxes Withheld'!C$1:C$65536,'Import DV AUCS'!A378)</f>
        <v>#VALUE!</v>
      </c>
      <c r="I378" s="10" t="e">
        <f>SUMIFS('[3]Taxes Withheld'!G$1:G$65536,'[3]Taxes Withheld'!C$1:C$65536,'Import DV AUCS'!A378)</f>
        <v>#VALUE!</v>
      </c>
      <c r="K378" s="10" t="e">
        <f t="shared" si="5"/>
        <v>#VALUE!</v>
      </c>
      <c r="M378" t="s">
        <v>55</v>
      </c>
      <c r="N378" t="s">
        <v>56</v>
      </c>
      <c r="O378" t="s">
        <v>57</v>
      </c>
    </row>
    <row r="379" spans="1:15" hidden="1" x14ac:dyDescent="0.3">
      <c r="A379" t="s">
        <v>1044</v>
      </c>
      <c r="B379" t="s">
        <v>30</v>
      </c>
      <c r="C379" t="s">
        <v>1045</v>
      </c>
      <c r="D379" s="10">
        <v>92085.57</v>
      </c>
      <c r="E379" s="575" t="s">
        <v>1035</v>
      </c>
      <c r="F379" t="s">
        <v>1041</v>
      </c>
      <c r="G379" s="10">
        <v>29322.880000000012</v>
      </c>
      <c r="H379" s="10" t="e">
        <f>SUMIFS('[3]Taxes Withheld'!F$1:F$65536,'[3]Taxes Withheld'!C$1:C$65536,'Import DV AUCS'!A379)</f>
        <v>#VALUE!</v>
      </c>
      <c r="I379" s="10" t="e">
        <f>SUMIFS('[3]Taxes Withheld'!G$1:G$65536,'[3]Taxes Withheld'!C$1:C$65536,'Import DV AUCS'!A379)</f>
        <v>#VALUE!</v>
      </c>
      <c r="K379" s="10" t="e">
        <f t="shared" si="5"/>
        <v>#VALUE!</v>
      </c>
      <c r="M379" t="s">
        <v>55</v>
      </c>
      <c r="N379" t="s">
        <v>56</v>
      </c>
      <c r="O379" t="s">
        <v>57</v>
      </c>
    </row>
    <row r="380" spans="1:15" hidden="1" x14ac:dyDescent="0.3">
      <c r="A380" t="s">
        <v>1047</v>
      </c>
      <c r="B380" t="s">
        <v>30</v>
      </c>
      <c r="C380" t="s">
        <v>1048</v>
      </c>
      <c r="D380" s="10">
        <v>40307.629999999997</v>
      </c>
      <c r="E380" t="s">
        <v>355</v>
      </c>
      <c r="F380" t="s">
        <v>1041</v>
      </c>
      <c r="G380" s="10">
        <v>14929.189999999997</v>
      </c>
      <c r="H380" s="10" t="e">
        <f>SUMIFS('[3]Taxes Withheld'!F$1:F$65536,'[3]Taxes Withheld'!C$1:C$65536,'Import DV AUCS'!A380)</f>
        <v>#VALUE!</v>
      </c>
      <c r="I380" s="10" t="e">
        <f>SUMIFS('[3]Taxes Withheld'!G$1:G$65536,'[3]Taxes Withheld'!C$1:C$65536,'Import DV AUCS'!A380)</f>
        <v>#VALUE!</v>
      </c>
      <c r="K380" s="10" t="e">
        <f t="shared" si="5"/>
        <v>#VALUE!</v>
      </c>
      <c r="M380" t="s">
        <v>55</v>
      </c>
      <c r="N380" t="s">
        <v>56</v>
      </c>
      <c r="O380" t="s">
        <v>57</v>
      </c>
    </row>
    <row r="381" spans="1:15" hidden="1" x14ac:dyDescent="0.3">
      <c r="A381" t="s">
        <v>1049</v>
      </c>
      <c r="B381" t="s">
        <v>30</v>
      </c>
      <c r="C381" t="s">
        <v>1050</v>
      </c>
      <c r="D381" s="10">
        <v>29300.399999999998</v>
      </c>
      <c r="E381" t="s">
        <v>618</v>
      </c>
      <c r="F381" t="s">
        <v>1051</v>
      </c>
      <c r="G381" s="10">
        <v>9059.9600000000028</v>
      </c>
      <c r="H381" s="10" t="e">
        <f>SUMIFS('[3]Taxes Withheld'!F$1:F$65536,'[3]Taxes Withheld'!C$1:C$65536,'Import DV AUCS'!A381)</f>
        <v>#VALUE!</v>
      </c>
      <c r="I381" s="10" t="e">
        <f>SUMIFS('[3]Taxes Withheld'!G$1:G$65536,'[3]Taxes Withheld'!C$1:C$65536,'Import DV AUCS'!A381)</f>
        <v>#VALUE!</v>
      </c>
      <c r="K381" s="10" t="e">
        <f t="shared" si="5"/>
        <v>#VALUE!</v>
      </c>
      <c r="M381" t="s">
        <v>55</v>
      </c>
      <c r="N381" t="s">
        <v>56</v>
      </c>
      <c r="O381" t="s">
        <v>57</v>
      </c>
    </row>
    <row r="382" spans="1:15" hidden="1" x14ac:dyDescent="0.3">
      <c r="A382" t="s">
        <v>1052</v>
      </c>
      <c r="B382" t="s">
        <v>30</v>
      </c>
      <c r="C382" t="s">
        <v>1053</v>
      </c>
      <c r="D382" s="10">
        <v>29300.399999999998</v>
      </c>
      <c r="E382" t="s">
        <v>622</v>
      </c>
      <c r="F382" t="s">
        <v>1051</v>
      </c>
      <c r="G382" s="10">
        <v>11559.960000000003</v>
      </c>
      <c r="H382" s="10" t="e">
        <f>SUMIFS('[3]Taxes Withheld'!F$1:F$65536,'[3]Taxes Withheld'!C$1:C$65536,'Import DV AUCS'!A382)</f>
        <v>#VALUE!</v>
      </c>
      <c r="I382" s="10" t="e">
        <f>SUMIFS('[3]Taxes Withheld'!G$1:G$65536,'[3]Taxes Withheld'!C$1:C$65536,'Import DV AUCS'!A382)</f>
        <v>#VALUE!</v>
      </c>
      <c r="K382" s="10" t="e">
        <f t="shared" si="5"/>
        <v>#VALUE!</v>
      </c>
      <c r="M382" t="s">
        <v>55</v>
      </c>
      <c r="N382" t="s">
        <v>56</v>
      </c>
      <c r="O382" t="s">
        <v>57</v>
      </c>
    </row>
    <row r="383" spans="1:15" hidden="1" x14ac:dyDescent="0.3">
      <c r="A383" t="s">
        <v>1054</v>
      </c>
      <c r="B383" t="s">
        <v>30</v>
      </c>
      <c r="C383" t="s">
        <v>1055</v>
      </c>
      <c r="D383" s="10">
        <v>29300.399999999998</v>
      </c>
      <c r="E383" t="s">
        <v>631</v>
      </c>
      <c r="F383" t="s">
        <v>1051</v>
      </c>
      <c r="G383" s="10">
        <v>11559.960000000003</v>
      </c>
      <c r="H383" s="10" t="e">
        <f>SUMIFS('[3]Taxes Withheld'!F$1:F$65536,'[3]Taxes Withheld'!C$1:C$65536,'Import DV AUCS'!A383)</f>
        <v>#VALUE!</v>
      </c>
      <c r="I383" s="10" t="e">
        <f>SUMIFS('[3]Taxes Withheld'!G$1:G$65536,'[3]Taxes Withheld'!C$1:C$65536,'Import DV AUCS'!A383)</f>
        <v>#VALUE!</v>
      </c>
      <c r="K383" s="10" t="e">
        <f t="shared" si="5"/>
        <v>#VALUE!</v>
      </c>
      <c r="M383" t="s">
        <v>55</v>
      </c>
      <c r="N383" t="s">
        <v>56</v>
      </c>
      <c r="O383" t="s">
        <v>57</v>
      </c>
    </row>
    <row r="384" spans="1:15" hidden="1" x14ac:dyDescent="0.3">
      <c r="A384" t="s">
        <v>1056</v>
      </c>
      <c r="B384" t="s">
        <v>30</v>
      </c>
      <c r="C384" t="s">
        <v>1057</v>
      </c>
      <c r="D384" s="10">
        <v>29300.399999999998</v>
      </c>
      <c r="E384" t="s">
        <v>1058</v>
      </c>
      <c r="F384" t="s">
        <v>1059</v>
      </c>
      <c r="G384" s="10">
        <v>22949.920000000002</v>
      </c>
      <c r="H384" s="10" t="e">
        <f>SUMIFS('[3]Taxes Withheld'!F$1:F$65536,'[3]Taxes Withheld'!C$1:C$65536,'Import DV AUCS'!A384)</f>
        <v>#VALUE!</v>
      </c>
      <c r="I384" s="10" t="e">
        <f>SUMIFS('[3]Taxes Withheld'!G$1:G$65536,'[3]Taxes Withheld'!C$1:C$65536,'Import DV AUCS'!A384)</f>
        <v>#VALUE!</v>
      </c>
      <c r="K384" s="10" t="e">
        <f t="shared" si="5"/>
        <v>#VALUE!</v>
      </c>
      <c r="M384" t="s">
        <v>55</v>
      </c>
      <c r="N384" t="s">
        <v>56</v>
      </c>
      <c r="O384" t="s">
        <v>57</v>
      </c>
    </row>
    <row r="385" spans="1:15" hidden="1" x14ac:dyDescent="0.3">
      <c r="A385" t="s">
        <v>1060</v>
      </c>
      <c r="B385" t="s">
        <v>30</v>
      </c>
      <c r="C385" t="s">
        <v>1061</v>
      </c>
      <c r="D385" s="10">
        <v>29300.399999999998</v>
      </c>
      <c r="E385" t="s">
        <v>628</v>
      </c>
      <c r="F385" t="s">
        <v>1051</v>
      </c>
      <c r="G385" s="10">
        <v>11559.960000000003</v>
      </c>
      <c r="H385" s="10" t="e">
        <f>SUMIFS('[3]Taxes Withheld'!F$1:F$65536,'[3]Taxes Withheld'!C$1:C$65536,'Import DV AUCS'!A385)</f>
        <v>#VALUE!</v>
      </c>
      <c r="I385" s="10" t="e">
        <f>SUMIFS('[3]Taxes Withheld'!G$1:G$65536,'[3]Taxes Withheld'!C$1:C$65536,'Import DV AUCS'!A385)</f>
        <v>#VALUE!</v>
      </c>
      <c r="K385" s="10" t="e">
        <f t="shared" si="5"/>
        <v>#VALUE!</v>
      </c>
      <c r="M385" t="s">
        <v>55</v>
      </c>
      <c r="N385" t="s">
        <v>56</v>
      </c>
      <c r="O385" t="s">
        <v>57</v>
      </c>
    </row>
    <row r="386" spans="1:15" hidden="1" x14ac:dyDescent="0.3">
      <c r="A386" t="s">
        <v>1062</v>
      </c>
      <c r="B386" t="s">
        <v>30</v>
      </c>
      <c r="C386" t="s">
        <v>1063</v>
      </c>
      <c r="D386" s="10">
        <v>29300.399999999998</v>
      </c>
      <c r="E386" t="s">
        <v>1058</v>
      </c>
      <c r="F386" t="s">
        <v>1051</v>
      </c>
      <c r="G386" s="10">
        <v>11559.960000000003</v>
      </c>
      <c r="H386" s="10" t="e">
        <f>SUMIFS('[3]Taxes Withheld'!F$1:F$65536,'[3]Taxes Withheld'!C$1:C$65536,'Import DV AUCS'!A386)</f>
        <v>#VALUE!</v>
      </c>
      <c r="I386" s="10" t="e">
        <f>SUMIFS('[3]Taxes Withheld'!G$1:G$65536,'[3]Taxes Withheld'!C$1:C$65536,'Import DV AUCS'!A386)</f>
        <v>#VALUE!</v>
      </c>
      <c r="K386" s="10" t="e">
        <f t="shared" si="5"/>
        <v>#VALUE!</v>
      </c>
      <c r="M386" t="s">
        <v>55</v>
      </c>
      <c r="N386" t="s">
        <v>56</v>
      </c>
      <c r="O386" t="s">
        <v>57</v>
      </c>
    </row>
    <row r="387" spans="1:15" hidden="1" x14ac:dyDescent="0.3">
      <c r="A387" t="s">
        <v>1064</v>
      </c>
      <c r="B387" t="s">
        <v>30</v>
      </c>
      <c r="C387" t="s">
        <v>1065</v>
      </c>
      <c r="D387" s="10">
        <v>470812.07</v>
      </c>
      <c r="E387" s="575" t="s">
        <v>2437</v>
      </c>
      <c r="F387" t="s">
        <v>1029</v>
      </c>
      <c r="G387" s="10">
        <v>82889.609999999986</v>
      </c>
      <c r="H387" s="10" t="e">
        <f>SUMIFS('[3]Taxes Withheld'!F$1:F$65536,'[3]Taxes Withheld'!C$1:C$65536,'Import DV AUCS'!A387)</f>
        <v>#VALUE!</v>
      </c>
      <c r="I387" s="10" t="e">
        <f>SUMIFS('[3]Taxes Withheld'!G$1:G$65536,'[3]Taxes Withheld'!C$1:C$65536,'Import DV AUCS'!A387)</f>
        <v>#VALUE!</v>
      </c>
      <c r="K387" s="10" t="e">
        <f t="shared" si="5"/>
        <v>#VALUE!</v>
      </c>
      <c r="M387" t="s">
        <v>55</v>
      </c>
      <c r="N387" t="s">
        <v>56</v>
      </c>
      <c r="O387" t="s">
        <v>57</v>
      </c>
    </row>
    <row r="388" spans="1:15" hidden="1" x14ac:dyDescent="0.3">
      <c r="A388" t="s">
        <v>1067</v>
      </c>
      <c r="B388" t="s">
        <v>30</v>
      </c>
      <c r="C388" t="s">
        <v>1068</v>
      </c>
      <c r="D388" s="10">
        <v>40307.629999999997</v>
      </c>
      <c r="E388" t="s">
        <v>358</v>
      </c>
      <c r="F388" t="s">
        <v>1041</v>
      </c>
      <c r="G388" s="10">
        <v>8884.1799999999948</v>
      </c>
      <c r="H388" s="10" t="e">
        <f>SUMIFS('[3]Taxes Withheld'!F$1:F$65536,'[3]Taxes Withheld'!C$1:C$65536,'Import DV AUCS'!A388)</f>
        <v>#VALUE!</v>
      </c>
      <c r="I388" s="10" t="e">
        <f>SUMIFS('[3]Taxes Withheld'!G$1:G$65536,'[3]Taxes Withheld'!C$1:C$65536,'Import DV AUCS'!A388)</f>
        <v>#VALUE!</v>
      </c>
      <c r="K388" s="10" t="e">
        <f t="shared" ref="K388:K451" si="6">H388+I388+J388</f>
        <v>#VALUE!</v>
      </c>
      <c r="M388" t="s">
        <v>55</v>
      </c>
      <c r="N388" t="s">
        <v>56</v>
      </c>
      <c r="O388" t="s">
        <v>57</v>
      </c>
    </row>
    <row r="389" spans="1:15" hidden="1" x14ac:dyDescent="0.3">
      <c r="A389" t="s">
        <v>1069</v>
      </c>
      <c r="B389" t="s">
        <v>30</v>
      </c>
      <c r="C389" t="s">
        <v>1070</v>
      </c>
      <c r="D389" s="10">
        <v>39600</v>
      </c>
      <c r="E389" t="s">
        <v>958</v>
      </c>
      <c r="F389" t="s">
        <v>1071</v>
      </c>
      <c r="G389" s="10">
        <v>37620</v>
      </c>
      <c r="H389" s="10" t="e">
        <f>SUMIFS('[3]Taxes Withheld'!F$1:F$65536,'[3]Taxes Withheld'!C$1:C$65536,'Import DV AUCS'!A389)</f>
        <v>#VALUE!</v>
      </c>
      <c r="I389" s="10" t="e">
        <f>SUMIFS('[3]Taxes Withheld'!G$1:G$65536,'[3]Taxes Withheld'!C$1:C$65536,'Import DV AUCS'!A389)</f>
        <v>#VALUE!</v>
      </c>
      <c r="K389" s="10" t="e">
        <f t="shared" si="6"/>
        <v>#VALUE!</v>
      </c>
      <c r="M389" t="s">
        <v>55</v>
      </c>
      <c r="N389" t="s">
        <v>56</v>
      </c>
      <c r="O389" t="s">
        <v>57</v>
      </c>
    </row>
    <row r="390" spans="1:15" hidden="1" x14ac:dyDescent="0.3">
      <c r="A390" t="s">
        <v>1072</v>
      </c>
      <c r="B390" t="s">
        <v>30</v>
      </c>
      <c r="C390" t="s">
        <v>1073</v>
      </c>
      <c r="D390" s="10">
        <v>1800</v>
      </c>
      <c r="E390" s="575" t="s">
        <v>2116</v>
      </c>
      <c r="F390" t="s">
        <v>1074</v>
      </c>
      <c r="G390" s="10">
        <v>1800</v>
      </c>
      <c r="H390" s="10" t="e">
        <f>SUMIFS('[3]Taxes Withheld'!F$1:F$65536,'[3]Taxes Withheld'!C$1:C$65536,'Import DV AUCS'!A390)</f>
        <v>#VALUE!</v>
      </c>
      <c r="I390" s="10" t="e">
        <f>SUMIFS('[3]Taxes Withheld'!G$1:G$65536,'[3]Taxes Withheld'!C$1:C$65536,'Import DV AUCS'!A390)</f>
        <v>#VALUE!</v>
      </c>
      <c r="K390" s="10" t="e">
        <f t="shared" si="6"/>
        <v>#VALUE!</v>
      </c>
      <c r="M390" t="s">
        <v>55</v>
      </c>
      <c r="N390" t="s">
        <v>56</v>
      </c>
      <c r="O390" t="s">
        <v>57</v>
      </c>
    </row>
    <row r="391" spans="1:15" hidden="1" x14ac:dyDescent="0.3">
      <c r="A391" t="s">
        <v>1075</v>
      </c>
      <c r="B391" t="s">
        <v>30</v>
      </c>
      <c r="C391" t="s">
        <v>1076</v>
      </c>
      <c r="D391" s="10">
        <v>7635</v>
      </c>
      <c r="E391" t="s">
        <v>1077</v>
      </c>
      <c r="F391" t="s">
        <v>1078</v>
      </c>
      <c r="G391" s="10">
        <v>7635</v>
      </c>
      <c r="H391" s="10" t="e">
        <f>SUMIFS('[3]Taxes Withheld'!F$1:F$65536,'[3]Taxes Withheld'!C$1:C$65536,'Import DV AUCS'!A391)</f>
        <v>#VALUE!</v>
      </c>
      <c r="I391" s="10" t="e">
        <f>SUMIFS('[3]Taxes Withheld'!G$1:G$65536,'[3]Taxes Withheld'!C$1:C$65536,'Import DV AUCS'!A391)</f>
        <v>#VALUE!</v>
      </c>
      <c r="K391" s="10" t="e">
        <f t="shared" si="6"/>
        <v>#VALUE!</v>
      </c>
      <c r="M391" t="s">
        <v>55</v>
      </c>
      <c r="N391" t="s">
        <v>56</v>
      </c>
      <c r="O391" t="s">
        <v>57</v>
      </c>
    </row>
    <row r="392" spans="1:15" hidden="1" x14ac:dyDescent="0.3">
      <c r="A392" t="s">
        <v>1079</v>
      </c>
      <c r="B392" t="s">
        <v>30</v>
      </c>
      <c r="C392" t="s">
        <v>1080</v>
      </c>
      <c r="D392" s="10">
        <v>29300.399999999998</v>
      </c>
      <c r="E392" t="s">
        <v>622</v>
      </c>
      <c r="F392" t="s">
        <v>1081</v>
      </c>
      <c r="G392" s="10">
        <v>11559.960000000003</v>
      </c>
      <c r="H392" s="10" t="e">
        <f>SUMIFS('[3]Taxes Withheld'!F$1:F$65536,'[3]Taxes Withheld'!C$1:C$65536,'Import DV AUCS'!A392)</f>
        <v>#VALUE!</v>
      </c>
      <c r="I392" s="10" t="e">
        <f>SUMIFS('[3]Taxes Withheld'!G$1:G$65536,'[3]Taxes Withheld'!C$1:C$65536,'Import DV AUCS'!A392)</f>
        <v>#VALUE!</v>
      </c>
      <c r="K392" s="10" t="e">
        <f t="shared" si="6"/>
        <v>#VALUE!</v>
      </c>
      <c r="M392" t="s">
        <v>55</v>
      </c>
      <c r="N392" t="s">
        <v>56</v>
      </c>
      <c r="O392" t="s">
        <v>57</v>
      </c>
    </row>
    <row r="393" spans="1:15" hidden="1" x14ac:dyDescent="0.3">
      <c r="A393" t="s">
        <v>1082</v>
      </c>
      <c r="B393" t="s">
        <v>30</v>
      </c>
      <c r="C393" t="s">
        <v>1083</v>
      </c>
      <c r="D393" s="10">
        <v>29300.399999999998</v>
      </c>
      <c r="E393" t="s">
        <v>625</v>
      </c>
      <c r="F393" t="s">
        <v>1051</v>
      </c>
      <c r="G393" s="10">
        <v>11559.960000000003</v>
      </c>
      <c r="H393" s="10" t="e">
        <f>SUMIFS('[3]Taxes Withheld'!F$1:F$65536,'[3]Taxes Withheld'!C$1:C$65536,'Import DV AUCS'!A393)</f>
        <v>#VALUE!</v>
      </c>
      <c r="I393" s="10" t="e">
        <f>SUMIFS('[3]Taxes Withheld'!G$1:G$65536,'[3]Taxes Withheld'!C$1:C$65536,'Import DV AUCS'!A393)</f>
        <v>#VALUE!</v>
      </c>
      <c r="K393" s="10" t="e">
        <f t="shared" si="6"/>
        <v>#VALUE!</v>
      </c>
      <c r="M393" t="s">
        <v>55</v>
      </c>
      <c r="N393" t="s">
        <v>56</v>
      </c>
      <c r="O393" t="s">
        <v>57</v>
      </c>
    </row>
    <row r="394" spans="1:15" hidden="1" x14ac:dyDescent="0.3">
      <c r="A394" t="s">
        <v>1084</v>
      </c>
      <c r="B394" t="s">
        <v>30</v>
      </c>
      <c r="C394" t="s">
        <v>1085</v>
      </c>
      <c r="D394" s="10">
        <v>92085.57</v>
      </c>
      <c r="E394" s="575" t="s">
        <v>2426</v>
      </c>
      <c r="F394" t="s">
        <v>1041</v>
      </c>
      <c r="G394" s="10">
        <v>26940.44000000001</v>
      </c>
      <c r="H394" s="10" t="e">
        <f>SUMIFS('[3]Taxes Withheld'!F$1:F$65536,'[3]Taxes Withheld'!C$1:C$65536,'Import DV AUCS'!A394)</f>
        <v>#VALUE!</v>
      </c>
      <c r="I394" s="10" t="e">
        <f>SUMIFS('[3]Taxes Withheld'!G$1:G$65536,'[3]Taxes Withheld'!C$1:C$65536,'Import DV AUCS'!A394)</f>
        <v>#VALUE!</v>
      </c>
      <c r="K394" s="10" t="e">
        <f t="shared" si="6"/>
        <v>#VALUE!</v>
      </c>
      <c r="M394" t="s">
        <v>55</v>
      </c>
      <c r="N394" t="s">
        <v>56</v>
      </c>
      <c r="O394" t="s">
        <v>57</v>
      </c>
    </row>
    <row r="395" spans="1:15" hidden="1" x14ac:dyDescent="0.3">
      <c r="A395" t="s">
        <v>1086</v>
      </c>
      <c r="B395" t="s">
        <v>30</v>
      </c>
      <c r="C395" t="s">
        <v>1087</v>
      </c>
      <c r="D395" s="10">
        <v>666486.65999999992</v>
      </c>
      <c r="E395" s="575" t="s">
        <v>2426</v>
      </c>
      <c r="F395" t="s">
        <v>1029</v>
      </c>
      <c r="G395" s="10">
        <v>100622.31999999999</v>
      </c>
      <c r="H395" s="10" t="e">
        <f>SUMIFS('[3]Taxes Withheld'!F$1:F$65536,'[3]Taxes Withheld'!C$1:C$65536,'Import DV AUCS'!A395)</f>
        <v>#VALUE!</v>
      </c>
      <c r="I395" s="10" t="e">
        <f>SUMIFS('[3]Taxes Withheld'!G$1:G$65536,'[3]Taxes Withheld'!C$1:C$65536,'Import DV AUCS'!A395)</f>
        <v>#VALUE!</v>
      </c>
      <c r="K395" s="10" t="e">
        <f t="shared" si="6"/>
        <v>#VALUE!</v>
      </c>
      <c r="M395" t="s">
        <v>55</v>
      </c>
      <c r="N395" t="s">
        <v>56</v>
      </c>
      <c r="O395" t="s">
        <v>57</v>
      </c>
    </row>
    <row r="396" spans="1:15" hidden="1" x14ac:dyDescent="0.3">
      <c r="A396" t="s">
        <v>1088</v>
      </c>
      <c r="B396" t="s">
        <v>30</v>
      </c>
      <c r="C396" t="s">
        <v>1089</v>
      </c>
      <c r="D396" s="10">
        <v>2016</v>
      </c>
      <c r="E396" t="s">
        <v>155</v>
      </c>
      <c r="F396" t="s">
        <v>1090</v>
      </c>
      <c r="G396" s="10">
        <v>1908</v>
      </c>
      <c r="H396" s="10" t="e">
        <f>SUMIFS('[3]Taxes Withheld'!F$1:F$65536,'[3]Taxes Withheld'!C$1:C$65536,'Import DV AUCS'!A396)</f>
        <v>#VALUE!</v>
      </c>
      <c r="I396" s="10" t="e">
        <f>SUMIFS('[3]Taxes Withheld'!G$1:G$65536,'[3]Taxes Withheld'!C$1:C$65536,'Import DV AUCS'!A396)</f>
        <v>#VALUE!</v>
      </c>
      <c r="K396" s="10" t="e">
        <f t="shared" si="6"/>
        <v>#VALUE!</v>
      </c>
      <c r="M396" t="s">
        <v>55</v>
      </c>
      <c r="N396" t="s">
        <v>56</v>
      </c>
      <c r="O396" t="s">
        <v>57</v>
      </c>
    </row>
    <row r="397" spans="1:15" hidden="1" x14ac:dyDescent="0.3">
      <c r="A397" t="s">
        <v>1091</v>
      </c>
      <c r="B397" t="s">
        <v>30</v>
      </c>
      <c r="C397" t="s">
        <v>1092</v>
      </c>
      <c r="D397" s="10">
        <v>1344</v>
      </c>
      <c r="E397" t="s">
        <v>155</v>
      </c>
      <c r="F397" t="s">
        <v>1093</v>
      </c>
      <c r="G397" s="10">
        <v>1272</v>
      </c>
      <c r="H397" s="10" t="e">
        <f>SUMIFS('[3]Taxes Withheld'!F$1:F$65536,'[3]Taxes Withheld'!C$1:C$65536,'Import DV AUCS'!A397)</f>
        <v>#VALUE!</v>
      </c>
      <c r="I397" s="10" t="e">
        <f>SUMIFS('[3]Taxes Withheld'!G$1:G$65536,'[3]Taxes Withheld'!C$1:C$65536,'Import DV AUCS'!A397)</f>
        <v>#VALUE!</v>
      </c>
      <c r="K397" s="10" t="e">
        <f t="shared" si="6"/>
        <v>#VALUE!</v>
      </c>
      <c r="M397" t="s">
        <v>55</v>
      </c>
      <c r="N397" t="s">
        <v>56</v>
      </c>
      <c r="O397" t="s">
        <v>57</v>
      </c>
    </row>
    <row r="398" spans="1:15" hidden="1" x14ac:dyDescent="0.3">
      <c r="A398" t="s">
        <v>1094</v>
      </c>
      <c r="B398" t="s">
        <v>30</v>
      </c>
      <c r="C398" t="s">
        <v>1095</v>
      </c>
      <c r="D398" s="10">
        <v>1651.12</v>
      </c>
      <c r="E398" t="s">
        <v>517</v>
      </c>
      <c r="F398" t="s">
        <v>1096</v>
      </c>
      <c r="G398" s="10">
        <v>1651.12</v>
      </c>
      <c r="H398" s="10" t="e">
        <f>SUMIFS('[3]Taxes Withheld'!F$1:F$65536,'[3]Taxes Withheld'!C$1:C$65536,'Import DV AUCS'!A398)</f>
        <v>#VALUE!</v>
      </c>
      <c r="I398" s="10" t="e">
        <f>SUMIFS('[3]Taxes Withheld'!G$1:G$65536,'[3]Taxes Withheld'!C$1:C$65536,'Import DV AUCS'!A398)</f>
        <v>#VALUE!</v>
      </c>
      <c r="K398" s="10" t="e">
        <f t="shared" si="6"/>
        <v>#VALUE!</v>
      </c>
      <c r="M398" t="s">
        <v>55</v>
      </c>
      <c r="N398" t="s">
        <v>56</v>
      </c>
      <c r="O398" t="s">
        <v>57</v>
      </c>
    </row>
    <row r="399" spans="1:15" hidden="1" x14ac:dyDescent="0.3">
      <c r="A399" t="s">
        <v>1097</v>
      </c>
      <c r="B399" t="s">
        <v>30</v>
      </c>
      <c r="C399" t="s">
        <v>1098</v>
      </c>
      <c r="D399" s="10">
        <v>22000</v>
      </c>
      <c r="E399" t="s">
        <v>1099</v>
      </c>
      <c r="F399" t="s">
        <v>1100</v>
      </c>
      <c r="G399" s="10">
        <v>20821.43</v>
      </c>
      <c r="H399" s="10" t="e">
        <f>SUMIFS('[3]Taxes Withheld'!F$1:F$65536,'[3]Taxes Withheld'!C$1:C$65536,'Import DV AUCS'!A399)</f>
        <v>#VALUE!</v>
      </c>
      <c r="I399" s="10" t="e">
        <f>SUMIFS('[3]Taxes Withheld'!G$1:G$65536,'[3]Taxes Withheld'!C$1:C$65536,'Import DV AUCS'!A399)</f>
        <v>#VALUE!</v>
      </c>
      <c r="K399" s="10" t="e">
        <f t="shared" si="6"/>
        <v>#VALUE!</v>
      </c>
      <c r="M399" t="s">
        <v>55</v>
      </c>
      <c r="N399" t="s">
        <v>56</v>
      </c>
      <c r="O399" t="s">
        <v>57</v>
      </c>
    </row>
    <row r="400" spans="1:15" hidden="1" x14ac:dyDescent="0.3">
      <c r="A400" t="s">
        <v>1101</v>
      </c>
      <c r="B400" t="s">
        <v>30</v>
      </c>
      <c r="C400" t="s">
        <v>1102</v>
      </c>
      <c r="D400" s="10">
        <v>94707.14</v>
      </c>
      <c r="E400" t="s">
        <v>195</v>
      </c>
      <c r="F400" t="s">
        <v>1103</v>
      </c>
      <c r="G400" s="10">
        <v>94707.14</v>
      </c>
      <c r="H400" s="10" t="e">
        <f>SUMIFS('[3]Taxes Withheld'!F$1:F$65536,'[3]Taxes Withheld'!C$1:C$65536,'Import DV AUCS'!A400)</f>
        <v>#VALUE!</v>
      </c>
      <c r="I400" s="10" t="e">
        <f>SUMIFS('[3]Taxes Withheld'!G$1:G$65536,'[3]Taxes Withheld'!C$1:C$65536,'Import DV AUCS'!A400)</f>
        <v>#VALUE!</v>
      </c>
      <c r="K400" s="10" t="e">
        <f t="shared" si="6"/>
        <v>#VALUE!</v>
      </c>
      <c r="M400" t="s">
        <v>197</v>
      </c>
      <c r="N400" t="s">
        <v>56</v>
      </c>
      <c r="O400" t="s">
        <v>57</v>
      </c>
    </row>
    <row r="401" spans="1:15" hidden="1" x14ac:dyDescent="0.3">
      <c r="A401" t="s">
        <v>1104</v>
      </c>
      <c r="B401" t="s">
        <v>30</v>
      </c>
      <c r="C401" t="s">
        <v>1105</v>
      </c>
      <c r="D401" s="10">
        <v>640000</v>
      </c>
      <c r="E401" t="s">
        <v>445</v>
      </c>
      <c r="F401" t="s">
        <v>1106</v>
      </c>
      <c r="G401" s="10">
        <v>640000</v>
      </c>
      <c r="H401" s="10" t="e">
        <f>SUMIFS('[3]Taxes Withheld'!F$1:F$65536,'[3]Taxes Withheld'!C$1:C$65536,'Import DV AUCS'!A401)</f>
        <v>#VALUE!</v>
      </c>
      <c r="I401" s="10" t="e">
        <f>SUMIFS('[3]Taxes Withheld'!G$1:G$65536,'[3]Taxes Withheld'!C$1:C$65536,'Import DV AUCS'!A401)</f>
        <v>#VALUE!</v>
      </c>
      <c r="K401" s="10" t="e">
        <f t="shared" si="6"/>
        <v>#VALUE!</v>
      </c>
      <c r="M401" t="s">
        <v>197</v>
      </c>
      <c r="N401" t="s">
        <v>56</v>
      </c>
      <c r="O401" t="s">
        <v>57</v>
      </c>
    </row>
    <row r="402" spans="1:15" hidden="1" x14ac:dyDescent="0.3">
      <c r="A402" t="s">
        <v>1107</v>
      </c>
      <c r="B402" t="s">
        <v>30</v>
      </c>
      <c r="C402" t="s">
        <v>1108</v>
      </c>
      <c r="D402" s="10">
        <v>160000</v>
      </c>
      <c r="E402" t="s">
        <v>1109</v>
      </c>
      <c r="F402" t="s">
        <v>1110</v>
      </c>
      <c r="G402" s="10">
        <v>160000</v>
      </c>
      <c r="H402" s="10" t="e">
        <f>SUMIFS('[3]Taxes Withheld'!F$1:F$65536,'[3]Taxes Withheld'!C$1:C$65536,'Import DV AUCS'!A402)</f>
        <v>#VALUE!</v>
      </c>
      <c r="I402" s="10" t="e">
        <f>SUMIFS('[3]Taxes Withheld'!G$1:G$65536,'[3]Taxes Withheld'!C$1:C$65536,'Import DV AUCS'!A402)</f>
        <v>#VALUE!</v>
      </c>
      <c r="K402" s="10" t="e">
        <f t="shared" si="6"/>
        <v>#VALUE!</v>
      </c>
      <c r="M402" t="s">
        <v>197</v>
      </c>
      <c r="N402" t="s">
        <v>56</v>
      </c>
      <c r="O402" t="s">
        <v>57</v>
      </c>
    </row>
    <row r="403" spans="1:15" hidden="1" x14ac:dyDescent="0.3">
      <c r="A403" t="s">
        <v>1111</v>
      </c>
      <c r="B403" t="s">
        <v>30</v>
      </c>
      <c r="C403" t="s">
        <v>1112</v>
      </c>
      <c r="D403" s="10">
        <v>119634</v>
      </c>
      <c r="E403" t="s">
        <v>1109</v>
      </c>
      <c r="F403" t="s">
        <v>1113</v>
      </c>
      <c r="G403" s="10">
        <v>119634</v>
      </c>
      <c r="H403" s="10" t="e">
        <f>SUMIFS('[3]Taxes Withheld'!F$1:F$65536,'[3]Taxes Withheld'!C$1:C$65536,'Import DV AUCS'!A403)</f>
        <v>#VALUE!</v>
      </c>
      <c r="I403" s="10" t="e">
        <f>SUMIFS('[3]Taxes Withheld'!G$1:G$65536,'[3]Taxes Withheld'!C$1:C$65536,'Import DV AUCS'!A403)</f>
        <v>#VALUE!</v>
      </c>
      <c r="K403" s="10" t="e">
        <f t="shared" si="6"/>
        <v>#VALUE!</v>
      </c>
      <c r="M403" t="s">
        <v>197</v>
      </c>
      <c r="N403" t="s">
        <v>56</v>
      </c>
      <c r="O403" t="s">
        <v>57</v>
      </c>
    </row>
    <row r="404" spans="1:15" hidden="1" x14ac:dyDescent="0.3">
      <c r="A404" t="s">
        <v>1114</v>
      </c>
      <c r="B404" t="s">
        <v>30</v>
      </c>
      <c r="C404" t="s">
        <v>1115</v>
      </c>
      <c r="D404" s="10">
        <v>60000</v>
      </c>
      <c r="E404" s="575" t="s">
        <v>2426</v>
      </c>
      <c r="F404" t="s">
        <v>1117</v>
      </c>
      <c r="G404" s="10">
        <v>60000</v>
      </c>
      <c r="H404" s="10" t="e">
        <f>SUMIFS('[3]Taxes Withheld'!F$1:F$65536,'[3]Taxes Withheld'!C$1:C$65536,'Import DV AUCS'!A404)</f>
        <v>#VALUE!</v>
      </c>
      <c r="I404" s="10" t="e">
        <f>SUMIFS('[3]Taxes Withheld'!G$1:G$65536,'[3]Taxes Withheld'!C$1:C$65536,'Import DV AUCS'!A404)</f>
        <v>#VALUE!</v>
      </c>
      <c r="K404" s="10" t="e">
        <f t="shared" si="6"/>
        <v>#VALUE!</v>
      </c>
      <c r="M404" t="s">
        <v>55</v>
      </c>
      <c r="N404" t="s">
        <v>56</v>
      </c>
      <c r="O404" t="s">
        <v>57</v>
      </c>
    </row>
    <row r="405" spans="1:15" hidden="1" x14ac:dyDescent="0.3">
      <c r="A405" t="s">
        <v>1118</v>
      </c>
      <c r="B405" t="s">
        <v>30</v>
      </c>
      <c r="C405" t="s">
        <v>1119</v>
      </c>
      <c r="D405" s="10">
        <v>60000</v>
      </c>
      <c r="E405" t="s">
        <v>213</v>
      </c>
      <c r="F405" t="s">
        <v>1117</v>
      </c>
      <c r="G405" s="10">
        <v>60000</v>
      </c>
      <c r="H405" s="10" t="e">
        <f>SUMIFS('[3]Taxes Withheld'!F$1:F$65536,'[3]Taxes Withheld'!C$1:C$65536,'Import DV AUCS'!A405)</f>
        <v>#VALUE!</v>
      </c>
      <c r="I405" s="10" t="e">
        <f>SUMIFS('[3]Taxes Withheld'!G$1:G$65536,'[3]Taxes Withheld'!C$1:C$65536,'Import DV AUCS'!A405)</f>
        <v>#VALUE!</v>
      </c>
      <c r="K405" s="10" t="e">
        <f t="shared" si="6"/>
        <v>#VALUE!</v>
      </c>
      <c r="M405" t="s">
        <v>55</v>
      </c>
      <c r="N405" t="s">
        <v>56</v>
      </c>
      <c r="O405" t="s">
        <v>57</v>
      </c>
    </row>
    <row r="406" spans="1:15" hidden="1" x14ac:dyDescent="0.3">
      <c r="A406" t="s">
        <v>1120</v>
      </c>
      <c r="B406" t="s">
        <v>30</v>
      </c>
      <c r="C406" t="s">
        <v>1121</v>
      </c>
      <c r="D406" s="10">
        <v>66000</v>
      </c>
      <c r="E406" t="s">
        <v>1122</v>
      </c>
      <c r="F406" t="s">
        <v>1117</v>
      </c>
      <c r="G406" s="10">
        <v>66000</v>
      </c>
      <c r="H406" s="10" t="e">
        <f>SUMIFS('[3]Taxes Withheld'!F$1:F$65536,'[3]Taxes Withheld'!C$1:C$65536,'Import DV AUCS'!A406)</f>
        <v>#VALUE!</v>
      </c>
      <c r="I406" s="10" t="e">
        <f>SUMIFS('[3]Taxes Withheld'!G$1:G$65536,'[3]Taxes Withheld'!C$1:C$65536,'Import DV AUCS'!A406)</f>
        <v>#VALUE!</v>
      </c>
      <c r="K406" s="10" t="e">
        <f t="shared" si="6"/>
        <v>#VALUE!</v>
      </c>
      <c r="M406" t="s">
        <v>55</v>
      </c>
      <c r="N406" t="s">
        <v>56</v>
      </c>
      <c r="O406" t="s">
        <v>57</v>
      </c>
    </row>
    <row r="407" spans="1:15" hidden="1" x14ac:dyDescent="0.3">
      <c r="A407" t="s">
        <v>1123</v>
      </c>
      <c r="B407" t="s">
        <v>30</v>
      </c>
      <c r="C407" t="s">
        <v>1124</v>
      </c>
      <c r="D407" s="10">
        <v>72000</v>
      </c>
      <c r="E407" s="575" t="s">
        <v>1035</v>
      </c>
      <c r="F407" t="s">
        <v>1117</v>
      </c>
      <c r="G407" s="10">
        <v>72000</v>
      </c>
      <c r="H407" s="10" t="e">
        <f>SUMIFS('[3]Taxes Withheld'!F$1:F$65536,'[3]Taxes Withheld'!C$1:C$65536,'Import DV AUCS'!A407)</f>
        <v>#VALUE!</v>
      </c>
      <c r="I407" s="10" t="e">
        <f>SUMIFS('[3]Taxes Withheld'!G$1:G$65536,'[3]Taxes Withheld'!C$1:C$65536,'Import DV AUCS'!A407)</f>
        <v>#VALUE!</v>
      </c>
      <c r="K407" s="10" t="e">
        <f t="shared" si="6"/>
        <v>#VALUE!</v>
      </c>
      <c r="M407" t="s">
        <v>55</v>
      </c>
      <c r="N407" t="s">
        <v>56</v>
      </c>
      <c r="O407" t="s">
        <v>57</v>
      </c>
    </row>
    <row r="408" spans="1:15" hidden="1" x14ac:dyDescent="0.3">
      <c r="A408" t="s">
        <v>1125</v>
      </c>
      <c r="B408" t="s">
        <v>30</v>
      </c>
      <c r="C408" t="s">
        <v>1126</v>
      </c>
      <c r="D408" s="10">
        <v>48000</v>
      </c>
      <c r="E408" t="s">
        <v>90</v>
      </c>
      <c r="F408" t="s">
        <v>1117</v>
      </c>
      <c r="G408" s="10">
        <v>48000</v>
      </c>
      <c r="H408" s="10" t="e">
        <f>SUMIFS('[3]Taxes Withheld'!F$1:F$65536,'[3]Taxes Withheld'!C$1:C$65536,'Import DV AUCS'!A408)</f>
        <v>#VALUE!</v>
      </c>
      <c r="I408" s="10" t="e">
        <f>SUMIFS('[3]Taxes Withheld'!G$1:G$65536,'[3]Taxes Withheld'!C$1:C$65536,'Import DV AUCS'!A408)</f>
        <v>#VALUE!</v>
      </c>
      <c r="K408" s="10" t="e">
        <f t="shared" si="6"/>
        <v>#VALUE!</v>
      </c>
      <c r="M408" t="s">
        <v>55</v>
      </c>
      <c r="N408" t="s">
        <v>56</v>
      </c>
      <c r="O408" t="s">
        <v>57</v>
      </c>
    </row>
    <row r="409" spans="1:15" hidden="1" x14ac:dyDescent="0.3">
      <c r="A409" t="s">
        <v>1127</v>
      </c>
      <c r="B409" t="s">
        <v>30</v>
      </c>
      <c r="C409" t="s">
        <v>1128</v>
      </c>
      <c r="D409" s="10">
        <v>14000</v>
      </c>
      <c r="E409" t="s">
        <v>1129</v>
      </c>
      <c r="F409" t="s">
        <v>1130</v>
      </c>
      <c r="G409" s="10">
        <v>14000</v>
      </c>
      <c r="H409" s="10" t="e">
        <f>SUMIFS('[3]Taxes Withheld'!F$1:F$65536,'[3]Taxes Withheld'!C$1:C$65536,'Import DV AUCS'!A409)</f>
        <v>#VALUE!</v>
      </c>
      <c r="I409" s="10" t="e">
        <f>SUMIFS('[3]Taxes Withheld'!G$1:G$65536,'[3]Taxes Withheld'!C$1:C$65536,'Import DV AUCS'!A409)</f>
        <v>#VALUE!</v>
      </c>
      <c r="K409" s="10" t="e">
        <f t="shared" si="6"/>
        <v>#VALUE!</v>
      </c>
      <c r="M409" t="s">
        <v>55</v>
      </c>
      <c r="N409" t="s">
        <v>56</v>
      </c>
      <c r="O409" t="s">
        <v>57</v>
      </c>
    </row>
    <row r="410" spans="1:15" hidden="1" x14ac:dyDescent="0.3">
      <c r="A410" t="s">
        <v>1131</v>
      </c>
      <c r="B410" t="s">
        <v>30</v>
      </c>
      <c r="C410" t="s">
        <v>1132</v>
      </c>
      <c r="D410" s="10">
        <v>216000</v>
      </c>
      <c r="E410" t="s">
        <v>73</v>
      </c>
      <c r="F410" t="s">
        <v>1117</v>
      </c>
      <c r="G410" s="10">
        <v>216000</v>
      </c>
      <c r="H410" s="10" t="e">
        <f>SUMIFS('[3]Taxes Withheld'!F$1:F$65536,'[3]Taxes Withheld'!C$1:C$65536,'Import DV AUCS'!A410)</f>
        <v>#VALUE!</v>
      </c>
      <c r="I410" s="10" t="e">
        <f>SUMIFS('[3]Taxes Withheld'!G$1:G$65536,'[3]Taxes Withheld'!C$1:C$65536,'Import DV AUCS'!A410)</f>
        <v>#VALUE!</v>
      </c>
      <c r="K410" s="10" t="e">
        <f t="shared" si="6"/>
        <v>#VALUE!</v>
      </c>
      <c r="M410" t="s">
        <v>55</v>
      </c>
      <c r="N410" t="s">
        <v>56</v>
      </c>
      <c r="O410" t="s">
        <v>57</v>
      </c>
    </row>
    <row r="411" spans="1:15" hidden="1" x14ac:dyDescent="0.3">
      <c r="A411" t="s">
        <v>1133</v>
      </c>
      <c r="B411" t="s">
        <v>30</v>
      </c>
      <c r="C411" t="s">
        <v>63</v>
      </c>
      <c r="D411" s="10">
        <v>0</v>
      </c>
      <c r="E411" t="s">
        <v>1134</v>
      </c>
      <c r="F411" t="s">
        <v>1135</v>
      </c>
      <c r="G411" s="10">
        <v>2246.61</v>
      </c>
      <c r="H411" s="10" t="e">
        <f>SUMIFS('[3]Taxes Withheld'!F$1:F$65536,'[3]Taxes Withheld'!C$1:C$65536,'Import DV AUCS'!A411)</f>
        <v>#VALUE!</v>
      </c>
      <c r="I411" s="10" t="e">
        <f>SUMIFS('[3]Taxes Withheld'!G$1:G$65536,'[3]Taxes Withheld'!C$1:C$65536,'Import DV AUCS'!A411)</f>
        <v>#VALUE!</v>
      </c>
      <c r="K411" s="10" t="e">
        <f t="shared" si="6"/>
        <v>#VALUE!</v>
      </c>
      <c r="M411" t="s">
        <v>66</v>
      </c>
      <c r="N411" t="s">
        <v>67</v>
      </c>
      <c r="O411" t="s">
        <v>68</v>
      </c>
    </row>
    <row r="412" spans="1:15" hidden="1" x14ac:dyDescent="0.3">
      <c r="A412" t="s">
        <v>1136</v>
      </c>
      <c r="B412" t="s">
        <v>30</v>
      </c>
      <c r="C412" t="s">
        <v>63</v>
      </c>
      <c r="D412" s="10">
        <v>0</v>
      </c>
      <c r="E412" t="s">
        <v>396</v>
      </c>
      <c r="F412" t="s">
        <v>1137</v>
      </c>
      <c r="G412" s="10">
        <v>190201.32</v>
      </c>
      <c r="H412" s="10" t="e">
        <f>SUMIFS('[3]Taxes Withheld'!F$1:F$65536,'[3]Taxes Withheld'!C$1:C$65536,'Import DV AUCS'!A412)</f>
        <v>#VALUE!</v>
      </c>
      <c r="I412" s="10" t="e">
        <f>SUMIFS('[3]Taxes Withheld'!G$1:G$65536,'[3]Taxes Withheld'!C$1:C$65536,'Import DV AUCS'!A412)</f>
        <v>#VALUE!</v>
      </c>
      <c r="K412" s="10" t="e">
        <f t="shared" si="6"/>
        <v>#VALUE!</v>
      </c>
      <c r="M412" t="s">
        <v>66</v>
      </c>
      <c r="N412" t="s">
        <v>67</v>
      </c>
      <c r="O412" t="s">
        <v>68</v>
      </c>
    </row>
    <row r="413" spans="1:15" hidden="1" x14ac:dyDescent="0.3">
      <c r="A413" t="s">
        <v>1138</v>
      </c>
      <c r="B413" t="s">
        <v>30</v>
      </c>
      <c r="C413" t="s">
        <v>63</v>
      </c>
      <c r="D413" s="10">
        <v>0</v>
      </c>
      <c r="E413" s="575" t="s">
        <v>393</v>
      </c>
      <c r="F413" t="s">
        <v>1139</v>
      </c>
      <c r="G413" s="10">
        <v>103430.25</v>
      </c>
      <c r="H413" s="10" t="e">
        <f>SUMIFS('[3]Taxes Withheld'!F$1:F$65536,'[3]Taxes Withheld'!C$1:C$65536,'Import DV AUCS'!A413)</f>
        <v>#VALUE!</v>
      </c>
      <c r="I413" s="10" t="e">
        <f>SUMIFS('[3]Taxes Withheld'!G$1:G$65536,'[3]Taxes Withheld'!C$1:C$65536,'Import DV AUCS'!A413)</f>
        <v>#VALUE!</v>
      </c>
      <c r="K413" s="10" t="e">
        <f t="shared" si="6"/>
        <v>#VALUE!</v>
      </c>
      <c r="M413" t="s">
        <v>66</v>
      </c>
      <c r="N413" t="s">
        <v>67</v>
      </c>
      <c r="O413" t="s">
        <v>68</v>
      </c>
    </row>
    <row r="414" spans="1:15" hidden="1" x14ac:dyDescent="0.3">
      <c r="A414" t="s">
        <v>1140</v>
      </c>
      <c r="B414" t="s">
        <v>30</v>
      </c>
      <c r="C414" t="s">
        <v>63</v>
      </c>
      <c r="D414" s="10">
        <v>0</v>
      </c>
      <c r="E414" s="575" t="s">
        <v>1809</v>
      </c>
      <c r="F414" t="s">
        <v>1141</v>
      </c>
      <c r="G414" s="10">
        <v>49734.05</v>
      </c>
      <c r="H414" s="10" t="e">
        <f>SUMIFS('[3]Taxes Withheld'!F$1:F$65536,'[3]Taxes Withheld'!C$1:C$65536,'Import DV AUCS'!A414)</f>
        <v>#VALUE!</v>
      </c>
      <c r="I414" s="10" t="e">
        <f>SUMIFS('[3]Taxes Withheld'!G$1:G$65536,'[3]Taxes Withheld'!C$1:C$65536,'Import DV AUCS'!A414)</f>
        <v>#VALUE!</v>
      </c>
      <c r="K414" s="10" t="e">
        <f t="shared" si="6"/>
        <v>#VALUE!</v>
      </c>
      <c r="M414" t="s">
        <v>66</v>
      </c>
      <c r="N414" t="s">
        <v>67</v>
      </c>
      <c r="O414" t="s">
        <v>68</v>
      </c>
    </row>
    <row r="415" spans="1:15" hidden="1" x14ac:dyDescent="0.3">
      <c r="A415" t="s">
        <v>1142</v>
      </c>
      <c r="B415" t="s">
        <v>30</v>
      </c>
      <c r="C415" t="s">
        <v>63</v>
      </c>
      <c r="D415" s="10">
        <v>0</v>
      </c>
      <c r="E415" s="575" t="s">
        <v>328</v>
      </c>
      <c r="F415" t="s">
        <v>1143</v>
      </c>
      <c r="G415" s="10">
        <v>3750</v>
      </c>
      <c r="H415" s="10" t="e">
        <f>SUMIFS('[3]Taxes Withheld'!F$1:F$65536,'[3]Taxes Withheld'!C$1:C$65536,'Import DV AUCS'!A415)</f>
        <v>#VALUE!</v>
      </c>
      <c r="I415" s="10" t="e">
        <f>SUMIFS('[3]Taxes Withheld'!G$1:G$65536,'[3]Taxes Withheld'!C$1:C$65536,'Import DV AUCS'!A415)</f>
        <v>#VALUE!</v>
      </c>
      <c r="K415" s="10" t="e">
        <f t="shared" si="6"/>
        <v>#VALUE!</v>
      </c>
      <c r="M415" t="s">
        <v>66</v>
      </c>
      <c r="N415" t="s">
        <v>67</v>
      </c>
      <c r="O415" t="s">
        <v>68</v>
      </c>
    </row>
    <row r="416" spans="1:15" hidden="1" x14ac:dyDescent="0.3">
      <c r="A416" t="s">
        <v>1144</v>
      </c>
      <c r="B416" t="s">
        <v>30</v>
      </c>
      <c r="C416" t="s">
        <v>63</v>
      </c>
      <c r="D416" s="10">
        <v>0</v>
      </c>
      <c r="E416" t="s">
        <v>403</v>
      </c>
      <c r="F416" t="s">
        <v>1145</v>
      </c>
      <c r="G416" s="10">
        <v>27440</v>
      </c>
      <c r="H416" s="10" t="e">
        <f>SUMIFS('[3]Taxes Withheld'!F$1:F$65536,'[3]Taxes Withheld'!C$1:C$65536,'Import DV AUCS'!A416)</f>
        <v>#VALUE!</v>
      </c>
      <c r="I416" s="10" t="e">
        <f>SUMIFS('[3]Taxes Withheld'!G$1:G$65536,'[3]Taxes Withheld'!C$1:C$65536,'Import DV AUCS'!A416)</f>
        <v>#VALUE!</v>
      </c>
      <c r="K416" s="10" t="e">
        <f t="shared" si="6"/>
        <v>#VALUE!</v>
      </c>
      <c r="M416" t="s">
        <v>66</v>
      </c>
      <c r="N416" t="s">
        <v>67</v>
      </c>
      <c r="O416" t="s">
        <v>68</v>
      </c>
    </row>
    <row r="417" spans="1:15" hidden="1" x14ac:dyDescent="0.3">
      <c r="A417" t="s">
        <v>1146</v>
      </c>
      <c r="B417" t="s">
        <v>30</v>
      </c>
      <c r="C417" t="s">
        <v>63</v>
      </c>
      <c r="D417" s="10">
        <v>0</v>
      </c>
      <c r="E417" t="s">
        <v>64</v>
      </c>
      <c r="F417" t="s">
        <v>1147</v>
      </c>
      <c r="G417" s="10">
        <v>101497.04</v>
      </c>
      <c r="H417" s="10" t="e">
        <f>SUMIFS('[3]Taxes Withheld'!F$1:F$65536,'[3]Taxes Withheld'!C$1:C$65536,'Import DV AUCS'!A417)</f>
        <v>#VALUE!</v>
      </c>
      <c r="I417" s="10" t="e">
        <f>SUMIFS('[3]Taxes Withheld'!G$1:G$65536,'[3]Taxes Withheld'!C$1:C$65536,'Import DV AUCS'!A417)</f>
        <v>#VALUE!</v>
      </c>
      <c r="K417" s="10" t="e">
        <f t="shared" si="6"/>
        <v>#VALUE!</v>
      </c>
      <c r="M417" t="s">
        <v>66</v>
      </c>
      <c r="N417" t="s">
        <v>67</v>
      </c>
      <c r="O417" t="s">
        <v>68</v>
      </c>
    </row>
    <row r="418" spans="1:15" hidden="1" x14ac:dyDescent="0.3">
      <c r="A418" t="s">
        <v>1148</v>
      </c>
      <c r="B418" t="s">
        <v>30</v>
      </c>
      <c r="C418" t="s">
        <v>63</v>
      </c>
      <c r="D418" s="10">
        <v>0</v>
      </c>
      <c r="E418" s="575" t="s">
        <v>2432</v>
      </c>
      <c r="F418" t="s">
        <v>1147</v>
      </c>
      <c r="G418" s="10">
        <v>63707.289999999994</v>
      </c>
      <c r="H418" s="10" t="e">
        <f>SUMIFS('[3]Taxes Withheld'!F$1:F$65536,'[3]Taxes Withheld'!C$1:C$65536,'Import DV AUCS'!A418)</f>
        <v>#VALUE!</v>
      </c>
      <c r="I418" s="10" t="e">
        <f>SUMIFS('[3]Taxes Withheld'!G$1:G$65536,'[3]Taxes Withheld'!C$1:C$65536,'Import DV AUCS'!A418)</f>
        <v>#VALUE!</v>
      </c>
      <c r="K418" s="10" t="e">
        <f t="shared" si="6"/>
        <v>#VALUE!</v>
      </c>
      <c r="M418" t="s">
        <v>66</v>
      </c>
      <c r="N418" t="s">
        <v>67</v>
      </c>
      <c r="O418" t="s">
        <v>68</v>
      </c>
    </row>
    <row r="419" spans="1:15" hidden="1" x14ac:dyDescent="0.3">
      <c r="A419" t="s">
        <v>1149</v>
      </c>
      <c r="B419" t="s">
        <v>30</v>
      </c>
      <c r="C419" t="s">
        <v>63</v>
      </c>
      <c r="D419" s="10">
        <v>0</v>
      </c>
      <c r="E419" t="s">
        <v>760</v>
      </c>
      <c r="F419" t="s">
        <v>1147</v>
      </c>
      <c r="G419" s="10">
        <v>37916.67</v>
      </c>
      <c r="H419" s="10" t="e">
        <f>SUMIFS('[3]Taxes Withheld'!F$1:F$65536,'[3]Taxes Withheld'!C$1:C$65536,'Import DV AUCS'!A419)</f>
        <v>#VALUE!</v>
      </c>
      <c r="I419" s="10" t="e">
        <f>SUMIFS('[3]Taxes Withheld'!G$1:G$65536,'[3]Taxes Withheld'!C$1:C$65536,'Import DV AUCS'!A419)</f>
        <v>#VALUE!</v>
      </c>
      <c r="K419" s="10" t="e">
        <f t="shared" si="6"/>
        <v>#VALUE!</v>
      </c>
      <c r="M419" t="s">
        <v>66</v>
      </c>
      <c r="N419" t="s">
        <v>67</v>
      </c>
      <c r="O419" t="s">
        <v>68</v>
      </c>
    </row>
    <row r="420" spans="1:15" hidden="1" x14ac:dyDescent="0.3">
      <c r="A420" t="s">
        <v>1150</v>
      </c>
      <c r="B420" t="s">
        <v>30</v>
      </c>
      <c r="C420" t="s">
        <v>63</v>
      </c>
      <c r="D420" s="10">
        <v>0</v>
      </c>
      <c r="E420" s="575" t="s">
        <v>2431</v>
      </c>
      <c r="F420" t="s">
        <v>1151</v>
      </c>
      <c r="G420" s="10">
        <v>903</v>
      </c>
      <c r="H420" s="10" t="e">
        <f>SUMIFS('[3]Taxes Withheld'!F$1:F$65536,'[3]Taxes Withheld'!C$1:C$65536,'Import DV AUCS'!A420)</f>
        <v>#VALUE!</v>
      </c>
      <c r="I420" s="10" t="e">
        <f>SUMIFS('[3]Taxes Withheld'!G$1:G$65536,'[3]Taxes Withheld'!C$1:C$65536,'Import DV AUCS'!A420)</f>
        <v>#VALUE!</v>
      </c>
      <c r="K420" s="10" t="e">
        <f t="shared" si="6"/>
        <v>#VALUE!</v>
      </c>
      <c r="M420" t="s">
        <v>66</v>
      </c>
      <c r="N420" t="s">
        <v>67</v>
      </c>
      <c r="O420" t="s">
        <v>68</v>
      </c>
    </row>
    <row r="421" spans="1:15" hidden="1" x14ac:dyDescent="0.3">
      <c r="A421" t="s">
        <v>1152</v>
      </c>
      <c r="B421" t="s">
        <v>30</v>
      </c>
      <c r="C421" t="s">
        <v>63</v>
      </c>
      <c r="D421" s="10">
        <v>0</v>
      </c>
      <c r="E421" s="576" t="s">
        <v>1699</v>
      </c>
      <c r="F421" t="s">
        <v>1153</v>
      </c>
      <c r="G421" s="10">
        <v>2796.63</v>
      </c>
      <c r="H421" s="10" t="e">
        <f>SUMIFS('[3]Taxes Withheld'!F$1:F$65536,'[3]Taxes Withheld'!C$1:C$65536,'Import DV AUCS'!A421)</f>
        <v>#VALUE!</v>
      </c>
      <c r="I421" s="10" t="e">
        <f>SUMIFS('[3]Taxes Withheld'!G$1:G$65536,'[3]Taxes Withheld'!C$1:C$65536,'Import DV AUCS'!A421)</f>
        <v>#VALUE!</v>
      </c>
      <c r="K421" s="10" t="e">
        <f t="shared" si="6"/>
        <v>#VALUE!</v>
      </c>
      <c r="M421" t="s">
        <v>66</v>
      </c>
      <c r="N421" t="s">
        <v>67</v>
      </c>
      <c r="O421" t="s">
        <v>68</v>
      </c>
    </row>
    <row r="422" spans="1:15" hidden="1" x14ac:dyDescent="0.3">
      <c r="A422" t="s">
        <v>1154</v>
      </c>
      <c r="B422" t="s">
        <v>30</v>
      </c>
      <c r="C422" t="s">
        <v>63</v>
      </c>
      <c r="D422" s="10">
        <v>0</v>
      </c>
      <c r="E422" t="s">
        <v>247</v>
      </c>
      <c r="F422" t="s">
        <v>1155</v>
      </c>
      <c r="G422" s="10">
        <v>24.15</v>
      </c>
      <c r="H422" s="10" t="e">
        <f>SUMIFS('[3]Taxes Withheld'!F$1:F$65536,'[3]Taxes Withheld'!C$1:C$65536,'Import DV AUCS'!A422)</f>
        <v>#VALUE!</v>
      </c>
      <c r="I422" s="10" t="e">
        <f>SUMIFS('[3]Taxes Withheld'!G$1:G$65536,'[3]Taxes Withheld'!C$1:C$65536,'Import DV AUCS'!A422)</f>
        <v>#VALUE!</v>
      </c>
      <c r="K422" s="10" t="e">
        <f t="shared" si="6"/>
        <v>#VALUE!</v>
      </c>
      <c r="M422" t="s">
        <v>66</v>
      </c>
      <c r="N422" t="s">
        <v>67</v>
      </c>
      <c r="O422" t="s">
        <v>68</v>
      </c>
    </row>
    <row r="423" spans="1:15" hidden="1" x14ac:dyDescent="0.3">
      <c r="A423" t="s">
        <v>1156</v>
      </c>
      <c r="B423" t="s">
        <v>30</v>
      </c>
      <c r="C423" t="s">
        <v>63</v>
      </c>
      <c r="D423" s="10">
        <v>0</v>
      </c>
      <c r="E423" t="s">
        <v>64</v>
      </c>
      <c r="F423" t="s">
        <v>1157</v>
      </c>
      <c r="G423" s="10">
        <v>104315.37</v>
      </c>
      <c r="H423" s="10" t="e">
        <f>SUMIFS('[3]Taxes Withheld'!F$1:F$65536,'[3]Taxes Withheld'!C$1:C$65536,'Import DV AUCS'!A423)</f>
        <v>#VALUE!</v>
      </c>
      <c r="I423" s="10" t="e">
        <f>SUMIFS('[3]Taxes Withheld'!G$1:G$65536,'[3]Taxes Withheld'!C$1:C$65536,'Import DV AUCS'!A423)</f>
        <v>#VALUE!</v>
      </c>
      <c r="K423" s="10" t="e">
        <f t="shared" si="6"/>
        <v>#VALUE!</v>
      </c>
      <c r="M423" t="s">
        <v>66</v>
      </c>
      <c r="N423" t="s">
        <v>67</v>
      </c>
      <c r="O423" t="s">
        <v>68</v>
      </c>
    </row>
    <row r="424" spans="1:15" hidden="1" x14ac:dyDescent="0.3">
      <c r="A424" t="s">
        <v>1158</v>
      </c>
      <c r="B424" t="s">
        <v>30</v>
      </c>
      <c r="C424" t="s">
        <v>63</v>
      </c>
      <c r="D424" s="10">
        <v>0</v>
      </c>
      <c r="E424" s="575" t="s">
        <v>372</v>
      </c>
      <c r="F424" t="s">
        <v>1159</v>
      </c>
      <c r="G424" s="10">
        <v>1698029.37</v>
      </c>
      <c r="H424" s="10" t="e">
        <f>SUMIFS('[3]Taxes Withheld'!F$1:F$65536,'[3]Taxes Withheld'!C$1:C$65536,'Import DV AUCS'!A424)</f>
        <v>#VALUE!</v>
      </c>
      <c r="I424" s="10" t="e">
        <f>SUMIFS('[3]Taxes Withheld'!G$1:G$65536,'[3]Taxes Withheld'!C$1:C$65536,'Import DV AUCS'!A424)</f>
        <v>#VALUE!</v>
      </c>
      <c r="K424" s="10" t="e">
        <f t="shared" si="6"/>
        <v>#VALUE!</v>
      </c>
      <c r="M424" t="s">
        <v>66</v>
      </c>
      <c r="N424" t="s">
        <v>67</v>
      </c>
      <c r="O424" t="s">
        <v>68</v>
      </c>
    </row>
    <row r="425" spans="1:15" hidden="1" x14ac:dyDescent="0.3">
      <c r="A425" t="s">
        <v>1160</v>
      </c>
      <c r="B425" t="s">
        <v>30</v>
      </c>
      <c r="C425" t="s">
        <v>1161</v>
      </c>
      <c r="D425" s="10">
        <v>10000</v>
      </c>
      <c r="E425" t="s">
        <v>60</v>
      </c>
      <c r="F425" t="s">
        <v>1162</v>
      </c>
      <c r="G425" s="10">
        <v>10000</v>
      </c>
      <c r="H425" s="10" t="e">
        <f>SUMIFS('[3]Taxes Withheld'!F$1:F$65536,'[3]Taxes Withheld'!C$1:C$65536,'Import DV AUCS'!A425)</f>
        <v>#VALUE!</v>
      </c>
      <c r="I425" s="10" t="e">
        <f>SUMIFS('[3]Taxes Withheld'!G$1:G$65536,'[3]Taxes Withheld'!C$1:C$65536,'Import DV AUCS'!A425)</f>
        <v>#VALUE!</v>
      </c>
      <c r="K425" s="10" t="e">
        <f t="shared" si="6"/>
        <v>#VALUE!</v>
      </c>
      <c r="M425" t="s">
        <v>55</v>
      </c>
      <c r="N425" t="s">
        <v>56</v>
      </c>
      <c r="O425" t="s">
        <v>57</v>
      </c>
    </row>
    <row r="426" spans="1:15" hidden="1" x14ac:dyDescent="0.3">
      <c r="A426" t="s">
        <v>1163</v>
      </c>
      <c r="B426" t="s">
        <v>30</v>
      </c>
      <c r="C426" t="s">
        <v>1164</v>
      </c>
      <c r="D426" s="10">
        <v>82098.38</v>
      </c>
      <c r="E426" t="s">
        <v>399</v>
      </c>
      <c r="F426" t="s">
        <v>1165</v>
      </c>
      <c r="G426" s="10">
        <v>82098.38</v>
      </c>
      <c r="H426" s="10" t="e">
        <f>SUMIFS('[3]Taxes Withheld'!F$1:F$65536,'[3]Taxes Withheld'!C$1:C$65536,'Import DV AUCS'!A426)</f>
        <v>#VALUE!</v>
      </c>
      <c r="I426" s="10" t="e">
        <f>SUMIFS('[3]Taxes Withheld'!G$1:G$65536,'[3]Taxes Withheld'!C$1:C$65536,'Import DV AUCS'!A426)</f>
        <v>#VALUE!</v>
      </c>
      <c r="K426" s="10" t="e">
        <f t="shared" si="6"/>
        <v>#VALUE!</v>
      </c>
      <c r="M426" t="s">
        <v>55</v>
      </c>
      <c r="N426" t="s">
        <v>56</v>
      </c>
      <c r="O426" t="s">
        <v>57</v>
      </c>
    </row>
    <row r="427" spans="1:15" hidden="1" x14ac:dyDescent="0.3">
      <c r="A427" t="s">
        <v>1166</v>
      </c>
      <c r="B427" t="s">
        <v>30</v>
      </c>
      <c r="C427" t="s">
        <v>1167</v>
      </c>
      <c r="D427" s="10">
        <v>70905.22</v>
      </c>
      <c r="E427" t="s">
        <v>399</v>
      </c>
      <c r="F427" t="s">
        <v>1165</v>
      </c>
      <c r="G427" s="10">
        <v>70905.22</v>
      </c>
      <c r="H427" s="10" t="e">
        <f>SUMIFS('[3]Taxes Withheld'!F$1:F$65536,'[3]Taxes Withheld'!C$1:C$65536,'Import DV AUCS'!A427)</f>
        <v>#VALUE!</v>
      </c>
      <c r="I427" s="10" t="e">
        <f>SUMIFS('[3]Taxes Withheld'!G$1:G$65536,'[3]Taxes Withheld'!C$1:C$65536,'Import DV AUCS'!A427)</f>
        <v>#VALUE!</v>
      </c>
      <c r="K427" s="10" t="e">
        <f t="shared" si="6"/>
        <v>#VALUE!</v>
      </c>
      <c r="M427" t="s">
        <v>55</v>
      </c>
      <c r="N427" t="s">
        <v>56</v>
      </c>
      <c r="O427" t="s">
        <v>57</v>
      </c>
    </row>
    <row r="428" spans="1:15" hidden="1" x14ac:dyDescent="0.3">
      <c r="A428" t="s">
        <v>1168</v>
      </c>
      <c r="B428" t="s">
        <v>30</v>
      </c>
      <c r="C428" t="s">
        <v>1169</v>
      </c>
      <c r="D428" s="10">
        <v>10000</v>
      </c>
      <c r="E428" t="s">
        <v>769</v>
      </c>
      <c r="F428" t="s">
        <v>1170</v>
      </c>
      <c r="G428" s="10">
        <v>9000</v>
      </c>
      <c r="H428" s="10" t="e">
        <f>SUMIFS('[3]Taxes Withheld'!F$1:F$65536,'[3]Taxes Withheld'!C$1:C$65536,'Import DV AUCS'!A428)</f>
        <v>#VALUE!</v>
      </c>
      <c r="I428" s="10" t="e">
        <f>SUMIFS('[3]Taxes Withheld'!G$1:G$65536,'[3]Taxes Withheld'!C$1:C$65536,'Import DV AUCS'!A428)</f>
        <v>#VALUE!</v>
      </c>
      <c r="K428" s="10" t="e">
        <f t="shared" si="6"/>
        <v>#VALUE!</v>
      </c>
      <c r="M428" t="s">
        <v>55</v>
      </c>
      <c r="N428" t="s">
        <v>56</v>
      </c>
      <c r="O428" t="s">
        <v>57</v>
      </c>
    </row>
    <row r="429" spans="1:15" hidden="1" x14ac:dyDescent="0.3">
      <c r="A429" t="s">
        <v>1171</v>
      </c>
      <c r="B429" t="s">
        <v>30</v>
      </c>
      <c r="C429" t="s">
        <v>63</v>
      </c>
      <c r="D429" s="10">
        <v>0</v>
      </c>
      <c r="E429" s="575" t="s">
        <v>372</v>
      </c>
      <c r="F429" t="s">
        <v>1172</v>
      </c>
      <c r="G429" s="10">
        <v>91461.26999999999</v>
      </c>
      <c r="H429" s="10" t="e">
        <f>SUMIFS('[3]Taxes Withheld'!F$1:F$65536,'[3]Taxes Withheld'!C$1:C$65536,'Import DV AUCS'!A429)</f>
        <v>#VALUE!</v>
      </c>
      <c r="I429" s="10" t="e">
        <f>SUMIFS('[3]Taxes Withheld'!G$1:G$65536,'[3]Taxes Withheld'!C$1:C$65536,'Import DV AUCS'!A429)</f>
        <v>#VALUE!</v>
      </c>
      <c r="K429" s="10" t="e">
        <f t="shared" si="6"/>
        <v>#VALUE!</v>
      </c>
      <c r="M429" t="s">
        <v>66</v>
      </c>
      <c r="N429" t="s">
        <v>67</v>
      </c>
      <c r="O429" t="s">
        <v>68</v>
      </c>
    </row>
    <row r="430" spans="1:15" hidden="1" x14ac:dyDescent="0.3">
      <c r="A430" t="s">
        <v>1173</v>
      </c>
      <c r="B430" t="s">
        <v>30</v>
      </c>
      <c r="C430" t="s">
        <v>63</v>
      </c>
      <c r="D430" s="10">
        <v>0</v>
      </c>
      <c r="E430" t="s">
        <v>396</v>
      </c>
      <c r="F430" t="s">
        <v>1174</v>
      </c>
      <c r="G430" s="10">
        <v>4845.12</v>
      </c>
      <c r="H430" s="10" t="e">
        <f>SUMIFS('[3]Taxes Withheld'!F$1:F$65536,'[3]Taxes Withheld'!C$1:C$65536,'Import DV AUCS'!A430)</f>
        <v>#VALUE!</v>
      </c>
      <c r="I430" s="10" t="e">
        <f>SUMIFS('[3]Taxes Withheld'!G$1:G$65536,'[3]Taxes Withheld'!C$1:C$65536,'Import DV AUCS'!A430)</f>
        <v>#VALUE!</v>
      </c>
      <c r="K430" s="10" t="e">
        <f t="shared" si="6"/>
        <v>#VALUE!</v>
      </c>
      <c r="M430" t="s">
        <v>66</v>
      </c>
      <c r="N430" t="s">
        <v>67</v>
      </c>
      <c r="O430" t="s">
        <v>68</v>
      </c>
    </row>
    <row r="431" spans="1:15" hidden="1" x14ac:dyDescent="0.3">
      <c r="A431" t="s">
        <v>1175</v>
      </c>
      <c r="B431" t="s">
        <v>30</v>
      </c>
      <c r="C431" t="s">
        <v>63</v>
      </c>
      <c r="D431" s="10">
        <v>0</v>
      </c>
      <c r="E431" s="575" t="s">
        <v>393</v>
      </c>
      <c r="F431" t="s">
        <v>1176</v>
      </c>
      <c r="G431" s="10">
        <v>8967.5399999999991</v>
      </c>
      <c r="H431" s="10" t="e">
        <f>SUMIFS('[3]Taxes Withheld'!F$1:F$65536,'[3]Taxes Withheld'!C$1:C$65536,'Import DV AUCS'!A431)</f>
        <v>#VALUE!</v>
      </c>
      <c r="I431" s="10" t="e">
        <f>SUMIFS('[3]Taxes Withheld'!G$1:G$65536,'[3]Taxes Withheld'!C$1:C$65536,'Import DV AUCS'!A431)</f>
        <v>#VALUE!</v>
      </c>
      <c r="K431" s="10" t="e">
        <f t="shared" si="6"/>
        <v>#VALUE!</v>
      </c>
      <c r="M431" t="s">
        <v>66</v>
      </c>
      <c r="N431" t="s">
        <v>67</v>
      </c>
      <c r="O431" t="s">
        <v>68</v>
      </c>
    </row>
    <row r="432" spans="1:15" hidden="1" x14ac:dyDescent="0.3">
      <c r="A432" t="s">
        <v>1177</v>
      </c>
      <c r="B432" t="s">
        <v>30</v>
      </c>
      <c r="C432" t="s">
        <v>63</v>
      </c>
      <c r="D432" s="10">
        <v>0</v>
      </c>
      <c r="E432" s="575" t="s">
        <v>1809</v>
      </c>
      <c r="F432" t="s">
        <v>1178</v>
      </c>
      <c r="G432" s="10">
        <v>800</v>
      </c>
      <c r="H432" s="10" t="e">
        <f>SUMIFS('[3]Taxes Withheld'!F$1:F$65536,'[3]Taxes Withheld'!C$1:C$65536,'Import DV AUCS'!A432)</f>
        <v>#VALUE!</v>
      </c>
      <c r="I432" s="10" t="e">
        <f>SUMIFS('[3]Taxes Withheld'!G$1:G$65536,'[3]Taxes Withheld'!C$1:C$65536,'Import DV AUCS'!A432)</f>
        <v>#VALUE!</v>
      </c>
      <c r="K432" s="10" t="e">
        <f t="shared" si="6"/>
        <v>#VALUE!</v>
      </c>
      <c r="M432" t="s">
        <v>66</v>
      </c>
      <c r="N432" t="s">
        <v>67</v>
      </c>
      <c r="O432" t="s">
        <v>68</v>
      </c>
    </row>
    <row r="433" spans="1:15" hidden="1" x14ac:dyDescent="0.3">
      <c r="A433" t="s">
        <v>1179</v>
      </c>
      <c r="B433" t="s">
        <v>30</v>
      </c>
      <c r="C433" t="s">
        <v>63</v>
      </c>
      <c r="D433" s="10">
        <v>0</v>
      </c>
      <c r="E433" s="575" t="s">
        <v>328</v>
      </c>
      <c r="F433" t="s">
        <v>1180</v>
      </c>
      <c r="G433" s="10">
        <v>300</v>
      </c>
      <c r="H433" s="10" t="e">
        <f>SUMIFS('[3]Taxes Withheld'!F$1:F$65536,'[3]Taxes Withheld'!C$1:C$65536,'Import DV AUCS'!A433)</f>
        <v>#VALUE!</v>
      </c>
      <c r="I433" s="10" t="e">
        <f>SUMIFS('[3]Taxes Withheld'!G$1:G$65536,'[3]Taxes Withheld'!C$1:C$65536,'Import DV AUCS'!A433)</f>
        <v>#VALUE!</v>
      </c>
      <c r="K433" s="10" t="e">
        <f t="shared" si="6"/>
        <v>#VALUE!</v>
      </c>
      <c r="M433" t="s">
        <v>66</v>
      </c>
      <c r="N433" t="s">
        <v>67</v>
      </c>
      <c r="O433" t="s">
        <v>68</v>
      </c>
    </row>
    <row r="434" spans="1:15" hidden="1" x14ac:dyDescent="0.3">
      <c r="A434" t="s">
        <v>1181</v>
      </c>
      <c r="B434" t="s">
        <v>30</v>
      </c>
      <c r="C434" t="s">
        <v>63</v>
      </c>
      <c r="D434" s="10">
        <v>0</v>
      </c>
      <c r="E434" t="s">
        <v>825</v>
      </c>
      <c r="F434" t="s">
        <v>1182</v>
      </c>
      <c r="G434" s="10">
        <v>120</v>
      </c>
      <c r="H434" s="10" t="e">
        <f>SUMIFS('[3]Taxes Withheld'!F$1:F$65536,'[3]Taxes Withheld'!C$1:C$65536,'Import DV AUCS'!A434)</f>
        <v>#VALUE!</v>
      </c>
      <c r="I434" s="10" t="e">
        <f>SUMIFS('[3]Taxes Withheld'!G$1:G$65536,'[3]Taxes Withheld'!C$1:C$65536,'Import DV AUCS'!A434)</f>
        <v>#VALUE!</v>
      </c>
      <c r="K434" s="10" t="e">
        <f t="shared" si="6"/>
        <v>#VALUE!</v>
      </c>
      <c r="M434" t="s">
        <v>66</v>
      </c>
      <c r="N434" t="s">
        <v>67</v>
      </c>
      <c r="O434" t="s">
        <v>68</v>
      </c>
    </row>
    <row r="435" spans="1:15" hidden="1" x14ac:dyDescent="0.3">
      <c r="A435" t="s">
        <v>1183</v>
      </c>
      <c r="B435" t="s">
        <v>30</v>
      </c>
      <c r="C435" t="s">
        <v>63</v>
      </c>
      <c r="D435" s="10">
        <v>0</v>
      </c>
      <c r="E435" t="s">
        <v>1184</v>
      </c>
      <c r="F435" t="s">
        <v>1185</v>
      </c>
      <c r="G435" s="10">
        <v>4640</v>
      </c>
      <c r="H435" s="10" t="e">
        <f>SUMIFS('[3]Taxes Withheld'!F$1:F$65536,'[3]Taxes Withheld'!C$1:C$65536,'Import DV AUCS'!A435)</f>
        <v>#VALUE!</v>
      </c>
      <c r="I435" s="10" t="e">
        <f>SUMIFS('[3]Taxes Withheld'!G$1:G$65536,'[3]Taxes Withheld'!C$1:C$65536,'Import DV AUCS'!A435)</f>
        <v>#VALUE!</v>
      </c>
      <c r="K435" s="10" t="e">
        <f t="shared" si="6"/>
        <v>#VALUE!</v>
      </c>
      <c r="M435" t="s">
        <v>66</v>
      </c>
      <c r="N435" t="s">
        <v>67</v>
      </c>
      <c r="O435" t="s">
        <v>68</v>
      </c>
    </row>
    <row r="436" spans="1:15" hidden="1" x14ac:dyDescent="0.3">
      <c r="A436" t="s">
        <v>1186</v>
      </c>
      <c r="B436" t="s">
        <v>30</v>
      </c>
      <c r="C436" t="s">
        <v>63</v>
      </c>
      <c r="D436" s="10">
        <v>0</v>
      </c>
      <c r="E436" s="575" t="s">
        <v>2432</v>
      </c>
      <c r="F436" t="s">
        <v>1185</v>
      </c>
      <c r="G436" s="10">
        <v>1030</v>
      </c>
      <c r="H436" s="10" t="e">
        <f>SUMIFS('[3]Taxes Withheld'!F$1:F$65536,'[3]Taxes Withheld'!C$1:C$65536,'Import DV AUCS'!A436)</f>
        <v>#VALUE!</v>
      </c>
      <c r="I436" s="10" t="e">
        <f>SUMIFS('[3]Taxes Withheld'!G$1:G$65536,'[3]Taxes Withheld'!C$1:C$65536,'Import DV AUCS'!A436)</f>
        <v>#VALUE!</v>
      </c>
      <c r="K436" s="10" t="e">
        <f t="shared" si="6"/>
        <v>#VALUE!</v>
      </c>
      <c r="M436" t="s">
        <v>66</v>
      </c>
      <c r="N436" t="s">
        <v>67</v>
      </c>
      <c r="O436" t="s">
        <v>68</v>
      </c>
    </row>
    <row r="437" spans="1:15" hidden="1" x14ac:dyDescent="0.3">
      <c r="A437" t="s">
        <v>1187</v>
      </c>
      <c r="B437" t="s">
        <v>30</v>
      </c>
      <c r="C437" t="s">
        <v>63</v>
      </c>
      <c r="D437" s="10">
        <v>0</v>
      </c>
      <c r="E437" t="s">
        <v>760</v>
      </c>
      <c r="F437" t="s">
        <v>1188</v>
      </c>
      <c r="G437" s="10">
        <v>6900</v>
      </c>
      <c r="H437" s="10" t="e">
        <f>SUMIFS('[3]Taxes Withheld'!F$1:F$65536,'[3]Taxes Withheld'!C$1:C$65536,'Import DV AUCS'!A437)</f>
        <v>#VALUE!</v>
      </c>
      <c r="I437" s="10" t="e">
        <f>SUMIFS('[3]Taxes Withheld'!G$1:G$65536,'[3]Taxes Withheld'!C$1:C$65536,'Import DV AUCS'!A437)</f>
        <v>#VALUE!</v>
      </c>
      <c r="K437" s="10" t="e">
        <f t="shared" si="6"/>
        <v>#VALUE!</v>
      </c>
      <c r="M437" t="s">
        <v>66</v>
      </c>
      <c r="N437" t="s">
        <v>67</v>
      </c>
      <c r="O437" t="s">
        <v>68</v>
      </c>
    </row>
    <row r="438" spans="1:15" hidden="1" x14ac:dyDescent="0.3">
      <c r="A438" t="s">
        <v>1189</v>
      </c>
      <c r="B438" t="s">
        <v>30</v>
      </c>
      <c r="C438" t="s">
        <v>63</v>
      </c>
      <c r="D438" s="10">
        <v>0</v>
      </c>
      <c r="E438" t="s">
        <v>825</v>
      </c>
      <c r="F438" t="s">
        <v>1190</v>
      </c>
      <c r="G438" s="10">
        <v>170</v>
      </c>
      <c r="H438" s="10" t="e">
        <f>SUMIFS('[3]Taxes Withheld'!F$1:F$65536,'[3]Taxes Withheld'!C$1:C$65536,'Import DV AUCS'!A438)</f>
        <v>#VALUE!</v>
      </c>
      <c r="I438" s="10" t="e">
        <f>SUMIFS('[3]Taxes Withheld'!G$1:G$65536,'[3]Taxes Withheld'!C$1:C$65536,'Import DV AUCS'!A438)</f>
        <v>#VALUE!</v>
      </c>
      <c r="K438" s="10" t="e">
        <f t="shared" si="6"/>
        <v>#VALUE!</v>
      </c>
      <c r="M438" t="s">
        <v>66</v>
      </c>
      <c r="N438" t="s">
        <v>67</v>
      </c>
      <c r="O438" t="s">
        <v>68</v>
      </c>
    </row>
    <row r="439" spans="1:15" hidden="1" x14ac:dyDescent="0.3">
      <c r="A439" t="s">
        <v>1191</v>
      </c>
      <c r="B439" t="s">
        <v>30</v>
      </c>
      <c r="C439" t="s">
        <v>63</v>
      </c>
      <c r="D439" s="10">
        <v>0</v>
      </c>
      <c r="E439" s="575" t="s">
        <v>328</v>
      </c>
      <c r="F439" t="s">
        <v>1192</v>
      </c>
      <c r="G439" s="10">
        <v>200</v>
      </c>
      <c r="H439" s="10" t="e">
        <f>SUMIFS('[3]Taxes Withheld'!F$1:F$65536,'[3]Taxes Withheld'!C$1:C$65536,'Import DV AUCS'!A439)</f>
        <v>#VALUE!</v>
      </c>
      <c r="I439" s="10" t="e">
        <f>SUMIFS('[3]Taxes Withheld'!G$1:G$65536,'[3]Taxes Withheld'!C$1:C$65536,'Import DV AUCS'!A439)</f>
        <v>#VALUE!</v>
      </c>
      <c r="K439" s="10" t="e">
        <f t="shared" si="6"/>
        <v>#VALUE!</v>
      </c>
      <c r="M439" t="s">
        <v>66</v>
      </c>
      <c r="N439" t="s">
        <v>67</v>
      </c>
      <c r="O439" t="s">
        <v>68</v>
      </c>
    </row>
    <row r="440" spans="1:15" hidden="1" x14ac:dyDescent="0.3">
      <c r="A440" t="s">
        <v>1193</v>
      </c>
      <c r="B440" t="s">
        <v>30</v>
      </c>
      <c r="C440" t="s">
        <v>63</v>
      </c>
      <c r="D440" s="10">
        <v>0</v>
      </c>
      <c r="E440" s="575" t="s">
        <v>1809</v>
      </c>
      <c r="F440" t="s">
        <v>1194</v>
      </c>
      <c r="G440" s="10">
        <v>600</v>
      </c>
      <c r="H440" s="10" t="e">
        <f>SUMIFS('[3]Taxes Withheld'!F$1:F$65536,'[3]Taxes Withheld'!C$1:C$65536,'Import DV AUCS'!A440)</f>
        <v>#VALUE!</v>
      </c>
      <c r="I440" s="10" t="e">
        <f>SUMIFS('[3]Taxes Withheld'!G$1:G$65536,'[3]Taxes Withheld'!C$1:C$65536,'Import DV AUCS'!A440)</f>
        <v>#VALUE!</v>
      </c>
      <c r="K440" s="10" t="e">
        <f t="shared" si="6"/>
        <v>#VALUE!</v>
      </c>
      <c r="M440" t="s">
        <v>66</v>
      </c>
      <c r="N440" t="s">
        <v>67</v>
      </c>
      <c r="O440" t="s">
        <v>68</v>
      </c>
    </row>
    <row r="441" spans="1:15" hidden="1" x14ac:dyDescent="0.3">
      <c r="A441" t="s">
        <v>1195</v>
      </c>
      <c r="B441" t="s">
        <v>30</v>
      </c>
      <c r="C441" t="s">
        <v>63</v>
      </c>
      <c r="D441" s="10">
        <v>0</v>
      </c>
      <c r="E441" s="575" t="s">
        <v>393</v>
      </c>
      <c r="F441" t="s">
        <v>1196</v>
      </c>
      <c r="G441" s="10">
        <v>4297.8599999999997</v>
      </c>
      <c r="H441" s="10" t="e">
        <f>SUMIFS('[3]Taxes Withheld'!F$1:F$65536,'[3]Taxes Withheld'!C$1:C$65536,'Import DV AUCS'!A441)</f>
        <v>#VALUE!</v>
      </c>
      <c r="I441" s="10" t="e">
        <f>SUMIFS('[3]Taxes Withheld'!G$1:G$65536,'[3]Taxes Withheld'!C$1:C$65536,'Import DV AUCS'!A441)</f>
        <v>#VALUE!</v>
      </c>
      <c r="K441" s="10" t="e">
        <f t="shared" si="6"/>
        <v>#VALUE!</v>
      </c>
      <c r="M441" t="s">
        <v>66</v>
      </c>
      <c r="N441" t="s">
        <v>67</v>
      </c>
      <c r="O441" t="s">
        <v>68</v>
      </c>
    </row>
    <row r="442" spans="1:15" hidden="1" x14ac:dyDescent="0.3">
      <c r="A442" t="s">
        <v>1197</v>
      </c>
      <c r="B442" t="s">
        <v>30</v>
      </c>
      <c r="C442" t="s">
        <v>63</v>
      </c>
      <c r="D442" s="10">
        <v>0</v>
      </c>
      <c r="E442" t="s">
        <v>396</v>
      </c>
      <c r="F442" t="s">
        <v>1198</v>
      </c>
      <c r="G442" s="10">
        <v>1200</v>
      </c>
      <c r="H442" s="10" t="e">
        <f>SUMIFS('[3]Taxes Withheld'!F$1:F$65536,'[3]Taxes Withheld'!C$1:C$65536,'Import DV AUCS'!A442)</f>
        <v>#VALUE!</v>
      </c>
      <c r="I442" s="10" t="e">
        <f>SUMIFS('[3]Taxes Withheld'!G$1:G$65536,'[3]Taxes Withheld'!C$1:C$65536,'Import DV AUCS'!A442)</f>
        <v>#VALUE!</v>
      </c>
      <c r="K442" s="10" t="e">
        <f t="shared" si="6"/>
        <v>#VALUE!</v>
      </c>
      <c r="M442" t="s">
        <v>66</v>
      </c>
      <c r="N442" t="s">
        <v>67</v>
      </c>
      <c r="O442" t="s">
        <v>68</v>
      </c>
    </row>
    <row r="443" spans="1:15" hidden="1" x14ac:dyDescent="0.3">
      <c r="A443" t="s">
        <v>1199</v>
      </c>
      <c r="B443" t="s">
        <v>30</v>
      </c>
      <c r="C443" t="s">
        <v>63</v>
      </c>
      <c r="D443" s="10">
        <v>0</v>
      </c>
      <c r="E443" s="575" t="s">
        <v>372</v>
      </c>
      <c r="F443" t="s">
        <v>1200</v>
      </c>
      <c r="G443" s="10">
        <v>30685.02</v>
      </c>
      <c r="H443" s="10" t="e">
        <f>SUMIFS('[3]Taxes Withheld'!F$1:F$65536,'[3]Taxes Withheld'!C$1:C$65536,'Import DV AUCS'!A443)</f>
        <v>#VALUE!</v>
      </c>
      <c r="I443" s="10" t="e">
        <f>SUMIFS('[3]Taxes Withheld'!G$1:G$65536,'[3]Taxes Withheld'!C$1:C$65536,'Import DV AUCS'!A443)</f>
        <v>#VALUE!</v>
      </c>
      <c r="K443" s="10" t="e">
        <f t="shared" si="6"/>
        <v>#VALUE!</v>
      </c>
      <c r="M443" t="s">
        <v>66</v>
      </c>
      <c r="N443" t="s">
        <v>67</v>
      </c>
      <c r="O443" t="s">
        <v>68</v>
      </c>
    </row>
    <row r="444" spans="1:15" hidden="1" x14ac:dyDescent="0.3">
      <c r="A444" t="s">
        <v>1201</v>
      </c>
      <c r="B444" t="s">
        <v>30</v>
      </c>
      <c r="C444" t="s">
        <v>63</v>
      </c>
      <c r="D444" s="10">
        <v>0</v>
      </c>
      <c r="E444" t="s">
        <v>64</v>
      </c>
      <c r="F444" t="s">
        <v>1202</v>
      </c>
      <c r="G444" s="10">
        <v>5000</v>
      </c>
      <c r="H444" s="10" t="e">
        <f>SUMIFS('[3]Taxes Withheld'!F$1:F$65536,'[3]Taxes Withheld'!C$1:C$65536,'Import DV AUCS'!A444)</f>
        <v>#VALUE!</v>
      </c>
      <c r="I444" s="10" t="e">
        <f>SUMIFS('[3]Taxes Withheld'!G$1:G$65536,'[3]Taxes Withheld'!C$1:C$65536,'Import DV AUCS'!A444)</f>
        <v>#VALUE!</v>
      </c>
      <c r="K444" s="10" t="e">
        <f t="shared" si="6"/>
        <v>#VALUE!</v>
      </c>
      <c r="M444" t="s">
        <v>66</v>
      </c>
      <c r="N444" t="s">
        <v>67</v>
      </c>
      <c r="O444" t="s">
        <v>68</v>
      </c>
    </row>
    <row r="445" spans="1:15" hidden="1" x14ac:dyDescent="0.3">
      <c r="A445" t="s">
        <v>1203</v>
      </c>
      <c r="B445" t="s">
        <v>30</v>
      </c>
      <c r="C445" t="s">
        <v>63</v>
      </c>
      <c r="D445" s="10">
        <v>0</v>
      </c>
      <c r="E445" t="s">
        <v>753</v>
      </c>
      <c r="F445" t="s">
        <v>1204</v>
      </c>
      <c r="G445" s="10">
        <v>300</v>
      </c>
      <c r="H445" s="10" t="e">
        <f>SUMIFS('[3]Taxes Withheld'!F$1:F$65536,'[3]Taxes Withheld'!C$1:C$65536,'Import DV AUCS'!A445)</f>
        <v>#VALUE!</v>
      </c>
      <c r="I445" s="10" t="e">
        <f>SUMIFS('[3]Taxes Withheld'!G$1:G$65536,'[3]Taxes Withheld'!C$1:C$65536,'Import DV AUCS'!A445)</f>
        <v>#VALUE!</v>
      </c>
      <c r="K445" s="10" t="e">
        <f t="shared" si="6"/>
        <v>#VALUE!</v>
      </c>
      <c r="M445" t="s">
        <v>66</v>
      </c>
      <c r="N445" t="s">
        <v>67</v>
      </c>
      <c r="O445" t="s">
        <v>68</v>
      </c>
    </row>
    <row r="446" spans="1:15" hidden="1" x14ac:dyDescent="0.3">
      <c r="A446" t="s">
        <v>1205</v>
      </c>
      <c r="B446" t="s">
        <v>30</v>
      </c>
      <c r="C446" t="s">
        <v>63</v>
      </c>
      <c r="D446" s="10">
        <v>0</v>
      </c>
      <c r="E446" s="575" t="s">
        <v>1809</v>
      </c>
      <c r="F446" t="s">
        <v>1206</v>
      </c>
      <c r="G446" s="10">
        <v>600</v>
      </c>
      <c r="H446" s="10" t="e">
        <f>SUMIFS('[3]Taxes Withheld'!F$1:F$65536,'[3]Taxes Withheld'!C$1:C$65536,'Import DV AUCS'!A446)</f>
        <v>#VALUE!</v>
      </c>
      <c r="I446" s="10" t="e">
        <f>SUMIFS('[3]Taxes Withheld'!G$1:G$65536,'[3]Taxes Withheld'!C$1:C$65536,'Import DV AUCS'!A446)</f>
        <v>#VALUE!</v>
      </c>
      <c r="K446" s="10" t="e">
        <f t="shared" si="6"/>
        <v>#VALUE!</v>
      </c>
      <c r="M446" t="s">
        <v>66</v>
      </c>
      <c r="N446" t="s">
        <v>67</v>
      </c>
      <c r="O446" t="s">
        <v>68</v>
      </c>
    </row>
    <row r="447" spans="1:15" hidden="1" x14ac:dyDescent="0.3">
      <c r="A447" t="s">
        <v>1207</v>
      </c>
      <c r="B447" t="s">
        <v>30</v>
      </c>
      <c r="C447" t="s">
        <v>63</v>
      </c>
      <c r="D447" s="10">
        <v>0</v>
      </c>
      <c r="E447" s="575" t="s">
        <v>393</v>
      </c>
      <c r="F447" t="s">
        <v>1208</v>
      </c>
      <c r="G447" s="10">
        <v>4297.8599999999997</v>
      </c>
      <c r="H447" s="10" t="e">
        <f>SUMIFS('[3]Taxes Withheld'!F$1:F$65536,'[3]Taxes Withheld'!C$1:C$65536,'Import DV AUCS'!A447)</f>
        <v>#VALUE!</v>
      </c>
      <c r="I447" s="10" t="e">
        <f>SUMIFS('[3]Taxes Withheld'!G$1:G$65536,'[3]Taxes Withheld'!C$1:C$65536,'Import DV AUCS'!A447)</f>
        <v>#VALUE!</v>
      </c>
      <c r="K447" s="10" t="e">
        <f t="shared" si="6"/>
        <v>#VALUE!</v>
      </c>
      <c r="M447" t="s">
        <v>66</v>
      </c>
      <c r="N447" t="s">
        <v>67</v>
      </c>
      <c r="O447" t="s">
        <v>68</v>
      </c>
    </row>
    <row r="448" spans="1:15" hidden="1" x14ac:dyDescent="0.3">
      <c r="A448" t="s">
        <v>1209</v>
      </c>
      <c r="B448" t="s">
        <v>30</v>
      </c>
      <c r="C448" t="s">
        <v>63</v>
      </c>
      <c r="D448" s="10">
        <v>0</v>
      </c>
      <c r="E448" t="s">
        <v>396</v>
      </c>
      <c r="F448" t="s">
        <v>1210</v>
      </c>
      <c r="G448" s="10">
        <v>1200</v>
      </c>
      <c r="H448" s="10" t="e">
        <f>SUMIFS('[3]Taxes Withheld'!F$1:F$65536,'[3]Taxes Withheld'!C$1:C$65536,'Import DV AUCS'!A448)</f>
        <v>#VALUE!</v>
      </c>
      <c r="I448" s="10" t="e">
        <f>SUMIFS('[3]Taxes Withheld'!G$1:G$65536,'[3]Taxes Withheld'!C$1:C$65536,'Import DV AUCS'!A448)</f>
        <v>#VALUE!</v>
      </c>
      <c r="K448" s="10" t="e">
        <f t="shared" si="6"/>
        <v>#VALUE!</v>
      </c>
      <c r="M448" t="s">
        <v>66</v>
      </c>
      <c r="N448" t="s">
        <v>67</v>
      </c>
      <c r="O448" t="s">
        <v>68</v>
      </c>
    </row>
    <row r="449" spans="1:15" hidden="1" x14ac:dyDescent="0.3">
      <c r="A449" t="s">
        <v>1211</v>
      </c>
      <c r="B449" t="s">
        <v>30</v>
      </c>
      <c r="C449" t="s">
        <v>63</v>
      </c>
      <c r="D449" s="10">
        <v>0</v>
      </c>
      <c r="E449" s="575" t="s">
        <v>372</v>
      </c>
      <c r="F449" t="s">
        <v>1212</v>
      </c>
      <c r="G449" s="10">
        <v>30685.02</v>
      </c>
      <c r="H449" s="10" t="e">
        <f>SUMIFS('[3]Taxes Withheld'!F$1:F$65536,'[3]Taxes Withheld'!C$1:C$65536,'Import DV AUCS'!A449)</f>
        <v>#VALUE!</v>
      </c>
      <c r="I449" s="10" t="e">
        <f>SUMIFS('[3]Taxes Withheld'!G$1:G$65536,'[3]Taxes Withheld'!C$1:C$65536,'Import DV AUCS'!A449)</f>
        <v>#VALUE!</v>
      </c>
      <c r="K449" s="10" t="e">
        <f t="shared" si="6"/>
        <v>#VALUE!</v>
      </c>
      <c r="M449" t="s">
        <v>66</v>
      </c>
      <c r="N449" t="s">
        <v>67</v>
      </c>
      <c r="O449" t="s">
        <v>68</v>
      </c>
    </row>
    <row r="450" spans="1:15" hidden="1" x14ac:dyDescent="0.3">
      <c r="A450" t="s">
        <v>1213</v>
      </c>
      <c r="B450" t="s">
        <v>30</v>
      </c>
      <c r="C450" t="s">
        <v>63</v>
      </c>
      <c r="D450" s="10">
        <v>0</v>
      </c>
      <c r="E450" t="s">
        <v>1214</v>
      </c>
      <c r="F450" t="s">
        <v>1215</v>
      </c>
      <c r="G450" s="10">
        <v>63576.729999999996</v>
      </c>
      <c r="H450" s="10" t="e">
        <f>SUMIFS('[3]Taxes Withheld'!F$1:F$65536,'[3]Taxes Withheld'!C$1:C$65536,'Import DV AUCS'!A450)</f>
        <v>#VALUE!</v>
      </c>
      <c r="I450" s="10" t="e">
        <f>SUMIFS('[3]Taxes Withheld'!G$1:G$65536,'[3]Taxes Withheld'!C$1:C$65536,'Import DV AUCS'!A450)</f>
        <v>#VALUE!</v>
      </c>
      <c r="K450" s="10" t="e">
        <f t="shared" si="6"/>
        <v>#VALUE!</v>
      </c>
      <c r="M450" t="s">
        <v>98</v>
      </c>
      <c r="N450" t="s">
        <v>99</v>
      </c>
      <c r="O450" t="s">
        <v>100</v>
      </c>
    </row>
    <row r="451" spans="1:15" hidden="1" x14ac:dyDescent="0.3">
      <c r="A451" t="s">
        <v>1216</v>
      </c>
      <c r="B451" t="s">
        <v>30</v>
      </c>
      <c r="C451" t="s">
        <v>63</v>
      </c>
      <c r="D451" s="10">
        <v>0</v>
      </c>
      <c r="E451" t="s">
        <v>1217</v>
      </c>
      <c r="F451" t="s">
        <v>1218</v>
      </c>
      <c r="G451" s="10">
        <v>2375</v>
      </c>
      <c r="H451" s="10" t="e">
        <f>SUMIFS('[3]Taxes Withheld'!F$1:F$65536,'[3]Taxes Withheld'!C$1:C$65536,'Import DV AUCS'!A451)</f>
        <v>#VALUE!</v>
      </c>
      <c r="I451" s="10" t="e">
        <f>SUMIFS('[3]Taxes Withheld'!G$1:G$65536,'[3]Taxes Withheld'!C$1:C$65536,'Import DV AUCS'!A451)</f>
        <v>#VALUE!</v>
      </c>
      <c r="K451" s="10" t="e">
        <f t="shared" si="6"/>
        <v>#VALUE!</v>
      </c>
      <c r="M451" t="s">
        <v>98</v>
      </c>
      <c r="N451" t="s">
        <v>99</v>
      </c>
      <c r="O451" t="s">
        <v>100</v>
      </c>
    </row>
    <row r="452" spans="1:15" hidden="1" x14ac:dyDescent="0.3">
      <c r="A452" t="s">
        <v>1219</v>
      </c>
      <c r="B452" t="s">
        <v>30</v>
      </c>
      <c r="C452" t="s">
        <v>63</v>
      </c>
      <c r="D452" s="10">
        <v>0</v>
      </c>
      <c r="E452" s="576" t="s">
        <v>2318</v>
      </c>
      <c r="F452" t="s">
        <v>1221</v>
      </c>
      <c r="G452" s="10">
        <v>3171.56</v>
      </c>
      <c r="H452" s="10" t="e">
        <f>SUMIFS('[3]Taxes Withheld'!F$1:F$65536,'[3]Taxes Withheld'!C$1:C$65536,'Import DV AUCS'!A452)</f>
        <v>#VALUE!</v>
      </c>
      <c r="I452" s="10" t="e">
        <f>SUMIFS('[3]Taxes Withheld'!G$1:G$65536,'[3]Taxes Withheld'!C$1:C$65536,'Import DV AUCS'!A452)</f>
        <v>#VALUE!</v>
      </c>
      <c r="K452" s="10" t="e">
        <f t="shared" ref="K452:K515" si="7">H452+I452+J452</f>
        <v>#VALUE!</v>
      </c>
      <c r="M452" t="s">
        <v>98</v>
      </c>
      <c r="N452" t="s">
        <v>99</v>
      </c>
      <c r="O452" t="s">
        <v>100</v>
      </c>
    </row>
    <row r="453" spans="1:15" hidden="1" x14ac:dyDescent="0.3">
      <c r="A453" t="s">
        <v>1222</v>
      </c>
      <c r="B453" t="s">
        <v>30</v>
      </c>
      <c r="C453" t="s">
        <v>63</v>
      </c>
      <c r="D453" s="10">
        <v>0</v>
      </c>
      <c r="E453" t="s">
        <v>1223</v>
      </c>
      <c r="F453" t="s">
        <v>1224</v>
      </c>
      <c r="G453" s="10">
        <v>230</v>
      </c>
      <c r="H453" s="10" t="e">
        <f>SUMIFS('[3]Taxes Withheld'!F$1:F$65536,'[3]Taxes Withheld'!C$1:C$65536,'Import DV AUCS'!A453)</f>
        <v>#VALUE!</v>
      </c>
      <c r="I453" s="10" t="e">
        <f>SUMIFS('[3]Taxes Withheld'!G$1:G$65536,'[3]Taxes Withheld'!C$1:C$65536,'Import DV AUCS'!A453)</f>
        <v>#VALUE!</v>
      </c>
      <c r="K453" s="10" t="e">
        <f t="shared" si="7"/>
        <v>#VALUE!</v>
      </c>
      <c r="M453" t="s">
        <v>98</v>
      </c>
      <c r="N453" t="s">
        <v>99</v>
      </c>
      <c r="O453" t="s">
        <v>100</v>
      </c>
    </row>
    <row r="454" spans="1:15" hidden="1" x14ac:dyDescent="0.3">
      <c r="A454" t="s">
        <v>1225</v>
      </c>
      <c r="B454" t="s">
        <v>30</v>
      </c>
      <c r="C454" t="s">
        <v>63</v>
      </c>
      <c r="D454" s="10">
        <v>0</v>
      </c>
      <c r="E454" t="s">
        <v>1226</v>
      </c>
      <c r="F454" t="s">
        <v>1227</v>
      </c>
      <c r="G454" s="10">
        <v>40600</v>
      </c>
      <c r="H454" s="10" t="e">
        <f>SUMIFS('[3]Taxes Withheld'!F$1:F$65536,'[3]Taxes Withheld'!C$1:C$65536,'Import DV AUCS'!A454)</f>
        <v>#VALUE!</v>
      </c>
      <c r="I454" s="10" t="e">
        <f>SUMIFS('[3]Taxes Withheld'!G$1:G$65536,'[3]Taxes Withheld'!C$1:C$65536,'Import DV AUCS'!A454)</f>
        <v>#VALUE!</v>
      </c>
      <c r="K454" s="10" t="e">
        <f t="shared" si="7"/>
        <v>#VALUE!</v>
      </c>
      <c r="M454" t="s">
        <v>98</v>
      </c>
      <c r="N454" t="s">
        <v>99</v>
      </c>
      <c r="O454" t="s">
        <v>100</v>
      </c>
    </row>
    <row r="455" spans="1:15" hidden="1" x14ac:dyDescent="0.3">
      <c r="A455" t="s">
        <v>1228</v>
      </c>
      <c r="B455" t="s">
        <v>30</v>
      </c>
      <c r="C455" t="s">
        <v>63</v>
      </c>
      <c r="D455" s="10">
        <v>0</v>
      </c>
      <c r="E455" t="s">
        <v>1229</v>
      </c>
      <c r="F455" t="s">
        <v>1230</v>
      </c>
      <c r="G455" s="10">
        <v>0</v>
      </c>
      <c r="H455" s="10" t="e">
        <f>SUMIFS('[3]Taxes Withheld'!F$1:F$65536,'[3]Taxes Withheld'!C$1:C$65536,'Import DV AUCS'!A455)</f>
        <v>#VALUE!</v>
      </c>
      <c r="I455" s="10" t="e">
        <f>SUMIFS('[3]Taxes Withheld'!G$1:G$65536,'[3]Taxes Withheld'!C$1:C$65536,'Import DV AUCS'!A455)</f>
        <v>#VALUE!</v>
      </c>
      <c r="K455" s="10" t="e">
        <f t="shared" si="7"/>
        <v>#VALUE!</v>
      </c>
      <c r="M455" t="s">
        <v>55</v>
      </c>
      <c r="N455" t="s">
        <v>56</v>
      </c>
      <c r="O455" t="s">
        <v>57</v>
      </c>
    </row>
    <row r="456" spans="1:15" hidden="1" x14ac:dyDescent="0.3">
      <c r="A456" t="s">
        <v>1231</v>
      </c>
      <c r="B456" t="s">
        <v>30</v>
      </c>
      <c r="C456" t="s">
        <v>63</v>
      </c>
      <c r="D456" s="10">
        <v>0</v>
      </c>
      <c r="E456" t="s">
        <v>567</v>
      </c>
      <c r="F456" t="s">
        <v>1232</v>
      </c>
      <c r="G456" s="10">
        <v>1392.25</v>
      </c>
      <c r="H456" s="10" t="e">
        <f>SUMIFS('[3]Taxes Withheld'!F$1:F$65536,'[3]Taxes Withheld'!C$1:C$65536,'Import DV AUCS'!A456)</f>
        <v>#VALUE!</v>
      </c>
      <c r="I456" s="10" t="e">
        <f>SUMIFS('[3]Taxes Withheld'!G$1:G$65536,'[3]Taxes Withheld'!C$1:C$65536,'Import DV AUCS'!A456)</f>
        <v>#VALUE!</v>
      </c>
      <c r="K456" s="10" t="e">
        <f t="shared" si="7"/>
        <v>#VALUE!</v>
      </c>
      <c r="M456" t="s">
        <v>98</v>
      </c>
      <c r="N456" t="s">
        <v>99</v>
      </c>
      <c r="O456" t="s">
        <v>100</v>
      </c>
    </row>
    <row r="457" spans="1:15" hidden="1" x14ac:dyDescent="0.3">
      <c r="A457" t="s">
        <v>1233</v>
      </c>
      <c r="B457" t="s">
        <v>30</v>
      </c>
      <c r="C457" t="s">
        <v>63</v>
      </c>
      <c r="D457" s="10">
        <v>0</v>
      </c>
      <c r="E457" t="s">
        <v>1234</v>
      </c>
      <c r="F457" t="s">
        <v>1235</v>
      </c>
      <c r="G457" s="10">
        <v>0</v>
      </c>
      <c r="H457" s="10" t="e">
        <f>SUMIFS('[3]Taxes Withheld'!F$1:F$65536,'[3]Taxes Withheld'!C$1:C$65536,'Import DV AUCS'!A457)</f>
        <v>#VALUE!</v>
      </c>
      <c r="I457" s="10" t="e">
        <f>SUMIFS('[3]Taxes Withheld'!G$1:G$65536,'[3]Taxes Withheld'!C$1:C$65536,'Import DV AUCS'!A457)</f>
        <v>#VALUE!</v>
      </c>
      <c r="K457" s="10" t="e">
        <f t="shared" si="7"/>
        <v>#VALUE!</v>
      </c>
      <c r="M457" t="s">
        <v>55</v>
      </c>
      <c r="N457" t="s">
        <v>56</v>
      </c>
      <c r="O457" t="s">
        <v>57</v>
      </c>
    </row>
    <row r="458" spans="1:15" hidden="1" x14ac:dyDescent="0.3">
      <c r="A458" t="s">
        <v>1236</v>
      </c>
      <c r="B458" t="s">
        <v>30</v>
      </c>
      <c r="C458" t="s">
        <v>63</v>
      </c>
      <c r="D458" s="10">
        <v>0</v>
      </c>
      <c r="E458" t="s">
        <v>1237</v>
      </c>
      <c r="F458" t="s">
        <v>1238</v>
      </c>
      <c r="G458" s="10">
        <v>0</v>
      </c>
      <c r="H458" s="10" t="e">
        <f>SUMIFS('[3]Taxes Withheld'!F$1:F$65536,'[3]Taxes Withheld'!C$1:C$65536,'Import DV AUCS'!A458)</f>
        <v>#VALUE!</v>
      </c>
      <c r="I458" s="10" t="e">
        <f>SUMIFS('[3]Taxes Withheld'!G$1:G$65536,'[3]Taxes Withheld'!C$1:C$65536,'Import DV AUCS'!A458)</f>
        <v>#VALUE!</v>
      </c>
      <c r="K458" s="10" t="e">
        <f t="shared" si="7"/>
        <v>#VALUE!</v>
      </c>
      <c r="M458" t="s">
        <v>55</v>
      </c>
      <c r="N458" t="s">
        <v>56</v>
      </c>
      <c r="O458" t="s">
        <v>57</v>
      </c>
    </row>
    <row r="459" spans="1:15" hidden="1" x14ac:dyDescent="0.3">
      <c r="A459" t="s">
        <v>1239</v>
      </c>
      <c r="B459" t="s">
        <v>30</v>
      </c>
      <c r="C459" t="s">
        <v>1240</v>
      </c>
      <c r="D459" s="10">
        <v>800</v>
      </c>
      <c r="E459" t="s">
        <v>96</v>
      </c>
      <c r="F459" t="s">
        <v>1241</v>
      </c>
      <c r="G459" s="10">
        <v>750</v>
      </c>
      <c r="H459" s="10" t="e">
        <f>SUMIFS('[3]Taxes Withheld'!F$1:F$65536,'[3]Taxes Withheld'!C$1:C$65536,'Import DV AUCS'!A459)</f>
        <v>#VALUE!</v>
      </c>
      <c r="I459" s="10" t="e">
        <f>SUMIFS('[3]Taxes Withheld'!G$1:G$65536,'[3]Taxes Withheld'!C$1:C$65536,'Import DV AUCS'!A459)</f>
        <v>#VALUE!</v>
      </c>
      <c r="K459" s="10" t="e">
        <f t="shared" si="7"/>
        <v>#VALUE!</v>
      </c>
      <c r="M459" t="s">
        <v>55</v>
      </c>
      <c r="N459" t="s">
        <v>56</v>
      </c>
      <c r="O459" t="s">
        <v>57</v>
      </c>
    </row>
    <row r="460" spans="1:15" hidden="1" x14ac:dyDescent="0.3">
      <c r="A460" t="s">
        <v>1242</v>
      </c>
      <c r="B460" t="s">
        <v>30</v>
      </c>
      <c r="C460" t="s">
        <v>63</v>
      </c>
      <c r="D460" s="10">
        <v>0</v>
      </c>
      <c r="E460" t="s">
        <v>1229</v>
      </c>
      <c r="F460" t="s">
        <v>1243</v>
      </c>
      <c r="G460" s="10">
        <v>0</v>
      </c>
      <c r="H460" s="10" t="e">
        <f>SUMIFS('[3]Taxes Withheld'!F$1:F$65536,'[3]Taxes Withheld'!C$1:C$65536,'Import DV AUCS'!A460)</f>
        <v>#VALUE!</v>
      </c>
      <c r="I460" s="10" t="e">
        <f>SUMIFS('[3]Taxes Withheld'!G$1:G$65536,'[3]Taxes Withheld'!C$1:C$65536,'Import DV AUCS'!A460)</f>
        <v>#VALUE!</v>
      </c>
      <c r="K460" s="10" t="e">
        <f t="shared" si="7"/>
        <v>#VALUE!</v>
      </c>
      <c r="M460" t="s">
        <v>55</v>
      </c>
      <c r="N460" t="s">
        <v>56</v>
      </c>
      <c r="O460" t="s">
        <v>57</v>
      </c>
    </row>
    <row r="461" spans="1:15" hidden="1" x14ac:dyDescent="0.3">
      <c r="A461" t="s">
        <v>1244</v>
      </c>
      <c r="B461" t="s">
        <v>30</v>
      </c>
      <c r="C461" t="s">
        <v>63</v>
      </c>
      <c r="D461" s="10">
        <v>0</v>
      </c>
      <c r="E461" t="s">
        <v>1245</v>
      </c>
      <c r="F461" t="s">
        <v>1246</v>
      </c>
      <c r="G461" s="10">
        <v>40694.54</v>
      </c>
      <c r="H461" s="10" t="e">
        <f>SUMIFS('[3]Taxes Withheld'!F$1:F$65536,'[3]Taxes Withheld'!C$1:C$65536,'Import DV AUCS'!A461)</f>
        <v>#VALUE!</v>
      </c>
      <c r="I461" s="10" t="e">
        <f>SUMIFS('[3]Taxes Withheld'!G$1:G$65536,'[3]Taxes Withheld'!C$1:C$65536,'Import DV AUCS'!A461)</f>
        <v>#VALUE!</v>
      </c>
      <c r="K461" s="10" t="e">
        <f t="shared" si="7"/>
        <v>#VALUE!</v>
      </c>
      <c r="M461" t="s">
        <v>98</v>
      </c>
      <c r="N461" t="s">
        <v>99</v>
      </c>
      <c r="O461" t="s">
        <v>100</v>
      </c>
    </row>
    <row r="462" spans="1:15" hidden="1" x14ac:dyDescent="0.3">
      <c r="A462" t="s">
        <v>1247</v>
      </c>
      <c r="B462" t="s">
        <v>30</v>
      </c>
      <c r="C462" t="s">
        <v>63</v>
      </c>
      <c r="D462" s="10">
        <v>0</v>
      </c>
      <c r="E462" t="s">
        <v>1248</v>
      </c>
      <c r="F462" t="s">
        <v>1249</v>
      </c>
      <c r="G462" s="10">
        <v>0</v>
      </c>
      <c r="H462" s="10" t="e">
        <f>SUMIFS('[3]Taxes Withheld'!F$1:F$65536,'[3]Taxes Withheld'!C$1:C$65536,'Import DV AUCS'!A462)</f>
        <v>#VALUE!</v>
      </c>
      <c r="I462" s="10" t="e">
        <f>SUMIFS('[3]Taxes Withheld'!G$1:G$65536,'[3]Taxes Withheld'!C$1:C$65536,'Import DV AUCS'!A462)</f>
        <v>#VALUE!</v>
      </c>
      <c r="K462" s="10" t="e">
        <f t="shared" si="7"/>
        <v>#VALUE!</v>
      </c>
      <c r="M462" t="s">
        <v>55</v>
      </c>
      <c r="N462" t="s">
        <v>56</v>
      </c>
      <c r="O462" t="s">
        <v>57</v>
      </c>
    </row>
    <row r="463" spans="1:15" hidden="1" x14ac:dyDescent="0.3">
      <c r="A463" t="s">
        <v>1250</v>
      </c>
      <c r="B463" t="s">
        <v>30</v>
      </c>
      <c r="C463" t="s">
        <v>63</v>
      </c>
      <c r="D463" s="10">
        <v>0</v>
      </c>
      <c r="E463" t="s">
        <v>253</v>
      </c>
      <c r="F463" t="s">
        <v>254</v>
      </c>
      <c r="G463" s="10">
        <v>9500</v>
      </c>
      <c r="H463" s="10" t="e">
        <f>SUMIFS('[3]Taxes Withheld'!F$1:F$65536,'[3]Taxes Withheld'!C$1:C$65536,'Import DV AUCS'!A463)</f>
        <v>#VALUE!</v>
      </c>
      <c r="I463" s="10" t="e">
        <f>SUMIFS('[3]Taxes Withheld'!G$1:G$65536,'[3]Taxes Withheld'!C$1:C$65536,'Import DV AUCS'!A463)</f>
        <v>#VALUE!</v>
      </c>
      <c r="K463" s="10" t="e">
        <f t="shared" si="7"/>
        <v>#VALUE!</v>
      </c>
      <c r="M463" t="s">
        <v>98</v>
      </c>
      <c r="N463" t="s">
        <v>99</v>
      </c>
      <c r="O463" t="s">
        <v>100</v>
      </c>
    </row>
    <row r="464" spans="1:15" hidden="1" x14ac:dyDescent="0.3">
      <c r="A464" t="s">
        <v>1251</v>
      </c>
      <c r="B464" t="s">
        <v>30</v>
      </c>
      <c r="C464" t="s">
        <v>1252</v>
      </c>
      <c r="D464" s="10">
        <v>3760</v>
      </c>
      <c r="E464" t="s">
        <v>119</v>
      </c>
      <c r="F464" t="s">
        <v>1253</v>
      </c>
      <c r="G464" s="10">
        <v>3558.57</v>
      </c>
      <c r="H464" s="10" t="e">
        <f>SUMIFS('[3]Taxes Withheld'!F$1:F$65536,'[3]Taxes Withheld'!C$1:C$65536,'Import DV AUCS'!A464)</f>
        <v>#VALUE!</v>
      </c>
      <c r="I464" s="10" t="e">
        <f>SUMIFS('[3]Taxes Withheld'!G$1:G$65536,'[3]Taxes Withheld'!C$1:C$65536,'Import DV AUCS'!A464)</f>
        <v>#VALUE!</v>
      </c>
      <c r="K464" s="10" t="e">
        <f t="shared" si="7"/>
        <v>#VALUE!</v>
      </c>
      <c r="M464" t="s">
        <v>55</v>
      </c>
      <c r="N464" t="s">
        <v>56</v>
      </c>
      <c r="O464" t="s">
        <v>57</v>
      </c>
    </row>
    <row r="465" spans="1:15" hidden="1" x14ac:dyDescent="0.3">
      <c r="A465" t="s">
        <v>1254</v>
      </c>
      <c r="B465" t="s">
        <v>30</v>
      </c>
      <c r="C465" t="s">
        <v>1255</v>
      </c>
      <c r="D465" s="10">
        <v>30000</v>
      </c>
      <c r="E465" s="575" t="s">
        <v>2232</v>
      </c>
      <c r="F465" t="s">
        <v>1257</v>
      </c>
      <c r="G465" s="10">
        <v>28125</v>
      </c>
      <c r="H465" s="10" t="e">
        <f>SUMIFS('[3]Taxes Withheld'!F$1:F$65536,'[3]Taxes Withheld'!C$1:C$65536,'Import DV AUCS'!A465)</f>
        <v>#VALUE!</v>
      </c>
      <c r="I465" s="10" t="e">
        <f>SUMIFS('[3]Taxes Withheld'!G$1:G$65536,'[3]Taxes Withheld'!C$1:C$65536,'Import DV AUCS'!A465)</f>
        <v>#VALUE!</v>
      </c>
      <c r="K465" s="10" t="e">
        <f t="shared" si="7"/>
        <v>#VALUE!</v>
      </c>
      <c r="M465" t="s">
        <v>55</v>
      </c>
      <c r="N465" t="s">
        <v>56</v>
      </c>
      <c r="O465" t="s">
        <v>57</v>
      </c>
    </row>
    <row r="466" spans="1:15" hidden="1" x14ac:dyDescent="0.3">
      <c r="A466" t="s">
        <v>1258</v>
      </c>
      <c r="B466" t="s">
        <v>30</v>
      </c>
      <c r="C466" t="s">
        <v>63</v>
      </c>
      <c r="D466" s="10">
        <v>0</v>
      </c>
      <c r="E466" t="s">
        <v>1259</v>
      </c>
      <c r="F466" t="s">
        <v>1260</v>
      </c>
      <c r="G466" s="10">
        <v>4495.3100000000004</v>
      </c>
      <c r="H466" s="10" t="e">
        <f>SUMIFS('[3]Taxes Withheld'!F$1:F$65536,'[3]Taxes Withheld'!C$1:C$65536,'Import DV AUCS'!A466)</f>
        <v>#VALUE!</v>
      </c>
      <c r="I466" s="10" t="e">
        <f>SUMIFS('[3]Taxes Withheld'!G$1:G$65536,'[3]Taxes Withheld'!C$1:C$65536,'Import DV AUCS'!A466)</f>
        <v>#VALUE!</v>
      </c>
      <c r="K466" s="10" t="e">
        <f t="shared" si="7"/>
        <v>#VALUE!</v>
      </c>
      <c r="M466" t="s">
        <v>98</v>
      </c>
      <c r="N466" t="s">
        <v>99</v>
      </c>
      <c r="O466" t="s">
        <v>100</v>
      </c>
    </row>
    <row r="467" spans="1:15" hidden="1" x14ac:dyDescent="0.3">
      <c r="A467" t="s">
        <v>1261</v>
      </c>
      <c r="B467" t="s">
        <v>30</v>
      </c>
      <c r="C467" t="s">
        <v>1262</v>
      </c>
      <c r="D467" s="10">
        <v>2800</v>
      </c>
      <c r="E467" t="s">
        <v>1263</v>
      </c>
      <c r="F467" t="s">
        <v>1264</v>
      </c>
      <c r="G467" s="10">
        <v>2800</v>
      </c>
      <c r="H467" s="10" t="e">
        <f>SUMIFS('[3]Taxes Withheld'!F$1:F$65536,'[3]Taxes Withheld'!C$1:C$65536,'Import DV AUCS'!A467)</f>
        <v>#VALUE!</v>
      </c>
      <c r="I467" s="10" t="e">
        <f>SUMIFS('[3]Taxes Withheld'!G$1:G$65536,'[3]Taxes Withheld'!C$1:C$65536,'Import DV AUCS'!A467)</f>
        <v>#VALUE!</v>
      </c>
      <c r="K467" s="10" t="e">
        <f t="shared" si="7"/>
        <v>#VALUE!</v>
      </c>
      <c r="M467" t="s">
        <v>55</v>
      </c>
      <c r="N467" t="s">
        <v>56</v>
      </c>
      <c r="O467" t="s">
        <v>57</v>
      </c>
    </row>
    <row r="468" spans="1:15" hidden="1" x14ac:dyDescent="0.3">
      <c r="A468" t="s">
        <v>1265</v>
      </c>
      <c r="B468" t="s">
        <v>30</v>
      </c>
      <c r="C468" t="s">
        <v>1266</v>
      </c>
      <c r="D468" s="10">
        <v>2000</v>
      </c>
      <c r="E468" t="s">
        <v>288</v>
      </c>
      <c r="F468" t="s">
        <v>1267</v>
      </c>
      <c r="G468" s="10">
        <v>2000</v>
      </c>
      <c r="H468" s="10" t="e">
        <f>SUMIFS('[3]Taxes Withheld'!F$1:F$65536,'[3]Taxes Withheld'!C$1:C$65536,'Import DV AUCS'!A468)</f>
        <v>#VALUE!</v>
      </c>
      <c r="I468" s="10" t="e">
        <f>SUMIFS('[3]Taxes Withheld'!G$1:G$65536,'[3]Taxes Withheld'!C$1:C$65536,'Import DV AUCS'!A468)</f>
        <v>#VALUE!</v>
      </c>
      <c r="K468" s="10" t="e">
        <f t="shared" si="7"/>
        <v>#VALUE!</v>
      </c>
      <c r="M468" t="s">
        <v>55</v>
      </c>
      <c r="N468" t="s">
        <v>56</v>
      </c>
      <c r="O468" t="s">
        <v>57</v>
      </c>
    </row>
    <row r="469" spans="1:15" hidden="1" x14ac:dyDescent="0.3">
      <c r="A469" t="s">
        <v>1268</v>
      </c>
      <c r="B469" t="s">
        <v>30</v>
      </c>
      <c r="C469" t="s">
        <v>1269</v>
      </c>
      <c r="D469" s="10">
        <v>9600</v>
      </c>
      <c r="E469" t="s">
        <v>1129</v>
      </c>
      <c r="F469" t="s">
        <v>1270</v>
      </c>
      <c r="G469" s="10">
        <v>9600</v>
      </c>
      <c r="H469" s="10" t="e">
        <f>SUMIFS('[3]Taxes Withheld'!F$1:F$65536,'[3]Taxes Withheld'!C$1:C$65536,'Import DV AUCS'!A469)</f>
        <v>#VALUE!</v>
      </c>
      <c r="I469" s="10" t="e">
        <f>SUMIFS('[3]Taxes Withheld'!G$1:G$65536,'[3]Taxes Withheld'!C$1:C$65536,'Import DV AUCS'!A469)</f>
        <v>#VALUE!</v>
      </c>
      <c r="K469" s="10" t="e">
        <f t="shared" si="7"/>
        <v>#VALUE!</v>
      </c>
      <c r="M469" t="s">
        <v>55</v>
      </c>
      <c r="N469" t="s">
        <v>56</v>
      </c>
      <c r="O469" t="s">
        <v>57</v>
      </c>
    </row>
    <row r="470" spans="1:15" hidden="1" x14ac:dyDescent="0.3">
      <c r="A470" t="s">
        <v>1271</v>
      </c>
      <c r="B470" t="s">
        <v>30</v>
      </c>
      <c r="C470" t="s">
        <v>1272</v>
      </c>
      <c r="D470" s="10">
        <v>3500</v>
      </c>
      <c r="E470" s="575" t="s">
        <v>1715</v>
      </c>
      <c r="F470" t="s">
        <v>1274</v>
      </c>
      <c r="G470" s="10">
        <v>3281.25</v>
      </c>
      <c r="H470" s="10" t="e">
        <f>SUMIFS('[3]Taxes Withheld'!F$1:F$65536,'[3]Taxes Withheld'!C$1:C$65536,'Import DV AUCS'!A470)</f>
        <v>#VALUE!</v>
      </c>
      <c r="I470" s="10" t="e">
        <f>SUMIFS('[3]Taxes Withheld'!G$1:G$65536,'[3]Taxes Withheld'!C$1:C$65536,'Import DV AUCS'!A470)</f>
        <v>#VALUE!</v>
      </c>
      <c r="K470" s="10" t="e">
        <f t="shared" si="7"/>
        <v>#VALUE!</v>
      </c>
      <c r="M470" t="s">
        <v>55</v>
      </c>
      <c r="N470" t="s">
        <v>56</v>
      </c>
      <c r="O470" t="s">
        <v>57</v>
      </c>
    </row>
    <row r="471" spans="1:15" hidden="1" x14ac:dyDescent="0.3">
      <c r="A471" t="s">
        <v>1275</v>
      </c>
      <c r="B471" t="s">
        <v>30</v>
      </c>
      <c r="C471" t="s">
        <v>1276</v>
      </c>
      <c r="D471" s="10">
        <v>0</v>
      </c>
      <c r="E471" t="s">
        <v>442</v>
      </c>
      <c r="F471" t="s">
        <v>1277</v>
      </c>
      <c r="G471" s="10">
        <v>0</v>
      </c>
      <c r="H471" s="10" t="e">
        <f>SUMIFS('[3]Taxes Withheld'!F$1:F$65536,'[3]Taxes Withheld'!C$1:C$65536,'Import DV AUCS'!A471)</f>
        <v>#VALUE!</v>
      </c>
      <c r="I471" s="10" t="e">
        <f>SUMIFS('[3]Taxes Withheld'!G$1:G$65536,'[3]Taxes Withheld'!C$1:C$65536,'Import DV AUCS'!A471)</f>
        <v>#VALUE!</v>
      </c>
      <c r="K471" s="10" t="e">
        <f t="shared" si="7"/>
        <v>#VALUE!</v>
      </c>
      <c r="M471" t="s">
        <v>55</v>
      </c>
      <c r="N471" t="s">
        <v>56</v>
      </c>
      <c r="O471" t="s">
        <v>57</v>
      </c>
    </row>
    <row r="472" spans="1:15" hidden="1" x14ac:dyDescent="0.3">
      <c r="A472" t="s">
        <v>1278</v>
      </c>
      <c r="B472" t="s">
        <v>30</v>
      </c>
      <c r="C472" t="s">
        <v>1279</v>
      </c>
      <c r="D472" s="10">
        <v>7873</v>
      </c>
      <c r="E472" t="s">
        <v>1017</v>
      </c>
      <c r="F472" t="s">
        <v>1280</v>
      </c>
      <c r="G472" s="10">
        <v>7380.94</v>
      </c>
      <c r="H472" s="10" t="e">
        <f>SUMIFS('[3]Taxes Withheld'!F$1:F$65536,'[3]Taxes Withheld'!C$1:C$65536,'Import DV AUCS'!A472)</f>
        <v>#VALUE!</v>
      </c>
      <c r="I472" s="10" t="e">
        <f>SUMIFS('[3]Taxes Withheld'!G$1:G$65536,'[3]Taxes Withheld'!C$1:C$65536,'Import DV AUCS'!A472)</f>
        <v>#VALUE!</v>
      </c>
      <c r="K472" s="10" t="e">
        <f t="shared" si="7"/>
        <v>#VALUE!</v>
      </c>
      <c r="M472" t="s">
        <v>55</v>
      </c>
      <c r="N472" t="s">
        <v>56</v>
      </c>
      <c r="O472" t="s">
        <v>57</v>
      </c>
    </row>
    <row r="473" spans="1:15" hidden="1" x14ac:dyDescent="0.3">
      <c r="A473" t="s">
        <v>1281</v>
      </c>
      <c r="B473" t="s">
        <v>30</v>
      </c>
      <c r="C473" t="s">
        <v>1282</v>
      </c>
      <c r="D473" s="10">
        <v>11000</v>
      </c>
      <c r="E473" t="s">
        <v>673</v>
      </c>
      <c r="F473" t="s">
        <v>1283</v>
      </c>
      <c r="G473" s="10">
        <v>10312.5</v>
      </c>
      <c r="H473" s="10" t="e">
        <f>SUMIFS('[3]Taxes Withheld'!F$1:F$65536,'[3]Taxes Withheld'!C$1:C$65536,'Import DV AUCS'!A473)</f>
        <v>#VALUE!</v>
      </c>
      <c r="I473" s="10" t="e">
        <f>SUMIFS('[3]Taxes Withheld'!G$1:G$65536,'[3]Taxes Withheld'!C$1:C$65536,'Import DV AUCS'!A473)</f>
        <v>#VALUE!</v>
      </c>
      <c r="K473" s="10" t="e">
        <f t="shared" si="7"/>
        <v>#VALUE!</v>
      </c>
      <c r="M473" t="s">
        <v>55</v>
      </c>
      <c r="N473" t="s">
        <v>56</v>
      </c>
      <c r="O473" t="s">
        <v>57</v>
      </c>
    </row>
    <row r="474" spans="1:15" hidden="1" x14ac:dyDescent="0.3">
      <c r="A474" t="s">
        <v>1284</v>
      </c>
      <c r="B474" t="s">
        <v>30</v>
      </c>
      <c r="C474" t="s">
        <v>63</v>
      </c>
      <c r="D474" s="10">
        <v>0</v>
      </c>
      <c r="E474" t="s">
        <v>155</v>
      </c>
      <c r="F474" t="s">
        <v>1285</v>
      </c>
      <c r="G474" s="10">
        <v>480.78</v>
      </c>
      <c r="H474" s="10" t="e">
        <f>SUMIFS('[3]Taxes Withheld'!F$1:F$65536,'[3]Taxes Withheld'!C$1:C$65536,'Import DV AUCS'!A474)</f>
        <v>#VALUE!</v>
      </c>
      <c r="I474" s="10" t="e">
        <f>SUMIFS('[3]Taxes Withheld'!G$1:G$65536,'[3]Taxes Withheld'!C$1:C$65536,'Import DV AUCS'!A474)</f>
        <v>#VALUE!</v>
      </c>
      <c r="K474" s="10" t="e">
        <f t="shared" si="7"/>
        <v>#VALUE!</v>
      </c>
      <c r="M474" t="s">
        <v>98</v>
      </c>
      <c r="N474" t="s">
        <v>99</v>
      </c>
      <c r="O474" t="s">
        <v>100</v>
      </c>
    </row>
    <row r="475" spans="1:15" hidden="1" x14ac:dyDescent="0.3">
      <c r="A475" t="s">
        <v>1286</v>
      </c>
      <c r="B475" t="s">
        <v>30</v>
      </c>
      <c r="C475" t="s">
        <v>63</v>
      </c>
      <c r="D475" s="10">
        <v>0</v>
      </c>
      <c r="E475" t="s">
        <v>1259</v>
      </c>
      <c r="F475" t="s">
        <v>1287</v>
      </c>
      <c r="G475" s="10">
        <v>4495.3100000000004</v>
      </c>
      <c r="H475" s="10" t="e">
        <f>SUMIFS('[3]Taxes Withheld'!F$1:F$65536,'[3]Taxes Withheld'!C$1:C$65536,'Import DV AUCS'!A475)</f>
        <v>#VALUE!</v>
      </c>
      <c r="I475" s="10" t="e">
        <f>SUMIFS('[3]Taxes Withheld'!G$1:G$65536,'[3]Taxes Withheld'!C$1:C$65536,'Import DV AUCS'!A475)</f>
        <v>#VALUE!</v>
      </c>
      <c r="K475" s="10" t="e">
        <f t="shared" si="7"/>
        <v>#VALUE!</v>
      </c>
      <c r="M475" t="s">
        <v>98</v>
      </c>
      <c r="N475" t="s">
        <v>99</v>
      </c>
      <c r="O475" t="s">
        <v>100</v>
      </c>
    </row>
    <row r="476" spans="1:15" hidden="1" x14ac:dyDescent="0.3">
      <c r="A476" t="s">
        <v>1288</v>
      </c>
      <c r="B476" t="s">
        <v>30</v>
      </c>
      <c r="C476" t="s">
        <v>63</v>
      </c>
      <c r="D476" s="10">
        <v>0</v>
      </c>
      <c r="E476" t="s">
        <v>162</v>
      </c>
      <c r="F476" t="s">
        <v>1289</v>
      </c>
      <c r="G476" s="10">
        <v>25781.25</v>
      </c>
      <c r="H476" s="10" t="e">
        <f>SUMIFS('[3]Taxes Withheld'!F$1:F$65536,'[3]Taxes Withheld'!C$1:C$65536,'Import DV AUCS'!A476)</f>
        <v>#VALUE!</v>
      </c>
      <c r="I476" s="10" t="e">
        <f>SUMIFS('[3]Taxes Withheld'!G$1:G$65536,'[3]Taxes Withheld'!C$1:C$65536,'Import DV AUCS'!A476)</f>
        <v>#VALUE!</v>
      </c>
      <c r="K476" s="10" t="e">
        <f t="shared" si="7"/>
        <v>#VALUE!</v>
      </c>
      <c r="M476" t="s">
        <v>98</v>
      </c>
      <c r="N476" t="s">
        <v>99</v>
      </c>
      <c r="O476" t="s">
        <v>100</v>
      </c>
    </row>
    <row r="477" spans="1:15" hidden="1" x14ac:dyDescent="0.3">
      <c r="A477" t="s">
        <v>1290</v>
      </c>
      <c r="B477" t="s">
        <v>30</v>
      </c>
      <c r="C477" t="s">
        <v>1291</v>
      </c>
      <c r="D477" s="10">
        <v>976560</v>
      </c>
      <c r="E477" t="s">
        <v>1292</v>
      </c>
      <c r="F477" t="s">
        <v>1293</v>
      </c>
      <c r="G477" s="10">
        <v>924244.28</v>
      </c>
      <c r="H477" s="10" t="e">
        <f>SUMIFS('[3]Taxes Withheld'!F$1:F$65536,'[3]Taxes Withheld'!C$1:C$65536,'Import DV AUCS'!A477)</f>
        <v>#VALUE!</v>
      </c>
      <c r="I477" s="10" t="e">
        <f>SUMIFS('[3]Taxes Withheld'!G$1:G$65536,'[3]Taxes Withheld'!C$1:C$65536,'Import DV AUCS'!A477)</f>
        <v>#VALUE!</v>
      </c>
      <c r="K477" s="10" t="e">
        <f t="shared" si="7"/>
        <v>#VALUE!</v>
      </c>
      <c r="M477" t="s">
        <v>55</v>
      </c>
      <c r="N477" t="s">
        <v>56</v>
      </c>
      <c r="O477" t="s">
        <v>57</v>
      </c>
    </row>
    <row r="478" spans="1:15" hidden="1" x14ac:dyDescent="0.3">
      <c r="A478" t="s">
        <v>1294</v>
      </c>
      <c r="B478" t="s">
        <v>30</v>
      </c>
      <c r="C478" t="s">
        <v>63</v>
      </c>
      <c r="D478" s="10">
        <v>0</v>
      </c>
      <c r="E478" t="s">
        <v>1295</v>
      </c>
      <c r="F478" t="s">
        <v>1296</v>
      </c>
      <c r="G478" s="10">
        <v>8755.2000000000007</v>
      </c>
      <c r="H478" s="10" t="e">
        <f>SUMIFS('[3]Taxes Withheld'!F$1:F$65536,'[3]Taxes Withheld'!C$1:C$65536,'Import DV AUCS'!A478)</f>
        <v>#VALUE!</v>
      </c>
      <c r="I478" s="10" t="e">
        <f>SUMIFS('[3]Taxes Withheld'!G$1:G$65536,'[3]Taxes Withheld'!C$1:C$65536,'Import DV AUCS'!A478)</f>
        <v>#VALUE!</v>
      </c>
      <c r="K478" s="10" t="e">
        <f t="shared" si="7"/>
        <v>#VALUE!</v>
      </c>
      <c r="M478" t="s">
        <v>98</v>
      </c>
      <c r="N478" t="s">
        <v>99</v>
      </c>
      <c r="O478" t="s">
        <v>100</v>
      </c>
    </row>
    <row r="479" spans="1:15" hidden="1" x14ac:dyDescent="0.3">
      <c r="A479" t="s">
        <v>1297</v>
      </c>
      <c r="B479" t="s">
        <v>30</v>
      </c>
      <c r="C479" t="s">
        <v>63</v>
      </c>
      <c r="D479" s="10">
        <v>0</v>
      </c>
      <c r="E479" t="s">
        <v>1298</v>
      </c>
      <c r="F479" t="s">
        <v>1299</v>
      </c>
      <c r="G479" s="10">
        <v>1138282.71</v>
      </c>
      <c r="H479" s="10" t="e">
        <f>SUMIFS('[3]Taxes Withheld'!F$1:F$65536,'[3]Taxes Withheld'!C$1:C$65536,'Import DV AUCS'!A479)</f>
        <v>#VALUE!</v>
      </c>
      <c r="I479" s="10" t="e">
        <f>SUMIFS('[3]Taxes Withheld'!G$1:G$65536,'[3]Taxes Withheld'!C$1:C$65536,'Import DV AUCS'!A479)</f>
        <v>#VALUE!</v>
      </c>
      <c r="K479" s="10" t="e">
        <f t="shared" si="7"/>
        <v>#VALUE!</v>
      </c>
      <c r="M479" t="s">
        <v>98</v>
      </c>
      <c r="N479" t="s">
        <v>99</v>
      </c>
      <c r="O479" t="s">
        <v>100</v>
      </c>
    </row>
    <row r="480" spans="1:15" hidden="1" x14ac:dyDescent="0.3">
      <c r="A480" t="s">
        <v>1300</v>
      </c>
      <c r="B480" t="s">
        <v>30</v>
      </c>
      <c r="C480" t="s">
        <v>1301</v>
      </c>
      <c r="D480" s="10">
        <v>6320</v>
      </c>
      <c r="E480" t="s">
        <v>155</v>
      </c>
      <c r="F480" t="s">
        <v>1302</v>
      </c>
      <c r="G480" s="10">
        <v>5981.43</v>
      </c>
      <c r="H480" s="10" t="e">
        <f>SUMIFS('[3]Taxes Withheld'!F$1:F$65536,'[3]Taxes Withheld'!C$1:C$65536,'Import DV AUCS'!A480)</f>
        <v>#VALUE!</v>
      </c>
      <c r="I480" s="10" t="e">
        <f>SUMIFS('[3]Taxes Withheld'!G$1:G$65536,'[3]Taxes Withheld'!C$1:C$65536,'Import DV AUCS'!A480)</f>
        <v>#VALUE!</v>
      </c>
      <c r="K480" s="10" t="e">
        <f t="shared" si="7"/>
        <v>#VALUE!</v>
      </c>
      <c r="M480" t="s">
        <v>55</v>
      </c>
      <c r="N480" t="s">
        <v>56</v>
      </c>
      <c r="O480" t="s">
        <v>57</v>
      </c>
    </row>
    <row r="481" spans="1:15" hidden="1" x14ac:dyDescent="0.3">
      <c r="A481" t="s">
        <v>1303</v>
      </c>
      <c r="B481" t="s">
        <v>30</v>
      </c>
      <c r="C481" t="s">
        <v>1304</v>
      </c>
      <c r="D481" s="10">
        <v>2800</v>
      </c>
      <c r="E481" t="s">
        <v>1305</v>
      </c>
      <c r="F481" t="s">
        <v>1306</v>
      </c>
      <c r="G481" s="10">
        <v>2688</v>
      </c>
      <c r="H481" s="10" t="e">
        <f>SUMIFS('[3]Taxes Withheld'!F$1:F$65536,'[3]Taxes Withheld'!C$1:C$65536,'Import DV AUCS'!A481)</f>
        <v>#VALUE!</v>
      </c>
      <c r="I481" s="10" t="e">
        <f>SUMIFS('[3]Taxes Withheld'!G$1:G$65536,'[3]Taxes Withheld'!C$1:C$65536,'Import DV AUCS'!A481)</f>
        <v>#VALUE!</v>
      </c>
      <c r="K481" s="10" t="e">
        <f t="shared" si="7"/>
        <v>#VALUE!</v>
      </c>
      <c r="M481" t="s">
        <v>55</v>
      </c>
      <c r="N481" t="s">
        <v>56</v>
      </c>
      <c r="O481" t="s">
        <v>57</v>
      </c>
    </row>
    <row r="482" spans="1:15" hidden="1" x14ac:dyDescent="0.3">
      <c r="A482" t="s">
        <v>1307</v>
      </c>
      <c r="B482" t="s">
        <v>30</v>
      </c>
      <c r="C482" t="s">
        <v>1308</v>
      </c>
      <c r="D482" s="10">
        <v>2486</v>
      </c>
      <c r="E482" s="575" t="s">
        <v>2430</v>
      </c>
      <c r="F482" t="s">
        <v>1309</v>
      </c>
      <c r="G482" s="10">
        <v>2386.56</v>
      </c>
      <c r="H482" s="10" t="e">
        <f>SUMIFS('[3]Taxes Withheld'!F$1:F$65536,'[3]Taxes Withheld'!C$1:C$65536,'Import DV AUCS'!A482)</f>
        <v>#VALUE!</v>
      </c>
      <c r="I482" s="10" t="e">
        <f>SUMIFS('[3]Taxes Withheld'!G$1:G$65536,'[3]Taxes Withheld'!C$1:C$65536,'Import DV AUCS'!A482)</f>
        <v>#VALUE!</v>
      </c>
      <c r="K482" s="10" t="e">
        <f t="shared" si="7"/>
        <v>#VALUE!</v>
      </c>
      <c r="M482" t="s">
        <v>55</v>
      </c>
      <c r="N482" t="s">
        <v>56</v>
      </c>
      <c r="O482" t="s">
        <v>57</v>
      </c>
    </row>
    <row r="483" spans="1:15" hidden="1" x14ac:dyDescent="0.3">
      <c r="A483" t="s">
        <v>1310</v>
      </c>
      <c r="B483" t="s">
        <v>30</v>
      </c>
      <c r="C483" t="s">
        <v>1311</v>
      </c>
      <c r="D483" s="10">
        <v>1200</v>
      </c>
      <c r="E483" s="575" t="s">
        <v>1715</v>
      </c>
      <c r="F483" t="s">
        <v>1312</v>
      </c>
      <c r="G483" s="10">
        <v>1125</v>
      </c>
      <c r="H483" s="10" t="e">
        <f>SUMIFS('[3]Taxes Withheld'!F$1:F$65536,'[3]Taxes Withheld'!C$1:C$65536,'Import DV AUCS'!A483)</f>
        <v>#VALUE!</v>
      </c>
      <c r="I483" s="10" t="e">
        <f>SUMIFS('[3]Taxes Withheld'!G$1:G$65536,'[3]Taxes Withheld'!C$1:C$65536,'Import DV AUCS'!A483)</f>
        <v>#VALUE!</v>
      </c>
      <c r="K483" s="10" t="e">
        <f t="shared" si="7"/>
        <v>#VALUE!</v>
      </c>
      <c r="M483" t="s">
        <v>55</v>
      </c>
      <c r="N483" t="s">
        <v>56</v>
      </c>
      <c r="O483" t="s">
        <v>57</v>
      </c>
    </row>
    <row r="484" spans="1:15" hidden="1" x14ac:dyDescent="0.3">
      <c r="A484" t="s">
        <v>1313</v>
      </c>
      <c r="B484" t="s">
        <v>30</v>
      </c>
      <c r="C484" t="s">
        <v>1314</v>
      </c>
      <c r="D484" s="10">
        <v>13034</v>
      </c>
      <c r="E484" t="s">
        <v>470</v>
      </c>
      <c r="F484" t="s">
        <v>1315</v>
      </c>
      <c r="G484" s="10">
        <v>12534</v>
      </c>
      <c r="H484" s="10" t="e">
        <f>SUMIFS('[3]Taxes Withheld'!F$1:F$65536,'[3]Taxes Withheld'!C$1:C$65536,'Import DV AUCS'!A484)</f>
        <v>#VALUE!</v>
      </c>
      <c r="I484" s="10" t="e">
        <f>SUMIFS('[3]Taxes Withheld'!G$1:G$65536,'[3]Taxes Withheld'!C$1:C$65536,'Import DV AUCS'!A484)</f>
        <v>#VALUE!</v>
      </c>
      <c r="K484" s="10" t="e">
        <f t="shared" si="7"/>
        <v>#VALUE!</v>
      </c>
      <c r="M484" t="s">
        <v>55</v>
      </c>
      <c r="N484" t="s">
        <v>56</v>
      </c>
      <c r="O484" t="s">
        <v>57</v>
      </c>
    </row>
    <row r="485" spans="1:15" hidden="1" x14ac:dyDescent="0.3">
      <c r="A485" t="s">
        <v>1316</v>
      </c>
      <c r="B485" t="s">
        <v>30</v>
      </c>
      <c r="C485" t="s">
        <v>1317</v>
      </c>
      <c r="D485" s="10">
        <v>21301.64</v>
      </c>
      <c r="E485" t="s">
        <v>470</v>
      </c>
      <c r="F485" t="s">
        <v>1315</v>
      </c>
      <c r="G485" s="10">
        <v>21301.64</v>
      </c>
      <c r="H485" s="10" t="e">
        <f>SUMIFS('[3]Taxes Withheld'!F$1:F$65536,'[3]Taxes Withheld'!C$1:C$65536,'Import DV AUCS'!A485)</f>
        <v>#VALUE!</v>
      </c>
      <c r="I485" s="10" t="e">
        <f>SUMIFS('[3]Taxes Withheld'!G$1:G$65536,'[3]Taxes Withheld'!C$1:C$65536,'Import DV AUCS'!A485)</f>
        <v>#VALUE!</v>
      </c>
      <c r="K485" s="10" t="e">
        <f t="shared" si="7"/>
        <v>#VALUE!</v>
      </c>
      <c r="M485" t="s">
        <v>55</v>
      </c>
      <c r="N485" t="s">
        <v>56</v>
      </c>
      <c r="O485" t="s">
        <v>57</v>
      </c>
    </row>
    <row r="486" spans="1:15" hidden="1" x14ac:dyDescent="0.3">
      <c r="A486" t="s">
        <v>1318</v>
      </c>
      <c r="B486" t="s">
        <v>30</v>
      </c>
      <c r="C486" t="s">
        <v>1319</v>
      </c>
      <c r="D486" s="10">
        <v>1200</v>
      </c>
      <c r="E486" s="575" t="s">
        <v>1715</v>
      </c>
      <c r="F486" t="s">
        <v>1320</v>
      </c>
      <c r="G486" s="10">
        <v>1125</v>
      </c>
      <c r="H486" s="10" t="e">
        <f>SUMIFS('[3]Taxes Withheld'!F$1:F$65536,'[3]Taxes Withheld'!C$1:C$65536,'Import DV AUCS'!A486)</f>
        <v>#VALUE!</v>
      </c>
      <c r="I486" s="10" t="e">
        <f>SUMIFS('[3]Taxes Withheld'!G$1:G$65536,'[3]Taxes Withheld'!C$1:C$65536,'Import DV AUCS'!A486)</f>
        <v>#VALUE!</v>
      </c>
      <c r="K486" s="10" t="e">
        <f t="shared" si="7"/>
        <v>#VALUE!</v>
      </c>
      <c r="M486" t="s">
        <v>55</v>
      </c>
      <c r="N486" t="s">
        <v>56</v>
      </c>
      <c r="O486" t="s">
        <v>57</v>
      </c>
    </row>
    <row r="487" spans="1:15" hidden="1" x14ac:dyDescent="0.3">
      <c r="A487" t="s">
        <v>1321</v>
      </c>
      <c r="B487" t="s">
        <v>30</v>
      </c>
      <c r="C487" t="s">
        <v>1322</v>
      </c>
      <c r="D487" s="10">
        <v>18421.13</v>
      </c>
      <c r="E487" t="s">
        <v>191</v>
      </c>
      <c r="F487" t="s">
        <v>1323</v>
      </c>
      <c r="G487" s="10">
        <v>17638.59</v>
      </c>
      <c r="H487" s="10" t="e">
        <f>SUMIFS('[3]Taxes Withheld'!F$1:F$65536,'[3]Taxes Withheld'!C$1:C$65536,'Import DV AUCS'!A487)</f>
        <v>#VALUE!</v>
      </c>
      <c r="I487" s="10" t="e">
        <f>SUMIFS('[3]Taxes Withheld'!G$1:G$65536,'[3]Taxes Withheld'!C$1:C$65536,'Import DV AUCS'!A487)</f>
        <v>#VALUE!</v>
      </c>
      <c r="K487" s="10" t="e">
        <f t="shared" si="7"/>
        <v>#VALUE!</v>
      </c>
      <c r="M487" t="s">
        <v>55</v>
      </c>
      <c r="N487" t="s">
        <v>56</v>
      </c>
      <c r="O487" t="s">
        <v>57</v>
      </c>
    </row>
    <row r="488" spans="1:15" hidden="1" x14ac:dyDescent="0.3">
      <c r="A488" t="s">
        <v>1324</v>
      </c>
      <c r="B488" t="s">
        <v>30</v>
      </c>
      <c r="C488" t="s">
        <v>1325</v>
      </c>
      <c r="D488" s="10">
        <v>12300</v>
      </c>
      <c r="E488" t="s">
        <v>470</v>
      </c>
      <c r="F488" t="s">
        <v>1315</v>
      </c>
      <c r="G488" s="10">
        <v>12300</v>
      </c>
      <c r="H488" s="10" t="e">
        <f>SUMIFS('[3]Taxes Withheld'!F$1:F$65536,'[3]Taxes Withheld'!C$1:C$65536,'Import DV AUCS'!A488)</f>
        <v>#VALUE!</v>
      </c>
      <c r="I488" s="10" t="e">
        <f>SUMIFS('[3]Taxes Withheld'!G$1:G$65536,'[3]Taxes Withheld'!C$1:C$65536,'Import DV AUCS'!A488)</f>
        <v>#VALUE!</v>
      </c>
      <c r="K488" s="10" t="e">
        <f t="shared" si="7"/>
        <v>#VALUE!</v>
      </c>
      <c r="M488" t="s">
        <v>55</v>
      </c>
      <c r="N488" t="s">
        <v>56</v>
      </c>
      <c r="O488" t="s">
        <v>57</v>
      </c>
    </row>
    <row r="489" spans="1:15" hidden="1" x14ac:dyDescent="0.3">
      <c r="A489" t="s">
        <v>1326</v>
      </c>
      <c r="B489" t="s">
        <v>30</v>
      </c>
      <c r="C489" t="s">
        <v>1327</v>
      </c>
      <c r="D489" s="10">
        <v>40369.5</v>
      </c>
      <c r="E489" t="s">
        <v>470</v>
      </c>
      <c r="F489" t="s">
        <v>1328</v>
      </c>
      <c r="G489" s="10">
        <v>35286.17</v>
      </c>
      <c r="H489" s="10" t="e">
        <f>SUMIFS('[3]Taxes Withheld'!F$1:F$65536,'[3]Taxes Withheld'!C$1:C$65536,'Import DV AUCS'!A489)</f>
        <v>#VALUE!</v>
      </c>
      <c r="I489" s="10" t="e">
        <f>SUMIFS('[3]Taxes Withheld'!G$1:G$65536,'[3]Taxes Withheld'!C$1:C$65536,'Import DV AUCS'!A489)</f>
        <v>#VALUE!</v>
      </c>
      <c r="K489" s="10" t="e">
        <f t="shared" si="7"/>
        <v>#VALUE!</v>
      </c>
      <c r="M489" t="s">
        <v>55</v>
      </c>
      <c r="N489" t="s">
        <v>56</v>
      </c>
      <c r="O489" t="s">
        <v>57</v>
      </c>
    </row>
    <row r="490" spans="1:15" hidden="1" x14ac:dyDescent="0.3">
      <c r="A490" t="s">
        <v>1329</v>
      </c>
      <c r="B490" t="s">
        <v>30</v>
      </c>
      <c r="C490" t="s">
        <v>1330</v>
      </c>
      <c r="D490" s="10">
        <v>5390.81</v>
      </c>
      <c r="E490" s="575" t="s">
        <v>1715</v>
      </c>
      <c r="F490" t="s">
        <v>1331</v>
      </c>
      <c r="G490" s="10">
        <v>5053.8900000000003</v>
      </c>
      <c r="H490" s="10" t="e">
        <f>SUMIFS('[3]Taxes Withheld'!F$1:F$65536,'[3]Taxes Withheld'!C$1:C$65536,'Import DV AUCS'!A490)</f>
        <v>#VALUE!</v>
      </c>
      <c r="I490" s="10" t="e">
        <f>SUMIFS('[3]Taxes Withheld'!G$1:G$65536,'[3]Taxes Withheld'!C$1:C$65536,'Import DV AUCS'!A490)</f>
        <v>#VALUE!</v>
      </c>
      <c r="K490" s="10" t="e">
        <f t="shared" si="7"/>
        <v>#VALUE!</v>
      </c>
      <c r="M490" t="s">
        <v>55</v>
      </c>
      <c r="N490" t="s">
        <v>56</v>
      </c>
      <c r="O490" t="s">
        <v>57</v>
      </c>
    </row>
    <row r="491" spans="1:15" hidden="1" x14ac:dyDescent="0.3">
      <c r="A491" t="s">
        <v>1332</v>
      </c>
      <c r="B491" t="s">
        <v>30</v>
      </c>
      <c r="C491" t="s">
        <v>1333</v>
      </c>
      <c r="D491" s="10">
        <v>920</v>
      </c>
      <c r="E491" t="s">
        <v>96</v>
      </c>
      <c r="F491" t="s">
        <v>1334</v>
      </c>
      <c r="G491" s="10">
        <v>862.5</v>
      </c>
      <c r="H491" s="10" t="e">
        <f>SUMIFS('[3]Taxes Withheld'!F$1:F$65536,'[3]Taxes Withheld'!C$1:C$65536,'Import DV AUCS'!A491)</f>
        <v>#VALUE!</v>
      </c>
      <c r="I491" s="10" t="e">
        <f>SUMIFS('[3]Taxes Withheld'!G$1:G$65536,'[3]Taxes Withheld'!C$1:C$65536,'Import DV AUCS'!A491)</f>
        <v>#VALUE!</v>
      </c>
      <c r="K491" s="10" t="e">
        <f t="shared" si="7"/>
        <v>#VALUE!</v>
      </c>
      <c r="M491" t="s">
        <v>55</v>
      </c>
      <c r="N491" t="s">
        <v>56</v>
      </c>
      <c r="O491" t="s">
        <v>57</v>
      </c>
    </row>
    <row r="492" spans="1:15" hidden="1" x14ac:dyDescent="0.3">
      <c r="A492" t="s">
        <v>1335</v>
      </c>
      <c r="B492" t="s">
        <v>30</v>
      </c>
      <c r="C492" t="s">
        <v>63</v>
      </c>
      <c r="D492" s="10">
        <v>0</v>
      </c>
      <c r="E492" t="s">
        <v>1336</v>
      </c>
      <c r="F492" t="s">
        <v>1337</v>
      </c>
      <c r="G492" s="10">
        <v>950</v>
      </c>
      <c r="H492" s="10" t="e">
        <f>SUMIFS('[3]Taxes Withheld'!F$1:F$65536,'[3]Taxes Withheld'!C$1:C$65536,'Import DV AUCS'!A492)</f>
        <v>#VALUE!</v>
      </c>
      <c r="I492" s="10" t="e">
        <f>SUMIFS('[3]Taxes Withheld'!G$1:G$65536,'[3]Taxes Withheld'!C$1:C$65536,'Import DV AUCS'!A492)</f>
        <v>#VALUE!</v>
      </c>
      <c r="K492" s="10" t="e">
        <f t="shared" si="7"/>
        <v>#VALUE!</v>
      </c>
      <c r="M492" t="s">
        <v>98</v>
      </c>
      <c r="N492" t="s">
        <v>99</v>
      </c>
      <c r="O492" t="s">
        <v>100</v>
      </c>
    </row>
    <row r="493" spans="1:15" hidden="1" x14ac:dyDescent="0.3">
      <c r="A493" t="s">
        <v>1338</v>
      </c>
      <c r="B493" t="s">
        <v>30</v>
      </c>
      <c r="C493" t="s">
        <v>63</v>
      </c>
      <c r="D493" s="10">
        <v>0</v>
      </c>
      <c r="E493" t="s">
        <v>1339</v>
      </c>
      <c r="F493" t="s">
        <v>1337</v>
      </c>
      <c r="G493" s="10">
        <v>950</v>
      </c>
      <c r="H493" s="10" t="e">
        <f>SUMIFS('[3]Taxes Withheld'!F$1:F$65536,'[3]Taxes Withheld'!C$1:C$65536,'Import DV AUCS'!A493)</f>
        <v>#VALUE!</v>
      </c>
      <c r="I493" s="10" t="e">
        <f>SUMIFS('[3]Taxes Withheld'!G$1:G$65536,'[3]Taxes Withheld'!C$1:C$65536,'Import DV AUCS'!A493)</f>
        <v>#VALUE!</v>
      </c>
      <c r="K493" s="10" t="e">
        <f t="shared" si="7"/>
        <v>#VALUE!</v>
      </c>
      <c r="M493" t="s">
        <v>98</v>
      </c>
      <c r="N493" t="s">
        <v>99</v>
      </c>
      <c r="O493" t="s">
        <v>100</v>
      </c>
    </row>
    <row r="494" spans="1:15" hidden="1" x14ac:dyDescent="0.3">
      <c r="A494" t="s">
        <v>1340</v>
      </c>
      <c r="B494" t="s">
        <v>30</v>
      </c>
      <c r="C494" t="s">
        <v>63</v>
      </c>
      <c r="D494" s="10">
        <v>0</v>
      </c>
      <c r="E494" t="s">
        <v>187</v>
      </c>
      <c r="F494" t="s">
        <v>1337</v>
      </c>
      <c r="G494" s="10">
        <v>9500</v>
      </c>
      <c r="H494" s="10" t="e">
        <f>SUMIFS('[3]Taxes Withheld'!F$1:F$65536,'[3]Taxes Withheld'!C$1:C$65536,'Import DV AUCS'!A494)</f>
        <v>#VALUE!</v>
      </c>
      <c r="I494" s="10" t="e">
        <f>SUMIFS('[3]Taxes Withheld'!G$1:G$65536,'[3]Taxes Withheld'!C$1:C$65536,'Import DV AUCS'!A494)</f>
        <v>#VALUE!</v>
      </c>
      <c r="K494" s="10" t="e">
        <f t="shared" si="7"/>
        <v>#VALUE!</v>
      </c>
      <c r="M494" t="s">
        <v>98</v>
      </c>
      <c r="N494" t="s">
        <v>99</v>
      </c>
      <c r="O494" t="s">
        <v>100</v>
      </c>
    </row>
    <row r="495" spans="1:15" hidden="1" x14ac:dyDescent="0.3">
      <c r="A495" t="s">
        <v>1341</v>
      </c>
      <c r="B495" t="s">
        <v>30</v>
      </c>
      <c r="C495" t="s">
        <v>63</v>
      </c>
      <c r="D495" s="10">
        <v>0</v>
      </c>
      <c r="E495" s="575" t="s">
        <v>2428</v>
      </c>
      <c r="F495" t="s">
        <v>1337</v>
      </c>
      <c r="G495" s="10">
        <v>950</v>
      </c>
      <c r="H495" s="10" t="e">
        <f>SUMIFS('[3]Taxes Withheld'!F$1:F$65536,'[3]Taxes Withheld'!C$1:C$65536,'Import DV AUCS'!A495)</f>
        <v>#VALUE!</v>
      </c>
      <c r="I495" s="10" t="e">
        <f>SUMIFS('[3]Taxes Withheld'!G$1:G$65536,'[3]Taxes Withheld'!C$1:C$65536,'Import DV AUCS'!A495)</f>
        <v>#VALUE!</v>
      </c>
      <c r="K495" s="10" t="e">
        <f t="shared" si="7"/>
        <v>#VALUE!</v>
      </c>
      <c r="M495" t="s">
        <v>98</v>
      </c>
      <c r="N495" t="s">
        <v>99</v>
      </c>
      <c r="O495" t="s">
        <v>100</v>
      </c>
    </row>
    <row r="496" spans="1:15" hidden="1" x14ac:dyDescent="0.3">
      <c r="A496" t="s">
        <v>1343</v>
      </c>
      <c r="B496" t="s">
        <v>30</v>
      </c>
      <c r="C496" t="s">
        <v>1344</v>
      </c>
      <c r="D496" s="10">
        <v>13600</v>
      </c>
      <c r="E496" t="s">
        <v>119</v>
      </c>
      <c r="F496" t="s">
        <v>1345</v>
      </c>
      <c r="G496" s="10">
        <v>12871.43</v>
      </c>
      <c r="H496" s="10" t="e">
        <f>SUMIFS('[3]Taxes Withheld'!F$1:F$65536,'[3]Taxes Withheld'!C$1:C$65536,'Import DV AUCS'!A496)</f>
        <v>#VALUE!</v>
      </c>
      <c r="I496" s="10" t="e">
        <f>SUMIFS('[3]Taxes Withheld'!G$1:G$65536,'[3]Taxes Withheld'!C$1:C$65536,'Import DV AUCS'!A496)</f>
        <v>#VALUE!</v>
      </c>
      <c r="K496" s="10" t="e">
        <f t="shared" si="7"/>
        <v>#VALUE!</v>
      </c>
      <c r="M496" t="s">
        <v>55</v>
      </c>
      <c r="N496" t="s">
        <v>56</v>
      </c>
      <c r="O496" t="s">
        <v>57</v>
      </c>
    </row>
    <row r="497" spans="1:15" hidden="1" x14ac:dyDescent="0.3">
      <c r="A497" t="s">
        <v>1346</v>
      </c>
      <c r="B497" t="s">
        <v>30</v>
      </c>
      <c r="C497" t="s">
        <v>1347</v>
      </c>
      <c r="D497" s="10">
        <v>1500</v>
      </c>
      <c r="E497" t="s">
        <v>1348</v>
      </c>
      <c r="F497" t="s">
        <v>1349</v>
      </c>
      <c r="G497" s="10">
        <v>1500</v>
      </c>
      <c r="H497" s="10" t="e">
        <f>SUMIFS('[3]Taxes Withheld'!F$1:F$65536,'[3]Taxes Withheld'!C$1:C$65536,'Import DV AUCS'!A497)</f>
        <v>#VALUE!</v>
      </c>
      <c r="I497" s="10" t="e">
        <f>SUMIFS('[3]Taxes Withheld'!G$1:G$65536,'[3]Taxes Withheld'!C$1:C$65536,'Import DV AUCS'!A497)</f>
        <v>#VALUE!</v>
      </c>
      <c r="K497" s="10" t="e">
        <f t="shared" si="7"/>
        <v>#VALUE!</v>
      </c>
      <c r="M497" t="s">
        <v>55</v>
      </c>
      <c r="N497" t="s">
        <v>56</v>
      </c>
      <c r="O497" t="s">
        <v>57</v>
      </c>
    </row>
    <row r="498" spans="1:15" hidden="1" x14ac:dyDescent="0.3">
      <c r="A498" t="s">
        <v>1350</v>
      </c>
      <c r="B498" t="s">
        <v>30</v>
      </c>
      <c r="C498" t="s">
        <v>1351</v>
      </c>
      <c r="D498" s="10">
        <v>350</v>
      </c>
      <c r="E498" t="s">
        <v>548</v>
      </c>
      <c r="F498" t="s">
        <v>1352</v>
      </c>
      <c r="G498" s="10">
        <v>350</v>
      </c>
      <c r="H498" s="10" t="e">
        <f>SUMIFS('[3]Taxes Withheld'!F$1:F$65536,'[3]Taxes Withheld'!C$1:C$65536,'Import DV AUCS'!A498)</f>
        <v>#VALUE!</v>
      </c>
      <c r="I498" s="10" t="e">
        <f>SUMIFS('[3]Taxes Withheld'!G$1:G$65536,'[3]Taxes Withheld'!C$1:C$65536,'Import DV AUCS'!A498)</f>
        <v>#VALUE!</v>
      </c>
      <c r="K498" s="10" t="e">
        <f t="shared" si="7"/>
        <v>#VALUE!</v>
      </c>
      <c r="M498" t="s">
        <v>55</v>
      </c>
      <c r="N498" t="s">
        <v>56</v>
      </c>
      <c r="O498" t="s">
        <v>57</v>
      </c>
    </row>
    <row r="499" spans="1:15" hidden="1" x14ac:dyDescent="0.3">
      <c r="A499" t="s">
        <v>1353</v>
      </c>
      <c r="B499" t="s">
        <v>30</v>
      </c>
      <c r="C499" t="s">
        <v>1354</v>
      </c>
      <c r="D499" s="10">
        <v>31800</v>
      </c>
      <c r="E499" t="s">
        <v>126</v>
      </c>
      <c r="F499" t="s">
        <v>1355</v>
      </c>
      <c r="G499" s="10">
        <v>29812.5</v>
      </c>
      <c r="H499" s="10" t="e">
        <f>SUMIFS('[3]Taxes Withheld'!F$1:F$65536,'[3]Taxes Withheld'!C$1:C$65536,'Import DV AUCS'!A499)</f>
        <v>#VALUE!</v>
      </c>
      <c r="I499" s="10" t="e">
        <f>SUMIFS('[3]Taxes Withheld'!G$1:G$65536,'[3]Taxes Withheld'!C$1:C$65536,'Import DV AUCS'!A499)</f>
        <v>#VALUE!</v>
      </c>
      <c r="K499" s="10" t="e">
        <f t="shared" si="7"/>
        <v>#VALUE!</v>
      </c>
      <c r="M499" t="s">
        <v>55</v>
      </c>
      <c r="N499" t="s">
        <v>56</v>
      </c>
      <c r="O499" t="s">
        <v>57</v>
      </c>
    </row>
    <row r="500" spans="1:15" hidden="1" x14ac:dyDescent="0.3">
      <c r="A500" t="s">
        <v>1356</v>
      </c>
      <c r="B500" t="s">
        <v>30</v>
      </c>
      <c r="C500" t="s">
        <v>1357</v>
      </c>
      <c r="D500" s="10">
        <v>480</v>
      </c>
      <c r="E500" t="s">
        <v>96</v>
      </c>
      <c r="F500" t="s">
        <v>1358</v>
      </c>
      <c r="G500" s="10">
        <v>450</v>
      </c>
      <c r="H500" s="10" t="e">
        <f>SUMIFS('[3]Taxes Withheld'!F$1:F$65536,'[3]Taxes Withheld'!C$1:C$65536,'Import DV AUCS'!A500)</f>
        <v>#VALUE!</v>
      </c>
      <c r="I500" s="10" t="e">
        <f>SUMIFS('[3]Taxes Withheld'!G$1:G$65536,'[3]Taxes Withheld'!C$1:C$65536,'Import DV AUCS'!A500)</f>
        <v>#VALUE!</v>
      </c>
      <c r="K500" s="10" t="e">
        <f t="shared" si="7"/>
        <v>#VALUE!</v>
      </c>
      <c r="M500" t="s">
        <v>55</v>
      </c>
      <c r="N500" t="s">
        <v>56</v>
      </c>
      <c r="O500" t="s">
        <v>57</v>
      </c>
    </row>
    <row r="501" spans="1:15" hidden="1" x14ac:dyDescent="0.3">
      <c r="A501" t="s">
        <v>1359</v>
      </c>
      <c r="B501" t="s">
        <v>30</v>
      </c>
      <c r="C501" t="s">
        <v>1360</v>
      </c>
      <c r="D501" s="10">
        <v>48000</v>
      </c>
      <c r="E501" s="576" t="s">
        <v>2438</v>
      </c>
      <c r="F501" t="s">
        <v>1362</v>
      </c>
      <c r="G501" s="10">
        <v>48000</v>
      </c>
      <c r="H501" s="10" t="e">
        <f>SUMIFS('[3]Taxes Withheld'!F$1:F$65536,'[3]Taxes Withheld'!C$1:C$65536,'Import DV AUCS'!A501)</f>
        <v>#VALUE!</v>
      </c>
      <c r="I501" s="10" t="e">
        <f>SUMIFS('[3]Taxes Withheld'!G$1:G$65536,'[3]Taxes Withheld'!C$1:C$65536,'Import DV AUCS'!A501)</f>
        <v>#VALUE!</v>
      </c>
      <c r="K501" s="10" t="e">
        <f t="shared" si="7"/>
        <v>#VALUE!</v>
      </c>
      <c r="M501" t="s">
        <v>55</v>
      </c>
      <c r="N501" t="s">
        <v>56</v>
      </c>
      <c r="O501" t="s">
        <v>57</v>
      </c>
    </row>
    <row r="502" spans="1:15" hidden="1" x14ac:dyDescent="0.3">
      <c r="A502" t="s">
        <v>1363</v>
      </c>
      <c r="B502" t="s">
        <v>30</v>
      </c>
      <c r="C502" t="s">
        <v>63</v>
      </c>
      <c r="D502" s="10">
        <v>0</v>
      </c>
      <c r="E502" t="s">
        <v>73</v>
      </c>
      <c r="F502" t="s">
        <v>1364</v>
      </c>
      <c r="G502" s="10">
        <v>351153.32</v>
      </c>
      <c r="H502" s="10" t="e">
        <f>SUMIFS('[3]Taxes Withheld'!F$1:F$65536,'[3]Taxes Withheld'!C$1:C$65536,'Import DV AUCS'!A502)</f>
        <v>#VALUE!</v>
      </c>
      <c r="I502" s="10" t="e">
        <f>SUMIFS('[3]Taxes Withheld'!G$1:G$65536,'[3]Taxes Withheld'!C$1:C$65536,'Import DV AUCS'!A502)</f>
        <v>#VALUE!</v>
      </c>
      <c r="K502" s="10" t="e">
        <f t="shared" si="7"/>
        <v>#VALUE!</v>
      </c>
      <c r="M502" t="s">
        <v>66</v>
      </c>
      <c r="N502" t="s">
        <v>67</v>
      </c>
      <c r="O502" t="s">
        <v>68</v>
      </c>
    </row>
    <row r="503" spans="1:15" hidden="1" x14ac:dyDescent="0.3">
      <c r="A503" t="s">
        <v>1365</v>
      </c>
      <c r="B503" t="s">
        <v>30</v>
      </c>
      <c r="C503" t="s">
        <v>63</v>
      </c>
      <c r="D503" s="10">
        <v>0</v>
      </c>
      <c r="E503" t="s">
        <v>1366</v>
      </c>
      <c r="F503" t="s">
        <v>1364</v>
      </c>
      <c r="G503" s="10">
        <v>102762.55</v>
      </c>
      <c r="H503" s="10" t="e">
        <f>SUMIFS('[3]Taxes Withheld'!F$1:F$65536,'[3]Taxes Withheld'!C$1:C$65536,'Import DV AUCS'!A503)</f>
        <v>#VALUE!</v>
      </c>
      <c r="I503" s="10" t="e">
        <f>SUMIFS('[3]Taxes Withheld'!G$1:G$65536,'[3]Taxes Withheld'!C$1:C$65536,'Import DV AUCS'!A503)</f>
        <v>#VALUE!</v>
      </c>
      <c r="K503" s="10" t="e">
        <f t="shared" si="7"/>
        <v>#VALUE!</v>
      </c>
      <c r="M503" t="s">
        <v>66</v>
      </c>
      <c r="N503" t="s">
        <v>67</v>
      </c>
      <c r="O503" t="s">
        <v>68</v>
      </c>
    </row>
    <row r="504" spans="1:15" hidden="1" x14ac:dyDescent="0.3">
      <c r="A504" t="s">
        <v>1367</v>
      </c>
      <c r="B504" t="s">
        <v>30</v>
      </c>
      <c r="C504" t="s">
        <v>63</v>
      </c>
      <c r="D504" s="10">
        <v>0</v>
      </c>
      <c r="E504" t="s">
        <v>80</v>
      </c>
      <c r="F504" t="s">
        <v>1364</v>
      </c>
      <c r="G504" s="10">
        <v>82889.570000000007</v>
      </c>
      <c r="H504" s="10" t="e">
        <f>SUMIFS('[3]Taxes Withheld'!F$1:F$65536,'[3]Taxes Withheld'!C$1:C$65536,'Import DV AUCS'!A504)</f>
        <v>#VALUE!</v>
      </c>
      <c r="I504" s="10" t="e">
        <f>SUMIFS('[3]Taxes Withheld'!G$1:G$65536,'[3]Taxes Withheld'!C$1:C$65536,'Import DV AUCS'!A504)</f>
        <v>#VALUE!</v>
      </c>
      <c r="K504" s="10" t="e">
        <f t="shared" si="7"/>
        <v>#VALUE!</v>
      </c>
      <c r="M504" t="s">
        <v>66</v>
      </c>
      <c r="N504" t="s">
        <v>67</v>
      </c>
      <c r="O504" t="s">
        <v>68</v>
      </c>
    </row>
    <row r="505" spans="1:15" hidden="1" x14ac:dyDescent="0.3">
      <c r="A505" t="s">
        <v>1368</v>
      </c>
      <c r="B505" t="s">
        <v>30</v>
      </c>
      <c r="C505" t="s">
        <v>63</v>
      </c>
      <c r="D505" s="10">
        <v>0</v>
      </c>
      <c r="E505" s="575" t="s">
        <v>1035</v>
      </c>
      <c r="F505" t="s">
        <v>1364</v>
      </c>
      <c r="G505" s="10">
        <v>146482.78</v>
      </c>
      <c r="H505" s="10" t="e">
        <f>SUMIFS('[3]Taxes Withheld'!F$1:F$65536,'[3]Taxes Withheld'!C$1:C$65536,'Import DV AUCS'!A505)</f>
        <v>#VALUE!</v>
      </c>
      <c r="I505" s="10" t="e">
        <f>SUMIFS('[3]Taxes Withheld'!G$1:G$65536,'[3]Taxes Withheld'!C$1:C$65536,'Import DV AUCS'!A505)</f>
        <v>#VALUE!</v>
      </c>
      <c r="K505" s="10" t="e">
        <f t="shared" si="7"/>
        <v>#VALUE!</v>
      </c>
      <c r="M505" t="s">
        <v>66</v>
      </c>
      <c r="N505" t="s">
        <v>67</v>
      </c>
      <c r="O505" t="s">
        <v>68</v>
      </c>
    </row>
    <row r="506" spans="1:15" hidden="1" x14ac:dyDescent="0.3">
      <c r="A506" t="s">
        <v>1369</v>
      </c>
      <c r="B506" t="s">
        <v>30</v>
      </c>
      <c r="C506" t="s">
        <v>63</v>
      </c>
      <c r="D506" s="10">
        <v>0</v>
      </c>
      <c r="E506" t="s">
        <v>90</v>
      </c>
      <c r="F506" t="s">
        <v>1364</v>
      </c>
      <c r="G506" s="10">
        <v>93042.85</v>
      </c>
      <c r="H506" s="10" t="e">
        <f>SUMIFS('[3]Taxes Withheld'!F$1:F$65536,'[3]Taxes Withheld'!C$1:C$65536,'Import DV AUCS'!A506)</f>
        <v>#VALUE!</v>
      </c>
      <c r="I506" s="10" t="e">
        <f>SUMIFS('[3]Taxes Withheld'!G$1:G$65536,'[3]Taxes Withheld'!C$1:C$65536,'Import DV AUCS'!A506)</f>
        <v>#VALUE!</v>
      </c>
      <c r="K506" s="10" t="e">
        <f t="shared" si="7"/>
        <v>#VALUE!</v>
      </c>
      <c r="M506" t="s">
        <v>66</v>
      </c>
      <c r="N506" t="s">
        <v>67</v>
      </c>
      <c r="O506" t="s">
        <v>68</v>
      </c>
    </row>
    <row r="507" spans="1:15" hidden="1" x14ac:dyDescent="0.3">
      <c r="A507" t="s">
        <v>1370</v>
      </c>
      <c r="B507" t="s">
        <v>30</v>
      </c>
      <c r="C507" t="s">
        <v>63</v>
      </c>
      <c r="D507" s="10">
        <v>0</v>
      </c>
      <c r="E507" s="575" t="s">
        <v>2426</v>
      </c>
      <c r="F507" t="s">
        <v>1364</v>
      </c>
      <c r="G507" s="10">
        <v>100622.32</v>
      </c>
      <c r="H507" s="10" t="e">
        <f>SUMIFS('[3]Taxes Withheld'!F$1:F$65536,'[3]Taxes Withheld'!C$1:C$65536,'Import DV AUCS'!A507)</f>
        <v>#VALUE!</v>
      </c>
      <c r="I507" s="10" t="e">
        <f>SUMIFS('[3]Taxes Withheld'!G$1:G$65536,'[3]Taxes Withheld'!C$1:C$65536,'Import DV AUCS'!A507)</f>
        <v>#VALUE!</v>
      </c>
      <c r="K507" s="10" t="e">
        <f t="shared" si="7"/>
        <v>#VALUE!</v>
      </c>
      <c r="M507" t="s">
        <v>66</v>
      </c>
      <c r="N507" t="s">
        <v>67</v>
      </c>
      <c r="O507" t="s">
        <v>68</v>
      </c>
    </row>
    <row r="508" spans="1:15" hidden="1" x14ac:dyDescent="0.3">
      <c r="A508" t="s">
        <v>1371</v>
      </c>
      <c r="B508" t="s">
        <v>30</v>
      </c>
      <c r="C508" t="s">
        <v>63</v>
      </c>
      <c r="D508" s="10">
        <v>0</v>
      </c>
      <c r="E508" s="575" t="s">
        <v>1035</v>
      </c>
      <c r="F508" t="s">
        <v>1372</v>
      </c>
      <c r="G508" s="10">
        <v>29322.87</v>
      </c>
      <c r="H508" s="10" t="e">
        <f>SUMIFS('[3]Taxes Withheld'!F$1:F$65536,'[3]Taxes Withheld'!C$1:C$65536,'Import DV AUCS'!A508)</f>
        <v>#VALUE!</v>
      </c>
      <c r="I508" s="10" t="e">
        <f>SUMIFS('[3]Taxes Withheld'!G$1:G$65536,'[3]Taxes Withheld'!C$1:C$65536,'Import DV AUCS'!A508)</f>
        <v>#VALUE!</v>
      </c>
      <c r="K508" s="10" t="e">
        <f t="shared" si="7"/>
        <v>#VALUE!</v>
      </c>
      <c r="M508" t="s">
        <v>66</v>
      </c>
      <c r="N508" t="s">
        <v>67</v>
      </c>
      <c r="O508" t="s">
        <v>68</v>
      </c>
    </row>
    <row r="509" spans="1:15" hidden="1" x14ac:dyDescent="0.3">
      <c r="A509" t="s">
        <v>1373</v>
      </c>
      <c r="B509" t="s">
        <v>30</v>
      </c>
      <c r="C509" t="s">
        <v>1374</v>
      </c>
      <c r="D509" s="10">
        <v>41497.269999999997</v>
      </c>
      <c r="E509" t="s">
        <v>399</v>
      </c>
      <c r="F509" t="s">
        <v>1375</v>
      </c>
      <c r="G509" s="10">
        <v>41497.269999999997</v>
      </c>
      <c r="H509" s="10" t="e">
        <f>SUMIFS('[3]Taxes Withheld'!F$1:F$65536,'[3]Taxes Withheld'!C$1:C$65536,'Import DV AUCS'!A509)</f>
        <v>#VALUE!</v>
      </c>
      <c r="I509" s="10" t="e">
        <f>SUMIFS('[3]Taxes Withheld'!G$1:G$65536,'[3]Taxes Withheld'!C$1:C$65536,'Import DV AUCS'!A509)</f>
        <v>#VALUE!</v>
      </c>
      <c r="K509" s="10" t="e">
        <f t="shared" si="7"/>
        <v>#VALUE!</v>
      </c>
      <c r="M509" t="s">
        <v>55</v>
      </c>
      <c r="N509" t="s">
        <v>56</v>
      </c>
      <c r="O509" t="s">
        <v>57</v>
      </c>
    </row>
    <row r="510" spans="1:15" hidden="1" x14ac:dyDescent="0.3">
      <c r="A510" t="s">
        <v>1376</v>
      </c>
      <c r="B510" t="s">
        <v>30</v>
      </c>
      <c r="C510" t="s">
        <v>1377</v>
      </c>
      <c r="D510" s="10">
        <v>45808.9</v>
      </c>
      <c r="E510" t="s">
        <v>399</v>
      </c>
      <c r="F510" t="s">
        <v>1378</v>
      </c>
      <c r="G510" s="10">
        <v>45808.9</v>
      </c>
      <c r="H510" s="10" t="e">
        <f>SUMIFS('[3]Taxes Withheld'!F$1:F$65536,'[3]Taxes Withheld'!C$1:C$65536,'Import DV AUCS'!A510)</f>
        <v>#VALUE!</v>
      </c>
      <c r="I510" s="10" t="e">
        <f>SUMIFS('[3]Taxes Withheld'!G$1:G$65536,'[3]Taxes Withheld'!C$1:C$65536,'Import DV AUCS'!A510)</f>
        <v>#VALUE!</v>
      </c>
      <c r="K510" s="10" t="e">
        <f t="shared" si="7"/>
        <v>#VALUE!</v>
      </c>
      <c r="M510" t="s">
        <v>55</v>
      </c>
      <c r="N510" t="s">
        <v>56</v>
      </c>
      <c r="O510" t="s">
        <v>57</v>
      </c>
    </row>
    <row r="511" spans="1:15" hidden="1" x14ac:dyDescent="0.3">
      <c r="A511" t="s">
        <v>1379</v>
      </c>
      <c r="B511" t="s">
        <v>30</v>
      </c>
      <c r="C511" t="s">
        <v>63</v>
      </c>
      <c r="D511" s="10">
        <v>0</v>
      </c>
      <c r="E511" t="s">
        <v>600</v>
      </c>
      <c r="F511" t="s">
        <v>1372</v>
      </c>
      <c r="G511" s="10">
        <v>14057</v>
      </c>
      <c r="H511" s="10" t="e">
        <f>SUMIFS('[3]Taxes Withheld'!F$1:F$65536,'[3]Taxes Withheld'!C$1:C$65536,'Import DV AUCS'!A511)</f>
        <v>#VALUE!</v>
      </c>
      <c r="I511" s="10" t="e">
        <f>SUMIFS('[3]Taxes Withheld'!G$1:G$65536,'[3]Taxes Withheld'!C$1:C$65536,'Import DV AUCS'!A511)</f>
        <v>#VALUE!</v>
      </c>
      <c r="K511" s="10" t="e">
        <f t="shared" si="7"/>
        <v>#VALUE!</v>
      </c>
      <c r="M511" t="s">
        <v>66</v>
      </c>
      <c r="N511" t="s">
        <v>67</v>
      </c>
      <c r="O511" t="s">
        <v>68</v>
      </c>
    </row>
    <row r="512" spans="1:15" hidden="1" x14ac:dyDescent="0.3">
      <c r="A512" t="s">
        <v>1380</v>
      </c>
      <c r="B512" t="s">
        <v>30</v>
      </c>
      <c r="C512" t="s">
        <v>63</v>
      </c>
      <c r="D512" s="10">
        <v>0</v>
      </c>
      <c r="E512" s="575" t="s">
        <v>2426</v>
      </c>
      <c r="F512" t="s">
        <v>1372</v>
      </c>
      <c r="G512" s="10">
        <v>26940.43</v>
      </c>
      <c r="H512" s="10" t="e">
        <f>SUMIFS('[3]Taxes Withheld'!F$1:F$65536,'[3]Taxes Withheld'!C$1:C$65536,'Import DV AUCS'!A512)</f>
        <v>#VALUE!</v>
      </c>
      <c r="I512" s="10" t="e">
        <f>SUMIFS('[3]Taxes Withheld'!G$1:G$65536,'[3]Taxes Withheld'!C$1:C$65536,'Import DV AUCS'!A512)</f>
        <v>#VALUE!</v>
      </c>
      <c r="K512" s="10" t="e">
        <f t="shared" si="7"/>
        <v>#VALUE!</v>
      </c>
      <c r="M512" t="s">
        <v>66</v>
      </c>
      <c r="N512" t="s">
        <v>67</v>
      </c>
      <c r="O512" t="s">
        <v>68</v>
      </c>
    </row>
    <row r="513" spans="1:15" hidden="1" x14ac:dyDescent="0.3">
      <c r="A513" t="s">
        <v>1381</v>
      </c>
      <c r="B513" t="s">
        <v>30</v>
      </c>
      <c r="C513" t="s">
        <v>63</v>
      </c>
      <c r="D513" s="10">
        <v>0</v>
      </c>
      <c r="E513" t="s">
        <v>355</v>
      </c>
      <c r="F513" t="s">
        <v>1372</v>
      </c>
      <c r="G513" s="10">
        <v>14929.18</v>
      </c>
      <c r="H513" s="10" t="e">
        <f>SUMIFS('[3]Taxes Withheld'!F$1:F$65536,'[3]Taxes Withheld'!C$1:C$65536,'Import DV AUCS'!A513)</f>
        <v>#VALUE!</v>
      </c>
      <c r="I513" s="10" t="e">
        <f>SUMIFS('[3]Taxes Withheld'!G$1:G$65536,'[3]Taxes Withheld'!C$1:C$65536,'Import DV AUCS'!A513)</f>
        <v>#VALUE!</v>
      </c>
      <c r="K513" s="10" t="e">
        <f t="shared" si="7"/>
        <v>#VALUE!</v>
      </c>
      <c r="M513" t="s">
        <v>66</v>
      </c>
      <c r="N513" t="s">
        <v>67</v>
      </c>
      <c r="O513" t="s">
        <v>68</v>
      </c>
    </row>
    <row r="514" spans="1:15" hidden="1" x14ac:dyDescent="0.3">
      <c r="A514" t="s">
        <v>1382</v>
      </c>
      <c r="B514" t="s">
        <v>30</v>
      </c>
      <c r="C514" t="s">
        <v>63</v>
      </c>
      <c r="D514" s="10">
        <v>0</v>
      </c>
      <c r="E514" t="s">
        <v>358</v>
      </c>
      <c r="F514" t="s">
        <v>1372</v>
      </c>
      <c r="G514" s="10">
        <v>8884.19</v>
      </c>
      <c r="H514" s="10" t="e">
        <f>SUMIFS('[3]Taxes Withheld'!F$1:F$65536,'[3]Taxes Withheld'!C$1:C$65536,'Import DV AUCS'!A514)</f>
        <v>#VALUE!</v>
      </c>
      <c r="I514" s="10" t="e">
        <f>SUMIFS('[3]Taxes Withheld'!G$1:G$65536,'[3]Taxes Withheld'!C$1:C$65536,'Import DV AUCS'!A514)</f>
        <v>#VALUE!</v>
      </c>
      <c r="K514" s="10" t="e">
        <f t="shared" si="7"/>
        <v>#VALUE!</v>
      </c>
      <c r="M514" t="s">
        <v>66</v>
      </c>
      <c r="N514" t="s">
        <v>67</v>
      </c>
      <c r="O514" t="s">
        <v>68</v>
      </c>
    </row>
    <row r="515" spans="1:15" hidden="1" x14ac:dyDescent="0.3">
      <c r="A515" t="s">
        <v>1383</v>
      </c>
      <c r="B515" t="s">
        <v>30</v>
      </c>
      <c r="C515" t="s">
        <v>63</v>
      </c>
      <c r="D515" s="10">
        <v>0</v>
      </c>
      <c r="E515" t="s">
        <v>364</v>
      </c>
      <c r="F515" t="s">
        <v>1372</v>
      </c>
      <c r="G515" s="10">
        <v>14239.19</v>
      </c>
      <c r="H515" s="10" t="e">
        <f>SUMIFS('[3]Taxes Withheld'!F$1:F$65536,'[3]Taxes Withheld'!C$1:C$65536,'Import DV AUCS'!A515)</f>
        <v>#VALUE!</v>
      </c>
      <c r="I515" s="10" t="e">
        <f>SUMIFS('[3]Taxes Withheld'!G$1:G$65536,'[3]Taxes Withheld'!C$1:C$65536,'Import DV AUCS'!A515)</f>
        <v>#VALUE!</v>
      </c>
      <c r="K515" s="10" t="e">
        <f t="shared" si="7"/>
        <v>#VALUE!</v>
      </c>
      <c r="M515" t="s">
        <v>66</v>
      </c>
      <c r="N515" t="s">
        <v>67</v>
      </c>
      <c r="O515" t="s">
        <v>68</v>
      </c>
    </row>
    <row r="516" spans="1:15" hidden="1" x14ac:dyDescent="0.3">
      <c r="A516" t="s">
        <v>1384</v>
      </c>
      <c r="B516" t="s">
        <v>30</v>
      </c>
      <c r="C516" t="s">
        <v>63</v>
      </c>
      <c r="D516" s="10">
        <v>0</v>
      </c>
      <c r="E516" t="s">
        <v>628</v>
      </c>
      <c r="F516" t="s">
        <v>1385</v>
      </c>
      <c r="G516" s="10">
        <v>11559.96</v>
      </c>
      <c r="H516" s="10" t="e">
        <f>SUMIFS('[3]Taxes Withheld'!F$1:F$65536,'[3]Taxes Withheld'!C$1:C$65536,'Import DV AUCS'!A516)</f>
        <v>#VALUE!</v>
      </c>
      <c r="I516" s="10" t="e">
        <f>SUMIFS('[3]Taxes Withheld'!G$1:G$65536,'[3]Taxes Withheld'!C$1:C$65536,'Import DV AUCS'!A516)</f>
        <v>#VALUE!</v>
      </c>
      <c r="K516" s="10" t="e">
        <f t="shared" ref="K516:K579" si="8">H516+I516+J516</f>
        <v>#VALUE!</v>
      </c>
      <c r="M516" t="s">
        <v>66</v>
      </c>
      <c r="N516" t="s">
        <v>67</v>
      </c>
      <c r="O516" t="s">
        <v>68</v>
      </c>
    </row>
    <row r="517" spans="1:15" hidden="1" x14ac:dyDescent="0.3">
      <c r="A517" t="s">
        <v>1386</v>
      </c>
      <c r="B517" t="s">
        <v>30</v>
      </c>
      <c r="C517" t="s">
        <v>63</v>
      </c>
      <c r="D517" s="10">
        <v>0</v>
      </c>
      <c r="E517" t="s">
        <v>1058</v>
      </c>
      <c r="F517" t="s">
        <v>1385</v>
      </c>
      <c r="G517" s="10">
        <v>11559.96</v>
      </c>
      <c r="H517" s="10" t="e">
        <f>SUMIFS('[3]Taxes Withheld'!F$1:F$65536,'[3]Taxes Withheld'!C$1:C$65536,'Import DV AUCS'!A517)</f>
        <v>#VALUE!</v>
      </c>
      <c r="I517" s="10" t="e">
        <f>SUMIFS('[3]Taxes Withheld'!G$1:G$65536,'[3]Taxes Withheld'!C$1:C$65536,'Import DV AUCS'!A517)</f>
        <v>#VALUE!</v>
      </c>
      <c r="K517" s="10" t="e">
        <f t="shared" si="8"/>
        <v>#VALUE!</v>
      </c>
      <c r="M517" t="s">
        <v>66</v>
      </c>
      <c r="N517" t="s">
        <v>67</v>
      </c>
      <c r="O517" t="s">
        <v>68</v>
      </c>
    </row>
    <row r="518" spans="1:15" hidden="1" x14ac:dyDescent="0.3">
      <c r="A518" t="s">
        <v>1387</v>
      </c>
      <c r="B518" t="s">
        <v>30</v>
      </c>
      <c r="C518" t="s">
        <v>63</v>
      </c>
      <c r="D518" s="10">
        <v>0</v>
      </c>
      <c r="E518" t="s">
        <v>631</v>
      </c>
      <c r="F518" t="s">
        <v>1385</v>
      </c>
      <c r="G518" s="10">
        <v>11559.96</v>
      </c>
      <c r="H518" s="10" t="e">
        <f>SUMIFS('[3]Taxes Withheld'!F$1:F$65536,'[3]Taxes Withheld'!C$1:C$65536,'Import DV AUCS'!A518)</f>
        <v>#VALUE!</v>
      </c>
      <c r="I518" s="10" t="e">
        <f>SUMIFS('[3]Taxes Withheld'!G$1:G$65536,'[3]Taxes Withheld'!C$1:C$65536,'Import DV AUCS'!A518)</f>
        <v>#VALUE!</v>
      </c>
      <c r="K518" s="10" t="e">
        <f t="shared" si="8"/>
        <v>#VALUE!</v>
      </c>
      <c r="M518" t="s">
        <v>66</v>
      </c>
      <c r="N518" t="s">
        <v>67</v>
      </c>
      <c r="O518" t="s">
        <v>68</v>
      </c>
    </row>
    <row r="519" spans="1:15" hidden="1" x14ac:dyDescent="0.3">
      <c r="A519" t="s">
        <v>1388</v>
      </c>
      <c r="B519" t="s">
        <v>30</v>
      </c>
      <c r="C519" t="s">
        <v>63</v>
      </c>
      <c r="D519" s="10">
        <v>0</v>
      </c>
      <c r="E519" t="s">
        <v>622</v>
      </c>
      <c r="F519" t="s">
        <v>1385</v>
      </c>
      <c r="G519" s="10">
        <v>11559.96</v>
      </c>
      <c r="H519" s="10" t="e">
        <f>SUMIFS('[3]Taxes Withheld'!F$1:F$65536,'[3]Taxes Withheld'!C$1:C$65536,'Import DV AUCS'!A519)</f>
        <v>#VALUE!</v>
      </c>
      <c r="I519" s="10" t="e">
        <f>SUMIFS('[3]Taxes Withheld'!G$1:G$65536,'[3]Taxes Withheld'!C$1:C$65536,'Import DV AUCS'!A519)</f>
        <v>#VALUE!</v>
      </c>
      <c r="K519" s="10" t="e">
        <f t="shared" si="8"/>
        <v>#VALUE!</v>
      </c>
      <c r="M519" t="s">
        <v>66</v>
      </c>
      <c r="N519" t="s">
        <v>67</v>
      </c>
      <c r="O519" t="s">
        <v>68</v>
      </c>
    </row>
    <row r="520" spans="1:15" hidden="1" x14ac:dyDescent="0.3">
      <c r="A520" t="s">
        <v>1389</v>
      </c>
      <c r="B520" t="s">
        <v>30</v>
      </c>
      <c r="C520" t="s">
        <v>63</v>
      </c>
      <c r="D520" s="10">
        <v>0</v>
      </c>
      <c r="E520" t="s">
        <v>625</v>
      </c>
      <c r="F520" t="s">
        <v>1385</v>
      </c>
      <c r="G520" s="10">
        <v>11559.96</v>
      </c>
      <c r="H520" s="10" t="e">
        <f>SUMIFS('[3]Taxes Withheld'!F$1:F$65536,'[3]Taxes Withheld'!C$1:C$65536,'Import DV AUCS'!A520)</f>
        <v>#VALUE!</v>
      </c>
      <c r="I520" s="10" t="e">
        <f>SUMIFS('[3]Taxes Withheld'!G$1:G$65536,'[3]Taxes Withheld'!C$1:C$65536,'Import DV AUCS'!A520)</f>
        <v>#VALUE!</v>
      </c>
      <c r="K520" s="10" t="e">
        <f t="shared" si="8"/>
        <v>#VALUE!</v>
      </c>
      <c r="M520" t="s">
        <v>66</v>
      </c>
      <c r="N520" t="s">
        <v>67</v>
      </c>
      <c r="O520" t="s">
        <v>68</v>
      </c>
    </row>
    <row r="521" spans="1:15" hidden="1" x14ac:dyDescent="0.3">
      <c r="A521" t="s">
        <v>1390</v>
      </c>
      <c r="B521" t="s">
        <v>30</v>
      </c>
      <c r="C521" t="s">
        <v>63</v>
      </c>
      <c r="D521" s="10">
        <v>0</v>
      </c>
      <c r="E521" t="s">
        <v>618</v>
      </c>
      <c r="F521" t="s">
        <v>1385</v>
      </c>
      <c r="G521" s="10">
        <v>9059.9599999999991</v>
      </c>
      <c r="H521" s="10" t="e">
        <f>SUMIFS('[3]Taxes Withheld'!F$1:F$65536,'[3]Taxes Withheld'!C$1:C$65536,'Import DV AUCS'!A521)</f>
        <v>#VALUE!</v>
      </c>
      <c r="I521" s="10" t="e">
        <f>SUMIFS('[3]Taxes Withheld'!G$1:G$65536,'[3]Taxes Withheld'!C$1:C$65536,'Import DV AUCS'!A521)</f>
        <v>#VALUE!</v>
      </c>
      <c r="K521" s="10" t="e">
        <f t="shared" si="8"/>
        <v>#VALUE!</v>
      </c>
      <c r="M521" t="s">
        <v>66</v>
      </c>
      <c r="N521" t="s">
        <v>67</v>
      </c>
      <c r="O521" t="s">
        <v>68</v>
      </c>
    </row>
    <row r="522" spans="1:15" hidden="1" x14ac:dyDescent="0.3">
      <c r="A522" t="s">
        <v>1391</v>
      </c>
      <c r="B522" t="s">
        <v>30</v>
      </c>
      <c r="C522" t="s">
        <v>1392</v>
      </c>
      <c r="D522" s="10">
        <v>792144.86</v>
      </c>
      <c r="E522" s="575" t="s">
        <v>1109</v>
      </c>
      <c r="F522" t="s">
        <v>1393</v>
      </c>
      <c r="G522" s="10">
        <v>792144.86</v>
      </c>
      <c r="H522" s="10" t="e">
        <f>SUMIFS('[3]Taxes Withheld'!F$1:F$65536,'[3]Taxes Withheld'!C$1:C$65536,'Import DV AUCS'!A522)</f>
        <v>#VALUE!</v>
      </c>
      <c r="I522" s="10" t="e">
        <f>SUMIFS('[3]Taxes Withheld'!G$1:G$65536,'[3]Taxes Withheld'!C$1:C$65536,'Import DV AUCS'!A522)</f>
        <v>#VALUE!</v>
      </c>
      <c r="K522" s="10" t="e">
        <f t="shared" si="8"/>
        <v>#VALUE!</v>
      </c>
      <c r="M522" t="s">
        <v>197</v>
      </c>
      <c r="N522" t="s">
        <v>56</v>
      </c>
      <c r="O522" t="s">
        <v>57</v>
      </c>
    </row>
    <row r="523" spans="1:15" hidden="1" x14ac:dyDescent="0.3">
      <c r="A523" t="s">
        <v>1394</v>
      </c>
      <c r="B523" t="s">
        <v>30</v>
      </c>
      <c r="C523" t="s">
        <v>1395</v>
      </c>
      <c r="D523" s="10">
        <v>361782.69999999995</v>
      </c>
      <c r="E523" t="s">
        <v>195</v>
      </c>
      <c r="F523" t="s">
        <v>1393</v>
      </c>
      <c r="G523" s="10">
        <v>361782.7</v>
      </c>
      <c r="H523" s="10" t="e">
        <f>SUMIFS('[3]Taxes Withheld'!F$1:F$65536,'[3]Taxes Withheld'!C$1:C$65536,'Import DV AUCS'!A523)</f>
        <v>#VALUE!</v>
      </c>
      <c r="I523" s="10" t="e">
        <f>SUMIFS('[3]Taxes Withheld'!G$1:G$65536,'[3]Taxes Withheld'!C$1:C$65536,'Import DV AUCS'!A523)</f>
        <v>#VALUE!</v>
      </c>
      <c r="K523" s="10" t="e">
        <f t="shared" si="8"/>
        <v>#VALUE!</v>
      </c>
      <c r="M523" t="s">
        <v>197</v>
      </c>
      <c r="N523" t="s">
        <v>56</v>
      </c>
      <c r="O523" t="s">
        <v>57</v>
      </c>
    </row>
    <row r="524" spans="1:15" hidden="1" x14ac:dyDescent="0.3">
      <c r="A524" t="s">
        <v>1396</v>
      </c>
      <c r="B524" t="s">
        <v>30</v>
      </c>
      <c r="C524" t="s">
        <v>1397</v>
      </c>
      <c r="D524" s="10">
        <v>505666.32</v>
      </c>
      <c r="E524" t="s">
        <v>439</v>
      </c>
      <c r="F524" t="s">
        <v>1393</v>
      </c>
      <c r="G524" s="10">
        <v>505666.32</v>
      </c>
      <c r="H524" s="10" t="e">
        <f>SUMIFS('[3]Taxes Withheld'!F$1:F$65536,'[3]Taxes Withheld'!C$1:C$65536,'Import DV AUCS'!A524)</f>
        <v>#VALUE!</v>
      </c>
      <c r="I524" s="10" t="e">
        <f>SUMIFS('[3]Taxes Withheld'!G$1:G$65536,'[3]Taxes Withheld'!C$1:C$65536,'Import DV AUCS'!A524)</f>
        <v>#VALUE!</v>
      </c>
      <c r="K524" s="10" t="e">
        <f t="shared" si="8"/>
        <v>#VALUE!</v>
      </c>
      <c r="M524" t="s">
        <v>197</v>
      </c>
      <c r="N524" t="s">
        <v>56</v>
      </c>
      <c r="O524" t="s">
        <v>57</v>
      </c>
    </row>
    <row r="525" spans="1:15" hidden="1" x14ac:dyDescent="0.3">
      <c r="A525" t="s">
        <v>1398</v>
      </c>
      <c r="B525" t="s">
        <v>30</v>
      </c>
      <c r="C525" t="s">
        <v>1399</v>
      </c>
      <c r="D525" s="10">
        <v>532388.56000000006</v>
      </c>
      <c r="E525" t="s">
        <v>442</v>
      </c>
      <c r="F525" t="s">
        <v>1393</v>
      </c>
      <c r="G525" s="10">
        <v>532388.56000000006</v>
      </c>
      <c r="H525" s="10" t="e">
        <f>SUMIFS('[3]Taxes Withheld'!F$1:F$65536,'[3]Taxes Withheld'!C$1:C$65536,'Import DV AUCS'!A525)</f>
        <v>#VALUE!</v>
      </c>
      <c r="I525" s="10" t="e">
        <f>SUMIFS('[3]Taxes Withheld'!G$1:G$65536,'[3]Taxes Withheld'!C$1:C$65536,'Import DV AUCS'!A525)</f>
        <v>#VALUE!</v>
      </c>
      <c r="K525" s="10" t="e">
        <f t="shared" si="8"/>
        <v>#VALUE!</v>
      </c>
      <c r="M525" t="s">
        <v>197</v>
      </c>
      <c r="N525" t="s">
        <v>56</v>
      </c>
      <c r="O525" t="s">
        <v>57</v>
      </c>
    </row>
    <row r="526" spans="1:15" hidden="1" x14ac:dyDescent="0.3">
      <c r="A526" t="s">
        <v>1400</v>
      </c>
      <c r="B526" t="s">
        <v>30</v>
      </c>
      <c r="C526" t="s">
        <v>1401</v>
      </c>
      <c r="D526" s="10">
        <v>345963.3</v>
      </c>
      <c r="E526" t="s">
        <v>723</v>
      </c>
      <c r="F526" t="s">
        <v>1393</v>
      </c>
      <c r="G526" s="10">
        <v>345963.3</v>
      </c>
      <c r="H526" s="10" t="e">
        <f>SUMIFS('[3]Taxes Withheld'!F$1:F$65536,'[3]Taxes Withheld'!C$1:C$65536,'Import DV AUCS'!A526)</f>
        <v>#VALUE!</v>
      </c>
      <c r="I526" s="10" t="e">
        <f>SUMIFS('[3]Taxes Withheld'!G$1:G$65536,'[3]Taxes Withheld'!C$1:C$65536,'Import DV AUCS'!A526)</f>
        <v>#VALUE!</v>
      </c>
      <c r="K526" s="10" t="e">
        <f t="shared" si="8"/>
        <v>#VALUE!</v>
      </c>
      <c r="M526" t="s">
        <v>197</v>
      </c>
      <c r="N526" t="s">
        <v>56</v>
      </c>
      <c r="O526" t="s">
        <v>57</v>
      </c>
    </row>
    <row r="527" spans="1:15" hidden="1" x14ac:dyDescent="0.3">
      <c r="A527" t="s">
        <v>1402</v>
      </c>
      <c r="B527" t="s">
        <v>30</v>
      </c>
      <c r="C527" t="s">
        <v>1403</v>
      </c>
      <c r="D527" s="10">
        <v>900000</v>
      </c>
      <c r="E527" s="575" t="s">
        <v>439</v>
      </c>
      <c r="F527" t="s">
        <v>1405</v>
      </c>
      <c r="G527" s="10">
        <v>900000</v>
      </c>
      <c r="H527" s="10" t="e">
        <f>SUMIFS('[3]Taxes Withheld'!F$1:F$65536,'[3]Taxes Withheld'!C$1:C$65536,'Import DV AUCS'!A527)</f>
        <v>#VALUE!</v>
      </c>
      <c r="I527" s="10" t="e">
        <f>SUMIFS('[3]Taxes Withheld'!G$1:G$65536,'[3]Taxes Withheld'!C$1:C$65536,'Import DV AUCS'!A527)</f>
        <v>#VALUE!</v>
      </c>
      <c r="K527" s="10" t="e">
        <f t="shared" si="8"/>
        <v>#VALUE!</v>
      </c>
      <c r="M527" t="s">
        <v>197</v>
      </c>
      <c r="N527" t="s">
        <v>56</v>
      </c>
      <c r="O527" t="s">
        <v>57</v>
      </c>
    </row>
    <row r="528" spans="1:15" hidden="1" x14ac:dyDescent="0.3">
      <c r="A528" t="s">
        <v>1406</v>
      </c>
      <c r="B528" t="s">
        <v>30</v>
      </c>
      <c r="C528" t="s">
        <v>63</v>
      </c>
      <c r="D528" s="10">
        <v>0</v>
      </c>
      <c r="E528" s="575" t="s">
        <v>1715</v>
      </c>
      <c r="F528" t="s">
        <v>1407</v>
      </c>
      <c r="G528" s="10">
        <v>1598.88</v>
      </c>
      <c r="H528" s="10" t="e">
        <f>SUMIFS('[3]Taxes Withheld'!F$1:F$65536,'[3]Taxes Withheld'!C$1:C$65536,'Import DV AUCS'!A528)</f>
        <v>#VALUE!</v>
      </c>
      <c r="I528" s="10" t="e">
        <f>SUMIFS('[3]Taxes Withheld'!G$1:G$65536,'[3]Taxes Withheld'!C$1:C$65536,'Import DV AUCS'!A528)</f>
        <v>#VALUE!</v>
      </c>
      <c r="K528" s="10" t="e">
        <f t="shared" si="8"/>
        <v>#VALUE!</v>
      </c>
      <c r="M528" t="s">
        <v>98</v>
      </c>
      <c r="N528" t="s">
        <v>99</v>
      </c>
      <c r="O528" t="s">
        <v>100</v>
      </c>
    </row>
    <row r="529" spans="1:15" hidden="1" x14ac:dyDescent="0.3">
      <c r="A529" t="s">
        <v>1408</v>
      </c>
      <c r="B529" t="s">
        <v>30</v>
      </c>
      <c r="C529" t="s">
        <v>63</v>
      </c>
      <c r="D529" s="10">
        <v>0</v>
      </c>
      <c r="E529" s="575" t="s">
        <v>1715</v>
      </c>
      <c r="F529" t="s">
        <v>1409</v>
      </c>
      <c r="G529" s="10">
        <v>1802.6499999999999</v>
      </c>
      <c r="H529" s="10" t="e">
        <f>SUMIFS('[3]Taxes Withheld'!F$1:F$65536,'[3]Taxes Withheld'!C$1:C$65536,'Import DV AUCS'!A529)</f>
        <v>#VALUE!</v>
      </c>
      <c r="I529" s="10" t="e">
        <f>SUMIFS('[3]Taxes Withheld'!G$1:G$65536,'[3]Taxes Withheld'!C$1:C$65536,'Import DV AUCS'!A529)</f>
        <v>#VALUE!</v>
      </c>
      <c r="K529" s="10" t="e">
        <f t="shared" si="8"/>
        <v>#VALUE!</v>
      </c>
      <c r="M529" t="s">
        <v>98</v>
      </c>
      <c r="N529" t="s">
        <v>99</v>
      </c>
      <c r="O529" t="s">
        <v>100</v>
      </c>
    </row>
    <row r="530" spans="1:15" hidden="1" x14ac:dyDescent="0.3">
      <c r="A530" t="s">
        <v>1410</v>
      </c>
      <c r="B530" t="s">
        <v>30</v>
      </c>
      <c r="C530" t="s">
        <v>1411</v>
      </c>
      <c r="D530" s="10">
        <v>4355.8500000000004</v>
      </c>
      <c r="E530" t="s">
        <v>83</v>
      </c>
      <c r="F530" t="s">
        <v>1412</v>
      </c>
      <c r="G530" s="10">
        <v>4355.8500000000004</v>
      </c>
      <c r="H530" s="10" t="e">
        <f>SUMIFS('[3]Taxes Withheld'!F$1:F$65536,'[3]Taxes Withheld'!C$1:C$65536,'Import DV AUCS'!A530)</f>
        <v>#VALUE!</v>
      </c>
      <c r="I530" s="10" t="e">
        <f>SUMIFS('[3]Taxes Withheld'!G$1:G$65536,'[3]Taxes Withheld'!C$1:C$65536,'Import DV AUCS'!A530)</f>
        <v>#VALUE!</v>
      </c>
      <c r="K530" s="10" t="e">
        <f t="shared" si="8"/>
        <v>#VALUE!</v>
      </c>
      <c r="M530" t="s">
        <v>55</v>
      </c>
      <c r="N530" t="s">
        <v>56</v>
      </c>
      <c r="O530" t="s">
        <v>57</v>
      </c>
    </row>
    <row r="531" spans="1:15" hidden="1" x14ac:dyDescent="0.3">
      <c r="A531" t="s">
        <v>1413</v>
      </c>
      <c r="B531" t="s">
        <v>30</v>
      </c>
      <c r="C531" t="s">
        <v>63</v>
      </c>
      <c r="D531" s="10">
        <v>0</v>
      </c>
      <c r="E531" t="s">
        <v>1414</v>
      </c>
      <c r="F531" t="s">
        <v>1415</v>
      </c>
      <c r="G531" s="10">
        <v>1962</v>
      </c>
      <c r="H531" s="10" t="e">
        <f>SUMIFS('[3]Taxes Withheld'!F$1:F$65536,'[3]Taxes Withheld'!C$1:C$65536,'Import DV AUCS'!A531)</f>
        <v>#VALUE!</v>
      </c>
      <c r="I531" s="10" t="e">
        <f>SUMIFS('[3]Taxes Withheld'!G$1:G$65536,'[3]Taxes Withheld'!C$1:C$65536,'Import DV AUCS'!A531)</f>
        <v>#VALUE!</v>
      </c>
      <c r="K531" s="10" t="e">
        <f t="shared" si="8"/>
        <v>#VALUE!</v>
      </c>
      <c r="M531" t="s">
        <v>98</v>
      </c>
      <c r="N531" t="s">
        <v>99</v>
      </c>
      <c r="O531" t="s">
        <v>100</v>
      </c>
    </row>
    <row r="532" spans="1:15" hidden="1" x14ac:dyDescent="0.3">
      <c r="A532" t="s">
        <v>1416</v>
      </c>
      <c r="B532" t="s">
        <v>30</v>
      </c>
      <c r="C532" t="s">
        <v>63</v>
      </c>
      <c r="D532" s="10">
        <v>0</v>
      </c>
      <c r="E532" t="s">
        <v>1417</v>
      </c>
      <c r="F532" t="s">
        <v>1418</v>
      </c>
      <c r="G532" s="10">
        <v>804437.39</v>
      </c>
      <c r="H532" s="10" t="e">
        <f>SUMIFS('[3]Taxes Withheld'!F$1:F$65536,'[3]Taxes Withheld'!C$1:C$65536,'Import DV AUCS'!A532)</f>
        <v>#VALUE!</v>
      </c>
      <c r="I532" s="10" t="e">
        <f>SUMIFS('[3]Taxes Withheld'!G$1:G$65536,'[3]Taxes Withheld'!C$1:C$65536,'Import DV AUCS'!A532)</f>
        <v>#VALUE!</v>
      </c>
      <c r="K532" s="10" t="e">
        <f t="shared" si="8"/>
        <v>#VALUE!</v>
      </c>
      <c r="M532" t="s">
        <v>98</v>
      </c>
      <c r="N532" t="s">
        <v>99</v>
      </c>
      <c r="O532" t="s">
        <v>100</v>
      </c>
    </row>
    <row r="533" spans="1:15" hidden="1" x14ac:dyDescent="0.3">
      <c r="A533" t="s">
        <v>1419</v>
      </c>
      <c r="B533" t="s">
        <v>30</v>
      </c>
      <c r="C533" t="s">
        <v>63</v>
      </c>
      <c r="D533" s="10">
        <v>0</v>
      </c>
      <c r="E533" t="s">
        <v>155</v>
      </c>
      <c r="F533" t="s">
        <v>1420</v>
      </c>
      <c r="G533" s="10">
        <v>1081.76</v>
      </c>
      <c r="H533" s="10" t="e">
        <f>SUMIFS('[3]Taxes Withheld'!F$1:F$65536,'[3]Taxes Withheld'!C$1:C$65536,'Import DV AUCS'!A533)</f>
        <v>#VALUE!</v>
      </c>
      <c r="I533" s="10" t="e">
        <f>SUMIFS('[3]Taxes Withheld'!G$1:G$65536,'[3]Taxes Withheld'!C$1:C$65536,'Import DV AUCS'!A533)</f>
        <v>#VALUE!</v>
      </c>
      <c r="K533" s="10" t="e">
        <f t="shared" si="8"/>
        <v>#VALUE!</v>
      </c>
      <c r="M533" t="s">
        <v>98</v>
      </c>
      <c r="N533" t="s">
        <v>99</v>
      </c>
      <c r="O533" t="s">
        <v>100</v>
      </c>
    </row>
    <row r="534" spans="1:15" hidden="1" x14ac:dyDescent="0.3">
      <c r="A534" t="s">
        <v>1421</v>
      </c>
      <c r="B534" t="s">
        <v>30</v>
      </c>
      <c r="C534" t="s">
        <v>63</v>
      </c>
      <c r="D534" s="10">
        <v>0</v>
      </c>
      <c r="E534" s="575" t="s">
        <v>1873</v>
      </c>
      <c r="F534" t="s">
        <v>1422</v>
      </c>
      <c r="G534" s="10">
        <v>16562.5</v>
      </c>
      <c r="H534" s="10" t="e">
        <f>SUMIFS('[3]Taxes Withheld'!F$1:F$65536,'[3]Taxes Withheld'!C$1:C$65536,'Import DV AUCS'!A534)</f>
        <v>#VALUE!</v>
      </c>
      <c r="I534" s="10" t="e">
        <f>SUMIFS('[3]Taxes Withheld'!G$1:G$65536,'[3]Taxes Withheld'!C$1:C$65536,'Import DV AUCS'!A534)</f>
        <v>#VALUE!</v>
      </c>
      <c r="K534" s="10" t="e">
        <f t="shared" si="8"/>
        <v>#VALUE!</v>
      </c>
      <c r="M534" t="s">
        <v>98</v>
      </c>
      <c r="N534" t="s">
        <v>99</v>
      </c>
      <c r="O534" t="s">
        <v>100</v>
      </c>
    </row>
    <row r="535" spans="1:15" hidden="1" x14ac:dyDescent="0.3">
      <c r="A535" t="s">
        <v>1423</v>
      </c>
      <c r="B535" t="s">
        <v>30</v>
      </c>
      <c r="C535" t="s">
        <v>1424</v>
      </c>
      <c r="D535" s="10">
        <v>345500</v>
      </c>
      <c r="E535" t="s">
        <v>1109</v>
      </c>
      <c r="F535" t="s">
        <v>1425</v>
      </c>
      <c r="G535" s="10">
        <v>345500</v>
      </c>
      <c r="H535" s="10" t="e">
        <f>SUMIFS('[3]Taxes Withheld'!F$1:F$65536,'[3]Taxes Withheld'!C$1:C$65536,'Import DV AUCS'!A535)</f>
        <v>#VALUE!</v>
      </c>
      <c r="I535" s="10" t="e">
        <f>SUMIFS('[3]Taxes Withheld'!G$1:G$65536,'[3]Taxes Withheld'!C$1:C$65536,'Import DV AUCS'!A535)</f>
        <v>#VALUE!</v>
      </c>
      <c r="K535" s="10" t="e">
        <f t="shared" si="8"/>
        <v>#VALUE!</v>
      </c>
      <c r="M535" t="s">
        <v>197</v>
      </c>
      <c r="N535" t="s">
        <v>56</v>
      </c>
      <c r="O535" t="s">
        <v>57</v>
      </c>
    </row>
    <row r="536" spans="1:15" hidden="1" x14ac:dyDescent="0.3">
      <c r="A536" t="s">
        <v>1426</v>
      </c>
      <c r="B536" t="s">
        <v>30</v>
      </c>
      <c r="C536" t="s">
        <v>1427</v>
      </c>
      <c r="D536" s="10">
        <v>466200</v>
      </c>
      <c r="E536" t="s">
        <v>439</v>
      </c>
      <c r="F536" t="s">
        <v>1425</v>
      </c>
      <c r="G536" s="10">
        <v>466200</v>
      </c>
      <c r="H536" s="10" t="e">
        <f>SUMIFS('[3]Taxes Withheld'!F$1:F$65536,'[3]Taxes Withheld'!C$1:C$65536,'Import DV AUCS'!A536)</f>
        <v>#VALUE!</v>
      </c>
      <c r="I536" s="10" t="e">
        <f>SUMIFS('[3]Taxes Withheld'!G$1:G$65536,'[3]Taxes Withheld'!C$1:C$65536,'Import DV AUCS'!A536)</f>
        <v>#VALUE!</v>
      </c>
      <c r="K536" s="10" t="e">
        <f t="shared" si="8"/>
        <v>#VALUE!</v>
      </c>
      <c r="M536" t="s">
        <v>197</v>
      </c>
      <c r="N536" t="s">
        <v>56</v>
      </c>
      <c r="O536" t="s">
        <v>57</v>
      </c>
    </row>
    <row r="537" spans="1:15" hidden="1" x14ac:dyDescent="0.3">
      <c r="A537" t="s">
        <v>1428</v>
      </c>
      <c r="B537" t="s">
        <v>30</v>
      </c>
      <c r="C537" t="s">
        <v>1429</v>
      </c>
      <c r="D537" s="10">
        <v>205000</v>
      </c>
      <c r="E537" t="s">
        <v>723</v>
      </c>
      <c r="F537" t="s">
        <v>1425</v>
      </c>
      <c r="G537" s="10">
        <v>205000</v>
      </c>
      <c r="H537" s="10" t="e">
        <f>SUMIFS('[3]Taxes Withheld'!F$1:F$65536,'[3]Taxes Withheld'!C$1:C$65536,'Import DV AUCS'!A537)</f>
        <v>#VALUE!</v>
      </c>
      <c r="I537" s="10" t="e">
        <f>SUMIFS('[3]Taxes Withheld'!G$1:G$65536,'[3]Taxes Withheld'!C$1:C$65536,'Import DV AUCS'!A537)</f>
        <v>#VALUE!</v>
      </c>
      <c r="K537" s="10" t="e">
        <f t="shared" si="8"/>
        <v>#VALUE!</v>
      </c>
      <c r="M537" t="s">
        <v>197</v>
      </c>
      <c r="N537" t="s">
        <v>56</v>
      </c>
      <c r="O537" t="s">
        <v>57</v>
      </c>
    </row>
    <row r="538" spans="1:15" hidden="1" x14ac:dyDescent="0.3">
      <c r="A538" t="s">
        <v>1430</v>
      </c>
      <c r="B538" t="s">
        <v>30</v>
      </c>
      <c r="C538" t="s">
        <v>1431</v>
      </c>
      <c r="D538" s="10">
        <v>455476.19</v>
      </c>
      <c r="E538" s="575" t="s">
        <v>1109</v>
      </c>
      <c r="F538" t="s">
        <v>1432</v>
      </c>
      <c r="G538" s="10">
        <v>455476.19</v>
      </c>
      <c r="H538" s="10" t="e">
        <f>SUMIFS('[3]Taxes Withheld'!F$1:F$65536,'[3]Taxes Withheld'!C$1:C$65536,'Import DV AUCS'!A538)</f>
        <v>#VALUE!</v>
      </c>
      <c r="I538" s="10" t="e">
        <f>SUMIFS('[3]Taxes Withheld'!G$1:G$65536,'[3]Taxes Withheld'!C$1:C$65536,'Import DV AUCS'!A538)</f>
        <v>#VALUE!</v>
      </c>
      <c r="K538" s="10" t="e">
        <f t="shared" si="8"/>
        <v>#VALUE!</v>
      </c>
      <c r="M538" t="s">
        <v>197</v>
      </c>
      <c r="N538" t="s">
        <v>56</v>
      </c>
      <c r="O538" t="s">
        <v>57</v>
      </c>
    </row>
    <row r="539" spans="1:15" hidden="1" x14ac:dyDescent="0.3">
      <c r="A539" t="s">
        <v>1433</v>
      </c>
      <c r="B539" t="s">
        <v>30</v>
      </c>
      <c r="C539" t="s">
        <v>1434</v>
      </c>
      <c r="D539" s="10">
        <v>284121.43</v>
      </c>
      <c r="E539" t="s">
        <v>195</v>
      </c>
      <c r="F539" t="s">
        <v>1435</v>
      </c>
      <c r="G539" s="10">
        <v>284121.43</v>
      </c>
      <c r="H539" s="10" t="e">
        <f>SUMIFS('[3]Taxes Withheld'!F$1:F$65536,'[3]Taxes Withheld'!C$1:C$65536,'Import DV AUCS'!A539)</f>
        <v>#VALUE!</v>
      </c>
      <c r="I539" s="10" t="e">
        <f>SUMIFS('[3]Taxes Withheld'!G$1:G$65536,'[3]Taxes Withheld'!C$1:C$65536,'Import DV AUCS'!A539)</f>
        <v>#VALUE!</v>
      </c>
      <c r="K539" s="10" t="e">
        <f t="shared" si="8"/>
        <v>#VALUE!</v>
      </c>
      <c r="M539" t="s">
        <v>197</v>
      </c>
      <c r="N539" t="s">
        <v>56</v>
      </c>
      <c r="O539" t="s">
        <v>57</v>
      </c>
    </row>
    <row r="540" spans="1:15" hidden="1" x14ac:dyDescent="0.3">
      <c r="A540" t="s">
        <v>1436</v>
      </c>
      <c r="B540" t="s">
        <v>30</v>
      </c>
      <c r="C540" t="s">
        <v>1437</v>
      </c>
      <c r="D540" s="10">
        <v>241007.14</v>
      </c>
      <c r="E540" t="s">
        <v>439</v>
      </c>
      <c r="F540" t="s">
        <v>1435</v>
      </c>
      <c r="G540" s="10">
        <v>241007.14</v>
      </c>
      <c r="H540" s="10" t="e">
        <f>SUMIFS('[3]Taxes Withheld'!F$1:F$65536,'[3]Taxes Withheld'!C$1:C$65536,'Import DV AUCS'!A540)</f>
        <v>#VALUE!</v>
      </c>
      <c r="I540" s="10" t="e">
        <f>SUMIFS('[3]Taxes Withheld'!G$1:G$65536,'[3]Taxes Withheld'!C$1:C$65536,'Import DV AUCS'!A540)</f>
        <v>#VALUE!</v>
      </c>
      <c r="K540" s="10" t="e">
        <f t="shared" si="8"/>
        <v>#VALUE!</v>
      </c>
      <c r="M540" t="s">
        <v>197</v>
      </c>
      <c r="N540" t="s">
        <v>56</v>
      </c>
      <c r="O540" t="s">
        <v>57</v>
      </c>
    </row>
    <row r="541" spans="1:15" x14ac:dyDescent="0.3">
      <c r="A541" t="s">
        <v>1438</v>
      </c>
      <c r="B541" t="s">
        <v>30</v>
      </c>
      <c r="C541" t="s">
        <v>1439</v>
      </c>
      <c r="D541" s="10">
        <v>321342.84999999998</v>
      </c>
      <c r="E541" s="575" t="s">
        <v>723</v>
      </c>
      <c r="F541" t="s">
        <v>1435</v>
      </c>
      <c r="G541" s="10">
        <v>321342.84999999998</v>
      </c>
      <c r="H541" s="10" t="e">
        <f>SUMIFS('[3]Taxes Withheld'!F$1:F$65536,'[3]Taxes Withheld'!C$1:C$65536,'Import DV AUCS'!A541)</f>
        <v>#VALUE!</v>
      </c>
      <c r="I541" s="10" t="e">
        <f>SUMIFS('[3]Taxes Withheld'!G$1:G$65536,'[3]Taxes Withheld'!C$1:C$65536,'Import DV AUCS'!A541)</f>
        <v>#VALUE!</v>
      </c>
      <c r="K541" s="10" t="e">
        <f t="shared" si="8"/>
        <v>#VALUE!</v>
      </c>
      <c r="M541" t="s">
        <v>197</v>
      </c>
      <c r="N541" t="s">
        <v>56</v>
      </c>
      <c r="O541" t="s">
        <v>57</v>
      </c>
    </row>
    <row r="542" spans="1:15" hidden="1" x14ac:dyDescent="0.3">
      <c r="A542" t="s">
        <v>1441</v>
      </c>
      <c r="B542" t="s">
        <v>30</v>
      </c>
      <c r="C542" t="s">
        <v>1442</v>
      </c>
      <c r="D542" s="10">
        <v>1200</v>
      </c>
      <c r="E542" s="575" t="s">
        <v>1715</v>
      </c>
      <c r="F542" t="s">
        <v>1443</v>
      </c>
      <c r="G542" s="10">
        <v>1125</v>
      </c>
      <c r="H542" s="10" t="e">
        <f>SUMIFS('[3]Taxes Withheld'!F$1:F$65536,'[3]Taxes Withheld'!C$1:C$65536,'Import DV AUCS'!A542)</f>
        <v>#VALUE!</v>
      </c>
      <c r="I542" s="10" t="e">
        <f>SUMIFS('[3]Taxes Withheld'!G$1:G$65536,'[3]Taxes Withheld'!C$1:C$65536,'Import DV AUCS'!A542)</f>
        <v>#VALUE!</v>
      </c>
      <c r="K542" s="10" t="e">
        <f t="shared" si="8"/>
        <v>#VALUE!</v>
      </c>
      <c r="M542" t="s">
        <v>55</v>
      </c>
      <c r="N542" t="s">
        <v>56</v>
      </c>
      <c r="O542" t="s">
        <v>57</v>
      </c>
    </row>
    <row r="543" spans="1:15" hidden="1" x14ac:dyDescent="0.3">
      <c r="A543" t="s">
        <v>1444</v>
      </c>
      <c r="B543" t="s">
        <v>30</v>
      </c>
      <c r="C543" t="s">
        <v>1445</v>
      </c>
      <c r="D543" s="10">
        <v>20000</v>
      </c>
      <c r="E543" t="s">
        <v>1446</v>
      </c>
      <c r="F543" t="s">
        <v>1447</v>
      </c>
      <c r="G543" s="10">
        <v>18750</v>
      </c>
      <c r="H543" s="10" t="e">
        <f>SUMIFS('[3]Taxes Withheld'!F$1:F$65536,'[3]Taxes Withheld'!C$1:C$65536,'Import DV AUCS'!A543)</f>
        <v>#VALUE!</v>
      </c>
      <c r="I543" s="10" t="e">
        <f>SUMIFS('[3]Taxes Withheld'!G$1:G$65536,'[3]Taxes Withheld'!C$1:C$65536,'Import DV AUCS'!A543)</f>
        <v>#VALUE!</v>
      </c>
      <c r="K543" s="10" t="e">
        <f t="shared" si="8"/>
        <v>#VALUE!</v>
      </c>
      <c r="M543" t="s">
        <v>55</v>
      </c>
      <c r="N543" t="s">
        <v>56</v>
      </c>
      <c r="O543" t="s">
        <v>57</v>
      </c>
    </row>
    <row r="544" spans="1:15" hidden="1" x14ac:dyDescent="0.3">
      <c r="A544" t="s">
        <v>1448</v>
      </c>
      <c r="B544" t="s">
        <v>30</v>
      </c>
      <c r="C544" t="s">
        <v>1449</v>
      </c>
      <c r="D544" s="10">
        <v>76000</v>
      </c>
      <c r="E544" t="s">
        <v>1450</v>
      </c>
      <c r="F544" t="s">
        <v>1451</v>
      </c>
      <c r="G544" s="10">
        <v>71928.570000000007</v>
      </c>
      <c r="H544" s="10" t="e">
        <f>SUMIFS('[3]Taxes Withheld'!F$1:F$65536,'[3]Taxes Withheld'!C$1:C$65536,'Import DV AUCS'!A544)</f>
        <v>#VALUE!</v>
      </c>
      <c r="I544" s="10" t="e">
        <f>SUMIFS('[3]Taxes Withheld'!G$1:G$65536,'[3]Taxes Withheld'!C$1:C$65536,'Import DV AUCS'!A544)</f>
        <v>#VALUE!</v>
      </c>
      <c r="K544" s="10" t="e">
        <f t="shared" si="8"/>
        <v>#VALUE!</v>
      </c>
      <c r="M544" t="s">
        <v>55</v>
      </c>
      <c r="N544" t="s">
        <v>56</v>
      </c>
      <c r="O544" t="s">
        <v>57</v>
      </c>
    </row>
    <row r="545" spans="1:15" hidden="1" x14ac:dyDescent="0.3">
      <c r="A545" t="s">
        <v>1452</v>
      </c>
      <c r="B545" t="s">
        <v>30</v>
      </c>
      <c r="C545" t="s">
        <v>1453</v>
      </c>
      <c r="D545" s="10">
        <v>2130</v>
      </c>
      <c r="E545" t="s">
        <v>288</v>
      </c>
      <c r="F545" t="s">
        <v>1454</v>
      </c>
      <c r="G545" s="10">
        <v>2130</v>
      </c>
      <c r="H545" s="10" t="e">
        <f>SUMIFS('[3]Taxes Withheld'!F$1:F$65536,'[3]Taxes Withheld'!C$1:C$65536,'Import DV AUCS'!A545)</f>
        <v>#VALUE!</v>
      </c>
      <c r="I545" s="10" t="e">
        <f>SUMIFS('[3]Taxes Withheld'!G$1:G$65536,'[3]Taxes Withheld'!C$1:C$65536,'Import DV AUCS'!A545)</f>
        <v>#VALUE!</v>
      </c>
      <c r="K545" s="10" t="e">
        <f t="shared" si="8"/>
        <v>#VALUE!</v>
      </c>
      <c r="M545" t="s">
        <v>55</v>
      </c>
      <c r="N545" t="s">
        <v>56</v>
      </c>
      <c r="O545" t="s">
        <v>57</v>
      </c>
    </row>
    <row r="546" spans="1:15" hidden="1" x14ac:dyDescent="0.3">
      <c r="A546" t="s">
        <v>1455</v>
      </c>
      <c r="B546" t="s">
        <v>30</v>
      </c>
      <c r="C546" t="s">
        <v>1456</v>
      </c>
      <c r="D546" s="10">
        <v>5175</v>
      </c>
      <c r="E546" s="576" t="s">
        <v>1699</v>
      </c>
      <c r="F546" t="s">
        <v>1457</v>
      </c>
      <c r="G546" s="10">
        <v>5175</v>
      </c>
      <c r="H546" s="10" t="e">
        <f>SUMIFS('[3]Taxes Withheld'!F$1:F$65536,'[3]Taxes Withheld'!C$1:C$65536,'Import DV AUCS'!A546)</f>
        <v>#VALUE!</v>
      </c>
      <c r="I546" s="10" t="e">
        <f>SUMIFS('[3]Taxes Withheld'!G$1:G$65536,'[3]Taxes Withheld'!C$1:C$65536,'Import DV AUCS'!A546)</f>
        <v>#VALUE!</v>
      </c>
      <c r="K546" s="10" t="e">
        <f t="shared" si="8"/>
        <v>#VALUE!</v>
      </c>
      <c r="M546" t="s">
        <v>55</v>
      </c>
      <c r="N546" t="s">
        <v>56</v>
      </c>
      <c r="O546" t="s">
        <v>57</v>
      </c>
    </row>
    <row r="547" spans="1:15" hidden="1" x14ac:dyDescent="0.3">
      <c r="A547" t="s">
        <v>1458</v>
      </c>
      <c r="B547" t="s">
        <v>30</v>
      </c>
      <c r="C547" t="s">
        <v>1459</v>
      </c>
      <c r="D547" s="10">
        <v>4200</v>
      </c>
      <c r="E547" t="s">
        <v>1460</v>
      </c>
      <c r="F547" t="s">
        <v>1461</v>
      </c>
      <c r="G547" s="10">
        <v>4200</v>
      </c>
      <c r="H547" s="10" t="e">
        <f>SUMIFS('[3]Taxes Withheld'!F$1:F$65536,'[3]Taxes Withheld'!C$1:C$65536,'Import DV AUCS'!A547)</f>
        <v>#VALUE!</v>
      </c>
      <c r="I547" s="10" t="e">
        <f>SUMIFS('[3]Taxes Withheld'!G$1:G$65536,'[3]Taxes Withheld'!C$1:C$65536,'Import DV AUCS'!A547)</f>
        <v>#VALUE!</v>
      </c>
      <c r="K547" s="10" t="e">
        <f t="shared" si="8"/>
        <v>#VALUE!</v>
      </c>
      <c r="M547" t="s">
        <v>1462</v>
      </c>
      <c r="N547" t="s">
        <v>56</v>
      </c>
      <c r="O547" t="s">
        <v>57</v>
      </c>
    </row>
    <row r="548" spans="1:15" hidden="1" x14ac:dyDescent="0.3">
      <c r="A548" t="s">
        <v>1463</v>
      </c>
      <c r="B548" t="s">
        <v>30</v>
      </c>
      <c r="C548" t="s">
        <v>1464</v>
      </c>
      <c r="D548" s="10">
        <v>2688</v>
      </c>
      <c r="E548" t="s">
        <v>155</v>
      </c>
      <c r="F548" t="s">
        <v>1465</v>
      </c>
      <c r="G548" s="10">
        <v>2544</v>
      </c>
      <c r="H548" s="10" t="e">
        <f>SUMIFS('[3]Taxes Withheld'!F$1:F$65536,'[3]Taxes Withheld'!C$1:C$65536,'Import DV AUCS'!A548)</f>
        <v>#VALUE!</v>
      </c>
      <c r="I548" s="10" t="e">
        <f>SUMIFS('[3]Taxes Withheld'!G$1:G$65536,'[3]Taxes Withheld'!C$1:C$65536,'Import DV AUCS'!A548)</f>
        <v>#VALUE!</v>
      </c>
      <c r="K548" s="10" t="e">
        <f t="shared" si="8"/>
        <v>#VALUE!</v>
      </c>
      <c r="M548" t="s">
        <v>55</v>
      </c>
      <c r="N548" t="s">
        <v>56</v>
      </c>
      <c r="O548" t="s">
        <v>57</v>
      </c>
    </row>
    <row r="549" spans="1:15" hidden="1" x14ac:dyDescent="0.3">
      <c r="A549" t="s">
        <v>1466</v>
      </c>
      <c r="B549" t="s">
        <v>30</v>
      </c>
      <c r="C549" t="s">
        <v>1467</v>
      </c>
      <c r="D549" s="10">
        <v>2500</v>
      </c>
      <c r="E549" s="575" t="s">
        <v>2308</v>
      </c>
      <c r="F549" t="s">
        <v>1468</v>
      </c>
      <c r="G549" s="10">
        <v>2366.0700000000002</v>
      </c>
      <c r="H549" s="10" t="e">
        <f>SUMIFS('[3]Taxes Withheld'!F$1:F$65536,'[3]Taxes Withheld'!C$1:C$65536,'Import DV AUCS'!A549)</f>
        <v>#VALUE!</v>
      </c>
      <c r="I549" s="10" t="e">
        <f>SUMIFS('[3]Taxes Withheld'!G$1:G$65536,'[3]Taxes Withheld'!C$1:C$65536,'Import DV AUCS'!A549)</f>
        <v>#VALUE!</v>
      </c>
      <c r="K549" s="10" t="e">
        <f t="shared" si="8"/>
        <v>#VALUE!</v>
      </c>
      <c r="M549" t="s">
        <v>55</v>
      </c>
      <c r="N549" t="s">
        <v>56</v>
      </c>
      <c r="O549" t="s">
        <v>57</v>
      </c>
    </row>
    <row r="550" spans="1:15" hidden="1" x14ac:dyDescent="0.3">
      <c r="A550" t="s">
        <v>1469</v>
      </c>
      <c r="B550" t="s">
        <v>30</v>
      </c>
      <c r="C550" t="s">
        <v>1470</v>
      </c>
      <c r="D550" s="10">
        <v>640</v>
      </c>
      <c r="E550" t="s">
        <v>96</v>
      </c>
      <c r="F550" t="s">
        <v>1471</v>
      </c>
      <c r="G550" s="10">
        <v>600.14</v>
      </c>
      <c r="H550" s="10" t="e">
        <f>SUMIFS('[3]Taxes Withheld'!F$1:F$65536,'[3]Taxes Withheld'!C$1:C$65536,'Import DV AUCS'!A550)</f>
        <v>#VALUE!</v>
      </c>
      <c r="I550" s="10" t="e">
        <f>SUMIFS('[3]Taxes Withheld'!G$1:G$65536,'[3]Taxes Withheld'!C$1:C$65536,'Import DV AUCS'!A550)</f>
        <v>#VALUE!</v>
      </c>
      <c r="K550" s="10" t="e">
        <f t="shared" si="8"/>
        <v>#VALUE!</v>
      </c>
      <c r="M550" t="s">
        <v>55</v>
      </c>
      <c r="N550" t="s">
        <v>56</v>
      </c>
      <c r="O550" t="s">
        <v>57</v>
      </c>
    </row>
    <row r="551" spans="1:15" hidden="1" x14ac:dyDescent="0.3">
      <c r="A551" t="s">
        <v>1472</v>
      </c>
      <c r="B551" t="s">
        <v>30</v>
      </c>
      <c r="C551" t="s">
        <v>1473</v>
      </c>
      <c r="D551" s="10">
        <v>33180</v>
      </c>
      <c r="E551" t="s">
        <v>1474</v>
      </c>
      <c r="F551" t="s">
        <v>1475</v>
      </c>
      <c r="G551" s="10">
        <v>31521</v>
      </c>
      <c r="H551" s="10" t="e">
        <f>SUMIFS('[3]Taxes Withheld'!F$1:F$65536,'[3]Taxes Withheld'!C$1:C$65536,'Import DV AUCS'!A551)</f>
        <v>#VALUE!</v>
      </c>
      <c r="I551" s="10" t="e">
        <f>SUMIFS('[3]Taxes Withheld'!G$1:G$65536,'[3]Taxes Withheld'!C$1:C$65536,'Import DV AUCS'!A551)</f>
        <v>#VALUE!</v>
      </c>
      <c r="K551" s="10" t="e">
        <f t="shared" si="8"/>
        <v>#VALUE!</v>
      </c>
      <c r="M551" t="s">
        <v>55</v>
      </c>
      <c r="N551" t="s">
        <v>56</v>
      </c>
      <c r="O551" t="s">
        <v>57</v>
      </c>
    </row>
    <row r="552" spans="1:15" hidden="1" x14ac:dyDescent="0.3">
      <c r="A552" t="s">
        <v>1476</v>
      </c>
      <c r="B552" t="s">
        <v>30</v>
      </c>
      <c r="C552" t="s">
        <v>63</v>
      </c>
      <c r="D552" s="10">
        <v>0</v>
      </c>
      <c r="E552" t="s">
        <v>131</v>
      </c>
      <c r="F552" t="s">
        <v>1477</v>
      </c>
      <c r="G552" s="10">
        <v>16742.400000000001</v>
      </c>
      <c r="H552" s="10" t="e">
        <f>SUMIFS('[3]Taxes Withheld'!F$1:F$65536,'[3]Taxes Withheld'!C$1:C$65536,'Import DV AUCS'!A552)</f>
        <v>#VALUE!</v>
      </c>
      <c r="I552" s="10" t="e">
        <f>SUMIFS('[3]Taxes Withheld'!G$1:G$65536,'[3]Taxes Withheld'!C$1:C$65536,'Import DV AUCS'!A552)</f>
        <v>#VALUE!</v>
      </c>
      <c r="K552" s="10" t="e">
        <f t="shared" si="8"/>
        <v>#VALUE!</v>
      </c>
      <c r="M552" t="s">
        <v>98</v>
      </c>
      <c r="N552" t="s">
        <v>99</v>
      </c>
      <c r="O552" t="s">
        <v>100</v>
      </c>
    </row>
    <row r="553" spans="1:15" hidden="1" x14ac:dyDescent="0.3">
      <c r="A553" t="s">
        <v>1478</v>
      </c>
      <c r="B553" t="s">
        <v>30</v>
      </c>
      <c r="C553" t="s">
        <v>1479</v>
      </c>
      <c r="D553" s="10">
        <v>550000</v>
      </c>
      <c r="E553" s="575" t="s">
        <v>1109</v>
      </c>
      <c r="F553" t="s">
        <v>1480</v>
      </c>
      <c r="G553" s="10">
        <v>550000</v>
      </c>
      <c r="H553" s="10" t="e">
        <f>SUMIFS('[3]Taxes Withheld'!F$1:F$65536,'[3]Taxes Withheld'!C$1:C$65536,'Import DV AUCS'!A553)</f>
        <v>#VALUE!</v>
      </c>
      <c r="I553" s="10" t="e">
        <f>SUMIFS('[3]Taxes Withheld'!G$1:G$65536,'[3]Taxes Withheld'!C$1:C$65536,'Import DV AUCS'!A553)</f>
        <v>#VALUE!</v>
      </c>
      <c r="K553" s="10" t="e">
        <f t="shared" si="8"/>
        <v>#VALUE!</v>
      </c>
      <c r="M553" t="s">
        <v>197</v>
      </c>
      <c r="N553" t="s">
        <v>56</v>
      </c>
      <c r="O553" t="s">
        <v>57</v>
      </c>
    </row>
    <row r="554" spans="1:15" hidden="1" x14ac:dyDescent="0.3">
      <c r="A554" t="s">
        <v>1481</v>
      </c>
      <c r="B554" t="s">
        <v>30</v>
      </c>
      <c r="C554" t="s">
        <v>1482</v>
      </c>
      <c r="D554" s="10">
        <v>550000</v>
      </c>
      <c r="E554" t="s">
        <v>195</v>
      </c>
      <c r="F554" t="s">
        <v>1480</v>
      </c>
      <c r="G554" s="10">
        <v>550000</v>
      </c>
      <c r="H554" s="10" t="e">
        <f>SUMIFS('[3]Taxes Withheld'!F$1:F$65536,'[3]Taxes Withheld'!C$1:C$65536,'Import DV AUCS'!A554)</f>
        <v>#VALUE!</v>
      </c>
      <c r="I554" s="10" t="e">
        <f>SUMIFS('[3]Taxes Withheld'!G$1:G$65536,'[3]Taxes Withheld'!C$1:C$65536,'Import DV AUCS'!A554)</f>
        <v>#VALUE!</v>
      </c>
      <c r="K554" s="10" t="e">
        <f t="shared" si="8"/>
        <v>#VALUE!</v>
      </c>
      <c r="M554" t="s">
        <v>197</v>
      </c>
      <c r="N554" t="s">
        <v>56</v>
      </c>
      <c r="O554" t="s">
        <v>57</v>
      </c>
    </row>
    <row r="555" spans="1:15" hidden="1" x14ac:dyDescent="0.3">
      <c r="A555" t="s">
        <v>1483</v>
      </c>
      <c r="B555" t="s">
        <v>30</v>
      </c>
      <c r="C555" t="s">
        <v>1484</v>
      </c>
      <c r="D555" s="10">
        <v>600000</v>
      </c>
      <c r="E555" t="s">
        <v>439</v>
      </c>
      <c r="F555" t="s">
        <v>1480</v>
      </c>
      <c r="G555" s="10">
        <v>600000</v>
      </c>
      <c r="H555" s="10" t="e">
        <f>SUMIFS('[3]Taxes Withheld'!F$1:F$65536,'[3]Taxes Withheld'!C$1:C$65536,'Import DV AUCS'!A555)</f>
        <v>#VALUE!</v>
      </c>
      <c r="I555" s="10" t="e">
        <f>SUMIFS('[3]Taxes Withheld'!G$1:G$65536,'[3]Taxes Withheld'!C$1:C$65536,'Import DV AUCS'!A555)</f>
        <v>#VALUE!</v>
      </c>
      <c r="K555" s="10" t="e">
        <f t="shared" si="8"/>
        <v>#VALUE!</v>
      </c>
      <c r="M555" t="s">
        <v>197</v>
      </c>
      <c r="N555" t="s">
        <v>56</v>
      </c>
      <c r="O555" t="s">
        <v>57</v>
      </c>
    </row>
    <row r="556" spans="1:15" hidden="1" x14ac:dyDescent="0.3">
      <c r="A556" t="s">
        <v>1485</v>
      </c>
      <c r="B556" t="s">
        <v>30</v>
      </c>
      <c r="C556" t="s">
        <v>1486</v>
      </c>
      <c r="D556" s="10">
        <v>550000</v>
      </c>
      <c r="E556" t="s">
        <v>442</v>
      </c>
      <c r="F556" t="s">
        <v>1480</v>
      </c>
      <c r="G556" s="10">
        <v>550000</v>
      </c>
      <c r="H556" s="10" t="e">
        <f>SUMIFS('[3]Taxes Withheld'!F$1:F$65536,'[3]Taxes Withheld'!C$1:C$65536,'Import DV AUCS'!A556)</f>
        <v>#VALUE!</v>
      </c>
      <c r="I556" s="10" t="e">
        <f>SUMIFS('[3]Taxes Withheld'!G$1:G$65536,'[3]Taxes Withheld'!C$1:C$65536,'Import DV AUCS'!A556)</f>
        <v>#VALUE!</v>
      </c>
      <c r="K556" s="10" t="e">
        <f t="shared" si="8"/>
        <v>#VALUE!</v>
      </c>
      <c r="M556" t="s">
        <v>197</v>
      </c>
      <c r="N556" t="s">
        <v>56</v>
      </c>
      <c r="O556" t="s">
        <v>57</v>
      </c>
    </row>
    <row r="557" spans="1:15" hidden="1" x14ac:dyDescent="0.3">
      <c r="A557" t="s">
        <v>1487</v>
      </c>
      <c r="B557" t="s">
        <v>30</v>
      </c>
      <c r="C557" t="s">
        <v>1488</v>
      </c>
      <c r="D557" s="10">
        <v>550000</v>
      </c>
      <c r="E557" t="s">
        <v>723</v>
      </c>
      <c r="F557" t="s">
        <v>1480</v>
      </c>
      <c r="G557" s="10">
        <v>550000</v>
      </c>
      <c r="H557" s="10" t="e">
        <f>SUMIFS('[3]Taxes Withheld'!F$1:F$65536,'[3]Taxes Withheld'!C$1:C$65536,'Import DV AUCS'!A557)</f>
        <v>#VALUE!</v>
      </c>
      <c r="I557" s="10" t="e">
        <f>SUMIFS('[3]Taxes Withheld'!G$1:G$65536,'[3]Taxes Withheld'!C$1:C$65536,'Import DV AUCS'!A557)</f>
        <v>#VALUE!</v>
      </c>
      <c r="K557" s="10" t="e">
        <f t="shared" si="8"/>
        <v>#VALUE!</v>
      </c>
      <c r="M557" t="s">
        <v>197</v>
      </c>
      <c r="N557" t="s">
        <v>56</v>
      </c>
      <c r="O557" t="s">
        <v>57</v>
      </c>
    </row>
    <row r="558" spans="1:15" hidden="1" x14ac:dyDescent="0.3">
      <c r="A558" t="s">
        <v>1489</v>
      </c>
      <c r="B558" t="s">
        <v>30</v>
      </c>
      <c r="C558" t="s">
        <v>63</v>
      </c>
      <c r="D558" s="10">
        <v>0</v>
      </c>
      <c r="E558" t="s">
        <v>1490</v>
      </c>
      <c r="F558" t="s">
        <v>1491</v>
      </c>
      <c r="G558" s="10">
        <v>150000</v>
      </c>
      <c r="H558" s="10" t="e">
        <f>SUMIFS('[3]Taxes Withheld'!F$1:F$65536,'[3]Taxes Withheld'!C$1:C$65536,'Import DV AUCS'!A558)</f>
        <v>#VALUE!</v>
      </c>
      <c r="I558" s="10" t="e">
        <f>SUMIFS('[3]Taxes Withheld'!G$1:G$65536,'[3]Taxes Withheld'!C$1:C$65536,'Import DV AUCS'!A558)</f>
        <v>#VALUE!</v>
      </c>
      <c r="K558" s="10" t="e">
        <f t="shared" si="8"/>
        <v>#VALUE!</v>
      </c>
      <c r="M558" t="s">
        <v>197</v>
      </c>
      <c r="N558" t="s">
        <v>99</v>
      </c>
      <c r="O558" t="s">
        <v>100</v>
      </c>
    </row>
    <row r="559" spans="1:15" hidden="1" x14ac:dyDescent="0.3">
      <c r="A559" t="s">
        <v>1492</v>
      </c>
      <c r="B559" t="s">
        <v>30</v>
      </c>
      <c r="C559" t="s">
        <v>63</v>
      </c>
      <c r="D559" s="10">
        <v>0</v>
      </c>
      <c r="E559" t="s">
        <v>442</v>
      </c>
      <c r="F559" t="s">
        <v>1491</v>
      </c>
      <c r="G559" s="10">
        <v>426841.76</v>
      </c>
      <c r="H559" s="10" t="e">
        <f>SUMIFS('[3]Taxes Withheld'!F$1:F$65536,'[3]Taxes Withheld'!C$1:C$65536,'Import DV AUCS'!A559)</f>
        <v>#VALUE!</v>
      </c>
      <c r="I559" s="10" t="e">
        <f>SUMIFS('[3]Taxes Withheld'!G$1:G$65536,'[3]Taxes Withheld'!C$1:C$65536,'Import DV AUCS'!A559)</f>
        <v>#VALUE!</v>
      </c>
      <c r="K559" s="10" t="e">
        <f t="shared" si="8"/>
        <v>#VALUE!</v>
      </c>
      <c r="M559" t="s">
        <v>197</v>
      </c>
      <c r="N559" t="s">
        <v>99</v>
      </c>
      <c r="O559" t="s">
        <v>100</v>
      </c>
    </row>
    <row r="560" spans="1:15" hidden="1" x14ac:dyDescent="0.3">
      <c r="A560" t="s">
        <v>1493</v>
      </c>
      <c r="B560" t="s">
        <v>30</v>
      </c>
      <c r="C560" t="s">
        <v>63</v>
      </c>
      <c r="D560" s="10">
        <v>0</v>
      </c>
      <c r="E560" t="s">
        <v>445</v>
      </c>
      <c r="F560" t="s">
        <v>1491</v>
      </c>
      <c r="G560" s="10">
        <v>186833.71</v>
      </c>
      <c r="H560" s="10" t="e">
        <f>SUMIFS('[3]Taxes Withheld'!F$1:F$65536,'[3]Taxes Withheld'!C$1:C$65536,'Import DV AUCS'!A560)</f>
        <v>#VALUE!</v>
      </c>
      <c r="I560" s="10" t="e">
        <f>SUMIFS('[3]Taxes Withheld'!G$1:G$65536,'[3]Taxes Withheld'!C$1:C$65536,'Import DV AUCS'!A560)</f>
        <v>#VALUE!</v>
      </c>
      <c r="K560" s="10" t="e">
        <f t="shared" si="8"/>
        <v>#VALUE!</v>
      </c>
      <c r="M560" t="s">
        <v>197</v>
      </c>
      <c r="N560" t="s">
        <v>99</v>
      </c>
      <c r="O560" t="s">
        <v>100</v>
      </c>
    </row>
    <row r="561" spans="1:15" hidden="1" x14ac:dyDescent="0.3">
      <c r="A561" t="s">
        <v>1494</v>
      </c>
      <c r="B561" t="s">
        <v>30</v>
      </c>
      <c r="C561" t="s">
        <v>63</v>
      </c>
      <c r="D561" s="10">
        <v>0</v>
      </c>
      <c r="E561" t="s">
        <v>1495</v>
      </c>
      <c r="F561" t="s">
        <v>1496</v>
      </c>
      <c r="G561" s="10">
        <v>24442.61</v>
      </c>
      <c r="H561" s="10" t="e">
        <f>SUMIFS('[3]Taxes Withheld'!F$1:F$65536,'[3]Taxes Withheld'!C$1:C$65536,'Import DV AUCS'!A561)</f>
        <v>#VALUE!</v>
      </c>
      <c r="I561" s="10" t="e">
        <f>SUMIFS('[3]Taxes Withheld'!G$1:G$65536,'[3]Taxes Withheld'!C$1:C$65536,'Import DV AUCS'!A561)</f>
        <v>#VALUE!</v>
      </c>
      <c r="K561" s="10" t="e">
        <f t="shared" si="8"/>
        <v>#VALUE!</v>
      </c>
      <c r="M561" t="s">
        <v>66</v>
      </c>
      <c r="N561" t="s">
        <v>67</v>
      </c>
      <c r="O561" t="s">
        <v>68</v>
      </c>
    </row>
    <row r="562" spans="1:15" hidden="1" x14ac:dyDescent="0.3">
      <c r="A562" t="s">
        <v>1497</v>
      </c>
      <c r="B562" t="s">
        <v>30</v>
      </c>
      <c r="C562" t="s">
        <v>1498</v>
      </c>
      <c r="D562" s="10">
        <v>51050</v>
      </c>
      <c r="E562" t="s">
        <v>1109</v>
      </c>
      <c r="F562" t="s">
        <v>1499</v>
      </c>
      <c r="G562" s="10">
        <v>51050</v>
      </c>
      <c r="H562" s="10" t="e">
        <f>SUMIFS('[3]Taxes Withheld'!F$1:F$65536,'[3]Taxes Withheld'!C$1:C$65536,'Import DV AUCS'!A562)</f>
        <v>#VALUE!</v>
      </c>
      <c r="I562" s="10" t="e">
        <f>SUMIFS('[3]Taxes Withheld'!G$1:G$65536,'[3]Taxes Withheld'!C$1:C$65536,'Import DV AUCS'!A562)</f>
        <v>#VALUE!</v>
      </c>
      <c r="K562" s="10" t="e">
        <f t="shared" si="8"/>
        <v>#VALUE!</v>
      </c>
      <c r="M562" t="s">
        <v>197</v>
      </c>
      <c r="N562" t="s">
        <v>56</v>
      </c>
      <c r="O562" t="s">
        <v>57</v>
      </c>
    </row>
    <row r="563" spans="1:15" hidden="1" x14ac:dyDescent="0.3">
      <c r="A563" t="s">
        <v>1500</v>
      </c>
      <c r="B563" t="s">
        <v>30</v>
      </c>
      <c r="C563" t="s">
        <v>1501</v>
      </c>
      <c r="D563" s="10">
        <v>100000</v>
      </c>
      <c r="E563" t="s">
        <v>195</v>
      </c>
      <c r="F563" t="s">
        <v>1499</v>
      </c>
      <c r="G563" s="10">
        <v>100000</v>
      </c>
      <c r="H563" s="10" t="e">
        <f>SUMIFS('[3]Taxes Withheld'!F$1:F$65536,'[3]Taxes Withheld'!C$1:C$65536,'Import DV AUCS'!A563)</f>
        <v>#VALUE!</v>
      </c>
      <c r="I563" s="10" t="e">
        <f>SUMIFS('[3]Taxes Withheld'!G$1:G$65536,'[3]Taxes Withheld'!C$1:C$65536,'Import DV AUCS'!A563)</f>
        <v>#VALUE!</v>
      </c>
      <c r="K563" s="10" t="e">
        <f t="shared" si="8"/>
        <v>#VALUE!</v>
      </c>
      <c r="M563" t="s">
        <v>197</v>
      </c>
      <c r="N563" t="s">
        <v>56</v>
      </c>
      <c r="O563" t="s">
        <v>57</v>
      </c>
    </row>
    <row r="564" spans="1:15" hidden="1" x14ac:dyDescent="0.3">
      <c r="A564" t="s">
        <v>1502</v>
      </c>
      <c r="B564" t="s">
        <v>30</v>
      </c>
      <c r="C564" t="s">
        <v>1503</v>
      </c>
      <c r="D564" s="10">
        <v>99030</v>
      </c>
      <c r="E564" t="s">
        <v>439</v>
      </c>
      <c r="F564" t="s">
        <v>1499</v>
      </c>
      <c r="G564" s="10">
        <v>99030</v>
      </c>
      <c r="H564" s="10" t="e">
        <f>SUMIFS('[3]Taxes Withheld'!F$1:F$65536,'[3]Taxes Withheld'!C$1:C$65536,'Import DV AUCS'!A564)</f>
        <v>#VALUE!</v>
      </c>
      <c r="I564" s="10" t="e">
        <f>SUMIFS('[3]Taxes Withheld'!G$1:G$65536,'[3]Taxes Withheld'!C$1:C$65536,'Import DV AUCS'!A564)</f>
        <v>#VALUE!</v>
      </c>
      <c r="K564" s="10" t="e">
        <f t="shared" si="8"/>
        <v>#VALUE!</v>
      </c>
      <c r="M564" t="s">
        <v>197</v>
      </c>
      <c r="N564" t="s">
        <v>56</v>
      </c>
      <c r="O564" t="s">
        <v>57</v>
      </c>
    </row>
    <row r="565" spans="1:15" hidden="1" x14ac:dyDescent="0.3">
      <c r="A565" t="s">
        <v>1504</v>
      </c>
      <c r="B565" t="s">
        <v>30</v>
      </c>
      <c r="C565" t="s">
        <v>1505</v>
      </c>
      <c r="D565" s="10">
        <v>10250</v>
      </c>
      <c r="E565" t="s">
        <v>723</v>
      </c>
      <c r="F565" t="s">
        <v>1499</v>
      </c>
      <c r="G565" s="10">
        <v>10250</v>
      </c>
      <c r="H565" s="10" t="e">
        <f>SUMIFS('[3]Taxes Withheld'!F$1:F$65536,'[3]Taxes Withheld'!C$1:C$65536,'Import DV AUCS'!A565)</f>
        <v>#VALUE!</v>
      </c>
      <c r="I565" s="10" t="e">
        <f>SUMIFS('[3]Taxes Withheld'!G$1:G$65536,'[3]Taxes Withheld'!C$1:C$65536,'Import DV AUCS'!A565)</f>
        <v>#VALUE!</v>
      </c>
      <c r="K565" s="10" t="e">
        <f t="shared" si="8"/>
        <v>#VALUE!</v>
      </c>
      <c r="M565" t="s">
        <v>197</v>
      </c>
      <c r="N565" t="s">
        <v>56</v>
      </c>
      <c r="O565" t="s">
        <v>57</v>
      </c>
    </row>
    <row r="566" spans="1:15" hidden="1" x14ac:dyDescent="0.3">
      <c r="A566" t="s">
        <v>1506</v>
      </c>
      <c r="B566" t="s">
        <v>30</v>
      </c>
      <c r="C566" t="s">
        <v>1507</v>
      </c>
      <c r="D566" s="10">
        <v>13034</v>
      </c>
      <c r="E566" t="s">
        <v>470</v>
      </c>
      <c r="F566" t="s">
        <v>1508</v>
      </c>
      <c r="G566" s="10">
        <v>12034</v>
      </c>
      <c r="H566" s="10" t="e">
        <f>SUMIFS('[3]Taxes Withheld'!F$1:F$65536,'[3]Taxes Withheld'!C$1:C$65536,'Import DV AUCS'!A566)</f>
        <v>#VALUE!</v>
      </c>
      <c r="I566" s="10" t="e">
        <f>SUMIFS('[3]Taxes Withheld'!G$1:G$65536,'[3]Taxes Withheld'!C$1:C$65536,'Import DV AUCS'!A566)</f>
        <v>#VALUE!</v>
      </c>
      <c r="K566" s="10" t="e">
        <f t="shared" si="8"/>
        <v>#VALUE!</v>
      </c>
      <c r="M566" t="s">
        <v>55</v>
      </c>
      <c r="N566" t="s">
        <v>56</v>
      </c>
      <c r="O566" t="s">
        <v>57</v>
      </c>
    </row>
    <row r="567" spans="1:15" hidden="1" x14ac:dyDescent="0.3">
      <c r="A567" t="s">
        <v>1509</v>
      </c>
      <c r="B567" t="s">
        <v>30</v>
      </c>
      <c r="C567" t="s">
        <v>1510</v>
      </c>
      <c r="D567" s="10">
        <v>6850</v>
      </c>
      <c r="E567" t="s">
        <v>1511</v>
      </c>
      <c r="F567" t="s">
        <v>1512</v>
      </c>
      <c r="G567" s="10">
        <v>6483.04</v>
      </c>
      <c r="H567" s="10" t="e">
        <f>SUMIFS('[3]Taxes Withheld'!F$1:F$65536,'[3]Taxes Withheld'!C$1:C$65536,'Import DV AUCS'!A567)</f>
        <v>#VALUE!</v>
      </c>
      <c r="I567" s="10" t="e">
        <f>SUMIFS('[3]Taxes Withheld'!G$1:G$65536,'[3]Taxes Withheld'!C$1:C$65536,'Import DV AUCS'!A567)</f>
        <v>#VALUE!</v>
      </c>
      <c r="K567" s="10" t="e">
        <f t="shared" si="8"/>
        <v>#VALUE!</v>
      </c>
      <c r="M567" t="s">
        <v>55</v>
      </c>
      <c r="N567" t="s">
        <v>56</v>
      </c>
      <c r="O567" t="s">
        <v>57</v>
      </c>
    </row>
    <row r="568" spans="1:15" hidden="1" x14ac:dyDescent="0.3">
      <c r="A568" t="s">
        <v>1513</v>
      </c>
      <c r="B568" t="s">
        <v>30</v>
      </c>
      <c r="C568" t="s">
        <v>1514</v>
      </c>
      <c r="D568" s="10">
        <v>101505.45</v>
      </c>
      <c r="E568" t="s">
        <v>1515</v>
      </c>
      <c r="F568" t="s">
        <v>1516</v>
      </c>
      <c r="G568" s="10">
        <v>101505.45</v>
      </c>
      <c r="H568" s="10" t="e">
        <f>SUMIFS('[3]Taxes Withheld'!F$1:F$65536,'[3]Taxes Withheld'!C$1:C$65536,'Import DV AUCS'!A568)</f>
        <v>#VALUE!</v>
      </c>
      <c r="I568" s="10" t="e">
        <f>SUMIFS('[3]Taxes Withheld'!G$1:G$65536,'[3]Taxes Withheld'!C$1:C$65536,'Import DV AUCS'!A568)</f>
        <v>#VALUE!</v>
      </c>
      <c r="K568" s="10" t="e">
        <f t="shared" si="8"/>
        <v>#VALUE!</v>
      </c>
      <c r="M568" t="s">
        <v>55</v>
      </c>
      <c r="N568" t="s">
        <v>56</v>
      </c>
      <c r="O568" t="s">
        <v>57</v>
      </c>
    </row>
    <row r="569" spans="1:15" hidden="1" x14ac:dyDescent="0.3">
      <c r="A569" t="s">
        <v>1517</v>
      </c>
      <c r="B569" t="s">
        <v>30</v>
      </c>
      <c r="C569" t="s">
        <v>63</v>
      </c>
      <c r="D569" s="10">
        <v>0</v>
      </c>
      <c r="E569" t="s">
        <v>1515</v>
      </c>
      <c r="F569" t="s">
        <v>1518</v>
      </c>
      <c r="G569" s="10">
        <v>86607.18</v>
      </c>
      <c r="H569" s="10" t="e">
        <f>SUMIFS('[3]Taxes Withheld'!F$1:F$65536,'[3]Taxes Withheld'!C$1:C$65536,'Import DV AUCS'!A569)</f>
        <v>#VALUE!</v>
      </c>
      <c r="I569" s="10" t="e">
        <f>SUMIFS('[3]Taxes Withheld'!G$1:G$65536,'[3]Taxes Withheld'!C$1:C$65536,'Import DV AUCS'!A569)</f>
        <v>#VALUE!</v>
      </c>
      <c r="K569" s="10" t="e">
        <f t="shared" si="8"/>
        <v>#VALUE!</v>
      </c>
      <c r="M569" t="s">
        <v>98</v>
      </c>
      <c r="N569" t="s">
        <v>99</v>
      </c>
      <c r="O569" t="s">
        <v>100</v>
      </c>
    </row>
    <row r="570" spans="1:15" hidden="1" x14ac:dyDescent="0.3">
      <c r="A570" t="s">
        <v>1519</v>
      </c>
      <c r="B570" t="s">
        <v>30</v>
      </c>
      <c r="C570" t="s">
        <v>1520</v>
      </c>
      <c r="D570" s="10">
        <v>11455.25</v>
      </c>
      <c r="E570" t="s">
        <v>399</v>
      </c>
      <c r="F570" t="s">
        <v>1521</v>
      </c>
      <c r="G570" s="10">
        <v>11455.25</v>
      </c>
      <c r="H570" s="10" t="e">
        <f>SUMIFS('[3]Taxes Withheld'!F$1:F$65536,'[3]Taxes Withheld'!C$1:C$65536,'Import DV AUCS'!A570)</f>
        <v>#VALUE!</v>
      </c>
      <c r="I570" s="10" t="e">
        <f>SUMIFS('[3]Taxes Withheld'!G$1:G$65536,'[3]Taxes Withheld'!C$1:C$65536,'Import DV AUCS'!A570)</f>
        <v>#VALUE!</v>
      </c>
      <c r="K570" s="10" t="e">
        <f t="shared" si="8"/>
        <v>#VALUE!</v>
      </c>
      <c r="M570" t="s">
        <v>55</v>
      </c>
      <c r="N570" t="s">
        <v>56</v>
      </c>
      <c r="O570" t="s">
        <v>57</v>
      </c>
    </row>
    <row r="571" spans="1:15" hidden="1" x14ac:dyDescent="0.3">
      <c r="A571" t="s">
        <v>1522</v>
      </c>
      <c r="B571" t="s">
        <v>30</v>
      </c>
      <c r="C571" t="s">
        <v>1523</v>
      </c>
      <c r="D571" s="10">
        <v>8164.75</v>
      </c>
      <c r="E571" t="s">
        <v>1524</v>
      </c>
      <c r="F571" t="s">
        <v>1525</v>
      </c>
      <c r="G571" s="10">
        <v>8164.75</v>
      </c>
      <c r="H571" s="10" t="e">
        <f>SUMIFS('[3]Taxes Withheld'!F$1:F$65536,'[3]Taxes Withheld'!C$1:C$65536,'Import DV AUCS'!A571)</f>
        <v>#VALUE!</v>
      </c>
      <c r="I571" s="10" t="e">
        <f>SUMIFS('[3]Taxes Withheld'!G$1:G$65536,'[3]Taxes Withheld'!C$1:C$65536,'Import DV AUCS'!A571)</f>
        <v>#VALUE!</v>
      </c>
      <c r="K571" s="10" t="e">
        <f t="shared" si="8"/>
        <v>#VALUE!</v>
      </c>
      <c r="M571" t="s">
        <v>55</v>
      </c>
      <c r="N571" t="s">
        <v>56</v>
      </c>
      <c r="O571" t="s">
        <v>57</v>
      </c>
    </row>
    <row r="572" spans="1:15" hidden="1" x14ac:dyDescent="0.3">
      <c r="A572" t="s">
        <v>1526</v>
      </c>
      <c r="B572" t="s">
        <v>30</v>
      </c>
      <c r="C572" t="s">
        <v>1527</v>
      </c>
      <c r="D572" s="10">
        <v>2500</v>
      </c>
      <c r="E572" s="575" t="s">
        <v>1715</v>
      </c>
      <c r="F572" t="s">
        <v>1528</v>
      </c>
      <c r="G572" s="10">
        <v>2343.75</v>
      </c>
      <c r="H572" s="10" t="e">
        <f>SUMIFS('[3]Taxes Withheld'!F$1:F$65536,'[3]Taxes Withheld'!C$1:C$65536,'Import DV AUCS'!A572)</f>
        <v>#VALUE!</v>
      </c>
      <c r="I572" s="10" t="e">
        <f>SUMIFS('[3]Taxes Withheld'!G$1:G$65536,'[3]Taxes Withheld'!C$1:C$65536,'Import DV AUCS'!A572)</f>
        <v>#VALUE!</v>
      </c>
      <c r="K572" s="10" t="e">
        <f t="shared" si="8"/>
        <v>#VALUE!</v>
      </c>
      <c r="M572" t="s">
        <v>55</v>
      </c>
      <c r="N572" t="s">
        <v>56</v>
      </c>
      <c r="O572" t="s">
        <v>57</v>
      </c>
    </row>
    <row r="573" spans="1:15" hidden="1" x14ac:dyDescent="0.3">
      <c r="A573" t="s">
        <v>1529</v>
      </c>
      <c r="B573" t="s">
        <v>30</v>
      </c>
      <c r="C573" t="s">
        <v>1530</v>
      </c>
      <c r="D573" s="10">
        <v>2511.36</v>
      </c>
      <c r="E573" t="s">
        <v>517</v>
      </c>
      <c r="F573" t="s">
        <v>1531</v>
      </c>
      <c r="G573" s="10">
        <v>2511.36</v>
      </c>
      <c r="H573" s="10" t="e">
        <f>SUMIFS('[3]Taxes Withheld'!F$1:F$65536,'[3]Taxes Withheld'!C$1:C$65536,'Import DV AUCS'!A573)</f>
        <v>#VALUE!</v>
      </c>
      <c r="I573" s="10" t="e">
        <f>SUMIFS('[3]Taxes Withheld'!G$1:G$65536,'[3]Taxes Withheld'!C$1:C$65536,'Import DV AUCS'!A573)</f>
        <v>#VALUE!</v>
      </c>
      <c r="K573" s="10" t="e">
        <f t="shared" si="8"/>
        <v>#VALUE!</v>
      </c>
      <c r="M573" t="s">
        <v>55</v>
      </c>
      <c r="N573" t="s">
        <v>56</v>
      </c>
      <c r="O573" t="s">
        <v>57</v>
      </c>
    </row>
    <row r="574" spans="1:15" hidden="1" x14ac:dyDescent="0.3">
      <c r="A574" t="s">
        <v>1532</v>
      </c>
      <c r="B574" t="s">
        <v>30</v>
      </c>
      <c r="C574" t="s">
        <v>1533</v>
      </c>
      <c r="D574" s="10">
        <v>10000</v>
      </c>
      <c r="E574" t="s">
        <v>769</v>
      </c>
      <c r="F574" t="s">
        <v>1508</v>
      </c>
      <c r="G574" s="10">
        <v>0</v>
      </c>
      <c r="H574" s="10" t="e">
        <f>SUMIFS('[3]Taxes Withheld'!F$1:F$65536,'[3]Taxes Withheld'!C$1:C$65536,'Import DV AUCS'!A574)</f>
        <v>#VALUE!</v>
      </c>
      <c r="I574" s="10" t="e">
        <f>SUMIFS('[3]Taxes Withheld'!G$1:G$65536,'[3]Taxes Withheld'!C$1:C$65536,'Import DV AUCS'!A574)</f>
        <v>#VALUE!</v>
      </c>
      <c r="K574" s="10" t="e">
        <f t="shared" si="8"/>
        <v>#VALUE!</v>
      </c>
      <c r="M574" t="s">
        <v>55</v>
      </c>
      <c r="N574" t="s">
        <v>56</v>
      </c>
      <c r="O574" t="s">
        <v>57</v>
      </c>
    </row>
    <row r="575" spans="1:15" hidden="1" x14ac:dyDescent="0.3">
      <c r="A575" t="s">
        <v>1534</v>
      </c>
      <c r="B575" t="s">
        <v>30</v>
      </c>
      <c r="C575" t="s">
        <v>1535</v>
      </c>
      <c r="D575" s="10">
        <v>170501.47</v>
      </c>
      <c r="E575" s="576" t="s">
        <v>2429</v>
      </c>
      <c r="F575" t="s">
        <v>1536</v>
      </c>
      <c r="G575" s="10">
        <v>155278.13</v>
      </c>
      <c r="H575" s="10" t="e">
        <f>SUMIFS('[3]Taxes Withheld'!F$1:F$65536,'[3]Taxes Withheld'!C$1:C$65536,'Import DV AUCS'!A575)</f>
        <v>#VALUE!</v>
      </c>
      <c r="I575" s="10" t="e">
        <f>SUMIFS('[3]Taxes Withheld'!G$1:G$65536,'[3]Taxes Withheld'!C$1:C$65536,'Import DV AUCS'!A575)</f>
        <v>#VALUE!</v>
      </c>
      <c r="K575" s="10" t="e">
        <f t="shared" si="8"/>
        <v>#VALUE!</v>
      </c>
      <c r="M575" t="s">
        <v>55</v>
      </c>
      <c r="N575" t="s">
        <v>56</v>
      </c>
      <c r="O575" t="s">
        <v>57</v>
      </c>
    </row>
    <row r="576" spans="1:15" hidden="1" x14ac:dyDescent="0.3">
      <c r="A576" t="s">
        <v>1537</v>
      </c>
      <c r="B576" t="s">
        <v>30</v>
      </c>
      <c r="C576" t="s">
        <v>1538</v>
      </c>
      <c r="D576" s="10">
        <v>7712.46</v>
      </c>
      <c r="E576" t="s">
        <v>307</v>
      </c>
      <c r="F576" t="s">
        <v>1539</v>
      </c>
      <c r="G576" s="10">
        <v>7712.46</v>
      </c>
      <c r="H576" s="10" t="e">
        <f>SUMIFS('[3]Taxes Withheld'!F$1:F$65536,'[3]Taxes Withheld'!C$1:C$65536,'Import DV AUCS'!A576)</f>
        <v>#VALUE!</v>
      </c>
      <c r="I576" s="10" t="e">
        <f>SUMIFS('[3]Taxes Withheld'!G$1:G$65536,'[3]Taxes Withheld'!C$1:C$65536,'Import DV AUCS'!A576)</f>
        <v>#VALUE!</v>
      </c>
      <c r="K576" s="10" t="e">
        <f t="shared" si="8"/>
        <v>#VALUE!</v>
      </c>
      <c r="M576" t="s">
        <v>55</v>
      </c>
      <c r="N576" t="s">
        <v>56</v>
      </c>
      <c r="O576" t="s">
        <v>57</v>
      </c>
    </row>
    <row r="577" spans="1:15" hidden="1" x14ac:dyDescent="0.3">
      <c r="A577" t="s">
        <v>1540</v>
      </c>
      <c r="B577" t="s">
        <v>30</v>
      </c>
      <c r="C577" t="s">
        <v>1541</v>
      </c>
      <c r="D577" s="10">
        <v>9559.2900000000009</v>
      </c>
      <c r="E577" t="s">
        <v>1515</v>
      </c>
      <c r="F577" t="s">
        <v>1542</v>
      </c>
      <c r="G577" s="10">
        <v>9559.2900000000009</v>
      </c>
      <c r="H577" s="10" t="e">
        <f>SUMIFS('[3]Taxes Withheld'!F$1:F$65536,'[3]Taxes Withheld'!C$1:C$65536,'Import DV AUCS'!A577)</f>
        <v>#VALUE!</v>
      </c>
      <c r="I577" s="10" t="e">
        <f>SUMIFS('[3]Taxes Withheld'!G$1:G$65536,'[3]Taxes Withheld'!C$1:C$65536,'Import DV AUCS'!A577)</f>
        <v>#VALUE!</v>
      </c>
      <c r="K577" s="10" t="e">
        <f t="shared" si="8"/>
        <v>#VALUE!</v>
      </c>
      <c r="M577" t="s">
        <v>55</v>
      </c>
      <c r="N577" t="s">
        <v>56</v>
      </c>
      <c r="O577" t="s">
        <v>57</v>
      </c>
    </row>
    <row r="578" spans="1:15" hidden="1" x14ac:dyDescent="0.3">
      <c r="A578" t="s">
        <v>1543</v>
      </c>
      <c r="B578" t="s">
        <v>30</v>
      </c>
      <c r="C578" t="s">
        <v>63</v>
      </c>
      <c r="D578" s="10">
        <v>0</v>
      </c>
      <c r="E578" t="s">
        <v>1515</v>
      </c>
      <c r="F578" t="s">
        <v>1544</v>
      </c>
      <c r="G578" s="10">
        <v>73582.86</v>
      </c>
      <c r="H578" s="10" t="e">
        <f>SUMIFS('[3]Taxes Withheld'!F$1:F$65536,'[3]Taxes Withheld'!C$1:C$65536,'Import DV AUCS'!A578)</f>
        <v>#VALUE!</v>
      </c>
      <c r="I578" s="10" t="e">
        <f>SUMIFS('[3]Taxes Withheld'!G$1:G$65536,'[3]Taxes Withheld'!C$1:C$65536,'Import DV AUCS'!A578)</f>
        <v>#VALUE!</v>
      </c>
      <c r="K578" s="10" t="e">
        <f t="shared" si="8"/>
        <v>#VALUE!</v>
      </c>
      <c r="M578" t="s">
        <v>98</v>
      </c>
      <c r="N578" t="s">
        <v>99</v>
      </c>
      <c r="O578" t="s">
        <v>100</v>
      </c>
    </row>
    <row r="579" spans="1:15" hidden="1" x14ac:dyDescent="0.3">
      <c r="A579" t="s">
        <v>1545</v>
      </c>
      <c r="B579" t="s">
        <v>30</v>
      </c>
      <c r="C579" t="s">
        <v>63</v>
      </c>
      <c r="D579" s="10">
        <v>0</v>
      </c>
      <c r="E579" t="s">
        <v>399</v>
      </c>
      <c r="F579" t="s">
        <v>743</v>
      </c>
      <c r="G579" s="10">
        <v>118.93</v>
      </c>
      <c r="H579" s="10" t="e">
        <f>SUMIFS('[3]Taxes Withheld'!F$1:F$65536,'[3]Taxes Withheld'!C$1:C$65536,'Import DV AUCS'!A579)</f>
        <v>#VALUE!</v>
      </c>
      <c r="I579" s="10" t="e">
        <f>SUMIFS('[3]Taxes Withheld'!G$1:G$65536,'[3]Taxes Withheld'!C$1:C$65536,'Import DV AUCS'!A579)</f>
        <v>#VALUE!</v>
      </c>
      <c r="K579" s="10" t="e">
        <f t="shared" si="8"/>
        <v>#VALUE!</v>
      </c>
      <c r="M579" t="s">
        <v>66</v>
      </c>
      <c r="N579" t="s">
        <v>67</v>
      </c>
      <c r="O579" t="s">
        <v>68</v>
      </c>
    </row>
    <row r="580" spans="1:15" hidden="1" x14ac:dyDescent="0.3">
      <c r="A580" t="s">
        <v>1546</v>
      </c>
      <c r="B580" t="s">
        <v>30</v>
      </c>
      <c r="C580" t="s">
        <v>1547</v>
      </c>
      <c r="D580" s="10">
        <v>3800</v>
      </c>
      <c r="E580" t="s">
        <v>96</v>
      </c>
      <c r="F580" t="s">
        <v>1548</v>
      </c>
      <c r="G580" s="10">
        <v>3562.5</v>
      </c>
      <c r="H580" s="10" t="e">
        <f>SUMIFS('[3]Taxes Withheld'!F$1:F$65536,'[3]Taxes Withheld'!C$1:C$65536,'Import DV AUCS'!A580)</f>
        <v>#VALUE!</v>
      </c>
      <c r="I580" s="10" t="e">
        <f>SUMIFS('[3]Taxes Withheld'!G$1:G$65536,'[3]Taxes Withheld'!C$1:C$65536,'Import DV AUCS'!A580)</f>
        <v>#VALUE!</v>
      </c>
      <c r="K580" s="10" t="e">
        <f t="shared" ref="K580:K606" si="9">H580+I580+J580</f>
        <v>#VALUE!</v>
      </c>
      <c r="M580" t="s">
        <v>55</v>
      </c>
      <c r="N580" t="s">
        <v>56</v>
      </c>
      <c r="O580" t="s">
        <v>57</v>
      </c>
    </row>
    <row r="581" spans="1:15" hidden="1" x14ac:dyDescent="0.3">
      <c r="A581" t="s">
        <v>1549</v>
      </c>
      <c r="B581" t="s">
        <v>30</v>
      </c>
      <c r="C581" t="s">
        <v>63</v>
      </c>
      <c r="D581" s="10">
        <v>0</v>
      </c>
      <c r="E581" t="s">
        <v>1550</v>
      </c>
      <c r="F581" t="s">
        <v>1551</v>
      </c>
      <c r="G581" s="10">
        <v>838388.86</v>
      </c>
      <c r="H581" s="10" t="e">
        <f>SUMIFS('[3]Taxes Withheld'!F$1:F$65536,'[3]Taxes Withheld'!C$1:C$65536,'Import DV AUCS'!A581)</f>
        <v>#VALUE!</v>
      </c>
      <c r="I581" s="10" t="e">
        <f>SUMIFS('[3]Taxes Withheld'!G$1:G$65536,'[3]Taxes Withheld'!C$1:C$65536,'Import DV AUCS'!A581)</f>
        <v>#VALUE!</v>
      </c>
      <c r="K581" s="10" t="e">
        <f t="shared" si="9"/>
        <v>#VALUE!</v>
      </c>
      <c r="M581" t="s">
        <v>98</v>
      </c>
      <c r="N581" t="s">
        <v>99</v>
      </c>
      <c r="O581" t="s">
        <v>100</v>
      </c>
    </row>
    <row r="582" spans="1:15" hidden="1" x14ac:dyDescent="0.3">
      <c r="A582" t="s">
        <v>1552</v>
      </c>
      <c r="B582" t="s">
        <v>30</v>
      </c>
      <c r="C582" t="s">
        <v>63</v>
      </c>
      <c r="D582" s="10">
        <v>0</v>
      </c>
      <c r="E582" t="s">
        <v>1553</v>
      </c>
      <c r="F582" t="s">
        <v>1554</v>
      </c>
      <c r="G582" s="10">
        <v>399360</v>
      </c>
      <c r="H582" s="10" t="e">
        <f>SUMIFS('[3]Taxes Withheld'!F$1:F$65536,'[3]Taxes Withheld'!C$1:C$65536,'Import DV AUCS'!A582)</f>
        <v>#VALUE!</v>
      </c>
      <c r="I582" s="10" t="e">
        <f>SUMIFS('[3]Taxes Withheld'!G$1:G$65536,'[3]Taxes Withheld'!C$1:C$65536,'Import DV AUCS'!A582)</f>
        <v>#VALUE!</v>
      </c>
      <c r="K582" s="10" t="e">
        <f t="shared" si="9"/>
        <v>#VALUE!</v>
      </c>
      <c r="M582" t="s">
        <v>98</v>
      </c>
      <c r="N582" t="s">
        <v>99</v>
      </c>
      <c r="O582" t="s">
        <v>100</v>
      </c>
    </row>
    <row r="583" spans="1:15" hidden="1" x14ac:dyDescent="0.3">
      <c r="A583" t="s">
        <v>1555</v>
      </c>
      <c r="B583" t="s">
        <v>30</v>
      </c>
      <c r="C583" t="s">
        <v>63</v>
      </c>
      <c r="D583" s="10">
        <v>0</v>
      </c>
      <c r="E583" t="s">
        <v>1556</v>
      </c>
      <c r="F583" t="s">
        <v>1557</v>
      </c>
      <c r="G583" s="10">
        <v>530000</v>
      </c>
      <c r="H583" s="10" t="e">
        <f>SUMIFS('[3]Taxes Withheld'!F$1:F$65536,'[3]Taxes Withheld'!C$1:C$65536,'Import DV AUCS'!A583)</f>
        <v>#VALUE!</v>
      </c>
      <c r="I583" s="10" t="e">
        <f>SUMIFS('[3]Taxes Withheld'!G$1:G$65536,'[3]Taxes Withheld'!C$1:C$65536,'Import DV AUCS'!A583)</f>
        <v>#VALUE!</v>
      </c>
      <c r="K583" s="10" t="e">
        <f t="shared" si="9"/>
        <v>#VALUE!</v>
      </c>
      <c r="M583" t="s">
        <v>98</v>
      </c>
      <c r="N583" t="s">
        <v>99</v>
      </c>
      <c r="O583" t="s">
        <v>100</v>
      </c>
    </row>
    <row r="584" spans="1:15" hidden="1" x14ac:dyDescent="0.3">
      <c r="A584" t="s">
        <v>1558</v>
      </c>
      <c r="B584" t="s">
        <v>30</v>
      </c>
      <c r="C584" t="s">
        <v>1559</v>
      </c>
      <c r="D584" s="10">
        <v>256101</v>
      </c>
      <c r="E584" t="s">
        <v>723</v>
      </c>
      <c r="F584" t="s">
        <v>1560</v>
      </c>
      <c r="G584" s="10">
        <v>256101</v>
      </c>
      <c r="H584" s="10" t="e">
        <f>SUMIFS('[3]Taxes Withheld'!F$1:F$65536,'[3]Taxes Withheld'!C$1:C$65536,'Import DV AUCS'!A584)</f>
        <v>#VALUE!</v>
      </c>
      <c r="I584" s="10" t="e">
        <f>SUMIFS('[3]Taxes Withheld'!G$1:G$65536,'[3]Taxes Withheld'!C$1:C$65536,'Import DV AUCS'!A584)</f>
        <v>#VALUE!</v>
      </c>
      <c r="K584" s="10" t="e">
        <f t="shared" si="9"/>
        <v>#VALUE!</v>
      </c>
      <c r="M584" t="s">
        <v>197</v>
      </c>
      <c r="N584" t="s">
        <v>56</v>
      </c>
      <c r="O584" t="s">
        <v>57</v>
      </c>
    </row>
    <row r="585" spans="1:15" hidden="1" x14ac:dyDescent="0.3">
      <c r="A585" t="s">
        <v>1561</v>
      </c>
      <c r="B585" t="s">
        <v>30</v>
      </c>
      <c r="C585" t="s">
        <v>1562</v>
      </c>
      <c r="D585" s="10">
        <v>184464</v>
      </c>
      <c r="E585" t="s">
        <v>439</v>
      </c>
      <c r="F585" t="s">
        <v>1560</v>
      </c>
      <c r="G585" s="10">
        <v>184464</v>
      </c>
      <c r="H585" s="10" t="e">
        <f>SUMIFS('[3]Taxes Withheld'!F$1:F$65536,'[3]Taxes Withheld'!C$1:C$65536,'Import DV AUCS'!A585)</f>
        <v>#VALUE!</v>
      </c>
      <c r="I585" s="10" t="e">
        <f>SUMIFS('[3]Taxes Withheld'!G$1:G$65536,'[3]Taxes Withheld'!C$1:C$65536,'Import DV AUCS'!A585)</f>
        <v>#VALUE!</v>
      </c>
      <c r="K585" s="10" t="e">
        <f t="shared" si="9"/>
        <v>#VALUE!</v>
      </c>
      <c r="M585" t="s">
        <v>197</v>
      </c>
      <c r="N585" t="s">
        <v>56</v>
      </c>
      <c r="O585" t="s">
        <v>57</v>
      </c>
    </row>
    <row r="586" spans="1:15" hidden="1" x14ac:dyDescent="0.3">
      <c r="A586" t="s">
        <v>1563</v>
      </c>
      <c r="B586" t="s">
        <v>30</v>
      </c>
      <c r="C586" t="s">
        <v>1564</v>
      </c>
      <c r="D586" s="10">
        <v>22316</v>
      </c>
      <c r="E586" t="s">
        <v>533</v>
      </c>
      <c r="F586" t="s">
        <v>1565</v>
      </c>
      <c r="G586" s="10">
        <v>22316</v>
      </c>
      <c r="H586" s="10" t="e">
        <f>SUMIFS('[3]Taxes Withheld'!F$1:F$65536,'[3]Taxes Withheld'!C$1:C$65536,'Import DV AUCS'!A586)</f>
        <v>#VALUE!</v>
      </c>
      <c r="I586" s="10" t="e">
        <f>SUMIFS('[3]Taxes Withheld'!G$1:G$65536,'[3]Taxes Withheld'!C$1:C$65536,'Import DV AUCS'!A586)</f>
        <v>#VALUE!</v>
      </c>
      <c r="K586" s="10" t="e">
        <f t="shared" si="9"/>
        <v>#VALUE!</v>
      </c>
      <c r="M586" t="s">
        <v>55</v>
      </c>
      <c r="N586" t="s">
        <v>56</v>
      </c>
      <c r="O586" t="s">
        <v>57</v>
      </c>
    </row>
    <row r="587" spans="1:15" hidden="1" x14ac:dyDescent="0.3">
      <c r="A587" t="s">
        <v>1566</v>
      </c>
      <c r="B587" t="s">
        <v>30</v>
      </c>
      <c r="C587" t="s">
        <v>1567</v>
      </c>
      <c r="D587" s="10">
        <v>14120</v>
      </c>
      <c r="E587" t="s">
        <v>533</v>
      </c>
      <c r="F587" t="s">
        <v>1565</v>
      </c>
      <c r="G587" s="10">
        <v>14120</v>
      </c>
      <c r="H587" s="10" t="e">
        <f>SUMIFS('[3]Taxes Withheld'!F$1:F$65536,'[3]Taxes Withheld'!C$1:C$65536,'Import DV AUCS'!A587)</f>
        <v>#VALUE!</v>
      </c>
      <c r="I587" s="10" t="e">
        <f>SUMIFS('[3]Taxes Withheld'!G$1:G$65536,'[3]Taxes Withheld'!C$1:C$65536,'Import DV AUCS'!A587)</f>
        <v>#VALUE!</v>
      </c>
      <c r="K587" s="10" t="e">
        <f t="shared" si="9"/>
        <v>#VALUE!</v>
      </c>
      <c r="M587" t="s">
        <v>55</v>
      </c>
      <c r="N587" t="s">
        <v>56</v>
      </c>
      <c r="O587" t="s">
        <v>57</v>
      </c>
    </row>
    <row r="588" spans="1:15" hidden="1" x14ac:dyDescent="0.3">
      <c r="A588" t="s">
        <v>1568</v>
      </c>
      <c r="B588" t="s">
        <v>30</v>
      </c>
      <c r="C588" t="s">
        <v>1569</v>
      </c>
      <c r="D588" s="10">
        <v>43786.5</v>
      </c>
      <c r="E588" t="s">
        <v>533</v>
      </c>
      <c r="F588" t="s">
        <v>1565</v>
      </c>
      <c r="G588" s="10">
        <v>38703.17</v>
      </c>
      <c r="H588" s="10" t="e">
        <f>SUMIFS('[3]Taxes Withheld'!F$1:F$65536,'[3]Taxes Withheld'!C$1:C$65536,'Import DV AUCS'!A588)</f>
        <v>#VALUE!</v>
      </c>
      <c r="I588" s="10" t="e">
        <f>SUMIFS('[3]Taxes Withheld'!G$1:G$65536,'[3]Taxes Withheld'!C$1:C$65536,'Import DV AUCS'!A588)</f>
        <v>#VALUE!</v>
      </c>
      <c r="K588" s="10" t="e">
        <f t="shared" si="9"/>
        <v>#VALUE!</v>
      </c>
      <c r="M588" t="s">
        <v>55</v>
      </c>
      <c r="N588" t="s">
        <v>56</v>
      </c>
      <c r="O588" t="s">
        <v>57</v>
      </c>
    </row>
    <row r="589" spans="1:15" hidden="1" x14ac:dyDescent="0.3">
      <c r="A589" t="s">
        <v>1570</v>
      </c>
      <c r="B589" t="s">
        <v>30</v>
      </c>
      <c r="C589" t="s">
        <v>63</v>
      </c>
      <c r="D589" s="10">
        <v>0</v>
      </c>
      <c r="E589" t="s">
        <v>769</v>
      </c>
      <c r="F589" t="s">
        <v>1565</v>
      </c>
      <c r="G589" s="10">
        <v>9000</v>
      </c>
      <c r="H589" s="10" t="e">
        <f>SUMIFS('[3]Taxes Withheld'!F$1:F$65536,'[3]Taxes Withheld'!C$1:C$65536,'Import DV AUCS'!A589)</f>
        <v>#VALUE!</v>
      </c>
      <c r="I589" s="10" t="e">
        <f>SUMIFS('[3]Taxes Withheld'!G$1:G$65536,'[3]Taxes Withheld'!C$1:C$65536,'Import DV AUCS'!A589)</f>
        <v>#VALUE!</v>
      </c>
      <c r="K589" s="10" t="e">
        <f t="shared" si="9"/>
        <v>#VALUE!</v>
      </c>
      <c r="M589" t="s">
        <v>66</v>
      </c>
      <c r="N589" t="s">
        <v>67</v>
      </c>
      <c r="O589" t="s">
        <v>68</v>
      </c>
    </row>
    <row r="590" spans="1:15" hidden="1" x14ac:dyDescent="0.3">
      <c r="A590" t="s">
        <v>1571</v>
      </c>
      <c r="B590" t="s">
        <v>30</v>
      </c>
      <c r="C590" t="s">
        <v>1572</v>
      </c>
      <c r="D590" s="10">
        <v>1464950</v>
      </c>
      <c r="E590" t="s">
        <v>195</v>
      </c>
      <c r="F590" t="s">
        <v>1573</v>
      </c>
      <c r="G590" s="10">
        <v>1464950</v>
      </c>
      <c r="H590" s="10" t="e">
        <f>SUMIFS('[3]Taxes Withheld'!F$1:F$65536,'[3]Taxes Withheld'!C$1:C$65536,'Import DV AUCS'!A590)</f>
        <v>#VALUE!</v>
      </c>
      <c r="I590" s="10" t="e">
        <f>SUMIFS('[3]Taxes Withheld'!G$1:G$65536,'[3]Taxes Withheld'!C$1:C$65536,'Import DV AUCS'!A590)</f>
        <v>#VALUE!</v>
      </c>
      <c r="K590" s="10" t="e">
        <f t="shared" si="9"/>
        <v>#VALUE!</v>
      </c>
      <c r="M590" t="s">
        <v>197</v>
      </c>
      <c r="N590" t="s">
        <v>56</v>
      </c>
      <c r="O590" t="s">
        <v>57</v>
      </c>
    </row>
    <row r="591" spans="1:15" hidden="1" x14ac:dyDescent="0.3">
      <c r="A591" t="s">
        <v>1574</v>
      </c>
      <c r="B591" t="s">
        <v>30</v>
      </c>
      <c r="C591" t="s">
        <v>1575</v>
      </c>
      <c r="D591" s="10">
        <v>1266031.21</v>
      </c>
      <c r="E591" t="s">
        <v>1576</v>
      </c>
      <c r="F591" t="s">
        <v>1573</v>
      </c>
      <c r="G591" s="10">
        <v>1266031.2099999667</v>
      </c>
      <c r="H591" s="10" t="e">
        <f>SUMIFS('[3]Taxes Withheld'!F$1:F$65536,'[3]Taxes Withheld'!C$1:C$65536,'Import DV AUCS'!A591)</f>
        <v>#VALUE!</v>
      </c>
      <c r="I591" s="10" t="e">
        <f>SUMIFS('[3]Taxes Withheld'!G$1:G$65536,'[3]Taxes Withheld'!C$1:C$65536,'Import DV AUCS'!A591)</f>
        <v>#VALUE!</v>
      </c>
      <c r="K591" s="10" t="e">
        <f t="shared" si="9"/>
        <v>#VALUE!</v>
      </c>
      <c r="M591" t="s">
        <v>197</v>
      </c>
      <c r="N591" t="s">
        <v>56</v>
      </c>
      <c r="O591" t="s">
        <v>57</v>
      </c>
    </row>
    <row r="592" spans="1:15" hidden="1" x14ac:dyDescent="0.3">
      <c r="A592" t="s">
        <v>1577</v>
      </c>
      <c r="B592" t="s">
        <v>30</v>
      </c>
      <c r="C592" t="s">
        <v>1578</v>
      </c>
      <c r="D592" s="10">
        <v>348243.76</v>
      </c>
      <c r="E592" t="s">
        <v>1579</v>
      </c>
      <c r="F592" t="s">
        <v>1580</v>
      </c>
      <c r="G592" s="10">
        <v>348243.76</v>
      </c>
      <c r="H592" s="10" t="e">
        <f>SUMIFS('[3]Taxes Withheld'!F$1:F$65536,'[3]Taxes Withheld'!C$1:C$65536,'Import DV AUCS'!A592)</f>
        <v>#VALUE!</v>
      </c>
      <c r="I592" s="10" t="e">
        <f>SUMIFS('[3]Taxes Withheld'!G$1:G$65536,'[3]Taxes Withheld'!C$1:C$65536,'Import DV AUCS'!A592)</f>
        <v>#VALUE!</v>
      </c>
      <c r="K592" s="10" t="e">
        <f t="shared" si="9"/>
        <v>#VALUE!</v>
      </c>
      <c r="M592" t="s">
        <v>197</v>
      </c>
      <c r="N592" t="s">
        <v>56</v>
      </c>
      <c r="O592" t="s">
        <v>57</v>
      </c>
    </row>
    <row r="593" spans="1:15" hidden="1" x14ac:dyDescent="0.3">
      <c r="A593" t="s">
        <v>1581</v>
      </c>
      <c r="B593" t="s">
        <v>30</v>
      </c>
      <c r="C593" t="s">
        <v>1582</v>
      </c>
      <c r="D593" s="10">
        <v>333817.76</v>
      </c>
      <c r="E593" t="s">
        <v>1576</v>
      </c>
      <c r="F593" t="s">
        <v>1580</v>
      </c>
      <c r="G593" s="10">
        <v>333817.76</v>
      </c>
      <c r="H593" s="10" t="e">
        <f>SUMIFS('[3]Taxes Withheld'!F$1:F$65536,'[3]Taxes Withheld'!C$1:C$65536,'Import DV AUCS'!A593)</f>
        <v>#VALUE!</v>
      </c>
      <c r="I593" s="10" t="e">
        <f>SUMIFS('[3]Taxes Withheld'!G$1:G$65536,'[3]Taxes Withheld'!C$1:C$65536,'Import DV AUCS'!A593)</f>
        <v>#VALUE!</v>
      </c>
      <c r="K593" s="10" t="e">
        <f t="shared" si="9"/>
        <v>#VALUE!</v>
      </c>
      <c r="M593" t="s">
        <v>197</v>
      </c>
      <c r="N593" t="s">
        <v>56</v>
      </c>
      <c r="O593" t="s">
        <v>57</v>
      </c>
    </row>
    <row r="594" spans="1:15" hidden="1" x14ac:dyDescent="0.3">
      <c r="A594" t="s">
        <v>1583</v>
      </c>
      <c r="B594" t="s">
        <v>30</v>
      </c>
      <c r="C594" t="s">
        <v>1584</v>
      </c>
      <c r="D594" s="10">
        <v>348243.76</v>
      </c>
      <c r="E594" t="s">
        <v>1585</v>
      </c>
      <c r="F594" t="s">
        <v>1580</v>
      </c>
      <c r="G594" s="10">
        <v>348243.76</v>
      </c>
      <c r="H594" s="10" t="e">
        <f>SUMIFS('[3]Taxes Withheld'!F$1:F$65536,'[3]Taxes Withheld'!C$1:C$65536,'Import DV AUCS'!A594)</f>
        <v>#VALUE!</v>
      </c>
      <c r="I594" s="10" t="e">
        <f>SUMIFS('[3]Taxes Withheld'!G$1:G$65536,'[3]Taxes Withheld'!C$1:C$65536,'Import DV AUCS'!A594)</f>
        <v>#VALUE!</v>
      </c>
      <c r="K594" s="10" t="e">
        <f t="shared" si="9"/>
        <v>#VALUE!</v>
      </c>
      <c r="M594" t="s">
        <v>197</v>
      </c>
      <c r="N594" t="s">
        <v>56</v>
      </c>
      <c r="O594" t="s">
        <v>57</v>
      </c>
    </row>
    <row r="595" spans="1:15" hidden="1" x14ac:dyDescent="0.3">
      <c r="A595" t="s">
        <v>1586</v>
      </c>
      <c r="B595" t="s">
        <v>30</v>
      </c>
      <c r="C595" t="s">
        <v>63</v>
      </c>
      <c r="D595" s="10">
        <v>0</v>
      </c>
      <c r="E595" s="575" t="s">
        <v>372</v>
      </c>
      <c r="F595" t="s">
        <v>1587</v>
      </c>
      <c r="G595" s="10">
        <v>500</v>
      </c>
      <c r="H595" s="10" t="e">
        <f>SUMIFS('[3]Taxes Withheld'!F$1:F$65536,'[3]Taxes Withheld'!C$1:C$65536,'Import DV AUCS'!A595)</f>
        <v>#VALUE!</v>
      </c>
      <c r="I595" s="10" t="e">
        <f>SUMIFS('[3]Taxes Withheld'!G$1:G$65536,'[3]Taxes Withheld'!C$1:C$65536,'Import DV AUCS'!A595)</f>
        <v>#VALUE!</v>
      </c>
      <c r="K595" s="10" t="e">
        <f t="shared" si="9"/>
        <v>#VALUE!</v>
      </c>
      <c r="M595" t="s">
        <v>66</v>
      </c>
      <c r="N595" t="s">
        <v>67</v>
      </c>
      <c r="O595" t="s">
        <v>68</v>
      </c>
    </row>
    <row r="596" spans="1:15" hidden="1" x14ac:dyDescent="0.3">
      <c r="A596" t="s">
        <v>1588</v>
      </c>
      <c r="B596" t="s">
        <v>30</v>
      </c>
      <c r="C596" t="s">
        <v>1589</v>
      </c>
      <c r="D596" s="10">
        <v>760350</v>
      </c>
      <c r="E596" t="s">
        <v>442</v>
      </c>
      <c r="F596" t="s">
        <v>1590</v>
      </c>
      <c r="G596" s="10">
        <v>760350</v>
      </c>
      <c r="H596" s="10" t="e">
        <f>SUMIFS('[3]Taxes Withheld'!F$1:F$65536,'[3]Taxes Withheld'!C$1:C$65536,'Import DV AUCS'!A596)</f>
        <v>#VALUE!</v>
      </c>
      <c r="I596" s="10" t="e">
        <f>SUMIFS('[3]Taxes Withheld'!G$1:G$65536,'[3]Taxes Withheld'!C$1:C$65536,'Import DV AUCS'!A596)</f>
        <v>#VALUE!</v>
      </c>
      <c r="K596" s="10" t="e">
        <f t="shared" si="9"/>
        <v>#VALUE!</v>
      </c>
      <c r="M596" t="s">
        <v>197</v>
      </c>
      <c r="N596" t="s">
        <v>56</v>
      </c>
      <c r="O596" t="s">
        <v>57</v>
      </c>
    </row>
    <row r="597" spans="1:15" hidden="1" x14ac:dyDescent="0.3">
      <c r="A597" t="s">
        <v>1591</v>
      </c>
      <c r="B597" t="s">
        <v>30</v>
      </c>
      <c r="C597" t="s">
        <v>1592</v>
      </c>
      <c r="D597" s="10">
        <v>194400</v>
      </c>
      <c r="E597" s="575" t="s">
        <v>1109</v>
      </c>
      <c r="F597" t="s">
        <v>1593</v>
      </c>
      <c r="G597" s="10">
        <v>194400</v>
      </c>
      <c r="H597" s="10" t="e">
        <f>SUMIFS('[3]Taxes Withheld'!F$1:F$65536,'[3]Taxes Withheld'!C$1:C$65536,'Import DV AUCS'!A597)</f>
        <v>#VALUE!</v>
      </c>
      <c r="I597" s="10" t="e">
        <f>SUMIFS('[3]Taxes Withheld'!G$1:G$65536,'[3]Taxes Withheld'!C$1:C$65536,'Import DV AUCS'!A597)</f>
        <v>#VALUE!</v>
      </c>
      <c r="K597" s="10" t="e">
        <f t="shared" si="9"/>
        <v>#VALUE!</v>
      </c>
      <c r="M597" t="s">
        <v>197</v>
      </c>
      <c r="N597" t="s">
        <v>56</v>
      </c>
      <c r="O597" t="s">
        <v>57</v>
      </c>
    </row>
    <row r="598" spans="1:15" hidden="1" x14ac:dyDescent="0.3">
      <c r="A598" t="s">
        <v>1594</v>
      </c>
      <c r="B598" t="s">
        <v>30</v>
      </c>
      <c r="C598" t="s">
        <v>1595</v>
      </c>
      <c r="D598" s="10">
        <v>194400</v>
      </c>
      <c r="E598" t="s">
        <v>439</v>
      </c>
      <c r="F598" t="s">
        <v>1593</v>
      </c>
      <c r="G598" s="10">
        <v>194400</v>
      </c>
      <c r="H598" s="10" t="e">
        <f>SUMIFS('[3]Taxes Withheld'!F$1:F$65536,'[3]Taxes Withheld'!C$1:C$65536,'Import DV AUCS'!A598)</f>
        <v>#VALUE!</v>
      </c>
      <c r="I598" s="10" t="e">
        <f>SUMIFS('[3]Taxes Withheld'!G$1:G$65536,'[3]Taxes Withheld'!C$1:C$65536,'Import DV AUCS'!A598)</f>
        <v>#VALUE!</v>
      </c>
      <c r="K598" s="10" t="e">
        <f t="shared" si="9"/>
        <v>#VALUE!</v>
      </c>
      <c r="M598" t="s">
        <v>197</v>
      </c>
      <c r="N598" t="s">
        <v>56</v>
      </c>
      <c r="O598" t="s">
        <v>57</v>
      </c>
    </row>
    <row r="599" spans="1:15" hidden="1" x14ac:dyDescent="0.3">
      <c r="A599" t="s">
        <v>1596</v>
      </c>
      <c r="B599" t="s">
        <v>30</v>
      </c>
      <c r="C599" t="s">
        <v>1597</v>
      </c>
      <c r="D599" s="10">
        <v>194400</v>
      </c>
      <c r="E599" t="s">
        <v>723</v>
      </c>
      <c r="F599" t="s">
        <v>1593</v>
      </c>
      <c r="G599" s="10">
        <v>194400</v>
      </c>
      <c r="H599" s="10" t="e">
        <f>SUMIFS('[3]Taxes Withheld'!F$1:F$65536,'[3]Taxes Withheld'!C$1:C$65536,'Import DV AUCS'!A599)</f>
        <v>#VALUE!</v>
      </c>
      <c r="I599" s="10" t="e">
        <f>SUMIFS('[3]Taxes Withheld'!G$1:G$65536,'[3]Taxes Withheld'!C$1:C$65536,'Import DV AUCS'!A599)</f>
        <v>#VALUE!</v>
      </c>
      <c r="K599" s="10" t="e">
        <f t="shared" si="9"/>
        <v>#VALUE!</v>
      </c>
      <c r="M599" t="s">
        <v>197</v>
      </c>
      <c r="N599" t="s">
        <v>56</v>
      </c>
      <c r="O599" t="s">
        <v>57</v>
      </c>
    </row>
    <row r="600" spans="1:15" hidden="1" x14ac:dyDescent="0.3">
      <c r="A600" t="s">
        <v>1598</v>
      </c>
      <c r="B600" t="s">
        <v>30</v>
      </c>
      <c r="C600" t="s">
        <v>1599</v>
      </c>
      <c r="D600" s="10">
        <v>640000</v>
      </c>
      <c r="E600" t="s">
        <v>442</v>
      </c>
      <c r="F600" t="s">
        <v>1600</v>
      </c>
      <c r="G600" s="10">
        <v>640000</v>
      </c>
      <c r="H600" s="10" t="e">
        <f>SUMIFS('[3]Taxes Withheld'!F$1:F$65536,'[3]Taxes Withheld'!C$1:C$65536,'Import DV AUCS'!A600)</f>
        <v>#VALUE!</v>
      </c>
      <c r="I600" s="10" t="e">
        <f>SUMIFS('[3]Taxes Withheld'!G$1:G$65536,'[3]Taxes Withheld'!C$1:C$65536,'Import DV AUCS'!A600)</f>
        <v>#VALUE!</v>
      </c>
      <c r="K600" s="10" t="e">
        <f t="shared" si="9"/>
        <v>#VALUE!</v>
      </c>
      <c r="M600" t="s">
        <v>197</v>
      </c>
      <c r="N600" t="s">
        <v>56</v>
      </c>
      <c r="O600" t="s">
        <v>57</v>
      </c>
    </row>
    <row r="601" spans="1:15" hidden="1" x14ac:dyDescent="0.3">
      <c r="A601" t="s">
        <v>1601</v>
      </c>
      <c r="B601" t="s">
        <v>30</v>
      </c>
      <c r="C601" t="s">
        <v>1602</v>
      </c>
      <c r="D601" s="10">
        <v>287809.53000000003</v>
      </c>
      <c r="E601" t="s">
        <v>442</v>
      </c>
      <c r="F601" t="s">
        <v>1603</v>
      </c>
      <c r="G601" s="10">
        <v>287809.53000000003</v>
      </c>
      <c r="H601" s="10" t="e">
        <f>SUMIFS('[3]Taxes Withheld'!F$1:F$65536,'[3]Taxes Withheld'!C$1:C$65536,'Import DV AUCS'!A601)</f>
        <v>#VALUE!</v>
      </c>
      <c r="I601" s="10" t="e">
        <f>SUMIFS('[3]Taxes Withheld'!G$1:G$65536,'[3]Taxes Withheld'!C$1:C$65536,'Import DV AUCS'!A601)</f>
        <v>#VALUE!</v>
      </c>
      <c r="K601" s="10" t="e">
        <f t="shared" si="9"/>
        <v>#VALUE!</v>
      </c>
      <c r="M601" t="s">
        <v>197</v>
      </c>
      <c r="N601" t="s">
        <v>56</v>
      </c>
      <c r="O601" t="s">
        <v>57</v>
      </c>
    </row>
    <row r="602" spans="1:15" hidden="1" x14ac:dyDescent="0.3">
      <c r="A602" t="s">
        <v>1604</v>
      </c>
      <c r="B602" t="s">
        <v>30</v>
      </c>
      <c r="C602" t="s">
        <v>63</v>
      </c>
      <c r="D602" s="10">
        <v>0</v>
      </c>
      <c r="E602" t="s">
        <v>1605</v>
      </c>
      <c r="F602" t="s">
        <v>1606</v>
      </c>
      <c r="G602" s="10">
        <v>253642.85</v>
      </c>
      <c r="H602" s="10" t="e">
        <f>SUMIFS('[3]Taxes Withheld'!F$1:F$65536,'[3]Taxes Withheld'!C$1:C$65536,'Import DV AUCS'!A602)</f>
        <v>#VALUE!</v>
      </c>
      <c r="I602" s="10" t="e">
        <f>SUMIFS('[3]Taxes Withheld'!G$1:G$65536,'[3]Taxes Withheld'!C$1:C$65536,'Import DV AUCS'!A602)</f>
        <v>#VALUE!</v>
      </c>
      <c r="K602" s="10" t="e">
        <f t="shared" si="9"/>
        <v>#VALUE!</v>
      </c>
      <c r="M602" t="s">
        <v>98</v>
      </c>
      <c r="N602" t="s">
        <v>99</v>
      </c>
      <c r="O602" t="s">
        <v>100</v>
      </c>
    </row>
    <row r="603" spans="1:15" hidden="1" x14ac:dyDescent="0.3">
      <c r="A603" t="s">
        <v>1607</v>
      </c>
      <c r="B603" t="s">
        <v>30</v>
      </c>
      <c r="C603" t="s">
        <v>63</v>
      </c>
      <c r="D603" s="10">
        <v>0</v>
      </c>
      <c r="E603" s="575" t="s">
        <v>328</v>
      </c>
      <c r="F603" t="s">
        <v>1609</v>
      </c>
      <c r="G603" s="10">
        <v>100</v>
      </c>
      <c r="H603" s="10" t="e">
        <f>SUMIFS('[3]Taxes Withheld'!F$1:F$65536,'[3]Taxes Withheld'!C$1:C$65536,'Import DV AUCS'!A603)</f>
        <v>#VALUE!</v>
      </c>
      <c r="I603" s="10" t="e">
        <f>SUMIFS('[3]Taxes Withheld'!G$1:G$65536,'[3]Taxes Withheld'!C$1:C$65536,'Import DV AUCS'!A603)</f>
        <v>#VALUE!</v>
      </c>
      <c r="K603" s="10" t="e">
        <f t="shared" si="9"/>
        <v>#VALUE!</v>
      </c>
      <c r="M603" t="s">
        <v>66</v>
      </c>
      <c r="N603" t="s">
        <v>67</v>
      </c>
      <c r="O603" t="s">
        <v>68</v>
      </c>
    </row>
    <row r="604" spans="1:15" hidden="1" x14ac:dyDescent="0.3">
      <c r="A604" t="s">
        <v>1610</v>
      </c>
      <c r="B604" t="s">
        <v>30</v>
      </c>
      <c r="C604" t="s">
        <v>1611</v>
      </c>
      <c r="D604" s="10">
        <v>3500</v>
      </c>
      <c r="E604" s="575" t="s">
        <v>1715</v>
      </c>
      <c r="F604" t="s">
        <v>1612</v>
      </c>
      <c r="G604" s="10">
        <v>3281.25</v>
      </c>
      <c r="H604" s="10" t="e">
        <f>SUMIFS('[3]Taxes Withheld'!F$1:F$65536,'[3]Taxes Withheld'!C$1:C$65536,'Import DV AUCS'!A604)</f>
        <v>#VALUE!</v>
      </c>
      <c r="I604" s="10" t="e">
        <f>SUMIFS('[3]Taxes Withheld'!G$1:G$65536,'[3]Taxes Withheld'!C$1:C$65536,'Import DV AUCS'!A604)</f>
        <v>#VALUE!</v>
      </c>
      <c r="K604" s="10" t="e">
        <f t="shared" si="9"/>
        <v>#VALUE!</v>
      </c>
      <c r="M604" t="s">
        <v>55</v>
      </c>
      <c r="N604" t="s">
        <v>56</v>
      </c>
      <c r="O604" t="s">
        <v>57</v>
      </c>
    </row>
    <row r="605" spans="1:15" hidden="1" x14ac:dyDescent="0.3">
      <c r="A605" t="s">
        <v>1613</v>
      </c>
      <c r="B605" t="s">
        <v>30</v>
      </c>
      <c r="C605" t="s">
        <v>1614</v>
      </c>
      <c r="D605" s="10">
        <v>12000</v>
      </c>
      <c r="E605" t="s">
        <v>60</v>
      </c>
      <c r="F605" t="s">
        <v>1615</v>
      </c>
      <c r="G605" s="10">
        <v>12000</v>
      </c>
      <c r="H605" s="10" t="e">
        <f>SUMIFS('[3]Taxes Withheld'!F$1:F$65536,'[3]Taxes Withheld'!C$1:C$65536,'Import DV AUCS'!A605)</f>
        <v>#VALUE!</v>
      </c>
      <c r="I605" s="10" t="e">
        <f>SUMIFS('[3]Taxes Withheld'!G$1:G$65536,'[3]Taxes Withheld'!C$1:C$65536,'Import DV AUCS'!A605)</f>
        <v>#VALUE!</v>
      </c>
      <c r="K605" s="10" t="e">
        <f t="shared" si="9"/>
        <v>#VALUE!</v>
      </c>
      <c r="M605" t="s">
        <v>55</v>
      </c>
      <c r="N605" t="s">
        <v>56</v>
      </c>
      <c r="O605" t="s">
        <v>57</v>
      </c>
    </row>
    <row r="606" spans="1:15" hidden="1" x14ac:dyDescent="0.3">
      <c r="A606" t="s">
        <v>1616</v>
      </c>
      <c r="B606" t="s">
        <v>30</v>
      </c>
      <c r="C606" t="s">
        <v>1617</v>
      </c>
      <c r="D606" s="10">
        <v>4800</v>
      </c>
      <c r="E606" t="s">
        <v>1495</v>
      </c>
      <c r="F606" t="s">
        <v>1618</v>
      </c>
      <c r="G606" s="10">
        <v>4800</v>
      </c>
      <c r="H606" s="10" t="e">
        <f>SUMIFS('[3]Taxes Withheld'!F$1:F$65536,'[3]Taxes Withheld'!C$1:C$65536,'Import DV AUCS'!A606)</f>
        <v>#VALUE!</v>
      </c>
      <c r="I606" s="10" t="e">
        <f>SUMIFS('[3]Taxes Withheld'!G$1:G$65536,'[3]Taxes Withheld'!C$1:C$65536,'Import DV AUCS'!A606)</f>
        <v>#VALUE!</v>
      </c>
      <c r="K606" s="10" t="e">
        <f t="shared" si="9"/>
        <v>#VALUE!</v>
      </c>
      <c r="M606" t="s">
        <v>55</v>
      </c>
      <c r="N606" t="s">
        <v>56</v>
      </c>
      <c r="O606" t="s">
        <v>57</v>
      </c>
    </row>
    <row r="612" spans="6:6" x14ac:dyDescent="0.3">
      <c r="F612" t="s">
        <v>2425</v>
      </c>
    </row>
  </sheetData>
  <autoFilter ref="A2:O606" xr:uid="{00000000-0009-0000-0000-000004000000}">
    <filterColumn colId="4">
      <filters>
        <filter val="OIC, DTI- PDI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DV Process</vt:lpstr>
      <vt:lpstr>Cash Received</vt:lpstr>
      <vt:lpstr>Cash Disbursement</vt:lpstr>
      <vt:lpstr>Sheet4</vt:lpstr>
      <vt:lpstr>Import DV AUCS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Reynan Mercado</cp:lastModifiedBy>
  <dcterms:created xsi:type="dcterms:W3CDTF">2021-04-08T05:21:21Z</dcterms:created>
  <dcterms:modified xsi:type="dcterms:W3CDTF">2021-04-13T15:54:47Z</dcterms:modified>
</cp:coreProperties>
</file>