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pe\Downloads\"/>
    </mc:Choice>
  </mc:AlternateContent>
  <xr:revisionPtr revIDLastSave="0" documentId="13_ncr:1_{C8D3BB2C-660B-4F73-B081-54FA7C57A9F9}" xr6:coauthVersionLast="46" xr6:coauthVersionMax="46" xr10:uidLastSave="{00000000-0000-0000-0000-000000000000}"/>
  <bookViews>
    <workbookView xWindow="-110" yWindow="-110" windowWidth="19420" windowHeight="10420" xr2:uid="{A1E43B83-299B-45EF-992A-700B08D304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1" l="1"/>
  <c r="I35" i="1"/>
  <c r="I36" i="1"/>
  <c r="I37" i="1"/>
  <c r="F35" i="1"/>
  <c r="F36" i="1"/>
  <c r="F37" i="1"/>
  <c r="B34" i="1"/>
  <c r="I31" i="1"/>
  <c r="I32" i="1"/>
  <c r="I33" i="1"/>
  <c r="F31" i="1"/>
  <c r="F32" i="1"/>
  <c r="F33" i="1"/>
  <c r="B30" i="1"/>
  <c r="I27" i="1"/>
  <c r="I28" i="1"/>
  <c r="I29" i="1"/>
  <c r="F27" i="1"/>
  <c r="F28" i="1"/>
  <c r="F29" i="1"/>
  <c r="B26" i="1"/>
  <c r="I23" i="1"/>
  <c r="I24" i="1"/>
  <c r="I25" i="1"/>
  <c r="F23" i="1"/>
  <c r="F24" i="1"/>
  <c r="F25" i="1"/>
  <c r="B22" i="1"/>
  <c r="I19" i="1"/>
  <c r="I20" i="1"/>
  <c r="I21" i="1"/>
  <c r="F19" i="1"/>
  <c r="F20" i="1"/>
  <c r="F21" i="1"/>
  <c r="B18" i="1"/>
  <c r="I15" i="1"/>
  <c r="I16" i="1"/>
  <c r="I17" i="1"/>
  <c r="F15" i="1"/>
  <c r="F16" i="1"/>
  <c r="F17" i="1"/>
  <c r="B6" i="1"/>
  <c r="B10" i="1"/>
  <c r="B14" i="1"/>
  <c r="I12" i="1"/>
  <c r="I13" i="1"/>
  <c r="I11" i="1"/>
  <c r="F12" i="1"/>
  <c r="F13" i="1"/>
  <c r="F11" i="1"/>
  <c r="I9" i="1"/>
  <c r="F9" i="1"/>
  <c r="I8" i="1"/>
  <c r="F8" i="1"/>
  <c r="I7" i="1"/>
  <c r="F7" i="1"/>
  <c r="I5" i="1"/>
  <c r="I4" i="1"/>
  <c r="I3" i="1"/>
  <c r="F5" i="1"/>
  <c r="F4" i="1"/>
  <c r="F3" i="1"/>
</calcChain>
</file>

<file path=xl/sharedStrings.xml><?xml version="1.0" encoding="utf-8"?>
<sst xmlns="http://schemas.openxmlformats.org/spreadsheetml/2006/main" count="30" uniqueCount="19">
  <si>
    <t>Cutoff</t>
  </si>
  <si>
    <t>Maxiter</t>
  </si>
  <si>
    <t>Game</t>
  </si>
  <si>
    <t>game time/# of turns</t>
  </si>
  <si>
    <t>player 1</t>
  </si>
  <si>
    <t>player 2</t>
  </si>
  <si>
    <t>Average:</t>
  </si>
  <si>
    <t>Game always ends up in a draw because there are not enough iterations for MonteCarlo to create a value for throw moves</t>
  </si>
  <si>
    <t># of turns</t>
  </si>
  <si>
    <t>game time (s)</t>
  </si>
  <si>
    <t>still draws though</t>
  </si>
  <si>
    <t>what we chose after lots of random testing</t>
  </si>
  <si>
    <t>want 360 moves in under 60 seconds, so 0.167s/move</t>
  </si>
  <si>
    <t>have consistent winners now though</t>
  </si>
  <si>
    <t>occasional draw</t>
  </si>
  <si>
    <t>draws a lot because it cannot randomly choose enough moves ahead that one move appears greater than the others, therefore just chooses random moves</t>
  </si>
  <si>
    <t>MAX_ITER</t>
  </si>
  <si>
    <t>MAX_CUTOFF</t>
  </si>
  <si>
    <t>Time / 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</si>
</sst>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Variance of Average Time per</a:t>
            </a:r>
            <a:r>
              <a:rPr lang="en-AU" baseline="0"/>
              <a:t> Move by</a:t>
            </a:r>
            <a:br>
              <a:rPr lang="en-AU" baseline="0"/>
            </a:br>
            <a:r>
              <a:rPr lang="en-AU" baseline="0"/>
              <a:t>MAX_CUTOFF and MAX_ITER values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72571323416216"/>
          <c:y val="0.21256596157119681"/>
          <c:w val="0.76801527511044587"/>
          <c:h val="0.53031470487082133"/>
        </c:manualLayout>
      </c:layout>
      <c:barChart>
        <c:barDir val="col"/>
        <c:grouping val="clustered"/>
        <c:varyColors val="0"/>
        <c:ser>
          <c:idx val="0"/>
          <c:order val="0"/>
          <c:tx>
            <c:v>Cut-off depth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Sheet1!$A$46:$A$54</c:f>
              <c:numCache>
                <c:formatCode>General</c:formatCode>
                <c:ptCount val="9"/>
                <c:pt idx="0">
                  <c:v>250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225</c:v>
                </c:pt>
                <c:pt idx="6">
                  <c:v>250</c:v>
                </c:pt>
                <c:pt idx="7">
                  <c:v>250</c:v>
                </c:pt>
                <c:pt idx="8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33-4EBB-B92C-7CFE002F3D58}"/>
            </c:ext>
          </c:extLst>
        </c:ser>
        <c:ser>
          <c:idx val="1"/>
          <c:order val="1"/>
          <c:tx>
            <c:v>Cut-off Value for Tree Traversal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Sheet1!$B$46:$B$54</c:f>
              <c:numCache>
                <c:formatCode>General</c:formatCode>
                <c:ptCount val="9"/>
                <c:pt idx="0">
                  <c:v>250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225</c:v>
                </c:pt>
                <c:pt idx="6">
                  <c:v>400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33-4EBB-B92C-7CFE002F3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3567008"/>
        <c:axId val="613570752"/>
      </c:barChart>
      <c:lineChart>
        <c:grouping val="standard"/>
        <c:varyColors val="0"/>
        <c:ser>
          <c:idx val="2"/>
          <c:order val="2"/>
          <c:tx>
            <c:v>Average Time per Move (s)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Sheet1!$C$46:$C$54</c:f>
              <c:numCache>
                <c:formatCode>General</c:formatCode>
                <c:ptCount val="9"/>
                <c:pt idx="0">
                  <c:v>0.22355572522353342</c:v>
                </c:pt>
                <c:pt idx="1">
                  <c:v>9.7183714396214385E-2</c:v>
                </c:pt>
                <c:pt idx="2">
                  <c:v>0.19574937323648001</c:v>
                </c:pt>
                <c:pt idx="3">
                  <c:v>0.37430066204590656</c:v>
                </c:pt>
                <c:pt idx="4">
                  <c:v>0.43773921859092418</c:v>
                </c:pt>
                <c:pt idx="5">
                  <c:v>0.26316141380815139</c:v>
                </c:pt>
                <c:pt idx="6">
                  <c:v>0.29622744455289401</c:v>
                </c:pt>
                <c:pt idx="7">
                  <c:v>0.26021133519631623</c:v>
                </c:pt>
                <c:pt idx="8">
                  <c:v>0.4679411050796593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33-4EBB-B92C-7CFE002F3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8032368"/>
        <c:axId val="848014896"/>
      </c:lineChart>
      <c:catAx>
        <c:axId val="61356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Trial Number</a:t>
                </a:r>
              </a:p>
            </c:rich>
          </c:tx>
          <c:layout>
            <c:manualLayout>
              <c:xMode val="edge"/>
              <c:yMode val="edge"/>
              <c:x val="0.42942808372965025"/>
              <c:y val="0.82316983780140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70752"/>
        <c:auto val="1"/>
        <c:lblAlgn val="ctr"/>
        <c:lblOffset val="100"/>
        <c:noMultiLvlLbl val="0"/>
      </c:catAx>
      <c:valAx>
        <c:axId val="61357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MAX_CUTOFF</a:t>
                </a:r>
                <a:r>
                  <a:rPr lang="en-AU" baseline="0"/>
                  <a:t> and MAX_ITER Values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67008"/>
        <c:crossBetween val="between"/>
      </c:valAx>
      <c:valAx>
        <c:axId val="8480148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Average</a:t>
                </a:r>
                <a:r>
                  <a:rPr lang="en-AU" baseline="0"/>
                  <a:t> Time per Move (s)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32368"/>
        <c:crosses val="max"/>
        <c:crossBetween val="between"/>
      </c:valAx>
      <c:catAx>
        <c:axId val="848032368"/>
        <c:scaling>
          <c:orientation val="minMax"/>
        </c:scaling>
        <c:delete val="1"/>
        <c:axPos val="b"/>
        <c:majorTickMark val="out"/>
        <c:minorTickMark val="none"/>
        <c:tickLblPos val="nextTo"/>
        <c:crossAx val="8480148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701630</xdr:colOff>
      <xdr:row>42</xdr:row>
      <xdr:rowOff>24868</xdr:rowOff>
    </xdr:from>
    <xdr:to>
      <xdr:col>9</xdr:col>
      <xdr:colOff>229691</xdr:colOff>
      <xdr:row>57</xdr:row>
      <xdr:rowOff>135565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8C52F0-0A03-44B9-9BA6-E32216EF3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C36D5-8159-4753-B710-02F4748862FF}">
  <dimension ref="A1:J54"/>
  <sheetViews>
    <sheetView tabSelected="1" topLeftCell="A27" zoomScale="65" zoomScaleNormal="85" workbookViewId="0">
      <selection activeCell="D44" sqref="D44"/>
    </sheetView>
  </sheetViews>
  <sheetFormatPr defaultRowHeight="14.5" x14ac:dyDescent="0.35"/>
  <cols>
    <col min="3" max="3" width="14.6328125" customWidth="1"/>
    <col min="4" max="4" width="12.6328125" customWidth="1"/>
    <col min="6" max="6" width="18.90625" customWidth="1"/>
    <col min="7" max="7" width="12.26953125" customWidth="1"/>
    <col min="9" max="9" width="18.81640625" customWidth="1"/>
  </cols>
  <sheetData>
    <row r="1" spans="1:10" x14ac:dyDescent="0.35">
      <c r="D1" t="s">
        <v>9</v>
      </c>
      <c r="E1" t="s">
        <v>8</v>
      </c>
      <c r="F1" t="s">
        <v>3</v>
      </c>
      <c r="G1" t="s">
        <v>9</v>
      </c>
      <c r="H1" t="s">
        <v>8</v>
      </c>
      <c r="I1" t="s">
        <v>3</v>
      </c>
    </row>
    <row r="2" spans="1:10" x14ac:dyDescent="0.35">
      <c r="A2" t="s">
        <v>2</v>
      </c>
      <c r="B2" t="s">
        <v>0</v>
      </c>
      <c r="C2" t="s">
        <v>1</v>
      </c>
      <c r="D2" t="s">
        <v>4</v>
      </c>
      <c r="G2" t="s">
        <v>5</v>
      </c>
      <c r="H2" t="s">
        <v>12</v>
      </c>
    </row>
    <row r="3" spans="1:10" x14ac:dyDescent="0.35">
      <c r="A3">
        <v>1</v>
      </c>
      <c r="B3">
        <v>250</v>
      </c>
      <c r="C3">
        <v>250</v>
      </c>
      <c r="D3">
        <v>9.548</v>
      </c>
      <c r="E3">
        <v>54</v>
      </c>
      <c r="F3">
        <f>9.548/54</f>
        <v>0.17681481481481481</v>
      </c>
      <c r="G3">
        <v>9.4749999999999996</v>
      </c>
      <c r="H3">
        <v>54</v>
      </c>
      <c r="I3">
        <f>9.475/54</f>
        <v>0.17546296296296296</v>
      </c>
      <c r="J3" t="s">
        <v>11</v>
      </c>
    </row>
    <row r="4" spans="1:10" x14ac:dyDescent="0.35">
      <c r="A4">
        <v>2</v>
      </c>
      <c r="D4">
        <v>60.789000000000001</v>
      </c>
      <c r="E4">
        <v>219</v>
      </c>
      <c r="F4">
        <f>60.789/219</f>
        <v>0.27757534246575344</v>
      </c>
      <c r="G4">
        <v>62.271999999999998</v>
      </c>
      <c r="H4">
        <v>219</v>
      </c>
      <c r="I4">
        <f>62.272/219</f>
        <v>0.28434703196347033</v>
      </c>
    </row>
    <row r="5" spans="1:10" x14ac:dyDescent="0.35">
      <c r="A5">
        <v>3</v>
      </c>
      <c r="D5">
        <v>49.154000000000003</v>
      </c>
      <c r="E5">
        <v>231</v>
      </c>
      <c r="F5">
        <f>49.154/231</f>
        <v>0.2127878787878788</v>
      </c>
      <c r="G5">
        <v>49.514000000000003</v>
      </c>
      <c r="H5">
        <v>231</v>
      </c>
      <c r="I5">
        <f>49.514/231</f>
        <v>0.21434632034632037</v>
      </c>
    </row>
    <row r="6" spans="1:10" x14ac:dyDescent="0.35">
      <c r="A6" t="s">
        <v>6</v>
      </c>
      <c r="B6">
        <f>AVERAGE(F3:F5,I3:I5)</f>
        <v>0.22355572522353342</v>
      </c>
    </row>
    <row r="7" spans="1:10" x14ac:dyDescent="0.35">
      <c r="A7">
        <v>1</v>
      </c>
      <c r="B7">
        <v>100</v>
      </c>
      <c r="C7">
        <v>100</v>
      </c>
      <c r="D7">
        <v>2.3359999999999999</v>
      </c>
      <c r="E7">
        <v>33</v>
      </c>
      <c r="F7">
        <f>2.336/33</f>
        <v>7.0787878787878789E-2</v>
      </c>
      <c r="G7">
        <v>2.335</v>
      </c>
      <c r="H7">
        <v>33</v>
      </c>
      <c r="I7">
        <f>2.335/33</f>
        <v>7.0757575757575755E-2</v>
      </c>
      <c r="J7" t="s">
        <v>7</v>
      </c>
    </row>
    <row r="8" spans="1:10" x14ac:dyDescent="0.35">
      <c r="A8">
        <v>2</v>
      </c>
      <c r="D8">
        <v>19.244</v>
      </c>
      <c r="E8">
        <v>185</v>
      </c>
      <c r="F8">
        <f>19.244/185</f>
        <v>0.10402162162162162</v>
      </c>
      <c r="G8">
        <v>18.986999999999998</v>
      </c>
      <c r="H8">
        <v>185</v>
      </c>
      <c r="I8">
        <f>18.987/185</f>
        <v>0.10263243243243242</v>
      </c>
    </row>
    <row r="9" spans="1:10" x14ac:dyDescent="0.35">
      <c r="A9">
        <v>3</v>
      </c>
      <c r="D9">
        <v>16.908999999999999</v>
      </c>
      <c r="E9">
        <v>144</v>
      </c>
      <c r="F9">
        <f>16.909/144</f>
        <v>0.1174236111111111</v>
      </c>
      <c r="G9">
        <v>16.917000000000002</v>
      </c>
      <c r="H9">
        <v>144</v>
      </c>
      <c r="I9">
        <f>16.917/144</f>
        <v>0.11747916666666668</v>
      </c>
    </row>
    <row r="10" spans="1:10" x14ac:dyDescent="0.35">
      <c r="A10" t="s">
        <v>6</v>
      </c>
      <c r="B10">
        <f>AVERAGE(F7:F9,I7:I9)</f>
        <v>9.7183714396214385E-2</v>
      </c>
    </row>
    <row r="11" spans="1:10" x14ac:dyDescent="0.35">
      <c r="A11">
        <v>1</v>
      </c>
      <c r="B11">
        <v>200</v>
      </c>
      <c r="C11">
        <v>200</v>
      </c>
      <c r="D11">
        <v>21.707000000000001</v>
      </c>
      <c r="E11">
        <v>127</v>
      </c>
      <c r="F11">
        <f>$D11/$E11</f>
        <v>0.17092125984251968</v>
      </c>
      <c r="G11">
        <v>21.913</v>
      </c>
      <c r="H11">
        <v>127</v>
      </c>
      <c r="I11">
        <f>$G11/$H11</f>
        <v>0.17254330708661417</v>
      </c>
      <c r="J11" t="s">
        <v>10</v>
      </c>
    </row>
    <row r="12" spans="1:10" x14ac:dyDescent="0.35">
      <c r="A12">
        <v>2</v>
      </c>
      <c r="D12">
        <v>50.387999999999998</v>
      </c>
      <c r="E12">
        <v>227</v>
      </c>
      <c r="F12">
        <f t="shared" ref="F12:F37" si="0">$D12/$E12</f>
        <v>0.22197356828193832</v>
      </c>
      <c r="G12">
        <v>51.232999999999997</v>
      </c>
      <c r="H12">
        <v>227</v>
      </c>
      <c r="I12">
        <f t="shared" ref="I12:I37" si="1">$G12/$H12</f>
        <v>0.22569603524229073</v>
      </c>
    </row>
    <row r="13" spans="1:10" x14ac:dyDescent="0.35">
      <c r="A13">
        <v>3</v>
      </c>
      <c r="D13">
        <v>44.347000000000001</v>
      </c>
      <c r="E13">
        <v>232</v>
      </c>
      <c r="F13">
        <f t="shared" si="0"/>
        <v>0.19115086206896553</v>
      </c>
      <c r="G13">
        <v>44.593000000000004</v>
      </c>
      <c r="H13">
        <v>232</v>
      </c>
      <c r="I13">
        <f t="shared" si="1"/>
        <v>0.19221120689655175</v>
      </c>
    </row>
    <row r="14" spans="1:10" x14ac:dyDescent="0.35">
      <c r="A14" t="s">
        <v>6</v>
      </c>
      <c r="B14">
        <f>AVERAGE(F11:F13,I11:I13)</f>
        <v>0.19574937323648001</v>
      </c>
    </row>
    <row r="15" spans="1:10" x14ac:dyDescent="0.35">
      <c r="A15">
        <v>1</v>
      </c>
      <c r="B15">
        <v>300</v>
      </c>
      <c r="C15">
        <v>300</v>
      </c>
      <c r="D15">
        <v>84.661000000000001</v>
      </c>
      <c r="E15">
        <v>206</v>
      </c>
      <c r="F15">
        <f t="shared" si="0"/>
        <v>0.41097572815533984</v>
      </c>
      <c r="G15">
        <v>84.52</v>
      </c>
      <c r="H15">
        <v>206</v>
      </c>
      <c r="I15">
        <f t="shared" si="1"/>
        <v>0.41029126213592232</v>
      </c>
      <c r="J15" t="s">
        <v>13</v>
      </c>
    </row>
    <row r="16" spans="1:10" x14ac:dyDescent="0.35">
      <c r="A16">
        <v>2</v>
      </c>
      <c r="D16">
        <v>98.266999999999996</v>
      </c>
      <c r="E16">
        <v>289</v>
      </c>
      <c r="F16">
        <f t="shared" si="0"/>
        <v>0.3400242214532872</v>
      </c>
      <c r="G16">
        <v>95.989000000000004</v>
      </c>
      <c r="H16">
        <v>289</v>
      </c>
      <c r="I16">
        <f t="shared" si="1"/>
        <v>0.33214186851211075</v>
      </c>
    </row>
    <row r="17" spans="1:10" x14ac:dyDescent="0.35">
      <c r="A17">
        <v>3</v>
      </c>
      <c r="D17">
        <v>79.655000000000001</v>
      </c>
      <c r="E17">
        <v>213</v>
      </c>
      <c r="F17">
        <f t="shared" si="0"/>
        <v>0.37396713615023475</v>
      </c>
      <c r="G17">
        <v>80.599999999999994</v>
      </c>
      <c r="H17">
        <v>213</v>
      </c>
      <c r="I17">
        <f t="shared" si="1"/>
        <v>0.37840375586854458</v>
      </c>
    </row>
    <row r="18" spans="1:10" x14ac:dyDescent="0.35">
      <c r="A18" t="s">
        <v>6</v>
      </c>
      <c r="B18">
        <f>AVERAGE(F15:F17,I15:I17)</f>
        <v>0.37430066204590656</v>
      </c>
    </row>
    <row r="19" spans="1:10" x14ac:dyDescent="0.35">
      <c r="A19">
        <v>1</v>
      </c>
      <c r="B19">
        <v>400</v>
      </c>
      <c r="C19">
        <v>400</v>
      </c>
      <c r="D19">
        <v>52.856999999999999</v>
      </c>
      <c r="E19">
        <v>114</v>
      </c>
      <c r="F19">
        <f t="shared" si="0"/>
        <v>0.4636578947368421</v>
      </c>
      <c r="G19">
        <v>51.656999999999996</v>
      </c>
      <c r="H19">
        <v>114</v>
      </c>
      <c r="I19">
        <f t="shared" si="1"/>
        <v>0.45313157894736839</v>
      </c>
    </row>
    <row r="20" spans="1:10" x14ac:dyDescent="0.35">
      <c r="A20">
        <v>2</v>
      </c>
      <c r="D20">
        <v>114.806</v>
      </c>
      <c r="E20">
        <v>214</v>
      </c>
      <c r="F20">
        <f t="shared" si="0"/>
        <v>0.5364766355140187</v>
      </c>
      <c r="G20">
        <v>113.07299999999999</v>
      </c>
      <c r="H20">
        <v>214</v>
      </c>
      <c r="I20">
        <f t="shared" si="1"/>
        <v>0.52837850467289715</v>
      </c>
    </row>
    <row r="21" spans="1:10" x14ac:dyDescent="0.35">
      <c r="A21">
        <v>3</v>
      </c>
      <c r="D21">
        <v>13.442</v>
      </c>
      <c r="E21">
        <v>43</v>
      </c>
      <c r="F21">
        <f t="shared" si="0"/>
        <v>0.31260465116279068</v>
      </c>
      <c r="G21">
        <v>14.284000000000001</v>
      </c>
      <c r="H21">
        <v>43</v>
      </c>
      <c r="I21">
        <f t="shared" si="1"/>
        <v>0.33218604651162792</v>
      </c>
    </row>
    <row r="22" spans="1:10" x14ac:dyDescent="0.35">
      <c r="A22" t="s">
        <v>6</v>
      </c>
      <c r="B22">
        <f>AVERAGE(F19:F21,I19:I21)</f>
        <v>0.43773921859092418</v>
      </c>
    </row>
    <row r="23" spans="1:10" x14ac:dyDescent="0.35">
      <c r="A23">
        <v>1</v>
      </c>
      <c r="B23">
        <v>225</v>
      </c>
      <c r="C23">
        <v>225</v>
      </c>
      <c r="D23">
        <v>55.863</v>
      </c>
      <c r="E23">
        <v>209</v>
      </c>
      <c r="F23">
        <f t="shared" si="0"/>
        <v>0.26728708133971291</v>
      </c>
      <c r="G23">
        <v>55.570999999999998</v>
      </c>
      <c r="H23">
        <v>209</v>
      </c>
      <c r="I23">
        <f t="shared" si="1"/>
        <v>0.26588995215311007</v>
      </c>
    </row>
    <row r="24" spans="1:10" x14ac:dyDescent="0.35">
      <c r="A24">
        <v>2</v>
      </c>
      <c r="D24">
        <v>64.706999999999994</v>
      </c>
      <c r="E24">
        <v>261</v>
      </c>
      <c r="F24">
        <f t="shared" si="0"/>
        <v>0.24791954022988502</v>
      </c>
      <c r="G24">
        <v>65.051000000000002</v>
      </c>
      <c r="H24">
        <v>261</v>
      </c>
      <c r="I24">
        <f t="shared" si="1"/>
        <v>0.24923754789272032</v>
      </c>
      <c r="J24" t="s">
        <v>14</v>
      </c>
    </row>
    <row r="25" spans="1:10" x14ac:dyDescent="0.35">
      <c r="A25">
        <v>3</v>
      </c>
      <c r="D25">
        <v>62.024999999999999</v>
      </c>
      <c r="E25">
        <v>227</v>
      </c>
      <c r="F25">
        <f t="shared" si="0"/>
        <v>0.27323788546255506</v>
      </c>
      <c r="G25">
        <v>62.515000000000001</v>
      </c>
      <c r="H25">
        <v>227</v>
      </c>
      <c r="I25">
        <f t="shared" si="1"/>
        <v>0.27539647577092513</v>
      </c>
    </row>
    <row r="26" spans="1:10" x14ac:dyDescent="0.35">
      <c r="A26" t="s">
        <v>6</v>
      </c>
      <c r="B26">
        <f>AVERAGE(F23:F25,I23:I25)</f>
        <v>0.26316141380815139</v>
      </c>
    </row>
    <row r="27" spans="1:10" x14ac:dyDescent="0.35">
      <c r="A27">
        <v>1</v>
      </c>
      <c r="B27">
        <v>250</v>
      </c>
      <c r="C27">
        <v>400</v>
      </c>
      <c r="D27">
        <v>123.892</v>
      </c>
      <c r="E27">
        <v>355</v>
      </c>
      <c r="F27">
        <f t="shared" si="0"/>
        <v>0.34899154929577464</v>
      </c>
      <c r="G27">
        <v>125.54900000000001</v>
      </c>
      <c r="H27">
        <v>355</v>
      </c>
      <c r="I27">
        <f t="shared" si="1"/>
        <v>0.3536591549295775</v>
      </c>
    </row>
    <row r="28" spans="1:10" x14ac:dyDescent="0.35">
      <c r="A28">
        <v>2</v>
      </c>
      <c r="D28">
        <v>51.204000000000001</v>
      </c>
      <c r="E28">
        <v>189</v>
      </c>
      <c r="F28">
        <f t="shared" si="0"/>
        <v>0.27092063492063495</v>
      </c>
      <c r="G28">
        <v>52.075000000000003</v>
      </c>
      <c r="H28">
        <v>189</v>
      </c>
      <c r="I28">
        <f t="shared" si="1"/>
        <v>0.27552910052910057</v>
      </c>
    </row>
    <row r="29" spans="1:10" x14ac:dyDescent="0.35">
      <c r="A29">
        <v>3</v>
      </c>
      <c r="D29">
        <v>64.728999999999999</v>
      </c>
      <c r="E29">
        <v>246</v>
      </c>
      <c r="F29">
        <f t="shared" si="0"/>
        <v>0.26312601626016258</v>
      </c>
      <c r="G29">
        <v>65.224000000000004</v>
      </c>
      <c r="H29">
        <v>246</v>
      </c>
      <c r="I29">
        <f t="shared" si="1"/>
        <v>0.26513821138211385</v>
      </c>
    </row>
    <row r="30" spans="1:10" x14ac:dyDescent="0.35">
      <c r="A30" t="s">
        <v>6</v>
      </c>
      <c r="B30">
        <f>AVERAGE(F27:F29,I27:I29)</f>
        <v>0.29622744455289401</v>
      </c>
    </row>
    <row r="31" spans="1:10" x14ac:dyDescent="0.35">
      <c r="A31">
        <v>1</v>
      </c>
      <c r="B31">
        <v>250</v>
      </c>
      <c r="C31">
        <v>100</v>
      </c>
      <c r="D31">
        <v>93.236999999999995</v>
      </c>
      <c r="E31">
        <v>360</v>
      </c>
      <c r="F31">
        <f t="shared" si="0"/>
        <v>0.25899166666666668</v>
      </c>
      <c r="G31">
        <v>93.153000000000006</v>
      </c>
      <c r="H31">
        <v>360</v>
      </c>
      <c r="I31">
        <f t="shared" si="1"/>
        <v>0.25875833333333337</v>
      </c>
      <c r="J31" t="s">
        <v>15</v>
      </c>
    </row>
    <row r="32" spans="1:10" x14ac:dyDescent="0.35">
      <c r="A32">
        <v>2</v>
      </c>
      <c r="D32">
        <v>41.529000000000003</v>
      </c>
      <c r="E32">
        <v>145</v>
      </c>
      <c r="F32">
        <f t="shared" si="0"/>
        <v>0.28640689655172419</v>
      </c>
      <c r="G32">
        <v>42.744999999999997</v>
      </c>
      <c r="H32">
        <v>145</v>
      </c>
      <c r="I32">
        <f t="shared" si="1"/>
        <v>0.29479310344827586</v>
      </c>
    </row>
    <row r="33" spans="1:9" x14ac:dyDescent="0.35">
      <c r="A33">
        <v>3</v>
      </c>
      <c r="D33">
        <v>24.23</v>
      </c>
      <c r="E33">
        <v>109</v>
      </c>
      <c r="F33">
        <f t="shared" si="0"/>
        <v>0.22229357798165139</v>
      </c>
      <c r="G33">
        <v>24.751999999999999</v>
      </c>
      <c r="H33">
        <v>109</v>
      </c>
      <c r="I33">
        <f t="shared" si="1"/>
        <v>0.22708256880733943</v>
      </c>
    </row>
    <row r="34" spans="1:9" x14ac:dyDescent="0.35">
      <c r="A34" t="s">
        <v>6</v>
      </c>
      <c r="B34">
        <f>AVERAGE(I31:I33)</f>
        <v>0.26021133519631623</v>
      </c>
    </row>
    <row r="35" spans="1:9" x14ac:dyDescent="0.35">
      <c r="A35">
        <v>1</v>
      </c>
      <c r="B35">
        <v>400</v>
      </c>
      <c r="C35">
        <v>100</v>
      </c>
      <c r="D35">
        <v>76.483999999999995</v>
      </c>
      <c r="E35">
        <v>166</v>
      </c>
      <c r="F35">
        <f t="shared" si="0"/>
        <v>0.46074698795180719</v>
      </c>
      <c r="G35">
        <v>75.787000000000006</v>
      </c>
      <c r="H35">
        <v>166</v>
      </c>
      <c r="I35">
        <f t="shared" si="1"/>
        <v>0.45654819277108438</v>
      </c>
    </row>
    <row r="36" spans="1:9" x14ac:dyDescent="0.35">
      <c r="A36">
        <v>2</v>
      </c>
      <c r="D36">
        <v>76.36</v>
      </c>
      <c r="E36">
        <v>166</v>
      </c>
      <c r="F36">
        <f t="shared" si="0"/>
        <v>0.46</v>
      </c>
      <c r="G36">
        <v>74.876000000000005</v>
      </c>
      <c r="H36">
        <v>166</v>
      </c>
      <c r="I36">
        <f t="shared" si="1"/>
        <v>0.45106024096385544</v>
      </c>
    </row>
    <row r="37" spans="1:9" x14ac:dyDescent="0.35">
      <c r="A37">
        <v>3</v>
      </c>
      <c r="D37">
        <v>89.171999999999997</v>
      </c>
      <c r="E37">
        <v>182</v>
      </c>
      <c r="F37">
        <f t="shared" si="0"/>
        <v>0.48995604395604392</v>
      </c>
      <c r="G37">
        <v>89.058999999999997</v>
      </c>
      <c r="H37">
        <v>182</v>
      </c>
      <c r="I37">
        <f t="shared" si="1"/>
        <v>0.48933516483516482</v>
      </c>
    </row>
    <row r="38" spans="1:9" x14ac:dyDescent="0.35">
      <c r="A38" t="s">
        <v>6</v>
      </c>
      <c r="B38">
        <f>AVERAGE(F35:F37,I35:I37)</f>
        <v>0.4679411050796593</v>
      </c>
    </row>
    <row r="45" spans="1:9" x14ac:dyDescent="0.35">
      <c r="A45" t="s">
        <v>17</v>
      </c>
      <c r="B45" t="s">
        <v>16</v>
      </c>
      <c r="C45" t="s">
        <v>18</v>
      </c>
    </row>
    <row r="46" spans="1:9" x14ac:dyDescent="0.35">
      <c r="A46">
        <v>250</v>
      </c>
      <c r="B46">
        <v>250</v>
      </c>
      <c r="C46">
        <v>0.22355572522353342</v>
      </c>
    </row>
    <row r="47" spans="1:9" x14ac:dyDescent="0.35">
      <c r="A47">
        <v>100</v>
      </c>
      <c r="B47">
        <v>100</v>
      </c>
      <c r="C47">
        <v>9.7183714396214385E-2</v>
      </c>
    </row>
    <row r="48" spans="1:9" x14ac:dyDescent="0.35">
      <c r="A48">
        <v>200</v>
      </c>
      <c r="B48">
        <v>200</v>
      </c>
      <c r="C48">
        <v>0.19574937323648001</v>
      </c>
    </row>
    <row r="49" spans="1:3" x14ac:dyDescent="0.35">
      <c r="A49">
        <v>300</v>
      </c>
      <c r="B49">
        <v>300</v>
      </c>
      <c r="C49">
        <v>0.37430066204590656</v>
      </c>
    </row>
    <row r="50" spans="1:3" x14ac:dyDescent="0.35">
      <c r="A50">
        <v>400</v>
      </c>
      <c r="B50">
        <v>400</v>
      </c>
      <c r="C50">
        <v>0.43773921859092418</v>
      </c>
    </row>
    <row r="51" spans="1:3" x14ac:dyDescent="0.35">
      <c r="A51">
        <v>225</v>
      </c>
      <c r="B51">
        <v>225</v>
      </c>
      <c r="C51">
        <v>0.26316141380815139</v>
      </c>
    </row>
    <row r="52" spans="1:3" x14ac:dyDescent="0.35">
      <c r="A52">
        <v>250</v>
      </c>
      <c r="B52">
        <v>400</v>
      </c>
      <c r="C52">
        <v>0.29622744455289401</v>
      </c>
    </row>
    <row r="53" spans="1:3" x14ac:dyDescent="0.35">
      <c r="A53">
        <v>250</v>
      </c>
      <c r="B53">
        <v>100</v>
      </c>
      <c r="C53">
        <v>0.26021133519631623</v>
      </c>
    </row>
    <row r="54" spans="1:3" x14ac:dyDescent="0.35">
      <c r="A54">
        <v>400</v>
      </c>
      <c r="B54">
        <v>100</v>
      </c>
      <c r="C54">
        <v>0.4679411050796593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Biggins</dc:creator>
  <cp:lastModifiedBy>Jasper Robbins</cp:lastModifiedBy>
  <dcterms:created xsi:type="dcterms:W3CDTF">2021-05-10T11:34:43Z</dcterms:created>
  <dcterms:modified xsi:type="dcterms:W3CDTF">2021-05-11T09:21:35Z</dcterms:modified>
</cp:coreProperties>
</file>