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linica\"/>
    </mc:Choice>
  </mc:AlternateContent>
  <xr:revisionPtr revIDLastSave="0" documentId="13_ncr:1_{6C569220-8086-4656-96E3-72AE5740A3C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ÚSQUEDA DE MEDICAMENTOS" sheetId="2" r:id="rId1"/>
    <sheet name="MATERIAL DE CURACIÓN" sheetId="9" r:id="rId2"/>
    <sheet name="PERF. Y REBOTICA" sheetId="7" r:id="rId3"/>
  </sheets>
  <definedNames>
    <definedName name="_xlnm._FilterDatabase" localSheetId="0" hidden="1">'BÚSQUEDA DE MEDICAMENTOS'!$B$1:$L$1868</definedName>
    <definedName name="_xlnm._FilterDatabase" localSheetId="1" hidden="1">'MATERIAL DE CURACIÓN'!$B$1:$G$334</definedName>
    <definedName name="_xlnm._FilterDatabase" localSheetId="2" hidden="1">'PERF. Y REBOTICA'!$B$1:$H$538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4" i="2" l="1"/>
  <c r="J1424" i="2" s="1"/>
  <c r="M407" i="2" l="1"/>
  <c r="I1740" i="2" l="1"/>
  <c r="J1740" i="2" s="1"/>
  <c r="I1035" i="2" l="1"/>
  <c r="J1035" i="2" s="1"/>
  <c r="I1832" i="2" l="1"/>
  <c r="J1832" i="2" s="1"/>
  <c r="I388" i="2" l="1"/>
  <c r="I389" i="2"/>
  <c r="J389" i="2" s="1"/>
  <c r="I1090" i="2" l="1"/>
  <c r="J1090" i="2" s="1"/>
  <c r="I1091" i="2"/>
  <c r="J1091" i="2" s="1"/>
  <c r="I712" i="2" l="1"/>
  <c r="J712" i="2" s="1"/>
  <c r="I296" i="2" l="1"/>
  <c r="J296" i="2" s="1"/>
  <c r="I1459" i="2"/>
  <c r="J1459" i="2" s="1"/>
  <c r="I1697" i="2" l="1"/>
  <c r="J1697" i="2" s="1"/>
  <c r="I1461" i="2" l="1"/>
  <c r="J1461" i="2" s="1"/>
  <c r="I860" i="2" l="1"/>
  <c r="J860" i="2" s="1"/>
  <c r="I859" i="2" l="1"/>
  <c r="J859" i="2" s="1"/>
  <c r="I1473" i="2" l="1"/>
  <c r="J1473" i="2" s="1"/>
  <c r="I1245" i="2"/>
  <c r="J1245" i="2" s="1"/>
  <c r="I1244" i="2"/>
  <c r="J1244" i="2" s="1"/>
  <c r="I913" i="2"/>
  <c r="J913" i="2" s="1"/>
  <c r="N348" i="2" l="1"/>
  <c r="I638" i="2" l="1"/>
  <c r="J638" i="2" s="1"/>
  <c r="I1811" i="2" l="1"/>
  <c r="J1811" i="2" s="1"/>
  <c r="I829" i="2" l="1"/>
  <c r="J829" i="2" s="1"/>
  <c r="I1126" i="2"/>
  <c r="J1126" i="2" s="1"/>
  <c r="I1124" i="2"/>
  <c r="J1124" i="2" s="1"/>
  <c r="I705" i="2" l="1"/>
  <c r="J705" i="2" s="1"/>
  <c r="I606" i="2"/>
  <c r="J606" i="2" s="1"/>
  <c r="I1631" i="2" l="1"/>
  <c r="J1631" i="2" s="1"/>
  <c r="I1208" i="2"/>
  <c r="J1208" i="2" s="1"/>
  <c r="I1207" i="2"/>
  <c r="J1207" i="2" s="1"/>
  <c r="I1868" i="2" l="1"/>
  <c r="J1868" i="2" s="1"/>
  <c r="I1401" i="2"/>
  <c r="I1216" i="2" l="1"/>
  <c r="J1216" i="2" s="1"/>
  <c r="I1196" i="2" l="1"/>
  <c r="J1196" i="2" s="1"/>
  <c r="I1291" i="2" l="1"/>
  <c r="J1291" i="2" s="1"/>
  <c r="I660" i="2"/>
  <c r="J660" i="2" s="1"/>
  <c r="I622" i="2" l="1"/>
  <c r="I558" i="2"/>
  <c r="I557" i="2"/>
  <c r="M1586" i="2" l="1"/>
  <c r="I685" i="2" l="1"/>
  <c r="J685" i="2" s="1"/>
  <c r="I130" i="2" l="1"/>
  <c r="J130" i="2" s="1"/>
  <c r="I1709" i="2"/>
  <c r="J1709" i="2" s="1"/>
  <c r="I62" i="2" l="1"/>
  <c r="J62" i="2" s="1"/>
  <c r="I1844" i="2"/>
  <c r="J1844" i="2" s="1"/>
  <c r="I1002" i="2"/>
  <c r="J1002" i="2" s="1"/>
  <c r="I18" i="2" l="1"/>
  <c r="J18" i="2" s="1"/>
  <c r="I1030" i="2" l="1"/>
  <c r="J1030" i="2" s="1"/>
  <c r="M1845" i="2" l="1"/>
  <c r="O1710" i="2"/>
  <c r="I813" i="2" l="1"/>
  <c r="J813" i="2" s="1"/>
  <c r="I135" i="2"/>
  <c r="J135" i="2" s="1"/>
  <c r="I423" i="2" l="1"/>
  <c r="J423" i="2" s="1"/>
  <c r="P1710" i="2" l="1"/>
  <c r="I103" i="2" l="1"/>
  <c r="J103" i="2" s="1"/>
  <c r="I635" i="2" l="1"/>
  <c r="J635" i="2" s="1"/>
  <c r="I1721" i="2" l="1"/>
  <c r="J1721" i="2" s="1"/>
  <c r="I613" i="2"/>
  <c r="J613" i="2" s="1"/>
  <c r="I1720" i="2"/>
  <c r="J1720" i="2" s="1"/>
  <c r="I1584" i="2" l="1"/>
  <c r="I4" i="2" l="1"/>
  <c r="J4" i="2" s="1"/>
  <c r="I324" i="2" l="1"/>
  <c r="J324" i="2" s="1"/>
  <c r="I696" i="2" l="1"/>
  <c r="J696" i="2" s="1"/>
  <c r="M514" i="2" l="1"/>
  <c r="M516" i="2" s="1"/>
  <c r="I1029" i="2" l="1"/>
  <c r="J1029" i="2" s="1"/>
  <c r="I1028" i="2"/>
  <c r="J1028" i="2" s="1"/>
  <c r="M1706" i="2"/>
  <c r="I1586" i="2" l="1"/>
  <c r="J1586" i="2" s="1"/>
  <c r="I1867" i="2" l="1"/>
  <c r="J1867" i="2" s="1"/>
  <c r="I695" i="2" l="1"/>
  <c r="J695" i="2" s="1"/>
  <c r="O341" i="2" l="1"/>
  <c r="I105" i="2" l="1"/>
  <c r="M995" i="2" l="1"/>
  <c r="I1618" i="2" l="1"/>
  <c r="I810" i="2" l="1"/>
  <c r="I1304" i="2" l="1"/>
  <c r="J1304" i="2" s="1"/>
  <c r="I1579" i="2" l="1"/>
  <c r="J1579" i="2" s="1"/>
  <c r="I1431" i="2" l="1"/>
  <c r="L1136" i="2" l="1"/>
  <c r="I675" i="2" l="1"/>
  <c r="J675" i="2" s="1"/>
  <c r="I941" i="2" l="1"/>
  <c r="J941" i="2" s="1"/>
  <c r="I118" i="2" l="1"/>
  <c r="J118" i="2" s="1"/>
  <c r="I287" i="2" l="1"/>
  <c r="J287" i="2" s="1"/>
  <c r="I42" i="2"/>
  <c r="J42" i="2" s="1"/>
  <c r="I1605" i="2" l="1"/>
  <c r="J1605" i="2" s="1"/>
  <c r="I365" i="2" l="1"/>
  <c r="J365" i="2" s="1"/>
  <c r="I673" i="2" l="1"/>
  <c r="J673" i="2" s="1"/>
  <c r="I320" i="2"/>
  <c r="J320" i="2" s="1"/>
  <c r="I838" i="2" l="1"/>
  <c r="J838" i="2" s="1"/>
  <c r="I1365" i="2" l="1"/>
  <c r="J1365" i="2" s="1"/>
  <c r="I508" i="2" l="1"/>
  <c r="J508" i="2" s="1"/>
  <c r="I681" i="2" l="1"/>
  <c r="J681" i="2" s="1"/>
  <c r="I795" i="2"/>
  <c r="J795" i="2" s="1"/>
  <c r="I790" i="2" l="1"/>
  <c r="J790" i="2" s="1"/>
  <c r="I645" i="2" l="1"/>
  <c r="J645" i="2" s="1"/>
  <c r="I154" i="2" l="1"/>
  <c r="J154" i="2" s="1"/>
  <c r="I1822" i="2" l="1"/>
  <c r="J1822" i="2" s="1"/>
  <c r="I1457" i="2"/>
  <c r="J1457" i="2" s="1"/>
  <c r="I364" i="2" l="1"/>
  <c r="J364" i="2" s="1"/>
  <c r="I286" i="2"/>
  <c r="J286" i="2" s="1"/>
  <c r="I268" i="2"/>
  <c r="J268" i="2" s="1"/>
  <c r="I1786" i="2" l="1"/>
  <c r="J1786" i="2" s="1"/>
  <c r="I1542" i="2" l="1"/>
  <c r="J1542" i="2" s="1"/>
  <c r="I1469" i="2" l="1"/>
  <c r="J1469" i="2" s="1"/>
  <c r="I1309" i="2"/>
  <c r="J1309" i="2" s="1"/>
  <c r="I1134" i="2" l="1"/>
  <c r="J1134" i="2" s="1"/>
  <c r="I1135" i="2"/>
  <c r="J1135" i="2" s="1"/>
  <c r="I1007" i="2"/>
  <c r="J1007" i="2" s="1"/>
  <c r="I744" i="2" l="1"/>
  <c r="J744" i="2" s="1"/>
  <c r="I934" i="2" l="1"/>
  <c r="J934" i="2" s="1"/>
  <c r="M1103" i="2" l="1"/>
  <c r="M1104" i="2"/>
  <c r="I1556" i="2" l="1"/>
  <c r="J1556" i="2" s="1"/>
  <c r="I971" i="2" l="1"/>
  <c r="J971" i="2" s="1"/>
  <c r="I1242" i="2" l="1"/>
  <c r="J1242" i="2" s="1"/>
  <c r="I231" i="2" l="1"/>
  <c r="I765" i="2" l="1"/>
  <c r="J765" i="2" s="1"/>
  <c r="I222" i="2" l="1"/>
  <c r="J222" i="2" s="1"/>
  <c r="I223" i="2"/>
  <c r="J223" i="2" s="1"/>
  <c r="I1034" i="2" l="1"/>
  <c r="J1034" i="2" s="1"/>
  <c r="I1036" i="2"/>
  <c r="J1036" i="2" s="1"/>
  <c r="I489" i="2" l="1"/>
  <c r="J489" i="2" s="1"/>
  <c r="I1251" i="2" l="1"/>
  <c r="J1251" i="2" s="1"/>
  <c r="I568" i="2"/>
  <c r="J568" i="2" s="1"/>
  <c r="I617" i="2" l="1"/>
  <c r="J617" i="2" s="1"/>
  <c r="I1250" i="2" l="1"/>
  <c r="J1250" i="2" s="1"/>
  <c r="I1240" i="2"/>
  <c r="J1240" i="2" s="1"/>
  <c r="I150" i="2" l="1"/>
  <c r="J150" i="2" s="1"/>
  <c r="I567" i="2" l="1"/>
  <c r="J567" i="2" s="1"/>
  <c r="I1143" i="2"/>
  <c r="J1143" i="2" s="1"/>
  <c r="I735" i="2"/>
  <c r="J735" i="2" s="1"/>
  <c r="I1420" i="2"/>
  <c r="J1420" i="2" s="1"/>
  <c r="I1087" i="2" l="1"/>
  <c r="J1087" i="2" s="1"/>
  <c r="I479" i="2" l="1"/>
  <c r="J479" i="2" s="1"/>
  <c r="I947" i="2" l="1"/>
  <c r="J947" i="2" s="1"/>
  <c r="I476" i="2"/>
  <c r="J476" i="2" s="1"/>
  <c r="I37" i="2" l="1"/>
  <c r="I36" i="2"/>
  <c r="J36" i="2" s="1"/>
  <c r="I1122" i="2"/>
  <c r="J1122" i="2" s="1"/>
  <c r="I969" i="2" l="1"/>
  <c r="J969" i="2" s="1"/>
  <c r="I1158" i="2" l="1"/>
  <c r="J1158" i="2" s="1"/>
  <c r="I448" i="2" l="1"/>
  <c r="J448" i="2" s="1"/>
  <c r="I436" i="2" l="1"/>
  <c r="J436" i="2" s="1"/>
  <c r="I531" i="2"/>
  <c r="J531" i="2" s="1"/>
  <c r="I1000" i="2"/>
  <c r="J1000" i="2" s="1"/>
  <c r="N1536" i="2" l="1"/>
  <c r="I804" i="2" l="1"/>
  <c r="J804" i="2" s="1"/>
  <c r="I625" i="2" l="1"/>
  <c r="J625" i="2" s="1"/>
  <c r="I1187" i="2" l="1"/>
  <c r="J1187" i="2" s="1"/>
  <c r="I1661" i="2" l="1"/>
  <c r="J1661" i="2" s="1"/>
  <c r="I1154" i="2" l="1"/>
  <c r="J1154" i="2" s="1"/>
  <c r="I612" i="2" l="1"/>
  <c r="J612" i="2" s="1"/>
  <c r="I812" i="2"/>
  <c r="J812" i="2" s="1"/>
  <c r="I819" i="2" l="1"/>
  <c r="J819" i="2" s="1"/>
  <c r="I174" i="2"/>
  <c r="J174" i="2" s="1"/>
  <c r="I740" i="2"/>
  <c r="J740" i="2" s="1"/>
  <c r="I833" i="2"/>
  <c r="J833" i="2" s="1"/>
  <c r="I706" i="2" l="1"/>
  <c r="J706" i="2" s="1"/>
  <c r="I720" i="2" l="1"/>
  <c r="I1801" i="2" l="1"/>
  <c r="J1801" i="2" s="1"/>
  <c r="I109" i="2" l="1"/>
  <c r="J109" i="2" s="1"/>
  <c r="I197" i="2" l="1"/>
  <c r="J197" i="2" s="1"/>
  <c r="I195" i="2"/>
  <c r="J195" i="2" s="1"/>
  <c r="I466" i="2"/>
  <c r="J466" i="2" s="1"/>
  <c r="M1743" i="2" l="1"/>
  <c r="I1078" i="2" l="1"/>
  <c r="J1078" i="2" s="1"/>
  <c r="I559" i="2" l="1"/>
  <c r="J559" i="2" s="1"/>
  <c r="Q643" i="2" l="1"/>
  <c r="V1186" i="2" l="1"/>
  <c r="I433" i="2" l="1"/>
  <c r="J433" i="2" s="1"/>
  <c r="I1566" i="2" l="1"/>
  <c r="J1566" i="2" s="1"/>
  <c r="I1213" i="2" l="1"/>
  <c r="J1213" i="2" s="1"/>
  <c r="M238" i="7" l="1"/>
  <c r="I1228" i="2" l="1"/>
  <c r="J1228" i="2" s="1"/>
  <c r="I1229" i="2"/>
  <c r="I455" i="2" l="1"/>
  <c r="J455" i="2" s="1"/>
  <c r="J105" i="2" l="1"/>
  <c r="I58" i="2" l="1"/>
  <c r="J58" i="2" s="1"/>
  <c r="I1474" i="2" l="1"/>
  <c r="O1744" i="2" l="1"/>
  <c r="I1221" i="2" l="1"/>
  <c r="I837" i="2"/>
  <c r="J837" i="2" s="1"/>
  <c r="I1211" i="2" l="1"/>
  <c r="J1211" i="2" s="1"/>
  <c r="I453" i="2" l="1"/>
  <c r="J453" i="2" s="1"/>
  <c r="I702" i="2" l="1"/>
  <c r="I846" i="2"/>
  <c r="J846" i="2" s="1"/>
  <c r="I343" i="2" l="1"/>
  <c r="J343" i="2" s="1"/>
  <c r="I1716" i="2" l="1"/>
  <c r="I1074" i="2" l="1"/>
  <c r="J1074" i="2" s="1"/>
  <c r="I552" i="2" l="1"/>
  <c r="J552" i="2" s="1"/>
  <c r="I1430" i="2" l="1"/>
  <c r="J1430" i="2" s="1"/>
  <c r="I1432" i="2"/>
  <c r="J1432" i="2" s="1"/>
  <c r="I1472" i="2"/>
  <c r="J1472" i="2" s="1"/>
  <c r="I791" i="2" l="1"/>
  <c r="J791" i="2" s="1"/>
  <c r="I1088" i="2"/>
  <c r="J1088" i="2" s="1"/>
  <c r="I474" i="2" l="1"/>
  <c r="J474" i="2" s="1"/>
  <c r="I1623" i="2" l="1"/>
  <c r="I551" i="2"/>
  <c r="I1318" i="2" l="1"/>
  <c r="J1318" i="2" s="1"/>
  <c r="I554" i="2"/>
  <c r="J554" i="2" s="1"/>
  <c r="I1681" i="2" l="1"/>
  <c r="J1681" i="2" s="1"/>
  <c r="I1602" i="2" l="1"/>
  <c r="I1589" i="2" l="1"/>
  <c r="J1589" i="2" s="1"/>
  <c r="I137" i="2"/>
  <c r="J137" i="2" s="1"/>
  <c r="I1495" i="2" l="1"/>
  <c r="J1495" i="2" s="1"/>
  <c r="I896" i="2"/>
  <c r="J896" i="2" s="1"/>
  <c r="I774" i="2"/>
  <c r="J774" i="2" s="1"/>
  <c r="I1606" i="2" l="1"/>
  <c r="J1606" i="2" s="1"/>
  <c r="I1607" i="2"/>
  <c r="J1607" i="2" s="1"/>
  <c r="I1512" i="2" l="1"/>
  <c r="J1512" i="2" s="1"/>
  <c r="J1618" i="2"/>
  <c r="I711" i="2" l="1"/>
  <c r="I1475" i="2" l="1"/>
  <c r="J1475" i="2" s="1"/>
  <c r="I1405" i="2" l="1"/>
  <c r="J1405" i="2" s="1"/>
  <c r="I1671" i="2" l="1"/>
  <c r="J1671" i="2" s="1"/>
  <c r="I490" i="2" l="1"/>
  <c r="J490" i="2" s="1"/>
  <c r="I1736" i="2" l="1"/>
  <c r="J1736" i="2" s="1"/>
  <c r="I548" i="2"/>
  <c r="J548" i="2" s="1"/>
  <c r="I329" i="2" l="1"/>
  <c r="J329" i="2" s="1"/>
  <c r="I1149" i="2" l="1"/>
  <c r="I1655" i="2" l="1"/>
  <c r="I1656" i="2"/>
  <c r="J1656" i="2" s="1"/>
  <c r="I348" i="2"/>
  <c r="I1658" i="2"/>
  <c r="I1816" i="2" l="1"/>
  <c r="J1816" i="2" s="1"/>
  <c r="I1750" i="2" l="1"/>
  <c r="J1750" i="2" s="1"/>
  <c r="I104" i="2" l="1"/>
  <c r="J104" i="2" s="1"/>
  <c r="I1369" i="2" l="1"/>
  <c r="J1369" i="2" s="1"/>
  <c r="I921" i="2" l="1"/>
  <c r="J921" i="2" s="1"/>
  <c r="I933" i="2" l="1"/>
  <c r="J933" i="2" s="1"/>
  <c r="I1456" i="2"/>
  <c r="J1456" i="2" s="1"/>
  <c r="I200" i="2" l="1"/>
  <c r="I1370" i="2" l="1"/>
  <c r="J1370" i="2" s="1"/>
  <c r="I519" i="2"/>
  <c r="J519" i="2" s="1"/>
  <c r="I1173" i="2" l="1"/>
  <c r="J1173" i="2" s="1"/>
  <c r="I836" i="2" l="1"/>
  <c r="J836" i="2" s="1"/>
  <c r="I1130" i="2" l="1"/>
  <c r="J1130" i="2" s="1"/>
  <c r="I1384" i="2" l="1"/>
  <c r="J1384" i="2" s="1"/>
  <c r="I254" i="2" l="1"/>
  <c r="J254" i="2" s="1"/>
  <c r="I382" i="2"/>
  <c r="J382" i="2" s="1"/>
  <c r="I381" i="2"/>
  <c r="I1210" i="2"/>
  <c r="J1210" i="2" s="1"/>
  <c r="I264" i="2" l="1"/>
  <c r="J264" i="2" s="1"/>
  <c r="I1866" i="2" l="1"/>
  <c r="J1866" i="2" s="1"/>
  <c r="I1865" i="2"/>
  <c r="J1865" i="2" s="1"/>
  <c r="I1864" i="2"/>
  <c r="J1864" i="2" s="1"/>
  <c r="I1863" i="2"/>
  <c r="J1863" i="2" s="1"/>
  <c r="I1862" i="2"/>
  <c r="J1862" i="2" s="1"/>
  <c r="I1861" i="2"/>
  <c r="J1861" i="2" s="1"/>
  <c r="I1615" i="2"/>
  <c r="J1615" i="2" s="1"/>
  <c r="I1842" i="2"/>
  <c r="J1842" i="2" s="1"/>
  <c r="I957" i="2"/>
  <c r="J957" i="2" s="1"/>
  <c r="I357" i="2"/>
  <c r="J357" i="2" s="1"/>
  <c r="I955" i="2"/>
  <c r="J955" i="2" s="1"/>
  <c r="I1496" i="2"/>
  <c r="J1496" i="2" s="1"/>
  <c r="I1573" i="2"/>
  <c r="J1573" i="2" s="1"/>
  <c r="I1191" i="2"/>
  <c r="J1191" i="2" s="1"/>
  <c r="I1092" i="2"/>
  <c r="J1092" i="2" s="1"/>
  <c r="I1282" i="2"/>
  <c r="J1282" i="2" s="1"/>
  <c r="I1599" i="2"/>
  <c r="J1599" i="2" s="1"/>
  <c r="I976" i="2"/>
  <c r="J976" i="2" s="1"/>
  <c r="I1706" i="2"/>
  <c r="J1706" i="2" s="1"/>
  <c r="I668" i="2"/>
  <c r="J668" i="2" s="1"/>
  <c r="I911" i="2"/>
  <c r="J911" i="2" s="1"/>
  <c r="I1574" i="2"/>
  <c r="J1574" i="2" s="1"/>
  <c r="I1803" i="2"/>
  <c r="J1803" i="2" s="1"/>
  <c r="I68" i="2"/>
  <c r="J68" i="2" s="1"/>
  <c r="I1528" i="2"/>
  <c r="J1528" i="2" s="1"/>
  <c r="I1440" i="2"/>
  <c r="J1440" i="2" s="1"/>
  <c r="I310" i="2"/>
  <c r="J310" i="2" s="1"/>
  <c r="I1072" i="2"/>
  <c r="J1072" i="2" s="1"/>
  <c r="I917" i="2"/>
  <c r="J917" i="2" s="1"/>
  <c r="I1846" i="2"/>
  <c r="J1846" i="2" s="1"/>
  <c r="I84" i="2"/>
  <c r="J84" i="2" s="1"/>
  <c r="I666" i="2"/>
  <c r="J666" i="2" s="1"/>
  <c r="I608" i="2"/>
  <c r="J608" i="2" s="1"/>
  <c r="I92" i="2"/>
  <c r="J92" i="2" s="1"/>
  <c r="I1051" i="2"/>
  <c r="J1051" i="2" s="1"/>
  <c r="I709" i="2"/>
  <c r="J709" i="2" s="1"/>
  <c r="I1232" i="2"/>
  <c r="J1232" i="2" s="1"/>
  <c r="I1718" i="2"/>
  <c r="J1718" i="2" s="1"/>
  <c r="I683" i="2"/>
  <c r="J683" i="2" s="1"/>
  <c r="I1831" i="2"/>
  <c r="J1831" i="2" s="1"/>
  <c r="I1830" i="2"/>
  <c r="J1830" i="2" s="1"/>
  <c r="I1206" i="2"/>
  <c r="J1206" i="2" s="1"/>
  <c r="I1205" i="2"/>
  <c r="J1205" i="2" s="1"/>
  <c r="I299" i="2"/>
  <c r="J299" i="2" s="1"/>
  <c r="I586" i="2"/>
  <c r="J586" i="2" s="1"/>
  <c r="I807" i="2"/>
  <c r="J807" i="2" s="1"/>
  <c r="I806" i="2"/>
  <c r="J806" i="2" s="1"/>
  <c r="I484" i="2"/>
  <c r="J484" i="2" s="1"/>
  <c r="I857" i="2"/>
  <c r="J857" i="2" s="1"/>
  <c r="I191" i="2"/>
  <c r="J191" i="2" s="1"/>
  <c r="I1657" i="2"/>
  <c r="J1657" i="2" s="1"/>
  <c r="I1058" i="2"/>
  <c r="J1058" i="2" s="1"/>
  <c r="I1664" i="2"/>
  <c r="J1664" i="2" s="1"/>
  <c r="I1345" i="2"/>
  <c r="J1345" i="2" s="1"/>
  <c r="I1257" i="2"/>
  <c r="J1257" i="2" s="1"/>
  <c r="I576" i="2"/>
  <c r="J576" i="2" s="1"/>
  <c r="I1821" i="2"/>
  <c r="J1821" i="2" s="1"/>
  <c r="I1411" i="2"/>
  <c r="J1411" i="2" s="1"/>
  <c r="I288" i="2"/>
  <c r="J288" i="2" s="1"/>
  <c r="I1670" i="2"/>
  <c r="J1670" i="2" s="1"/>
  <c r="I314" i="2"/>
  <c r="J314" i="2" s="1"/>
  <c r="I1860" i="2"/>
  <c r="J1860" i="2" s="1"/>
  <c r="I168" i="2"/>
  <c r="J168" i="2" s="1"/>
  <c r="J1431" i="2"/>
  <c r="I1056" i="2"/>
  <c r="J1056" i="2" s="1"/>
  <c r="I1414" i="2"/>
  <c r="J1414" i="2" s="1"/>
  <c r="I1014" i="2"/>
  <c r="J1014" i="2" s="1"/>
  <c r="I562" i="2"/>
  <c r="J562" i="2" s="1"/>
  <c r="I1782" i="2"/>
  <c r="J1782" i="2" s="1"/>
  <c r="I1465" i="2"/>
  <c r="J1465" i="2" s="1"/>
  <c r="I454" i="2"/>
  <c r="J454" i="2" s="1"/>
  <c r="I122" i="2"/>
  <c r="J122" i="2" s="1"/>
  <c r="I899" i="2"/>
  <c r="J899" i="2" s="1"/>
  <c r="I759" i="2"/>
  <c r="J759" i="2" s="1"/>
  <c r="I1363" i="2"/>
  <c r="J1363" i="2" s="1"/>
  <c r="I815" i="2"/>
  <c r="J815" i="2" s="1"/>
  <c r="I319" i="2"/>
  <c r="J319" i="2" s="1"/>
  <c r="I1776" i="2"/>
  <c r="J1776" i="2" s="1"/>
  <c r="I1775" i="2"/>
  <c r="J1775" i="2" s="1"/>
  <c r="I1567" i="2"/>
  <c r="J1567" i="2" s="1"/>
  <c r="I1354" i="2"/>
  <c r="J1354" i="2" s="1"/>
  <c r="I1140" i="2"/>
  <c r="J1140" i="2" s="1"/>
  <c r="I1202" i="2"/>
  <c r="J1202" i="2" s="1"/>
  <c r="I704" i="2"/>
  <c r="J704" i="2" s="1"/>
  <c r="I708" i="2"/>
  <c r="J708" i="2" s="1"/>
  <c r="I1538" i="2"/>
  <c r="J1538" i="2" s="1"/>
  <c r="I1081" i="2"/>
  <c r="J1081" i="2" s="1"/>
  <c r="I1754" i="2"/>
  <c r="J1754" i="2" s="1"/>
  <c r="J1221" i="2"/>
  <c r="I520" i="2"/>
  <c r="J520" i="2" s="1"/>
  <c r="I1108" i="2"/>
  <c r="J1108" i="2" s="1"/>
  <c r="I1344" i="2"/>
  <c r="J1344" i="2" s="1"/>
  <c r="I1375" i="2"/>
  <c r="J1375" i="2" s="1"/>
  <c r="I1278" i="2"/>
  <c r="J1278" i="2" s="1"/>
  <c r="I149" i="2"/>
  <c r="J149" i="2" s="1"/>
  <c r="I449" i="2"/>
  <c r="J449" i="2" s="1"/>
  <c r="I1099" i="2"/>
  <c r="J1099" i="2" s="1"/>
  <c r="I897" i="2"/>
  <c r="J897" i="2" s="1"/>
  <c r="I1767" i="2"/>
  <c r="J1767" i="2" s="1"/>
  <c r="I1376" i="2"/>
  <c r="J1376" i="2" s="1"/>
  <c r="J551" i="2"/>
  <c r="J1623" i="2"/>
  <c r="I290" i="2"/>
  <c r="J290" i="2" s="1"/>
  <c r="I151" i="2"/>
  <c r="J151" i="2" s="1"/>
  <c r="I834" i="2"/>
  <c r="J834" i="2" s="1"/>
  <c r="I761" i="2"/>
  <c r="J761" i="2" s="1"/>
  <c r="I39" i="2"/>
  <c r="J39" i="2" s="1"/>
  <c r="I1175" i="2"/>
  <c r="J1175" i="2" s="1"/>
  <c r="I1174" i="2"/>
  <c r="J1174" i="2" s="1"/>
  <c r="I10" i="2"/>
  <c r="J10" i="2" s="1"/>
  <c r="I1722" i="2"/>
  <c r="J1722" i="2" s="1"/>
  <c r="I452" i="2"/>
  <c r="J452" i="2" s="1"/>
  <c r="I260" i="2"/>
  <c r="J260" i="2" s="1"/>
  <c r="I56" i="2"/>
  <c r="J56" i="2" s="1"/>
  <c r="I1502" i="2"/>
  <c r="J1502" i="2" s="1"/>
  <c r="I1519" i="2"/>
  <c r="J1519" i="2" s="1"/>
  <c r="I670" i="2"/>
  <c r="I356" i="2"/>
  <c r="J356" i="2" s="1"/>
  <c r="I112" i="2"/>
  <c r="J112" i="2" s="1"/>
  <c r="I209" i="2"/>
  <c r="J209" i="2" s="1"/>
  <c r="I133" i="2"/>
  <c r="J133" i="2" s="1"/>
  <c r="I1646" i="2"/>
  <c r="J1646" i="2" s="1"/>
  <c r="I543" i="2"/>
  <c r="J543" i="2" s="1"/>
  <c r="I749" i="2"/>
  <c r="J749" i="2" s="1"/>
  <c r="I1371" i="2"/>
  <c r="J1371" i="2" s="1"/>
  <c r="I521" i="2"/>
  <c r="J521" i="2" s="1"/>
  <c r="I1406" i="2"/>
  <c r="J1406" i="2" s="1"/>
  <c r="I676" i="2"/>
  <c r="J676" i="2" s="1"/>
  <c r="I1733" i="2"/>
  <c r="J1733" i="2" s="1"/>
  <c r="I1859" i="2"/>
  <c r="J1859" i="2" s="1"/>
  <c r="I1858" i="2"/>
  <c r="J1858" i="2" s="1"/>
  <c r="I1857" i="2"/>
  <c r="J1857" i="2" s="1"/>
  <c r="I1856" i="2"/>
  <c r="J1856" i="2" s="1"/>
  <c r="I1854" i="2"/>
  <c r="J1854" i="2" s="1"/>
  <c r="I1855" i="2"/>
  <c r="J1855" i="2" s="1"/>
  <c r="I1853" i="2"/>
  <c r="J1853" i="2" s="1"/>
  <c r="I1529" i="2"/>
  <c r="J1529" i="2" s="1"/>
  <c r="I1852" i="2"/>
  <c r="J1852" i="2" s="1"/>
  <c r="I1851" i="2"/>
  <c r="J1851" i="2" s="1"/>
  <c r="I15" i="2"/>
  <c r="J15" i="2" s="1"/>
  <c r="I1600" i="2"/>
  <c r="J1600" i="2" s="1"/>
  <c r="I1850" i="2"/>
  <c r="J1850" i="2" s="1"/>
  <c r="I950" i="2"/>
  <c r="J950" i="2" s="1"/>
  <c r="I1849" i="2"/>
  <c r="J1849" i="2" s="1"/>
  <c r="I1848" i="2"/>
  <c r="J1848" i="2" s="1"/>
  <c r="I1845" i="2"/>
  <c r="J1845" i="2" s="1"/>
  <c r="I1843" i="2"/>
  <c r="J1843" i="2" s="1"/>
  <c r="I1841" i="2"/>
  <c r="J1841" i="2" s="1"/>
  <c r="I1840" i="2"/>
  <c r="J1840" i="2" s="1"/>
  <c r="I1839" i="2"/>
  <c r="J1839" i="2" s="1"/>
  <c r="I1838" i="2"/>
  <c r="J1838" i="2" s="1"/>
  <c r="I1837" i="2"/>
  <c r="J1837" i="2" s="1"/>
  <c r="I1836" i="2"/>
  <c r="J1836" i="2" s="1"/>
  <c r="I1835" i="2"/>
  <c r="J1835" i="2" s="1"/>
  <c r="I1834" i="2"/>
  <c r="J1834" i="2" s="1"/>
  <c r="I1833" i="2"/>
  <c r="J1833" i="2" s="1"/>
  <c r="I1226" i="2"/>
  <c r="J1226" i="2" s="1"/>
  <c r="I1829" i="2"/>
  <c r="J1829" i="2" s="1"/>
  <c r="I1828" i="2"/>
  <c r="J1828" i="2" s="1"/>
  <c r="I1827" i="2"/>
  <c r="J1827" i="2" s="1"/>
  <c r="I1826" i="2"/>
  <c r="J1826" i="2" s="1"/>
  <c r="I1825" i="2"/>
  <c r="J1825" i="2" s="1"/>
  <c r="I1824" i="2"/>
  <c r="J1824" i="2" s="1"/>
  <c r="I1823" i="2"/>
  <c r="J1823" i="2" s="1"/>
  <c r="I1117" i="2"/>
  <c r="J1117" i="2" s="1"/>
  <c r="I1820" i="2"/>
  <c r="J1820" i="2" s="1"/>
  <c r="I1847" i="2"/>
  <c r="J1847" i="2" s="1"/>
  <c r="I1819" i="2"/>
  <c r="J1819" i="2" s="1"/>
  <c r="I1818" i="2"/>
  <c r="J1818" i="2" s="1"/>
  <c r="I1817" i="2"/>
  <c r="J1817" i="2" s="1"/>
  <c r="I1815" i="2"/>
  <c r="J1815" i="2" s="1"/>
  <c r="I1814" i="2"/>
  <c r="J1814" i="2" s="1"/>
  <c r="I1813" i="2"/>
  <c r="J1813" i="2" s="1"/>
  <c r="I1812" i="2"/>
  <c r="J1812" i="2" s="1"/>
  <c r="I1809" i="2"/>
  <c r="J1809" i="2" s="1"/>
  <c r="I1810" i="2"/>
  <c r="J1810" i="2" s="1"/>
  <c r="I1808" i="2"/>
  <c r="J1808" i="2" s="1"/>
  <c r="I1807" i="2"/>
  <c r="J1807" i="2" s="1"/>
  <c r="I1806" i="2"/>
  <c r="J1806" i="2" s="1"/>
  <c r="I1805" i="2"/>
  <c r="J1805" i="2" s="1"/>
  <c r="I1804" i="2"/>
  <c r="J1804" i="2" s="1"/>
  <c r="I1802" i="2"/>
  <c r="J1802" i="2" s="1"/>
  <c r="I1800" i="2"/>
  <c r="J1800" i="2" s="1"/>
  <c r="I1799" i="2"/>
  <c r="J1799" i="2" s="1"/>
  <c r="I1798" i="2"/>
  <c r="J1798" i="2" s="1"/>
  <c r="I1797" i="2"/>
  <c r="J1797" i="2" s="1"/>
  <c r="I1796" i="2"/>
  <c r="J1796" i="2" s="1"/>
  <c r="I1795" i="2"/>
  <c r="J1795" i="2" s="1"/>
  <c r="I1794" i="2"/>
  <c r="J1794" i="2" s="1"/>
  <c r="I1793" i="2"/>
  <c r="J1793" i="2" s="1"/>
  <c r="I1792" i="2"/>
  <c r="J1792" i="2" s="1"/>
  <c r="I1791" i="2"/>
  <c r="J1791" i="2" s="1"/>
  <c r="I1790" i="2"/>
  <c r="J1790" i="2" s="1"/>
  <c r="I1789" i="2"/>
  <c r="J1789" i="2" s="1"/>
  <c r="I1788" i="2"/>
  <c r="J1788" i="2" s="1"/>
  <c r="I1787" i="2"/>
  <c r="J1787" i="2" s="1"/>
  <c r="I966" i="2"/>
  <c r="J966" i="2" s="1"/>
  <c r="I1785" i="2"/>
  <c r="J1785" i="2" s="1"/>
  <c r="I1784" i="2"/>
  <c r="J1784" i="2" s="1"/>
  <c r="I1783" i="2"/>
  <c r="J1783" i="2" s="1"/>
  <c r="I1781" i="2"/>
  <c r="J1781" i="2" s="1"/>
  <c r="I1780" i="2"/>
  <c r="J1780" i="2" s="1"/>
  <c r="I1779" i="2"/>
  <c r="J1779" i="2" s="1"/>
  <c r="I1778" i="2"/>
  <c r="J1778" i="2" s="1"/>
  <c r="I1777" i="2"/>
  <c r="I1774" i="2"/>
  <c r="J1774" i="2" s="1"/>
  <c r="I1773" i="2"/>
  <c r="J1773" i="2" s="1"/>
  <c r="I1772" i="2"/>
  <c r="J1772" i="2" s="1"/>
  <c r="I1771" i="2"/>
  <c r="J1771" i="2" s="1"/>
  <c r="I1770" i="2"/>
  <c r="J1770" i="2" s="1"/>
  <c r="I1769" i="2"/>
  <c r="J1769" i="2" s="1"/>
  <c r="I1768" i="2"/>
  <c r="J1768" i="2" s="1"/>
  <c r="I1766" i="2"/>
  <c r="J1766" i="2" s="1"/>
  <c r="I1621" i="2"/>
  <c r="J1621" i="2" s="1"/>
  <c r="I1765" i="2"/>
  <c r="J1765" i="2" s="1"/>
  <c r="I1764" i="2"/>
  <c r="J1764" i="2" s="1"/>
  <c r="I1763" i="2"/>
  <c r="J1763" i="2" s="1"/>
  <c r="I1762" i="2"/>
  <c r="J1762" i="2" s="1"/>
  <c r="I1761" i="2"/>
  <c r="J1761" i="2" s="1"/>
  <c r="I1760" i="2"/>
  <c r="J1760" i="2" s="1"/>
  <c r="I1759" i="2"/>
  <c r="J1759" i="2" s="1"/>
  <c r="I1758" i="2"/>
  <c r="J1758" i="2" s="1"/>
  <c r="I1757" i="2"/>
  <c r="J1757" i="2" s="1"/>
  <c r="I1756" i="2"/>
  <c r="J1756" i="2" s="1"/>
  <c r="I1755" i="2"/>
  <c r="J1755" i="2" s="1"/>
  <c r="I1201" i="2"/>
  <c r="J1201" i="2" s="1"/>
  <c r="I1753" i="2"/>
  <c r="J1753" i="2" s="1"/>
  <c r="I1751" i="2"/>
  <c r="J1751" i="2" s="1"/>
  <c r="I1749" i="2"/>
  <c r="J1749" i="2" s="1"/>
  <c r="I1748" i="2"/>
  <c r="J1748" i="2" s="1"/>
  <c r="I1747" i="2"/>
  <c r="J1747" i="2" s="1"/>
  <c r="I1746" i="2"/>
  <c r="J1746" i="2" s="1"/>
  <c r="I1745" i="2"/>
  <c r="J1745" i="2" s="1"/>
  <c r="I1744" i="2"/>
  <c r="J1744" i="2" s="1"/>
  <c r="I1743" i="2"/>
  <c r="J1743" i="2" s="1"/>
  <c r="I1742" i="2"/>
  <c r="I1741" i="2"/>
  <c r="J1741" i="2" s="1"/>
  <c r="I1739" i="2"/>
  <c r="J1739" i="2" s="1"/>
  <c r="I1738" i="2"/>
  <c r="J1738" i="2" s="1"/>
  <c r="I1737" i="2"/>
  <c r="J1737" i="2" s="1"/>
  <c r="I83" i="2"/>
  <c r="J83" i="2" s="1"/>
  <c r="I1735" i="2"/>
  <c r="J1735" i="2" s="1"/>
  <c r="I1734" i="2"/>
  <c r="J1734" i="2" s="1"/>
  <c r="I1732" i="2"/>
  <c r="J1732" i="2" s="1"/>
  <c r="I1731" i="2"/>
  <c r="J1731" i="2" s="1"/>
  <c r="I1730" i="2"/>
  <c r="J1730" i="2" s="1"/>
  <c r="I1729" i="2"/>
  <c r="J1729" i="2" s="1"/>
  <c r="I1728" i="2"/>
  <c r="J1728" i="2" s="1"/>
  <c r="I1727" i="2"/>
  <c r="J1727" i="2" s="1"/>
  <c r="I1726" i="2"/>
  <c r="J1726" i="2" s="1"/>
  <c r="I1725" i="2"/>
  <c r="J1725" i="2" s="1"/>
  <c r="I1724" i="2"/>
  <c r="J1724" i="2" s="1"/>
  <c r="I1723" i="2"/>
  <c r="J1723" i="2" s="1"/>
  <c r="I1719" i="2"/>
  <c r="J1719" i="2" s="1"/>
  <c r="I1717" i="2"/>
  <c r="J1717" i="2" s="1"/>
  <c r="I1715" i="2"/>
  <c r="J1715" i="2" s="1"/>
  <c r="I1714" i="2"/>
  <c r="J1714" i="2" s="1"/>
  <c r="I1713" i="2"/>
  <c r="J1713" i="2" s="1"/>
  <c r="I1712" i="2"/>
  <c r="J1712" i="2" s="1"/>
  <c r="I1711" i="2"/>
  <c r="J1711" i="2" s="1"/>
  <c r="I1710" i="2"/>
  <c r="J1710" i="2" s="1"/>
  <c r="I1708" i="2"/>
  <c r="J1708" i="2" s="1"/>
  <c r="I1707" i="2"/>
  <c r="J1707" i="2" s="1"/>
  <c r="I1705" i="2"/>
  <c r="J1705" i="2" s="1"/>
  <c r="I1704" i="2"/>
  <c r="J1704" i="2" s="1"/>
  <c r="I1703" i="2"/>
  <c r="J1703" i="2" s="1"/>
  <c r="I202" i="2"/>
  <c r="J202" i="2" s="1"/>
  <c r="I1702" i="2"/>
  <c r="J1702" i="2" s="1"/>
  <c r="I1701" i="2"/>
  <c r="J1701" i="2" s="1"/>
  <c r="I1700" i="2"/>
  <c r="J1700" i="2" s="1"/>
  <c r="I1699" i="2"/>
  <c r="J1699" i="2" s="1"/>
  <c r="I1698" i="2"/>
  <c r="J1698" i="2" s="1"/>
  <c r="I1696" i="2"/>
  <c r="J1696" i="2" s="1"/>
  <c r="I1695" i="2"/>
  <c r="J1695" i="2" s="1"/>
  <c r="I1694" i="2"/>
  <c r="J1694" i="2" s="1"/>
  <c r="I1693" i="2"/>
  <c r="J1693" i="2" s="1"/>
  <c r="I1692" i="2"/>
  <c r="J1692" i="2" s="1"/>
  <c r="I1691" i="2"/>
  <c r="J1691" i="2" s="1"/>
  <c r="I1690" i="2"/>
  <c r="J1690" i="2" s="1"/>
  <c r="I1689" i="2"/>
  <c r="J1689" i="2" s="1"/>
  <c r="I1688" i="2"/>
  <c r="J1688" i="2" s="1"/>
  <c r="I1687" i="2"/>
  <c r="J1687" i="2" s="1"/>
  <c r="I1686" i="2"/>
  <c r="J1686" i="2" s="1"/>
  <c r="I1685" i="2"/>
  <c r="J1685" i="2" s="1"/>
  <c r="I1684" i="2"/>
  <c r="J1684" i="2" s="1"/>
  <c r="I1682" i="2"/>
  <c r="J1682" i="2" s="1"/>
  <c r="I1683" i="2"/>
  <c r="J1683" i="2" s="1"/>
  <c r="I1680" i="2"/>
  <c r="J1680" i="2" s="1"/>
  <c r="I1679" i="2"/>
  <c r="J1679" i="2" s="1"/>
  <c r="I1678" i="2"/>
  <c r="J1678" i="2" s="1"/>
  <c r="I1677" i="2"/>
  <c r="J1677" i="2" s="1"/>
  <c r="I1676" i="2"/>
  <c r="J1676" i="2" s="1"/>
  <c r="I1675" i="2"/>
  <c r="J1675" i="2" s="1"/>
  <c r="I1674" i="2"/>
  <c r="J1674" i="2" s="1"/>
  <c r="I1673" i="2"/>
  <c r="J1673" i="2" s="1"/>
  <c r="I1672" i="2"/>
  <c r="J1672" i="2" s="1"/>
  <c r="I1669" i="2"/>
  <c r="J1669" i="2" s="1"/>
  <c r="I1668" i="2"/>
  <c r="J1668" i="2" s="1"/>
  <c r="I1667" i="2"/>
  <c r="J1667" i="2" s="1"/>
  <c r="I1666" i="2"/>
  <c r="J1666" i="2" s="1"/>
  <c r="I1665" i="2"/>
  <c r="J1665" i="2" s="1"/>
  <c r="I1663" i="2"/>
  <c r="J1663" i="2" s="1"/>
  <c r="I1660" i="2"/>
  <c r="J1660" i="2" s="1"/>
  <c r="I1659" i="2"/>
  <c r="J1659" i="2" s="1"/>
  <c r="J1658" i="2"/>
  <c r="J348" i="2"/>
  <c r="J1655" i="2"/>
  <c r="I1654" i="2"/>
  <c r="J1654" i="2" s="1"/>
  <c r="I1653" i="2"/>
  <c r="J1653" i="2" s="1"/>
  <c r="I1652" i="2"/>
  <c r="J1652" i="2" s="1"/>
  <c r="I1647" i="2"/>
  <c r="J1647" i="2" s="1"/>
  <c r="I1651" i="2"/>
  <c r="J1651" i="2" s="1"/>
  <c r="I1650" i="2"/>
  <c r="J1650" i="2" s="1"/>
  <c r="I1649" i="2"/>
  <c r="J1649" i="2" s="1"/>
  <c r="I1648" i="2"/>
  <c r="J1648" i="2" s="1"/>
  <c r="I1645" i="2"/>
  <c r="J1645" i="2" s="1"/>
  <c r="I1644" i="2"/>
  <c r="J1644" i="2" s="1"/>
  <c r="I1643" i="2"/>
  <c r="J1643" i="2" s="1"/>
  <c r="I1642" i="2"/>
  <c r="J1642" i="2" s="1"/>
  <c r="I1641" i="2"/>
  <c r="J1641" i="2" s="1"/>
  <c r="I1640" i="2"/>
  <c r="J1640" i="2" s="1"/>
  <c r="I1639" i="2"/>
  <c r="J1639" i="2" s="1"/>
  <c r="I593" i="2"/>
  <c r="J593" i="2" s="1"/>
  <c r="I125" i="2"/>
  <c r="J125" i="2" s="1"/>
  <c r="I1636" i="2"/>
  <c r="J1636" i="2" s="1"/>
  <c r="I1634" i="2"/>
  <c r="J1634" i="2" s="1"/>
  <c r="I1635" i="2"/>
  <c r="J1635" i="2" s="1"/>
  <c r="I1637" i="2"/>
  <c r="J1637" i="2" s="1"/>
  <c r="I1632" i="2"/>
  <c r="J1632" i="2" s="1"/>
  <c r="I1630" i="2"/>
  <c r="J1630" i="2" s="1"/>
  <c r="I1629" i="2"/>
  <c r="J1629" i="2" s="1"/>
  <c r="I1628" i="2"/>
  <c r="J1628" i="2" s="1"/>
  <c r="I1627" i="2"/>
  <c r="J1627" i="2" s="1"/>
  <c r="I1626" i="2"/>
  <c r="J1626" i="2" s="1"/>
  <c r="I1625" i="2"/>
  <c r="J1625" i="2" s="1"/>
  <c r="I1624" i="2"/>
  <c r="J1624" i="2" s="1"/>
  <c r="I1622" i="2"/>
  <c r="J1622" i="2" s="1"/>
  <c r="I1620" i="2"/>
  <c r="J1620" i="2" s="1"/>
  <c r="I1619" i="2"/>
  <c r="J1619" i="2" s="1"/>
  <c r="I1617" i="2"/>
  <c r="J1617" i="2" s="1"/>
  <c r="I1616" i="2"/>
  <c r="J1616" i="2" s="1"/>
  <c r="I1614" i="2"/>
  <c r="J1614" i="2" s="1"/>
  <c r="I1613" i="2"/>
  <c r="J1613" i="2" s="1"/>
  <c r="I1612" i="2"/>
  <c r="J1612" i="2" s="1"/>
  <c r="I1611" i="2"/>
  <c r="J1611" i="2" s="1"/>
  <c r="I1610" i="2"/>
  <c r="J1610" i="2" s="1"/>
  <c r="I1609" i="2"/>
  <c r="J1609" i="2" s="1"/>
  <c r="I1608" i="2"/>
  <c r="J1608" i="2" s="1"/>
  <c r="I858" i="2"/>
  <c r="J858" i="2" s="1"/>
  <c r="I1604" i="2"/>
  <c r="J1604" i="2" s="1"/>
  <c r="I1603" i="2"/>
  <c r="J1603" i="2" s="1"/>
  <c r="I1530" i="2"/>
  <c r="J1530" i="2" s="1"/>
  <c r="I1601" i="2"/>
  <c r="J1601" i="2" s="1"/>
  <c r="I1597" i="2"/>
  <c r="J1597" i="2" s="1"/>
  <c r="I1596" i="2"/>
  <c r="J1596" i="2" s="1"/>
  <c r="I1595" i="2"/>
  <c r="J1595" i="2" s="1"/>
  <c r="I1594" i="2"/>
  <c r="J1594" i="2" s="1"/>
  <c r="I1593" i="2"/>
  <c r="J1593" i="2" s="1"/>
  <c r="I1592" i="2"/>
  <c r="J1592" i="2" s="1"/>
  <c r="I1591" i="2"/>
  <c r="J1591" i="2" s="1"/>
  <c r="I1590" i="2"/>
  <c r="J1590" i="2" s="1"/>
  <c r="I1588" i="2"/>
  <c r="J1588" i="2" s="1"/>
  <c r="I1587" i="2"/>
  <c r="J1587" i="2" s="1"/>
  <c r="I1585" i="2"/>
  <c r="J1585" i="2" s="1"/>
  <c r="J1584" i="2"/>
  <c r="I1583" i="2"/>
  <c r="J1583" i="2" s="1"/>
  <c r="I1582" i="2"/>
  <c r="J1582" i="2" s="1"/>
  <c r="I1581" i="2"/>
  <c r="J1581" i="2" s="1"/>
  <c r="I1580" i="2"/>
  <c r="J1580" i="2" s="1"/>
  <c r="I1578" i="2"/>
  <c r="J1578" i="2" s="1"/>
  <c r="I1577" i="2"/>
  <c r="J1577" i="2" s="1"/>
  <c r="I1576" i="2"/>
  <c r="J1576" i="2" s="1"/>
  <c r="I1572" i="2"/>
  <c r="J1572" i="2" s="1"/>
  <c r="I1571" i="2"/>
  <c r="J1571" i="2" s="1"/>
  <c r="I1200" i="2"/>
  <c r="J1200" i="2" s="1"/>
  <c r="I269" i="2"/>
  <c r="J269" i="2" s="1"/>
  <c r="I1569" i="2"/>
  <c r="I1568" i="2"/>
  <c r="J1568" i="2" s="1"/>
  <c r="I1565" i="2"/>
  <c r="J1565" i="2" s="1"/>
  <c r="I1564" i="2"/>
  <c r="I1563" i="2"/>
  <c r="J1563" i="2" s="1"/>
  <c r="I1562" i="2"/>
  <c r="J1562" i="2" s="1"/>
  <c r="I1560" i="2"/>
  <c r="J1560" i="2" s="1"/>
  <c r="I1559" i="2"/>
  <c r="J1559" i="2" s="1"/>
  <c r="I1558" i="2"/>
  <c r="J1558" i="2" s="1"/>
  <c r="I1557" i="2"/>
  <c r="J1557" i="2" s="1"/>
  <c r="I1555" i="2"/>
  <c r="J1555" i="2" s="1"/>
  <c r="I1554" i="2"/>
  <c r="J1554" i="2" s="1"/>
  <c r="I1553" i="2"/>
  <c r="J1553" i="2" s="1"/>
  <c r="I1552" i="2"/>
  <c r="J1552" i="2" s="1"/>
  <c r="I1551" i="2"/>
  <c r="J1551" i="2" s="1"/>
  <c r="I1550" i="2"/>
  <c r="J1550" i="2" s="1"/>
  <c r="I1549" i="2"/>
  <c r="J1549" i="2" s="1"/>
  <c r="I1539" i="2"/>
  <c r="J1539" i="2" s="1"/>
  <c r="I1548" i="2"/>
  <c r="J1548" i="2" s="1"/>
  <c r="I1546" i="2"/>
  <c r="J1546" i="2" s="1"/>
  <c r="I1545" i="2"/>
  <c r="J1545" i="2" s="1"/>
  <c r="I1544" i="2"/>
  <c r="J1544" i="2" s="1"/>
  <c r="I1543" i="2"/>
  <c r="J1543" i="2" s="1"/>
  <c r="I1541" i="2"/>
  <c r="J1541" i="2" s="1"/>
  <c r="I1540" i="2"/>
  <c r="J1540" i="2" s="1"/>
  <c r="I1537" i="2"/>
  <c r="J1537" i="2" s="1"/>
  <c r="I1536" i="2"/>
  <c r="J1536" i="2" s="1"/>
  <c r="I1535" i="2"/>
  <c r="J1535" i="2" s="1"/>
  <c r="I1534" i="2"/>
  <c r="J1534" i="2" s="1"/>
  <c r="I1533" i="2"/>
  <c r="J1533" i="2" s="1"/>
  <c r="I1532" i="2"/>
  <c r="J1532" i="2" s="1"/>
  <c r="I1531" i="2"/>
  <c r="J1531" i="2" s="1"/>
  <c r="I1527" i="2"/>
  <c r="J1527" i="2" s="1"/>
  <c r="I1526" i="2"/>
  <c r="J1526" i="2" s="1"/>
  <c r="I1525" i="2"/>
  <c r="J1525" i="2" s="1"/>
  <c r="I1524" i="2"/>
  <c r="J1524" i="2" s="1"/>
  <c r="I1523" i="2"/>
  <c r="J1523" i="2" s="1"/>
  <c r="I1522" i="2"/>
  <c r="J1522" i="2" s="1"/>
  <c r="I1521" i="2"/>
  <c r="J1521" i="2" s="1"/>
  <c r="I1520" i="2"/>
  <c r="J1520" i="2" s="1"/>
  <c r="I1518" i="2"/>
  <c r="J1518" i="2" s="1"/>
  <c r="I1516" i="2"/>
  <c r="J1516" i="2" s="1"/>
  <c r="I1515" i="2"/>
  <c r="J1515" i="2" s="1"/>
  <c r="I1514" i="2"/>
  <c r="J1514" i="2" s="1"/>
  <c r="I1513" i="2"/>
  <c r="J1513" i="2" s="1"/>
  <c r="I385" i="2"/>
  <c r="J385" i="2" s="1"/>
  <c r="J1511" i="2"/>
  <c r="I1510" i="2"/>
  <c r="J1510" i="2" s="1"/>
  <c r="I1509" i="2"/>
  <c r="J1509" i="2" s="1"/>
  <c r="I1508" i="2"/>
  <c r="J1508" i="2" s="1"/>
  <c r="I1507" i="2"/>
  <c r="J1507" i="2" s="1"/>
  <c r="I1506" i="2"/>
  <c r="J1506" i="2" s="1"/>
  <c r="I1505" i="2"/>
  <c r="J1505" i="2" s="1"/>
  <c r="I1504" i="2"/>
  <c r="J1504" i="2" s="1"/>
  <c r="I1503" i="2"/>
  <c r="J1503" i="2" s="1"/>
  <c r="I1501" i="2"/>
  <c r="J1501" i="2" s="1"/>
  <c r="I1500" i="2"/>
  <c r="J1500" i="2" s="1"/>
  <c r="I1499" i="2"/>
  <c r="J1499" i="2" s="1"/>
  <c r="I1498" i="2"/>
  <c r="J1498" i="2" s="1"/>
  <c r="I1497" i="2"/>
  <c r="J1497" i="2" s="1"/>
  <c r="I1494" i="2"/>
  <c r="J1494" i="2" s="1"/>
  <c r="I1493" i="2"/>
  <c r="J1493" i="2" s="1"/>
  <c r="I1492" i="2"/>
  <c r="J1492" i="2" s="1"/>
  <c r="I1491" i="2"/>
  <c r="J1491" i="2" s="1"/>
  <c r="I1490" i="2"/>
  <c r="J1490" i="2" s="1"/>
  <c r="I1489" i="2"/>
  <c r="J1489" i="2" s="1"/>
  <c r="I1488" i="2"/>
  <c r="J1488" i="2" s="1"/>
  <c r="I1487" i="2"/>
  <c r="J1487" i="2" s="1"/>
  <c r="I1486" i="2"/>
  <c r="J1486" i="2" s="1"/>
  <c r="I1485" i="2"/>
  <c r="J1485" i="2" s="1"/>
  <c r="I1484" i="2"/>
  <c r="J1484" i="2" s="1"/>
  <c r="I1483" i="2"/>
  <c r="J1483" i="2" s="1"/>
  <c r="I1482" i="2"/>
  <c r="J1482" i="2" s="1"/>
  <c r="I1481" i="2"/>
  <c r="J1481" i="2" s="1"/>
  <c r="I1480" i="2"/>
  <c r="J1480" i="2" s="1"/>
  <c r="I1479" i="2"/>
  <c r="J1479" i="2" s="1"/>
  <c r="I1478" i="2"/>
  <c r="J1478" i="2" s="1"/>
  <c r="I1477" i="2"/>
  <c r="J1477" i="2" s="1"/>
  <c r="I1476" i="2"/>
  <c r="J1476" i="2" s="1"/>
  <c r="J1474" i="2"/>
  <c r="I1471" i="2"/>
  <c r="J1471" i="2" s="1"/>
  <c r="I1470" i="2"/>
  <c r="J1470" i="2" s="1"/>
  <c r="I1468" i="2"/>
  <c r="J1468" i="2" s="1"/>
  <c r="I1467" i="2"/>
  <c r="J1467" i="2" s="1"/>
  <c r="I1466" i="2"/>
  <c r="J1466" i="2" s="1"/>
  <c r="I1463" i="2"/>
  <c r="J1463" i="2" s="1"/>
  <c r="I1464" i="2"/>
  <c r="J1464" i="2" s="1"/>
  <c r="I1462" i="2"/>
  <c r="J1462" i="2" s="1"/>
  <c r="I1460" i="2"/>
  <c r="J1460" i="2" s="1"/>
  <c r="I1455" i="2"/>
  <c r="J1455" i="2" s="1"/>
  <c r="I1454" i="2"/>
  <c r="J1454" i="2" s="1"/>
  <c r="I1176" i="2"/>
  <c r="J1176" i="2" s="1"/>
  <c r="I1453" i="2"/>
  <c r="J1453" i="2" s="1"/>
  <c r="I1452" i="2"/>
  <c r="J1452" i="2" s="1"/>
  <c r="I1451" i="2"/>
  <c r="J1451" i="2" s="1"/>
  <c r="I1450" i="2"/>
  <c r="J1450" i="2" s="1"/>
  <c r="I1449" i="2"/>
  <c r="J1449" i="2" s="1"/>
  <c r="I1448" i="2"/>
  <c r="J1448" i="2" s="1"/>
  <c r="I1447" i="2"/>
  <c r="I1446" i="2"/>
  <c r="J1446" i="2" s="1"/>
  <c r="I1445" i="2"/>
  <c r="J1445" i="2" s="1"/>
  <c r="I1444" i="2"/>
  <c r="J1444" i="2" s="1"/>
  <c r="I1443" i="2"/>
  <c r="J1443" i="2" s="1"/>
  <c r="I1458" i="2"/>
  <c r="J1458" i="2" s="1"/>
  <c r="I1442" i="2"/>
  <c r="J1442" i="2" s="1"/>
  <c r="I1441" i="2"/>
  <c r="J1441" i="2" s="1"/>
  <c r="I1439" i="2"/>
  <c r="J1439" i="2" s="1"/>
  <c r="I1438" i="2"/>
  <c r="J1438" i="2" s="1"/>
  <c r="I1437" i="2"/>
  <c r="J1437" i="2" s="1"/>
  <c r="I1436" i="2"/>
  <c r="J1436" i="2" s="1"/>
  <c r="I1435" i="2"/>
  <c r="J1435" i="2" s="1"/>
  <c r="I1434" i="2"/>
  <c r="J1434" i="2" s="1"/>
  <c r="I1433" i="2"/>
  <c r="J1433" i="2" s="1"/>
  <c r="I1429" i="2"/>
  <c r="J1429" i="2" s="1"/>
  <c r="I1427" i="2"/>
  <c r="J1427" i="2" s="1"/>
  <c r="I1426" i="2"/>
  <c r="J1426" i="2" s="1"/>
  <c r="I1425" i="2"/>
  <c r="J1425" i="2" s="1"/>
  <c r="I1422" i="2"/>
  <c r="J1422" i="2" s="1"/>
  <c r="I1423" i="2"/>
  <c r="J1423" i="2" s="1"/>
  <c r="I1421" i="2"/>
  <c r="J1421" i="2" s="1"/>
  <c r="I1419" i="2"/>
  <c r="J1419" i="2" s="1"/>
  <c r="I1418" i="2"/>
  <c r="J1418" i="2" s="1"/>
  <c r="I1417" i="2"/>
  <c r="J1417" i="2" s="1"/>
  <c r="I1416" i="2"/>
  <c r="J1416" i="2" s="1"/>
  <c r="I1415" i="2"/>
  <c r="J1415" i="2" s="1"/>
  <c r="I1355" i="2"/>
  <c r="J1355" i="2" s="1"/>
  <c r="I1413" i="2"/>
  <c r="J1413" i="2" s="1"/>
  <c r="I1412" i="2"/>
  <c r="J1412" i="2" s="1"/>
  <c r="I1410" i="2"/>
  <c r="J1410" i="2" s="1"/>
  <c r="I1409" i="2"/>
  <c r="J1409" i="2" s="1"/>
  <c r="I1408" i="2"/>
  <c r="J1408" i="2" s="1"/>
  <c r="I1407" i="2"/>
  <c r="J1407" i="2" s="1"/>
  <c r="I1404" i="2"/>
  <c r="J1404" i="2" s="1"/>
  <c r="I1403" i="2"/>
  <c r="J1403" i="2" s="1"/>
  <c r="I1402" i="2"/>
  <c r="J1402" i="2" s="1"/>
  <c r="I1400" i="2"/>
  <c r="J1400" i="2" s="1"/>
  <c r="I1399" i="2"/>
  <c r="J1399" i="2" s="1"/>
  <c r="I1398" i="2"/>
  <c r="J1398" i="2" s="1"/>
  <c r="I1397" i="2"/>
  <c r="J1397" i="2" s="1"/>
  <c r="I1396" i="2"/>
  <c r="J1396" i="2" s="1"/>
  <c r="I1395" i="2"/>
  <c r="J1395" i="2" s="1"/>
  <c r="I1394" i="2"/>
  <c r="J1394" i="2" s="1"/>
  <c r="I1393" i="2"/>
  <c r="J1393" i="2" s="1"/>
  <c r="I1392" i="2"/>
  <c r="J1392" i="2" s="1"/>
  <c r="I1391" i="2"/>
  <c r="J1391" i="2" s="1"/>
  <c r="I1390" i="2"/>
  <c r="I1389" i="2"/>
  <c r="J1389" i="2" s="1"/>
  <c r="I1388" i="2"/>
  <c r="J1388" i="2" s="1"/>
  <c r="I1387" i="2"/>
  <c r="J1387" i="2" s="1"/>
  <c r="I1386" i="2"/>
  <c r="J1386" i="2" s="1"/>
  <c r="I1385" i="2"/>
  <c r="J1385" i="2" s="1"/>
  <c r="I1383" i="2"/>
  <c r="J1383" i="2" s="1"/>
  <c r="I1382" i="2"/>
  <c r="J1382" i="2" s="1"/>
  <c r="I1380" i="2"/>
  <c r="J1380" i="2" s="1"/>
  <c r="I1381" i="2"/>
  <c r="J1381" i="2" s="1"/>
  <c r="I1379" i="2"/>
  <c r="J1379" i="2" s="1"/>
  <c r="I1378" i="2"/>
  <c r="J1378" i="2" s="1"/>
  <c r="I1377" i="2"/>
  <c r="J1377" i="2" s="1"/>
  <c r="I1374" i="2"/>
  <c r="J1374" i="2" s="1"/>
  <c r="I1372" i="2"/>
  <c r="J1372" i="2" s="1"/>
  <c r="I1373" i="2"/>
  <c r="J1373" i="2" s="1"/>
  <c r="I1368" i="2"/>
  <c r="J1368" i="2" s="1"/>
  <c r="I1367" i="2"/>
  <c r="J1367" i="2" s="1"/>
  <c r="I1366" i="2"/>
  <c r="J1366" i="2" s="1"/>
  <c r="I1364" i="2"/>
  <c r="J1364" i="2" s="1"/>
  <c r="I1362" i="2"/>
  <c r="J1362" i="2" s="1"/>
  <c r="I1361" i="2"/>
  <c r="J1361" i="2" s="1"/>
  <c r="I1360" i="2"/>
  <c r="J1360" i="2" s="1"/>
  <c r="I1359" i="2"/>
  <c r="J1359" i="2" s="1"/>
  <c r="I1358" i="2"/>
  <c r="J1358" i="2" s="1"/>
  <c r="I1357" i="2"/>
  <c r="J1357" i="2" s="1"/>
  <c r="I1356" i="2"/>
  <c r="J1356" i="2" s="1"/>
  <c r="I1353" i="2"/>
  <c r="J1353" i="2" s="1"/>
  <c r="I1352" i="2"/>
  <c r="J1352" i="2" s="1"/>
  <c r="I1351" i="2"/>
  <c r="J1351" i="2" s="1"/>
  <c r="I1350" i="2"/>
  <c r="J1350" i="2" s="1"/>
  <c r="I1349" i="2"/>
  <c r="J1349" i="2" s="1"/>
  <c r="I1348" i="2"/>
  <c r="J1348" i="2" s="1"/>
  <c r="I1347" i="2"/>
  <c r="J1347" i="2" s="1"/>
  <c r="I1342" i="2"/>
  <c r="J1342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336" i="2"/>
  <c r="J1336" i="2" s="1"/>
  <c r="I1335" i="2"/>
  <c r="J1335" i="2" s="1"/>
  <c r="I1334" i="2"/>
  <c r="J1334" i="2" s="1"/>
  <c r="I1333" i="2"/>
  <c r="J1333" i="2" s="1"/>
  <c r="I1332" i="2"/>
  <c r="J1332" i="2" s="1"/>
  <c r="I1331" i="2"/>
  <c r="J1331" i="2" s="1"/>
  <c r="I1330" i="2"/>
  <c r="J1330" i="2" s="1"/>
  <c r="I1329" i="2"/>
  <c r="J1329" i="2" s="1"/>
  <c r="I1328" i="2"/>
  <c r="J1328" i="2" s="1"/>
  <c r="I1327" i="2"/>
  <c r="J1327" i="2" s="1"/>
  <c r="I1326" i="2"/>
  <c r="J1326" i="2" s="1"/>
  <c r="I1325" i="2"/>
  <c r="J1325" i="2" s="1"/>
  <c r="I391" i="2"/>
  <c r="J391" i="2" s="1"/>
  <c r="I1006" i="2"/>
  <c r="J1006" i="2" s="1"/>
  <c r="I1324" i="2"/>
  <c r="J1324" i="2" s="1"/>
  <c r="I1323" i="2"/>
  <c r="J1323" i="2" s="1"/>
  <c r="I1321" i="2"/>
  <c r="J1321" i="2" s="1"/>
  <c r="I1322" i="2"/>
  <c r="J1322" i="2" s="1"/>
  <c r="I1320" i="2"/>
  <c r="J1320" i="2" s="1"/>
  <c r="I1319" i="2"/>
  <c r="J1319" i="2" s="1"/>
  <c r="I1317" i="2"/>
  <c r="J1317" i="2" s="1"/>
  <c r="I1316" i="2"/>
  <c r="J1316" i="2" s="1"/>
  <c r="I1314" i="2"/>
  <c r="J1314" i="2" s="1"/>
  <c r="I1312" i="2"/>
  <c r="J1312" i="2" s="1"/>
  <c r="I1313" i="2"/>
  <c r="J1313" i="2" s="1"/>
  <c r="I1315" i="2"/>
  <c r="J1315" i="2" s="1"/>
  <c r="I1311" i="2"/>
  <c r="J1311" i="2" s="1"/>
  <c r="I1310" i="2"/>
  <c r="J1310" i="2" s="1"/>
  <c r="I644" i="2"/>
  <c r="J644" i="2" s="1"/>
  <c r="I1308" i="2"/>
  <c r="J1308" i="2" s="1"/>
  <c r="I1307" i="2"/>
  <c r="J1307" i="2" s="1"/>
  <c r="I1306" i="2"/>
  <c r="J1306" i="2" s="1"/>
  <c r="I1305" i="2"/>
  <c r="J1305" i="2" s="1"/>
  <c r="I1302" i="2"/>
  <c r="J1302" i="2" s="1"/>
  <c r="I1301" i="2"/>
  <c r="J1301" i="2" s="1"/>
  <c r="I11" i="2"/>
  <c r="J1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31" i="2"/>
  <c r="J131" i="2" s="1"/>
  <c r="I1293" i="2"/>
  <c r="J1293" i="2" s="1"/>
  <c r="I1428" i="2"/>
  <c r="J1428" i="2" s="1"/>
  <c r="I1292" i="2"/>
  <c r="J1292" i="2" s="1"/>
  <c r="I1290" i="2"/>
  <c r="J1290" i="2" s="1"/>
  <c r="I1289" i="2"/>
  <c r="J1289" i="2" s="1"/>
  <c r="I1288" i="2"/>
  <c r="J1288" i="2" s="1"/>
  <c r="I1287" i="2"/>
  <c r="J1287" i="2" s="1"/>
  <c r="I1286" i="2"/>
  <c r="J1286" i="2" s="1"/>
  <c r="I1285" i="2"/>
  <c r="J1285" i="2" s="1"/>
  <c r="I1284" i="2"/>
  <c r="J1284" i="2" s="1"/>
  <c r="I1283" i="2"/>
  <c r="J1283" i="2" s="1"/>
  <c r="I1281" i="2"/>
  <c r="J1281" i="2" s="1"/>
  <c r="I1280" i="2"/>
  <c r="J1280" i="2" s="1"/>
  <c r="I1279" i="2"/>
  <c r="J1279" i="2" s="1"/>
  <c r="I751" i="2"/>
  <c r="J751" i="2" s="1"/>
  <c r="I1277" i="2"/>
  <c r="J1277" i="2" s="1"/>
  <c r="I1276" i="2"/>
  <c r="J1276" i="2" s="1"/>
  <c r="I1275" i="2"/>
  <c r="J1275" i="2" s="1"/>
  <c r="I1274" i="2"/>
  <c r="J1274" i="2" s="1"/>
  <c r="I1273" i="2"/>
  <c r="J1273" i="2" s="1"/>
  <c r="I1272" i="2"/>
  <c r="J1272" i="2" s="1"/>
  <c r="I1271" i="2"/>
  <c r="J1271" i="2" s="1"/>
  <c r="I1270" i="2"/>
  <c r="J1270" i="2" s="1"/>
  <c r="I1268" i="2"/>
  <c r="J1268" i="2" s="1"/>
  <c r="I1267" i="2"/>
  <c r="J1267" i="2" s="1"/>
  <c r="I1266" i="2"/>
  <c r="J1266" i="2" s="1"/>
  <c r="I1265" i="2"/>
  <c r="J1265" i="2" s="1"/>
  <c r="I1264" i="2"/>
  <c r="J1264" i="2" s="1"/>
  <c r="I1263" i="2"/>
  <c r="J1263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6" i="2"/>
  <c r="J1256" i="2" s="1"/>
  <c r="I1255" i="2"/>
  <c r="J1255" i="2" s="1"/>
  <c r="I462" i="2"/>
  <c r="J462" i="2" s="1"/>
  <c r="I1254" i="2"/>
  <c r="J1254" i="2" s="1"/>
  <c r="I1253" i="2"/>
  <c r="J1253" i="2" s="1"/>
  <c r="I1252" i="2"/>
  <c r="J1252" i="2" s="1"/>
  <c r="I1249" i="2"/>
  <c r="J1249" i="2" s="1"/>
  <c r="I1248" i="2"/>
  <c r="J1248" i="2" s="1"/>
  <c r="I1247" i="2"/>
  <c r="J1247" i="2" s="1"/>
  <c r="I1246" i="2"/>
  <c r="J1246" i="2" s="1"/>
  <c r="I1243" i="2"/>
  <c r="J1243" i="2" s="1"/>
  <c r="I1241" i="2"/>
  <c r="J1241" i="2" s="1"/>
  <c r="I1239" i="2"/>
  <c r="J1239" i="2" s="1"/>
  <c r="I1238" i="2"/>
  <c r="J1238" i="2" s="1"/>
  <c r="I1237" i="2"/>
  <c r="J1237" i="2" s="1"/>
  <c r="I1236" i="2"/>
  <c r="J1236" i="2" s="1"/>
  <c r="I1235" i="2"/>
  <c r="J1235" i="2" s="1"/>
  <c r="I1233" i="2"/>
  <c r="J1233" i="2" s="1"/>
  <c r="I1234" i="2"/>
  <c r="J1234" i="2" s="1"/>
  <c r="I1231" i="2"/>
  <c r="J1231" i="2" s="1"/>
  <c r="I1230" i="2"/>
  <c r="J1230" i="2" s="1"/>
  <c r="J1229" i="2"/>
  <c r="I1227" i="2"/>
  <c r="J1227" i="2" s="1"/>
  <c r="I1225" i="2"/>
  <c r="J1225" i="2" s="1"/>
  <c r="I1224" i="2"/>
  <c r="J1224" i="2" s="1"/>
  <c r="I1223" i="2"/>
  <c r="J1223" i="2" s="1"/>
  <c r="I1222" i="2"/>
  <c r="J1222" i="2" s="1"/>
  <c r="I1219" i="2"/>
  <c r="J1219" i="2" s="1"/>
  <c r="I1220" i="2"/>
  <c r="J1220" i="2" s="1"/>
  <c r="I1218" i="2"/>
  <c r="J1218" i="2" s="1"/>
  <c r="I1217" i="2"/>
  <c r="J1217" i="2" s="1"/>
  <c r="I1215" i="2"/>
  <c r="J1215" i="2" s="1"/>
  <c r="I1214" i="2"/>
  <c r="J1214" i="2" s="1"/>
  <c r="I1212" i="2"/>
  <c r="J1212" i="2" s="1"/>
  <c r="I1209" i="2"/>
  <c r="J1209" i="2" s="1"/>
  <c r="I1204" i="2"/>
  <c r="J1204" i="2" s="1"/>
  <c r="I1203" i="2"/>
  <c r="J1203" i="2" s="1"/>
  <c r="I1346" i="2"/>
  <c r="J1346" i="2" s="1"/>
  <c r="I1199" i="2"/>
  <c r="J1199" i="2" s="1"/>
  <c r="I1198" i="2"/>
  <c r="J1198" i="2" s="1"/>
  <c r="I1197" i="2"/>
  <c r="J1197" i="2" s="1"/>
  <c r="I1195" i="2"/>
  <c r="J1195" i="2" s="1"/>
  <c r="I1194" i="2"/>
  <c r="J1194" i="2" s="1"/>
  <c r="I1192" i="2"/>
  <c r="J1192" i="2" s="1"/>
  <c r="I1193" i="2"/>
  <c r="J1193" i="2" s="1"/>
  <c r="I1190" i="2"/>
  <c r="J1190" i="2" s="1"/>
  <c r="I1189" i="2"/>
  <c r="J1189" i="2" s="1"/>
  <c r="I1188" i="2"/>
  <c r="J1188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1" i="2"/>
  <c r="J1171" i="2" s="1"/>
  <c r="I1172" i="2"/>
  <c r="J1172" i="2" s="1"/>
  <c r="I1169" i="2"/>
  <c r="J1169" i="2" s="1"/>
  <c r="I1168" i="2"/>
  <c r="J1168" i="2" s="1"/>
  <c r="I1167" i="2"/>
  <c r="J1167" i="2" s="1"/>
  <c r="I1166" i="2"/>
  <c r="J1166" i="2" s="1"/>
  <c r="I1164" i="2"/>
  <c r="J1164" i="2" s="1"/>
  <c r="I1163" i="2"/>
  <c r="J1163" i="2" s="1"/>
  <c r="I1162" i="2"/>
  <c r="J1162" i="2" s="1"/>
  <c r="I1161" i="2"/>
  <c r="J1161" i="2" s="1"/>
  <c r="I1160" i="2"/>
  <c r="J1160" i="2" s="1"/>
  <c r="I1159" i="2"/>
  <c r="J1159" i="2" s="1"/>
  <c r="I1157" i="2"/>
  <c r="J1157" i="2" s="1"/>
  <c r="I1156" i="2"/>
  <c r="J1156" i="2" s="1"/>
  <c r="I1155" i="2"/>
  <c r="J1155" i="2" s="1"/>
  <c r="I1153" i="2"/>
  <c r="J1153" i="2" s="1"/>
  <c r="I1152" i="2"/>
  <c r="J1152" i="2" s="1"/>
  <c r="I1151" i="2"/>
  <c r="J1151" i="2" s="1"/>
  <c r="I1150" i="2"/>
  <c r="J1150" i="2" s="1"/>
  <c r="J1149" i="2"/>
  <c r="I1148" i="2"/>
  <c r="J1148" i="2" s="1"/>
  <c r="I1147" i="2"/>
  <c r="J1147" i="2" s="1"/>
  <c r="I1145" i="2"/>
  <c r="J1145" i="2" s="1"/>
  <c r="I1146" i="2"/>
  <c r="J1146" i="2" s="1"/>
  <c r="J1144" i="2"/>
  <c r="I1142" i="2"/>
  <c r="J1142" i="2" s="1"/>
  <c r="I1141" i="2"/>
  <c r="J1141" i="2" s="1"/>
  <c r="I1139" i="2"/>
  <c r="J1139" i="2" s="1"/>
  <c r="I1138" i="2"/>
  <c r="J1138" i="2" s="1"/>
  <c r="I1137" i="2"/>
  <c r="J1137" i="2" s="1"/>
  <c r="I1136" i="2"/>
  <c r="J1136" i="2" s="1"/>
  <c r="I1133" i="2"/>
  <c r="J1133" i="2" s="1"/>
  <c r="I1132" i="2"/>
  <c r="J1132" i="2" s="1"/>
  <c r="I1131" i="2"/>
  <c r="J1131" i="2" s="1"/>
  <c r="I1129" i="2"/>
  <c r="J1129" i="2" s="1"/>
  <c r="I1128" i="2"/>
  <c r="J1128" i="2" s="1"/>
  <c r="I1127" i="2"/>
  <c r="J1127" i="2" s="1"/>
  <c r="I1125" i="2"/>
  <c r="J1125" i="2" s="1"/>
  <c r="I1123" i="2"/>
  <c r="J1123" i="2" s="1"/>
  <c r="I1121" i="2"/>
  <c r="J1121" i="2" s="1"/>
  <c r="I1120" i="2"/>
  <c r="J1120" i="2" s="1"/>
  <c r="I1119" i="2"/>
  <c r="J1119" i="2" s="1"/>
  <c r="I1118" i="2"/>
  <c r="J1118" i="2" s="1"/>
  <c r="I1116" i="2"/>
  <c r="J1116" i="2" s="1"/>
  <c r="I1115" i="2"/>
  <c r="J1115" i="2" s="1"/>
  <c r="I1114" i="2"/>
  <c r="J1114" i="2" s="1"/>
  <c r="I1113" i="2"/>
  <c r="J1113" i="2" s="1"/>
  <c r="I1112" i="2"/>
  <c r="J1112" i="2" s="1"/>
  <c r="I1111" i="2"/>
  <c r="J1111" i="2" s="1"/>
  <c r="I1110" i="2"/>
  <c r="J1110" i="2" s="1"/>
  <c r="I1109" i="2"/>
  <c r="J1109" i="2" s="1"/>
  <c r="I1107" i="2"/>
  <c r="J1107" i="2" s="1"/>
  <c r="I1106" i="2"/>
  <c r="J1106" i="2" s="1"/>
  <c r="I1105" i="2"/>
  <c r="J1105" i="2" s="1"/>
  <c r="I1104" i="2"/>
  <c r="J1104" i="2" s="1"/>
  <c r="I1103" i="2"/>
  <c r="J1103" i="2" s="1"/>
  <c r="I1102" i="2"/>
  <c r="J1102" i="2" s="1"/>
  <c r="I1101" i="2"/>
  <c r="J1101" i="2" s="1"/>
  <c r="I1100" i="2"/>
  <c r="J1100" i="2" s="1"/>
  <c r="I1098" i="2"/>
  <c r="J1098" i="2" s="1"/>
  <c r="I1097" i="2"/>
  <c r="J1097" i="2" s="1"/>
  <c r="I1096" i="2"/>
  <c r="J1096" i="2" s="1"/>
  <c r="I1095" i="2"/>
  <c r="J1095" i="2" s="1"/>
  <c r="I1094" i="2"/>
  <c r="J1094" i="2" s="1"/>
  <c r="I1093" i="2"/>
  <c r="J1093" i="2" s="1"/>
  <c r="I1089" i="2"/>
  <c r="J1089" i="2" s="1"/>
  <c r="I1086" i="2"/>
  <c r="J1086" i="2" s="1"/>
  <c r="I1073" i="2"/>
  <c r="J1073" i="2" s="1"/>
  <c r="I1085" i="2"/>
  <c r="J1085" i="2" s="1"/>
  <c r="I1084" i="2"/>
  <c r="J1084" i="2" s="1"/>
  <c r="I1083" i="2"/>
  <c r="J1083" i="2" s="1"/>
  <c r="I1082" i="2"/>
  <c r="J1082" i="2" s="1"/>
  <c r="I1077" i="2"/>
  <c r="J1077" i="2" s="1"/>
  <c r="I1076" i="2"/>
  <c r="J1076" i="2" s="1"/>
  <c r="I1075" i="2"/>
  <c r="J1075" i="2" s="1"/>
  <c r="I1071" i="2"/>
  <c r="J1071" i="2" s="1"/>
  <c r="I1070" i="2"/>
  <c r="J1070" i="2" s="1"/>
  <c r="I1069" i="2"/>
  <c r="J1069" i="2" s="1"/>
  <c r="I1068" i="2"/>
  <c r="J1068" i="2" s="1"/>
  <c r="I1067" i="2"/>
  <c r="J1067" i="2" s="1"/>
  <c r="I1066" i="2"/>
  <c r="J1066" i="2" s="1"/>
  <c r="I965" i="2"/>
  <c r="J965" i="2" s="1"/>
  <c r="I1063" i="2"/>
  <c r="J1063" i="2" s="1"/>
  <c r="I1062" i="2"/>
  <c r="J1062" i="2" s="1"/>
  <c r="I1061" i="2"/>
  <c r="J1061" i="2" s="1"/>
  <c r="I1060" i="2"/>
  <c r="J1060" i="2" s="1"/>
  <c r="I1059" i="2"/>
  <c r="J1059" i="2" s="1"/>
  <c r="I1057" i="2"/>
  <c r="J1057" i="2" s="1"/>
  <c r="I1055" i="2"/>
  <c r="J1055" i="2" s="1"/>
  <c r="I1054" i="2"/>
  <c r="J1054" i="2" s="1"/>
  <c r="I1053" i="2"/>
  <c r="J1053" i="2" s="1"/>
  <c r="I1052" i="2"/>
  <c r="J1052" i="2" s="1"/>
  <c r="I1050" i="2"/>
  <c r="J1050" i="2" s="1"/>
  <c r="I1049" i="2"/>
  <c r="J1049" i="2" s="1"/>
  <c r="I1048" i="2"/>
  <c r="J1048" i="2" s="1"/>
  <c r="I1047" i="2"/>
  <c r="J1047" i="2" s="1"/>
  <c r="I1046" i="2"/>
  <c r="J1046" i="2" s="1"/>
  <c r="I1045" i="2"/>
  <c r="J1045" i="2" s="1"/>
  <c r="I1044" i="2"/>
  <c r="J1044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I1038" i="2"/>
  <c r="J1038" i="2" s="1"/>
  <c r="I1037" i="2"/>
  <c r="J1037" i="2" s="1"/>
  <c r="I1033" i="2"/>
  <c r="J1033" i="2" s="1"/>
  <c r="I1032" i="2"/>
  <c r="J1032" i="2" s="1"/>
  <c r="I1031" i="2"/>
  <c r="J1031" i="2" s="1"/>
  <c r="I1027" i="2"/>
  <c r="J1027" i="2" s="1"/>
  <c r="I1026" i="2"/>
  <c r="J1026" i="2" s="1"/>
  <c r="I1025" i="2"/>
  <c r="J1025" i="2" s="1"/>
  <c r="I1024" i="2"/>
  <c r="J1024" i="2" s="1"/>
  <c r="I1023" i="2"/>
  <c r="J1023" i="2" s="1"/>
  <c r="I1547" i="2"/>
  <c r="J1547" i="2" s="1"/>
  <c r="I1022" i="2"/>
  <c r="J1022" i="2" s="1"/>
  <c r="I1021" i="2"/>
  <c r="J1021" i="2" s="1"/>
  <c r="I1020" i="2"/>
  <c r="J1020" i="2" s="1"/>
  <c r="I1019" i="2"/>
  <c r="J1019" i="2" s="1"/>
  <c r="I1018" i="2"/>
  <c r="J1018" i="2" s="1"/>
  <c r="I1017" i="2"/>
  <c r="J1017" i="2" s="1"/>
  <c r="I1016" i="2"/>
  <c r="J1016" i="2" s="1"/>
  <c r="I1015" i="2"/>
  <c r="J1015" i="2" s="1"/>
  <c r="I1013" i="2"/>
  <c r="J1013" i="2" s="1"/>
  <c r="I1012" i="2"/>
  <c r="J1012" i="2" s="1"/>
  <c r="I1011" i="2"/>
  <c r="J1011" i="2" s="1"/>
  <c r="I1010" i="2"/>
  <c r="J1010" i="2" s="1"/>
  <c r="I1008" i="2"/>
  <c r="J1008" i="2" s="1"/>
  <c r="I1005" i="2"/>
  <c r="J1005" i="2" s="1"/>
  <c r="I1004" i="2"/>
  <c r="J1004" i="2" s="1"/>
  <c r="I1003" i="2"/>
  <c r="J1003" i="2" s="1"/>
  <c r="I1001" i="2"/>
  <c r="J1001" i="2" s="1"/>
  <c r="I999" i="2"/>
  <c r="J999" i="2" s="1"/>
  <c r="I998" i="2"/>
  <c r="J998" i="2" s="1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J992" i="2" s="1"/>
  <c r="I991" i="2"/>
  <c r="J991" i="2" s="1"/>
  <c r="I643" i="2"/>
  <c r="J643" i="2" s="1"/>
  <c r="I989" i="2"/>
  <c r="J989" i="2" s="1"/>
  <c r="I986" i="2"/>
  <c r="J986" i="2" s="1"/>
  <c r="I987" i="2"/>
  <c r="J987" i="2" s="1"/>
  <c r="I985" i="2"/>
  <c r="J985" i="2" s="1"/>
  <c r="I984" i="2"/>
  <c r="J984" i="2" s="1"/>
  <c r="I983" i="2"/>
  <c r="J983" i="2" s="1"/>
  <c r="I982" i="2"/>
  <c r="J982" i="2" s="1"/>
  <c r="I981" i="2"/>
  <c r="J981" i="2" s="1"/>
  <c r="I980" i="2"/>
  <c r="J980" i="2" s="1"/>
  <c r="I979" i="2"/>
  <c r="J979" i="2" s="1"/>
  <c r="I978" i="2"/>
  <c r="J978" i="2" s="1"/>
  <c r="I977" i="2"/>
  <c r="J977" i="2" s="1"/>
  <c r="I1633" i="2"/>
  <c r="J1633" i="2" s="1"/>
  <c r="I975" i="2"/>
  <c r="J975" i="2" s="1"/>
  <c r="I973" i="2"/>
  <c r="J973" i="2" s="1"/>
  <c r="I974" i="2"/>
  <c r="J974" i="2" s="1"/>
  <c r="I972" i="2"/>
  <c r="J972" i="2" s="1"/>
  <c r="I970" i="2"/>
  <c r="J970" i="2" s="1"/>
  <c r="I968" i="2"/>
  <c r="J968" i="2" s="1"/>
  <c r="I967" i="2"/>
  <c r="J967" i="2" s="1"/>
  <c r="I964" i="2"/>
  <c r="J964" i="2" s="1"/>
  <c r="I963" i="2"/>
  <c r="J963" i="2" s="1"/>
  <c r="I962" i="2"/>
  <c r="J962" i="2" s="1"/>
  <c r="I961" i="2"/>
  <c r="J961" i="2" s="1"/>
  <c r="I960" i="2"/>
  <c r="J960" i="2" s="1"/>
  <c r="I959" i="2"/>
  <c r="J959" i="2" s="1"/>
  <c r="I958" i="2"/>
  <c r="J958" i="2" s="1"/>
  <c r="I956" i="2"/>
  <c r="J956" i="2" s="1"/>
  <c r="I954" i="2"/>
  <c r="J954" i="2" s="1"/>
  <c r="I953" i="2"/>
  <c r="J953" i="2" s="1"/>
  <c r="I952" i="2"/>
  <c r="J952" i="2" s="1"/>
  <c r="I951" i="2"/>
  <c r="J951" i="2" s="1"/>
  <c r="I949" i="2"/>
  <c r="J949" i="2" s="1"/>
  <c r="I948" i="2"/>
  <c r="J948" i="2" s="1"/>
  <c r="I946" i="2"/>
  <c r="J946" i="2" s="1"/>
  <c r="I945" i="2"/>
  <c r="J945" i="2" s="1"/>
  <c r="I944" i="2"/>
  <c r="J944" i="2" s="1"/>
  <c r="I943" i="2"/>
  <c r="J943" i="2" s="1"/>
  <c r="I942" i="2"/>
  <c r="J942" i="2" s="1"/>
  <c r="I940" i="2"/>
  <c r="J940" i="2" s="1"/>
  <c r="I938" i="2"/>
  <c r="J938" i="2" s="1"/>
  <c r="I939" i="2"/>
  <c r="J939" i="2" s="1"/>
  <c r="I937" i="2"/>
  <c r="J937" i="2" s="1"/>
  <c r="I935" i="2"/>
  <c r="J935" i="2" s="1"/>
  <c r="I932" i="2"/>
  <c r="J932" i="2" s="1"/>
  <c r="I931" i="2"/>
  <c r="J931" i="2" s="1"/>
  <c r="I930" i="2"/>
  <c r="J930" i="2" s="1"/>
  <c r="I929" i="2"/>
  <c r="J929" i="2" s="1"/>
  <c r="I928" i="2"/>
  <c r="J928" i="2" s="1"/>
  <c r="I926" i="2"/>
  <c r="J926" i="2" s="1"/>
  <c r="I927" i="2"/>
  <c r="I925" i="2"/>
  <c r="J925" i="2" s="1"/>
  <c r="I924" i="2"/>
  <c r="J924" i="2" s="1"/>
  <c r="I923" i="2"/>
  <c r="J923" i="2" s="1"/>
  <c r="I922" i="2"/>
  <c r="J922" i="2" s="1"/>
  <c r="I920" i="2"/>
  <c r="J920" i="2" s="1"/>
  <c r="I919" i="2"/>
  <c r="J919" i="2" s="1"/>
  <c r="I918" i="2"/>
  <c r="J918" i="2" s="1"/>
  <c r="I752" i="2"/>
  <c r="J752" i="2" s="1"/>
  <c r="I916" i="2"/>
  <c r="J916" i="2" s="1"/>
  <c r="I915" i="2"/>
  <c r="J915" i="2" s="1"/>
  <c r="I914" i="2"/>
  <c r="J914" i="2" s="1"/>
  <c r="I912" i="2"/>
  <c r="J912" i="2" s="1"/>
  <c r="I909" i="2"/>
  <c r="J909" i="2" s="1"/>
  <c r="I908" i="2"/>
  <c r="J908" i="2" s="1"/>
  <c r="I907" i="2"/>
  <c r="J907" i="2" s="1"/>
  <c r="I906" i="2"/>
  <c r="J906" i="2" s="1"/>
  <c r="I905" i="2"/>
  <c r="J905" i="2" s="1"/>
  <c r="I904" i="2"/>
  <c r="J904" i="2" s="1"/>
  <c r="I903" i="2"/>
  <c r="J903" i="2" s="1"/>
  <c r="I902" i="2"/>
  <c r="J902" i="2" s="1"/>
  <c r="I901" i="2"/>
  <c r="J901" i="2" s="1"/>
  <c r="I900" i="2"/>
  <c r="J900" i="2" s="1"/>
  <c r="I898" i="2"/>
  <c r="J898" i="2" s="1"/>
  <c r="I895" i="2"/>
  <c r="J895" i="2" s="1"/>
  <c r="I894" i="2"/>
  <c r="J894" i="2" s="1"/>
  <c r="I893" i="2"/>
  <c r="J893" i="2" s="1"/>
  <c r="I892" i="2"/>
  <c r="J892" i="2" s="1"/>
  <c r="I891" i="2"/>
  <c r="J891" i="2" s="1"/>
  <c r="I890" i="2"/>
  <c r="J890" i="2" s="1"/>
  <c r="I889" i="2"/>
  <c r="J889" i="2" s="1"/>
  <c r="I888" i="2"/>
  <c r="J888" i="2" s="1"/>
  <c r="I887" i="2"/>
  <c r="J887" i="2" s="1"/>
  <c r="I828" i="2"/>
  <c r="J828" i="2" s="1"/>
  <c r="I886" i="2"/>
  <c r="J886" i="2" s="1"/>
  <c r="I885" i="2"/>
  <c r="J885" i="2" s="1"/>
  <c r="I884" i="2"/>
  <c r="J884" i="2" s="1"/>
  <c r="I883" i="2"/>
  <c r="J883" i="2" s="1"/>
  <c r="I882" i="2"/>
  <c r="J882" i="2" s="1"/>
  <c r="I881" i="2"/>
  <c r="J881" i="2" s="1"/>
  <c r="I880" i="2"/>
  <c r="J880" i="2" s="1"/>
  <c r="I879" i="2"/>
  <c r="J879" i="2" s="1"/>
  <c r="I878" i="2"/>
  <c r="J878" i="2" s="1"/>
  <c r="I877" i="2"/>
  <c r="J877" i="2" s="1"/>
  <c r="I1638" i="2"/>
  <c r="J1638" i="2" s="1"/>
  <c r="I876" i="2"/>
  <c r="J876" i="2" s="1"/>
  <c r="I875" i="2"/>
  <c r="J875" i="2" s="1"/>
  <c r="I874" i="2"/>
  <c r="J874" i="2" s="1"/>
  <c r="I873" i="2"/>
  <c r="J873" i="2" s="1"/>
  <c r="I872" i="2"/>
  <c r="J872" i="2" s="1"/>
  <c r="I871" i="2"/>
  <c r="J871" i="2" s="1"/>
  <c r="I870" i="2"/>
  <c r="J870" i="2" s="1"/>
  <c r="I869" i="2"/>
  <c r="J869" i="2" s="1"/>
  <c r="I868" i="2"/>
  <c r="J868" i="2" s="1"/>
  <c r="I867" i="2"/>
  <c r="J867" i="2" s="1"/>
  <c r="I866" i="2"/>
  <c r="J866" i="2" s="1"/>
  <c r="I865" i="2"/>
  <c r="J865" i="2" s="1"/>
  <c r="I864" i="2"/>
  <c r="J864" i="2" s="1"/>
  <c r="I863" i="2"/>
  <c r="J863" i="2" s="1"/>
  <c r="I861" i="2"/>
  <c r="J861" i="2" s="1"/>
  <c r="I856" i="2"/>
  <c r="J856" i="2" s="1"/>
  <c r="I855" i="2"/>
  <c r="J855" i="2" s="1"/>
  <c r="I854" i="2"/>
  <c r="J854" i="2" s="1"/>
  <c r="I853" i="2"/>
  <c r="J853" i="2" s="1"/>
  <c r="I852" i="2"/>
  <c r="J852" i="2" s="1"/>
  <c r="I851" i="2"/>
  <c r="J851" i="2" s="1"/>
  <c r="I850" i="2"/>
  <c r="J850" i="2" s="1"/>
  <c r="I849" i="2"/>
  <c r="J849" i="2" s="1"/>
  <c r="I847" i="2"/>
  <c r="J847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J840" i="2" s="1"/>
  <c r="I839" i="2"/>
  <c r="I835" i="2"/>
  <c r="J835" i="2" s="1"/>
  <c r="I832" i="2"/>
  <c r="J832" i="2" s="1"/>
  <c r="I831" i="2"/>
  <c r="J831" i="2" s="1"/>
  <c r="I830" i="2"/>
  <c r="J830" i="2" s="1"/>
  <c r="I827" i="2"/>
  <c r="J827" i="2" s="1"/>
  <c r="I826" i="2"/>
  <c r="J826" i="2" s="1"/>
  <c r="I824" i="2"/>
  <c r="J824" i="2" s="1"/>
  <c r="I823" i="2"/>
  <c r="J823" i="2" s="1"/>
  <c r="I822" i="2"/>
  <c r="J822" i="2" s="1"/>
  <c r="I821" i="2"/>
  <c r="J821" i="2" s="1"/>
  <c r="I820" i="2"/>
  <c r="I818" i="2"/>
  <c r="J818" i="2" s="1"/>
  <c r="I817" i="2"/>
  <c r="J817" i="2" s="1"/>
  <c r="I816" i="2"/>
  <c r="J816" i="2" s="1"/>
  <c r="I814" i="2"/>
  <c r="I1343" i="2"/>
  <c r="J1343" i="2" s="1"/>
  <c r="I1662" i="2"/>
  <c r="J1662" i="2" s="1"/>
  <c r="I811" i="2"/>
  <c r="J811" i="2" s="1"/>
  <c r="J810" i="2"/>
  <c r="I809" i="2"/>
  <c r="J809" i="2" s="1"/>
  <c r="I808" i="2"/>
  <c r="J808" i="2" s="1"/>
  <c r="I805" i="2"/>
  <c r="J805" i="2" s="1"/>
  <c r="I803" i="2"/>
  <c r="J803" i="2" s="1"/>
  <c r="I801" i="2"/>
  <c r="J801" i="2" s="1"/>
  <c r="I800" i="2"/>
  <c r="J800" i="2" s="1"/>
  <c r="I799" i="2"/>
  <c r="J799" i="2" s="1"/>
  <c r="I798" i="2"/>
  <c r="J798" i="2" s="1"/>
  <c r="I797" i="2"/>
  <c r="J797" i="2" s="1"/>
  <c r="I796" i="2"/>
  <c r="J796" i="2" s="1"/>
  <c r="I794" i="2"/>
  <c r="J794" i="2" s="1"/>
  <c r="I793" i="2"/>
  <c r="J793" i="2" s="1"/>
  <c r="I792" i="2"/>
  <c r="J792" i="2" s="1"/>
  <c r="I848" i="2"/>
  <c r="J848" i="2" s="1"/>
  <c r="I789" i="2"/>
  <c r="J789" i="2" s="1"/>
  <c r="I788" i="2"/>
  <c r="J788" i="2" s="1"/>
  <c r="I787" i="2"/>
  <c r="J787" i="2" s="1"/>
  <c r="I786" i="2"/>
  <c r="J786" i="2" s="1"/>
  <c r="I785" i="2"/>
  <c r="J785" i="2" s="1"/>
  <c r="I784" i="2"/>
  <c r="J784" i="2" s="1"/>
  <c r="I396" i="2"/>
  <c r="J396" i="2" s="1"/>
  <c r="I79" i="2"/>
  <c r="J79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3" i="2"/>
  <c r="J773" i="2" s="1"/>
  <c r="I772" i="2"/>
  <c r="J772" i="2" s="1"/>
  <c r="I771" i="2"/>
  <c r="I770" i="2"/>
  <c r="J770" i="2" s="1"/>
  <c r="I769" i="2"/>
  <c r="J769" i="2" s="1"/>
  <c r="I768" i="2"/>
  <c r="J768" i="2" s="1"/>
  <c r="I767" i="2"/>
  <c r="J767" i="2" s="1"/>
  <c r="I766" i="2"/>
  <c r="J766" i="2" s="1"/>
  <c r="I764" i="2"/>
  <c r="J764" i="2" s="1"/>
  <c r="I763" i="2"/>
  <c r="J763" i="2" s="1"/>
  <c r="I762" i="2"/>
  <c r="J762" i="2" s="1"/>
  <c r="I760" i="2"/>
  <c r="J760" i="2" s="1"/>
  <c r="I758" i="2"/>
  <c r="J758" i="2" s="1"/>
  <c r="I757" i="2"/>
  <c r="J757" i="2" s="1"/>
  <c r="I756" i="2"/>
  <c r="J756" i="2" s="1"/>
  <c r="I755" i="2"/>
  <c r="J755" i="2" s="1"/>
  <c r="I754" i="2"/>
  <c r="J754" i="2" s="1"/>
  <c r="I753" i="2"/>
  <c r="J753" i="2" s="1"/>
  <c r="I750" i="2"/>
  <c r="J750" i="2" s="1"/>
  <c r="I748" i="2"/>
  <c r="J748" i="2" s="1"/>
  <c r="I747" i="2"/>
  <c r="J747" i="2" s="1"/>
  <c r="I746" i="2"/>
  <c r="J746" i="2" s="1"/>
  <c r="I745" i="2"/>
  <c r="J745" i="2" s="1"/>
  <c r="I743" i="2"/>
  <c r="J743" i="2" s="1"/>
  <c r="I742" i="2"/>
  <c r="J742" i="2" s="1"/>
  <c r="I741" i="2"/>
  <c r="J741" i="2" s="1"/>
  <c r="I739" i="2"/>
  <c r="J739" i="2" s="1"/>
  <c r="I738" i="2"/>
  <c r="J738" i="2" s="1"/>
  <c r="I737" i="2"/>
  <c r="J737" i="2" s="1"/>
  <c r="I736" i="2"/>
  <c r="J736" i="2" s="1"/>
  <c r="I734" i="2"/>
  <c r="J734" i="2" s="1"/>
  <c r="I733" i="2"/>
  <c r="I732" i="2"/>
  <c r="J732" i="2" s="1"/>
  <c r="I731" i="2"/>
  <c r="J731" i="2" s="1"/>
  <c r="I730" i="2"/>
  <c r="J730" i="2" s="1"/>
  <c r="I729" i="2"/>
  <c r="J729" i="2" s="1"/>
  <c r="I728" i="2"/>
  <c r="J728" i="2" s="1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I707" i="2"/>
  <c r="J707" i="2" s="1"/>
  <c r="I721" i="2"/>
  <c r="J721" i="2" s="1"/>
  <c r="J720" i="2"/>
  <c r="I719" i="2"/>
  <c r="J719" i="2" s="1"/>
  <c r="I718" i="2"/>
  <c r="J718" i="2" s="1"/>
  <c r="I717" i="2"/>
  <c r="J717" i="2" s="1"/>
  <c r="I716" i="2"/>
  <c r="J716" i="2" s="1"/>
  <c r="I715" i="2"/>
  <c r="J715" i="2" s="1"/>
  <c r="I714" i="2"/>
  <c r="J714" i="2" s="1"/>
  <c r="I713" i="2"/>
  <c r="J713" i="2" s="1"/>
  <c r="I710" i="2"/>
  <c r="J710" i="2" s="1"/>
  <c r="I862" i="2"/>
  <c r="J862" i="2" s="1"/>
  <c r="I703" i="2"/>
  <c r="J703" i="2" s="1"/>
  <c r="J702" i="2"/>
  <c r="I701" i="2"/>
  <c r="J701" i="2" s="1"/>
  <c r="I700" i="2"/>
  <c r="J700" i="2" s="1"/>
  <c r="I699" i="2"/>
  <c r="J699" i="2" s="1"/>
  <c r="I698" i="2"/>
  <c r="J698" i="2" s="1"/>
  <c r="I697" i="2"/>
  <c r="J697" i="2" s="1"/>
  <c r="I694" i="2"/>
  <c r="J694" i="2" s="1"/>
  <c r="I693" i="2"/>
  <c r="J693" i="2" s="1"/>
  <c r="I692" i="2"/>
  <c r="J692" i="2" s="1"/>
  <c r="I691" i="2"/>
  <c r="J691" i="2" s="1"/>
  <c r="I690" i="2"/>
  <c r="J690" i="2" s="1"/>
  <c r="I688" i="2"/>
  <c r="J688" i="2" s="1"/>
  <c r="I261" i="2"/>
  <c r="J261" i="2" s="1"/>
  <c r="I687" i="2"/>
  <c r="J687" i="2" s="1"/>
  <c r="I686" i="2"/>
  <c r="J686" i="2" s="1"/>
  <c r="I689" i="2"/>
  <c r="J689" i="2" s="1"/>
  <c r="I684" i="2"/>
  <c r="J684" i="2" s="1"/>
  <c r="I682" i="2"/>
  <c r="J682" i="2" s="1"/>
  <c r="I680" i="2"/>
  <c r="J680" i="2" s="1"/>
  <c r="I679" i="2"/>
  <c r="J679" i="2" s="1"/>
  <c r="I678" i="2"/>
  <c r="J678" i="2" s="1"/>
  <c r="I677" i="2"/>
  <c r="J677" i="2" s="1"/>
  <c r="I674" i="2"/>
  <c r="J674" i="2" s="1"/>
  <c r="I672" i="2"/>
  <c r="J672" i="2" s="1"/>
  <c r="I671" i="2"/>
  <c r="J671" i="2" s="1"/>
  <c r="I669" i="2"/>
  <c r="J669" i="2" s="1"/>
  <c r="I667" i="2"/>
  <c r="J667" i="2" s="1"/>
  <c r="I665" i="2"/>
  <c r="J665" i="2" s="1"/>
  <c r="I664" i="2"/>
  <c r="J664" i="2" s="1"/>
  <c r="I663" i="2"/>
  <c r="J663" i="2" s="1"/>
  <c r="I662" i="2"/>
  <c r="J662" i="2" s="1"/>
  <c r="I661" i="2"/>
  <c r="J661" i="2" s="1"/>
  <c r="I659" i="2"/>
  <c r="J659" i="2" s="1"/>
  <c r="I658" i="2"/>
  <c r="J658" i="2" s="1"/>
  <c r="I657" i="2"/>
  <c r="J657" i="2" s="1"/>
  <c r="I656" i="2"/>
  <c r="J656" i="2" s="1"/>
  <c r="I654" i="2"/>
  <c r="J654" i="2" s="1"/>
  <c r="I655" i="2"/>
  <c r="J655" i="2" s="1"/>
  <c r="I653" i="2"/>
  <c r="J653" i="2" s="1"/>
  <c r="I652" i="2"/>
  <c r="J652" i="2" s="1"/>
  <c r="I651" i="2"/>
  <c r="J651" i="2" s="1"/>
  <c r="I649" i="2"/>
  <c r="J649" i="2" s="1"/>
  <c r="I650" i="2"/>
  <c r="J650" i="2" s="1"/>
  <c r="I648" i="2"/>
  <c r="J648" i="2" s="1"/>
  <c r="I647" i="2"/>
  <c r="J647" i="2" s="1"/>
  <c r="I646" i="2"/>
  <c r="J646" i="2" s="1"/>
  <c r="I642" i="2"/>
  <c r="J642" i="2" s="1"/>
  <c r="I641" i="2"/>
  <c r="J641" i="2" s="1"/>
  <c r="I640" i="2"/>
  <c r="J640" i="2" s="1"/>
  <c r="I637" i="2"/>
  <c r="J637" i="2" s="1"/>
  <c r="I636" i="2"/>
  <c r="J636" i="2" s="1"/>
  <c r="I634" i="2"/>
  <c r="J634" i="2" s="1"/>
  <c r="I633" i="2"/>
  <c r="J633" i="2" s="1"/>
  <c r="I639" i="2"/>
  <c r="J639" i="2" s="1"/>
  <c r="I631" i="2"/>
  <c r="J631" i="2" s="1"/>
  <c r="I632" i="2"/>
  <c r="J632" i="2" s="1"/>
  <c r="I630" i="2"/>
  <c r="J630" i="2" s="1"/>
  <c r="I629" i="2"/>
  <c r="J629" i="2" s="1"/>
  <c r="I628" i="2"/>
  <c r="J628" i="2" s="1"/>
  <c r="I627" i="2"/>
  <c r="J627" i="2" s="1"/>
  <c r="I626" i="2"/>
  <c r="J626" i="2" s="1"/>
  <c r="I624" i="2"/>
  <c r="J624" i="2" s="1"/>
  <c r="I623" i="2"/>
  <c r="J623" i="2" s="1"/>
  <c r="J622" i="2"/>
  <c r="I621" i="2"/>
  <c r="J621" i="2" s="1"/>
  <c r="I620" i="2"/>
  <c r="J620" i="2" s="1"/>
  <c r="I384" i="2"/>
  <c r="J384" i="2" s="1"/>
  <c r="I619" i="2"/>
  <c r="J619" i="2" s="1"/>
  <c r="I618" i="2"/>
  <c r="J618" i="2" s="1"/>
  <c r="I616" i="2"/>
  <c r="J616" i="2" s="1"/>
  <c r="I615" i="2"/>
  <c r="J615" i="2" s="1"/>
  <c r="I614" i="2"/>
  <c r="I611" i="2"/>
  <c r="J611" i="2" s="1"/>
  <c r="I610" i="2"/>
  <c r="J610" i="2" s="1"/>
  <c r="I609" i="2"/>
  <c r="J609" i="2" s="1"/>
  <c r="I607" i="2"/>
  <c r="J607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1" i="2"/>
  <c r="J591" i="2" s="1"/>
  <c r="I590" i="2"/>
  <c r="J590" i="2" s="1"/>
  <c r="I1570" i="2"/>
  <c r="J1570" i="2" s="1"/>
  <c r="I589" i="2"/>
  <c r="J589" i="2" s="1"/>
  <c r="I588" i="2"/>
  <c r="J588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5" i="2"/>
  <c r="J575" i="2" s="1"/>
  <c r="I574" i="2"/>
  <c r="J574" i="2" s="1"/>
  <c r="I572" i="2"/>
  <c r="J572" i="2" s="1"/>
  <c r="I571" i="2"/>
  <c r="J571" i="2" s="1"/>
  <c r="I573" i="2"/>
  <c r="J573" i="2" s="1"/>
  <c r="I570" i="2"/>
  <c r="J570" i="2" s="1"/>
  <c r="I569" i="2"/>
  <c r="J569" i="2" s="1"/>
  <c r="I566" i="2"/>
  <c r="J566" i="2" s="1"/>
  <c r="I1598" i="2"/>
  <c r="J1598" i="2" s="1"/>
  <c r="I565" i="2"/>
  <c r="J565" i="2" s="1"/>
  <c r="I564" i="2"/>
  <c r="J564" i="2" s="1"/>
  <c r="I563" i="2"/>
  <c r="J563" i="2" s="1"/>
  <c r="I561" i="2"/>
  <c r="J561" i="2" s="1"/>
  <c r="I560" i="2"/>
  <c r="J560" i="2" s="1"/>
  <c r="J557" i="2"/>
  <c r="I555" i="2"/>
  <c r="J555" i="2" s="1"/>
  <c r="I553" i="2"/>
  <c r="J553" i="2" s="1"/>
  <c r="I550" i="2"/>
  <c r="J550" i="2" s="1"/>
  <c r="I549" i="2"/>
  <c r="J549" i="2" s="1"/>
  <c r="I547" i="2"/>
  <c r="J547" i="2" s="1"/>
  <c r="I546" i="2"/>
  <c r="J546" i="2" s="1"/>
  <c r="I545" i="2"/>
  <c r="J545" i="2" s="1"/>
  <c r="I544" i="2"/>
  <c r="J544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0" i="2"/>
  <c r="J530" i="2" s="1"/>
  <c r="I529" i="2"/>
  <c r="J52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7" i="2"/>
  <c r="J507" i="2" s="1"/>
  <c r="I458" i="2"/>
  <c r="J458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J491" i="2" s="1"/>
  <c r="I488" i="2"/>
  <c r="J488" i="2" s="1"/>
  <c r="I487" i="2"/>
  <c r="J487" i="2" s="1"/>
  <c r="I486" i="2"/>
  <c r="J486" i="2" s="1"/>
  <c r="I485" i="2"/>
  <c r="J485" i="2" s="1"/>
  <c r="I428" i="2"/>
  <c r="J428" i="2" s="1"/>
  <c r="I825" i="2"/>
  <c r="J825" i="2" s="1"/>
  <c r="I483" i="2"/>
  <c r="J483" i="2" s="1"/>
  <c r="I1064" i="2"/>
  <c r="J1064" i="2" s="1"/>
  <c r="I482" i="2"/>
  <c r="J482" i="2" s="1"/>
  <c r="I481" i="2"/>
  <c r="J481" i="2" s="1"/>
  <c r="I480" i="2"/>
  <c r="J480" i="2" s="1"/>
  <c r="I477" i="2"/>
  <c r="J477" i="2" s="1"/>
  <c r="I475" i="2"/>
  <c r="J475" i="2" s="1"/>
  <c r="I473" i="2"/>
  <c r="J473" i="2" s="1"/>
  <c r="I472" i="2"/>
  <c r="J472" i="2" s="1"/>
  <c r="I471" i="2"/>
  <c r="J471" i="2" s="1"/>
  <c r="I467" i="2"/>
  <c r="J467" i="2" s="1"/>
  <c r="I470" i="2"/>
  <c r="J470" i="2" s="1"/>
  <c r="I469" i="2"/>
  <c r="J469" i="2" s="1"/>
  <c r="I468" i="2"/>
  <c r="J468" i="2" s="1"/>
  <c r="I556" i="2"/>
  <c r="J556" i="2" s="1"/>
  <c r="I465" i="2"/>
  <c r="J465" i="2" s="1"/>
  <c r="I464" i="2"/>
  <c r="J464" i="2" s="1"/>
  <c r="I463" i="2"/>
  <c r="J463" i="2" s="1"/>
  <c r="I461" i="2"/>
  <c r="J461" i="2" s="1"/>
  <c r="I460" i="2"/>
  <c r="J460" i="2" s="1"/>
  <c r="I910" i="2"/>
  <c r="J910" i="2" s="1"/>
  <c r="I459" i="2"/>
  <c r="J459" i="2" s="1"/>
  <c r="I457" i="2"/>
  <c r="J457" i="2" s="1"/>
  <c r="I456" i="2"/>
  <c r="J456" i="2" s="1"/>
  <c r="I592" i="2"/>
  <c r="J592" i="2" s="1"/>
  <c r="I451" i="2"/>
  <c r="J451" i="2" s="1"/>
  <c r="I450" i="2"/>
  <c r="J450" i="2" s="1"/>
  <c r="I1079" i="2"/>
  <c r="J1079" i="2" s="1"/>
  <c r="I447" i="2"/>
  <c r="J447" i="2" s="1"/>
  <c r="I446" i="2"/>
  <c r="J446" i="2" s="1"/>
  <c r="I445" i="2"/>
  <c r="J445" i="2" s="1"/>
  <c r="I444" i="2"/>
  <c r="J444" i="2" s="1"/>
  <c r="I1009" i="2"/>
  <c r="J1009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5" i="2"/>
  <c r="J435" i="2" s="1"/>
  <c r="I434" i="2"/>
  <c r="J434" i="2" s="1"/>
  <c r="I432" i="2"/>
  <c r="J432" i="2" s="1"/>
  <c r="I431" i="2"/>
  <c r="J431" i="2" s="1"/>
  <c r="I430" i="2"/>
  <c r="J430" i="2" s="1"/>
  <c r="I429" i="2"/>
  <c r="J429" i="2" s="1"/>
  <c r="I427" i="2"/>
  <c r="J427" i="2" s="1"/>
  <c r="I426" i="2"/>
  <c r="J426" i="2" s="1"/>
  <c r="I425" i="2"/>
  <c r="I422" i="2"/>
  <c r="J422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0" i="2"/>
  <c r="J410" i="2" s="1"/>
  <c r="I411" i="2"/>
  <c r="J411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1165" i="2"/>
  <c r="J1165" i="2" s="1"/>
  <c r="I398" i="2"/>
  <c r="J398" i="2" s="1"/>
  <c r="I397" i="2"/>
  <c r="J397" i="2" s="1"/>
  <c r="I1517" i="2"/>
  <c r="J1517" i="2" s="1"/>
  <c r="I395" i="2"/>
  <c r="J395" i="2" s="1"/>
  <c r="I394" i="2"/>
  <c r="J394" i="2" s="1"/>
  <c r="I393" i="2"/>
  <c r="J393" i="2" s="1"/>
  <c r="I392" i="2"/>
  <c r="J392" i="2" s="1"/>
  <c r="I390" i="2"/>
  <c r="J390" i="2" s="1"/>
  <c r="I802" i="2"/>
  <c r="J802" i="2" s="1"/>
  <c r="J388" i="2"/>
  <c r="I387" i="2"/>
  <c r="J387" i="2" s="1"/>
  <c r="I386" i="2"/>
  <c r="J386" i="2" s="1"/>
  <c r="I383" i="2"/>
  <c r="J383" i="2" s="1"/>
  <c r="J381" i="2"/>
  <c r="I380" i="2"/>
  <c r="J380" i="2" s="1"/>
  <c r="I379" i="2"/>
  <c r="J379" i="2" s="1"/>
  <c r="I378" i="2"/>
  <c r="J378" i="2" s="1"/>
  <c r="I377" i="2"/>
  <c r="J377" i="2" s="1"/>
  <c r="I16" i="2"/>
  <c r="J16" i="2" s="1"/>
  <c r="I990" i="2"/>
  <c r="J990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3" i="2"/>
  <c r="J363" i="2" s="1"/>
  <c r="I362" i="2"/>
  <c r="J362" i="2" s="1"/>
  <c r="I361" i="2"/>
  <c r="J361" i="2" s="1"/>
  <c r="I360" i="2"/>
  <c r="J360" i="2" s="1"/>
  <c r="I359" i="2"/>
  <c r="J359" i="2" s="1"/>
  <c r="I358" i="2"/>
  <c r="J358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J350" i="2" s="1"/>
  <c r="I349" i="2"/>
  <c r="J349" i="2" s="1"/>
  <c r="I347" i="2"/>
  <c r="J347" i="2" s="1"/>
  <c r="I346" i="2"/>
  <c r="J346" i="2" s="1"/>
  <c r="I344" i="2"/>
  <c r="J344" i="2" s="1"/>
  <c r="I345" i="2"/>
  <c r="J345" i="2" s="1"/>
  <c r="I342" i="2"/>
  <c r="J342" i="2" s="1"/>
  <c r="I341" i="2"/>
  <c r="J341" i="2" s="1"/>
  <c r="I340" i="2"/>
  <c r="J340" i="2" s="1"/>
  <c r="I338" i="2"/>
  <c r="J338" i="2" s="1"/>
  <c r="I339" i="2"/>
  <c r="J339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8" i="2"/>
  <c r="J328" i="2" s="1"/>
  <c r="I327" i="2"/>
  <c r="J327" i="2" s="1"/>
  <c r="I322" i="2"/>
  <c r="J322" i="2" s="1"/>
  <c r="I326" i="2"/>
  <c r="J326" i="2" s="1"/>
  <c r="I325" i="2"/>
  <c r="J325" i="2" s="1"/>
  <c r="I323" i="2"/>
  <c r="J323" i="2" s="1"/>
  <c r="I321" i="2"/>
  <c r="J321" i="2" s="1"/>
  <c r="I318" i="2"/>
  <c r="J318" i="2" s="1"/>
  <c r="I317" i="2"/>
  <c r="J317" i="2" s="1"/>
  <c r="I316" i="2"/>
  <c r="J316" i="2" s="1"/>
  <c r="I315" i="2"/>
  <c r="J315" i="2" s="1"/>
  <c r="I313" i="2"/>
  <c r="J313" i="2" s="1"/>
  <c r="I312" i="2"/>
  <c r="J312" i="2" s="1"/>
  <c r="I311" i="2"/>
  <c r="J311" i="2" s="1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936" i="2"/>
  <c r="J936" i="2" s="1"/>
  <c r="I300" i="2"/>
  <c r="J300" i="2" s="1"/>
  <c r="I116" i="2"/>
  <c r="J116" i="2" s="1"/>
  <c r="I298" i="2"/>
  <c r="J298" i="2" s="1"/>
  <c r="I297" i="2"/>
  <c r="J297" i="2" s="1"/>
  <c r="I295" i="2"/>
  <c r="J295" i="2" s="1"/>
  <c r="I294" i="2"/>
  <c r="J294" i="2" s="1"/>
  <c r="I293" i="2"/>
  <c r="J293" i="2" s="1"/>
  <c r="I292" i="2"/>
  <c r="J292" i="2" s="1"/>
  <c r="I291" i="2"/>
  <c r="J291" i="2" s="1"/>
  <c r="I289" i="2"/>
  <c r="J289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1" i="2"/>
  <c r="J271" i="2" s="1"/>
  <c r="I270" i="2"/>
  <c r="J270" i="2" s="1"/>
  <c r="I1269" i="2"/>
  <c r="J1269" i="2" s="1"/>
  <c r="I267" i="2"/>
  <c r="J267" i="2" s="1"/>
  <c r="I266" i="2"/>
  <c r="J266" i="2" s="1"/>
  <c r="I265" i="2"/>
  <c r="J265" i="2" s="1"/>
  <c r="I262" i="2"/>
  <c r="J262" i="2" s="1"/>
  <c r="I263" i="2"/>
  <c r="J263" i="2" s="1"/>
  <c r="I259" i="2"/>
  <c r="J259" i="2" s="1"/>
  <c r="I258" i="2"/>
  <c r="J258" i="2" s="1"/>
  <c r="I988" i="2"/>
  <c r="J988" i="2" s="1"/>
  <c r="I256" i="2"/>
  <c r="J256" i="2" s="1"/>
  <c r="I255" i="2"/>
  <c r="J255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0" i="2"/>
  <c r="J240" i="2" s="1"/>
  <c r="I241" i="2"/>
  <c r="J241" i="2" s="1"/>
  <c r="I238" i="2"/>
  <c r="J238" i="2" s="1"/>
  <c r="I1080" i="2"/>
  <c r="J1080" i="2" s="1"/>
  <c r="I239" i="2"/>
  <c r="J239" i="2" s="1"/>
  <c r="I236" i="2"/>
  <c r="J236" i="2" s="1"/>
  <c r="I235" i="2"/>
  <c r="J235" i="2" s="1"/>
  <c r="I234" i="2"/>
  <c r="J234" i="2" s="1"/>
  <c r="I233" i="2"/>
  <c r="J233" i="2" s="1"/>
  <c r="I232" i="2"/>
  <c r="J232" i="2" s="1"/>
  <c r="J231" i="2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8" i="2"/>
  <c r="J208" i="2" s="1"/>
  <c r="I207" i="2"/>
  <c r="J207" i="2" s="1"/>
  <c r="I206" i="2"/>
  <c r="J206" i="2" s="1"/>
  <c r="I1575" i="2"/>
  <c r="J1575" i="2" s="1"/>
  <c r="I204" i="2"/>
  <c r="J204" i="2" s="1"/>
  <c r="I205" i="2"/>
  <c r="J205" i="2" s="1"/>
  <c r="I203" i="2"/>
  <c r="J203" i="2" s="1"/>
  <c r="I201" i="2"/>
  <c r="J201" i="2" s="1"/>
  <c r="J200" i="2"/>
  <c r="I199" i="2"/>
  <c r="J199" i="2" s="1"/>
  <c r="I198" i="2"/>
  <c r="J198" i="2" s="1"/>
  <c r="I196" i="2"/>
  <c r="J196" i="2" s="1"/>
  <c r="I193" i="2"/>
  <c r="J193" i="2" s="1"/>
  <c r="I194" i="2"/>
  <c r="J194" i="2" s="1"/>
  <c r="J1716" i="2"/>
  <c r="I192" i="2"/>
  <c r="J192" i="2" s="1"/>
  <c r="I190" i="2"/>
  <c r="J190" i="2" s="1"/>
  <c r="I1065" i="2"/>
  <c r="J1065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3" i="2"/>
  <c r="J173" i="2" s="1"/>
  <c r="I172" i="2"/>
  <c r="J172" i="2" s="1"/>
  <c r="I171" i="2"/>
  <c r="J171" i="2" s="1"/>
  <c r="I170" i="2"/>
  <c r="J170" i="2" s="1"/>
  <c r="I1303" i="2"/>
  <c r="J1303" i="2" s="1"/>
  <c r="I169" i="2"/>
  <c r="J169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3" i="2"/>
  <c r="J153" i="2" s="1"/>
  <c r="I272" i="2"/>
  <c r="J272" i="2" s="1"/>
  <c r="I152" i="2"/>
  <c r="J152" i="2" s="1"/>
  <c r="I148" i="2"/>
  <c r="J148" i="2" s="1"/>
  <c r="I147" i="2"/>
  <c r="J147" i="2" s="1"/>
  <c r="J558" i="2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587" i="2"/>
  <c r="J587" i="2" s="1"/>
  <c r="I138" i="2"/>
  <c r="J138" i="2" s="1"/>
  <c r="I136" i="2"/>
  <c r="J136" i="2" s="1"/>
  <c r="I134" i="2"/>
  <c r="J134" i="2" s="1"/>
  <c r="I132" i="2"/>
  <c r="J132" i="2" s="1"/>
  <c r="I129" i="2"/>
  <c r="J129" i="2" s="1"/>
  <c r="I128" i="2"/>
  <c r="J128" i="2" s="1"/>
  <c r="I127" i="2"/>
  <c r="J127" i="2" s="1"/>
  <c r="I126" i="2"/>
  <c r="J126" i="2" s="1"/>
  <c r="I124" i="2"/>
  <c r="J124" i="2" s="1"/>
  <c r="I123" i="2"/>
  <c r="J123" i="2" s="1"/>
  <c r="I121" i="2"/>
  <c r="J121" i="2" s="1"/>
  <c r="I120" i="2"/>
  <c r="J120" i="2" s="1"/>
  <c r="I119" i="2"/>
  <c r="J119" i="2" s="1"/>
  <c r="I117" i="2"/>
  <c r="J117" i="2" s="1"/>
  <c r="I115" i="2"/>
  <c r="J115" i="2" s="1"/>
  <c r="I114" i="2"/>
  <c r="J114" i="2" s="1"/>
  <c r="I113" i="2"/>
  <c r="J113" i="2" s="1"/>
  <c r="I111" i="2"/>
  <c r="J111" i="2" s="1"/>
  <c r="I110" i="2"/>
  <c r="J110" i="2" s="1"/>
  <c r="I108" i="2"/>
  <c r="J108" i="2" s="1"/>
  <c r="I107" i="2"/>
  <c r="J107" i="2" s="1"/>
  <c r="I106" i="2"/>
  <c r="J106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1170" i="2"/>
  <c r="J1170" i="2" s="1"/>
  <c r="I95" i="2"/>
  <c r="J95" i="2" s="1"/>
  <c r="I94" i="2"/>
  <c r="J94" i="2" s="1"/>
  <c r="I93" i="2"/>
  <c r="J93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2" i="2"/>
  <c r="J82" i="2" s="1"/>
  <c r="I81" i="2"/>
  <c r="J81" i="2" s="1"/>
  <c r="I80" i="2"/>
  <c r="J80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237" i="2"/>
  <c r="J237" i="2" s="1"/>
  <c r="I72" i="2"/>
  <c r="J72" i="2" s="1"/>
  <c r="I71" i="2"/>
  <c r="J71" i="2" s="1"/>
  <c r="I70" i="2"/>
  <c r="J70" i="2" s="1"/>
  <c r="I69" i="2"/>
  <c r="J69" i="2" s="1"/>
  <c r="I67" i="2"/>
  <c r="J67" i="2" s="1"/>
  <c r="I66" i="2"/>
  <c r="J66" i="2" s="1"/>
  <c r="I65" i="2"/>
  <c r="J65" i="2" s="1"/>
  <c r="I64" i="2"/>
  <c r="J64" i="2" s="1"/>
  <c r="I63" i="2"/>
  <c r="J63" i="2" s="1"/>
  <c r="I61" i="2"/>
  <c r="J61" i="2" s="1"/>
  <c r="I60" i="2"/>
  <c r="J60" i="2" s="1"/>
  <c r="I59" i="2"/>
  <c r="J59" i="2" s="1"/>
  <c r="I57" i="2"/>
  <c r="J57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257" i="2"/>
  <c r="J257" i="2" s="1"/>
  <c r="I43" i="2"/>
  <c r="J43" i="2" s="1"/>
  <c r="I41" i="2"/>
  <c r="J41" i="2" s="1"/>
  <c r="I38" i="2"/>
  <c r="J38" i="2" s="1"/>
  <c r="I40" i="2"/>
  <c r="J40" i="2" s="1"/>
  <c r="J37" i="2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1561" i="2"/>
  <c r="J1561" i="2" s="1"/>
  <c r="I21" i="2"/>
  <c r="J21" i="2" s="1"/>
  <c r="I20" i="2"/>
  <c r="J20" i="2" s="1"/>
  <c r="I19" i="2"/>
  <c r="J19" i="2" s="1"/>
  <c r="I17" i="2"/>
  <c r="J17" i="2" s="1"/>
  <c r="I14" i="2"/>
  <c r="J14" i="2" s="1"/>
  <c r="I13" i="2"/>
  <c r="J13" i="2" s="1"/>
  <c r="I12" i="2"/>
  <c r="J12" i="2" s="1"/>
  <c r="I478" i="2"/>
  <c r="J478" i="2" s="1"/>
  <c r="I9" i="2"/>
  <c r="J9" i="2" s="1"/>
  <c r="I8" i="2"/>
  <c r="J8" i="2" s="1"/>
  <c r="I7" i="2"/>
  <c r="J7" i="2" s="1"/>
  <c r="I6" i="2"/>
  <c r="J6" i="2" s="1"/>
  <c r="I5" i="2"/>
  <c r="J5" i="2" s="1"/>
  <c r="I3" i="2"/>
  <c r="J3" i="2" s="1"/>
  <c r="I2" i="2"/>
  <c r="J2" i="2" l="1"/>
</calcChain>
</file>

<file path=xl/sharedStrings.xml><?xml version="1.0" encoding="utf-8"?>
<sst xmlns="http://schemas.openxmlformats.org/spreadsheetml/2006/main" count="6690" uniqueCount="4594">
  <si>
    <t>PRODUCTO</t>
  </si>
  <si>
    <t>CANTIDAD</t>
  </si>
  <si>
    <t>COSTO</t>
  </si>
  <si>
    <t>TOTAL A PAGAR</t>
  </si>
  <si>
    <t>$ DESCUENTO</t>
  </si>
  <si>
    <t>COSTO UNITARIO</t>
  </si>
  <si>
    <t>DESOSODORANTE EN AEROSOL STEFANO</t>
  </si>
  <si>
    <t>DESOSODORANTE EN AEROSOL SPEED STICK</t>
  </si>
  <si>
    <t>DESOSODORANTE EN BARRA STEFANO</t>
  </si>
  <si>
    <t>DESOSODORANTE EN BARRA SPEED STICK</t>
  </si>
  <si>
    <t>DESODORANTE EN BARRA AXE</t>
  </si>
  <si>
    <t>DESODORANTE ROLL ON REXONA HOMBRE</t>
  </si>
  <si>
    <t>DESODORANTE ROLL ON REXONA MUJER</t>
  </si>
  <si>
    <t>NIVEA CREMA TARRO 200 ML</t>
  </si>
  <si>
    <t>NIVEA CUIDADO NUTRITIVO 50 ML</t>
  </si>
  <si>
    <t>NIVEA CUIDADO NUTRITIVO 200 ML</t>
  </si>
  <si>
    <t>PRUEBA DE EMBARAZO PERFECT DAY</t>
  </si>
  <si>
    <t>PRUEBA DE EMBARAZO TEST DAY</t>
  </si>
  <si>
    <t>PRUEBA DE EMBARAZO PRELUDE</t>
  </si>
  <si>
    <t>CURITAS TRANSPIEL</t>
  </si>
  <si>
    <t>PADS KOHN 100 PZ</t>
  </si>
  <si>
    <t>TIENE PRECIO EN PRODUCTO</t>
  </si>
  <si>
    <t>ALKAGEL I.S.</t>
  </si>
  <si>
    <t>ALUMINIO Y MAGNESIO</t>
  </si>
  <si>
    <t>3,7-4g</t>
  </si>
  <si>
    <t>AMIDAZOL-S</t>
  </si>
  <si>
    <t>METRONIDAZOL</t>
  </si>
  <si>
    <t>METRONIDAZOL SUSP</t>
  </si>
  <si>
    <t>ALIVIN PLUS</t>
  </si>
  <si>
    <t>300,000 U</t>
  </si>
  <si>
    <t>AMOXICILINA, ACIDO CLAVULANICO</t>
  </si>
  <si>
    <t>250 MG-62,5 MG/5ML</t>
  </si>
  <si>
    <t>AFRIN LUB INFANTIL</t>
  </si>
  <si>
    <t>OXIMETAZOLINA</t>
  </si>
  <si>
    <t>AFRIN LUB ADULTO</t>
  </si>
  <si>
    <t>OXIMETAZOLINA CON GLICERINA</t>
  </si>
  <si>
    <t>AFRIN ADULTO</t>
  </si>
  <si>
    <t>ALEXING SOL INFANTIL</t>
  </si>
  <si>
    <t>AMBROXOL DEXTROMETORFANO</t>
  </si>
  <si>
    <t>150 MG/113 MG</t>
  </si>
  <si>
    <t>20 MG</t>
  </si>
  <si>
    <t>5 MG</t>
  </si>
  <si>
    <t>ÁCIDO ALENDRÓNICO TAB</t>
  </si>
  <si>
    <t>ÁCIDO ALENDRÓNICO</t>
  </si>
  <si>
    <t>10 MG</t>
  </si>
  <si>
    <t>BIO SAN CAP</t>
  </si>
  <si>
    <t>MULTIVITAMÍNICO</t>
  </si>
  <si>
    <t>BEZAFIBRATO</t>
  </si>
  <si>
    <t>200 MG</t>
  </si>
  <si>
    <t>TRAMADOL/PARACETAMOL/VIT B1/ VIT B12</t>
  </si>
  <si>
    <t>BECLOMETASONA AEROSOL</t>
  </si>
  <si>
    <t>50 UG</t>
  </si>
  <si>
    <t>BROGAL SOL PEDIATRICO GOTAS</t>
  </si>
  <si>
    <t>AMBROXOL</t>
  </si>
  <si>
    <t>BENEVENTOL SUSP</t>
  </si>
  <si>
    <t>CEFIXIMA</t>
  </si>
  <si>
    <t>100 MG/5 ML</t>
  </si>
  <si>
    <t>CEPOREX SUSP</t>
  </si>
  <si>
    <t>CEFALEXINA</t>
  </si>
  <si>
    <t>250 MG/5 ML</t>
  </si>
  <si>
    <t>CIGMADIL CAPS</t>
  </si>
  <si>
    <t>CLINDAMICINA</t>
  </si>
  <si>
    <t>CAPTOPRIL</t>
  </si>
  <si>
    <t>LORATADINA/AMBROXOL</t>
  </si>
  <si>
    <t>LOSARTAN/HIDROCLOROTIAZIDA</t>
  </si>
  <si>
    <t>CLOPIDOGREL</t>
  </si>
  <si>
    <t>ACICLOVIR</t>
  </si>
  <si>
    <t>CINARIZINA</t>
  </si>
  <si>
    <t>CLORTORY</t>
  </si>
  <si>
    <t xml:space="preserve">FUMARATO FERROSO </t>
  </si>
  <si>
    <t>DOLZYCAM CAPS</t>
  </si>
  <si>
    <t>PIROXICAM</t>
  </si>
  <si>
    <t>KETOPROFENO-PARACETAMOL</t>
  </si>
  <si>
    <t>DICLOFENACO</t>
  </si>
  <si>
    <t>DECLACIL SUSP</t>
  </si>
  <si>
    <t>CLARITROMICINA</t>
  </si>
  <si>
    <t>BROMURO DE PINAVERIO</t>
  </si>
  <si>
    <t>METOCLOPRAMIDA</t>
  </si>
  <si>
    <t>BROMURO DE N-BUTIL-HIOSCINA/METAMIZOL</t>
  </si>
  <si>
    <t>DIPLEXAN SOL</t>
  </si>
  <si>
    <t>DIPLEXAN SOL INYECTABLE</t>
  </si>
  <si>
    <t>DEXNE OFTÁLMICO SOL</t>
  </si>
  <si>
    <t>DEXAMETASONA NEOMICINA</t>
  </si>
  <si>
    <t>DEXNE ÓTICO SOL</t>
  </si>
  <si>
    <t>DEXAMETASONA NEOMICINA,LIDOCAÍNA</t>
  </si>
  <si>
    <t>DEXNE NASAL SOL</t>
  </si>
  <si>
    <t>FENILEFRINA,DEXAMETASONA NEOMICINA</t>
  </si>
  <si>
    <t>SILDENAFIL</t>
  </si>
  <si>
    <t>IBUPROFENO</t>
  </si>
  <si>
    <t>DIZOLVIN FLUX SOL</t>
  </si>
  <si>
    <t>AMBROXOL/LEVODROPROPIZINA</t>
  </si>
  <si>
    <t>DIGENOR CAPS</t>
  </si>
  <si>
    <t>METOCLOPRAMIDA, DIMETICONA</t>
  </si>
  <si>
    <t>LOPERAMIDA</t>
  </si>
  <si>
    <t>DOLMISIN TABS</t>
  </si>
  <si>
    <t>DIPLEXAN TABS</t>
  </si>
  <si>
    <t>DOLFORT-DE TABS</t>
  </si>
  <si>
    <t>CIPROFLOXACINO TABS</t>
  </si>
  <si>
    <t>CYSLEV TABS</t>
  </si>
  <si>
    <t>CILONAXOL TABS</t>
  </si>
  <si>
    <t>B-TRACET-EX TABS</t>
  </si>
  <si>
    <t>TRIMEBUTINA</t>
  </si>
  <si>
    <t>DERMOVAL CREMA</t>
  </si>
  <si>
    <t>BETAMETASONA</t>
  </si>
  <si>
    <t>DAZOR CAPS</t>
  </si>
  <si>
    <t>ITRACONAZOL</t>
  </si>
  <si>
    <t xml:space="preserve">DOLZYCAM GEL </t>
  </si>
  <si>
    <t>DOLOCARTIGEN CAPS</t>
  </si>
  <si>
    <t>DIACEREÍNA, MELOXICAM</t>
  </si>
  <si>
    <t>DICLOXACILINA</t>
  </si>
  <si>
    <t>FOSHLENN CAPS</t>
  </si>
  <si>
    <t>FARMIVER TABS</t>
  </si>
  <si>
    <t>QUINTAFAMIDA-ALBENDAZOL</t>
  </si>
  <si>
    <t>MELOXICAM/METOCARBAMOL</t>
  </si>
  <si>
    <t>FUROSEMIDA</t>
  </si>
  <si>
    <t>FLAMOZIN SUSP</t>
  </si>
  <si>
    <t>NIMESULIDA</t>
  </si>
  <si>
    <t>FINASTERIDA</t>
  </si>
  <si>
    <t>FINASTERIDA TABS</t>
  </si>
  <si>
    <t>FUCTINA CAPS</t>
  </si>
  <si>
    <t>FUCTINA SUSP</t>
  </si>
  <si>
    <t>FENIMETH-V ÓVULOS</t>
  </si>
  <si>
    <t>METRONIDAZOL,NISTATINA</t>
  </si>
  <si>
    <t>FENICOL OFTÁLMICO SOL</t>
  </si>
  <si>
    <t>CLORANFENICOL</t>
  </si>
  <si>
    <t>FLUCONAZOL CAPS</t>
  </si>
  <si>
    <t>FLUATRON</t>
  </si>
  <si>
    <t>FLOVIN TABS</t>
  </si>
  <si>
    <t>CIPROFLOXACINO</t>
  </si>
  <si>
    <t>NAPROXENO SÓDICO</t>
  </si>
  <si>
    <t>FLAGYL V ÓVULOS</t>
  </si>
  <si>
    <t>FLAGYL SUSP</t>
  </si>
  <si>
    <t>FRINVER SOLUCIÓN</t>
  </si>
  <si>
    <t>NORFENEFRINA</t>
  </si>
  <si>
    <t>FARMIVER SUSP JUNIOR</t>
  </si>
  <si>
    <t>FERRANINA COMPLEX TABS</t>
  </si>
  <si>
    <t>HIERRO/VITAMINAS</t>
  </si>
  <si>
    <t>FLUTICASONA</t>
  </si>
  <si>
    <t>FEBRAX TABS</t>
  </si>
  <si>
    <t>FISOPRED SOL</t>
  </si>
  <si>
    <t>PREDNISOLONA</t>
  </si>
  <si>
    <t>GRALOXEN GEL</t>
  </si>
  <si>
    <t>MAGALDRATO/DIMETICONA</t>
  </si>
  <si>
    <t>BETAMETASONA CLOTRIMAZOL GENTAMICINA</t>
  </si>
  <si>
    <t>GELDEX CAPS</t>
  </si>
  <si>
    <t>CALCITRIOL</t>
  </si>
  <si>
    <t>0,25 UG</t>
  </si>
  <si>
    <t>CLORHIDRATO DE TETRACICLINA</t>
  </si>
  <si>
    <t>GALAGEL SUSP</t>
  </si>
  <si>
    <t>GESTAFERRON TABS</t>
  </si>
  <si>
    <t>GLIMEPIRIDA</t>
  </si>
  <si>
    <t>GLUCOVANCE TABS</t>
  </si>
  <si>
    <t>METFORMINA/GLIBENCLAMIDA</t>
  </si>
  <si>
    <t>PIOGLITAZONA</t>
  </si>
  <si>
    <t>GENTAMICINA</t>
  </si>
  <si>
    <t>OMEPRAZOL</t>
  </si>
  <si>
    <t>HISTOX TABS</t>
  </si>
  <si>
    <t xml:space="preserve">LORATADINA </t>
  </si>
  <si>
    <t>HIDROXIN TABS</t>
  </si>
  <si>
    <t>HIDROXIZINA</t>
  </si>
  <si>
    <t>HIDROCLOROTIAZIDA TABS</t>
  </si>
  <si>
    <t>DEXTROMETORFANO/AMBROXOL</t>
  </si>
  <si>
    <t>HISTIACIL NF JARABE INFANTIL</t>
  </si>
  <si>
    <t>ISODINE BUCOFARINGEO SOL</t>
  </si>
  <si>
    <t>IODOPOVIDONA</t>
  </si>
  <si>
    <t>SUMATRIPTÁN</t>
  </si>
  <si>
    <t>DINITRATO DE ISOSORBIDA</t>
  </si>
  <si>
    <t>PROPRANOLOL</t>
  </si>
  <si>
    <t>IDRIDEX TABS</t>
  </si>
  <si>
    <t>DEXAMETAZONA</t>
  </si>
  <si>
    <t>KETOROLACO</t>
  </si>
  <si>
    <t>KALIOLITE TABS</t>
  </si>
  <si>
    <t>CLORURO DE POTASIO</t>
  </si>
  <si>
    <t>KLARIX TABS</t>
  </si>
  <si>
    <t>KLARICID HP TABS</t>
  </si>
  <si>
    <t>KLARICID 12H SUSP</t>
  </si>
  <si>
    <t>K-50 SOL.INYECTABLE</t>
  </si>
  <si>
    <t>BISULFITO SODICO DE MENADIONA</t>
  </si>
  <si>
    <t>LACTOBACILOS Y AVENA</t>
  </si>
  <si>
    <t>LACTULOSA JARABE</t>
  </si>
  <si>
    <t>QUIMTULAC</t>
  </si>
  <si>
    <t>LORATADINA</t>
  </si>
  <si>
    <t>LEVITRA TABS</t>
  </si>
  <si>
    <t>VARDENAFIL</t>
  </si>
  <si>
    <t>LADEXGEL CAPSULAS</t>
  </si>
  <si>
    <t>PARACETAMOL LORATADINA DEXTROMETORFANO</t>
  </si>
  <si>
    <t>LOVARIN EX SOL</t>
  </si>
  <si>
    <t>DIGOXINA</t>
  </si>
  <si>
    <t>LEVOFLOXACINO</t>
  </si>
  <si>
    <t>LUCEBANOL TABS</t>
  </si>
  <si>
    <t>IDEBENONA</t>
  </si>
  <si>
    <t>MAXITROL SUSP GOTAS</t>
  </si>
  <si>
    <t>NEOMICINA,POLIMIXINA B,DEXAMETASONA</t>
  </si>
  <si>
    <t>MAXITROL UNGÜENTO</t>
  </si>
  <si>
    <t>MEGAMOX SUSP</t>
  </si>
  <si>
    <t>AMOXICILINA-SULBACTAM</t>
  </si>
  <si>
    <t>MEROFEX CAPS</t>
  </si>
  <si>
    <t>MOXPHARMA CAPS</t>
  </si>
  <si>
    <t>AMOXICILINA</t>
  </si>
  <si>
    <t>GABAPENTINA</t>
  </si>
  <si>
    <t xml:space="preserve">METFORMINA </t>
  </si>
  <si>
    <t>ACIDO ACETILSALICILICO</t>
  </si>
  <si>
    <t>100 MG</t>
  </si>
  <si>
    <t>EXISTENCIAS</t>
  </si>
  <si>
    <t>FECHA DE CADUCIDAD</t>
  </si>
  <si>
    <t>MIDOLEN PEDIÁTRICO TABS</t>
  </si>
  <si>
    <t xml:space="preserve">DICLOFENACO </t>
  </si>
  <si>
    <t>MAFENA RETARD TABS</t>
  </si>
  <si>
    <t>50 MG</t>
  </si>
  <si>
    <t>KETOROLACO / TRAMADOL</t>
  </si>
  <si>
    <t>10 MG/25 MG</t>
  </si>
  <si>
    <t>850 MG</t>
  </si>
  <si>
    <t>ALVERINA - SIMETICONA</t>
  </si>
  <si>
    <t>60 MG/300 MG</t>
  </si>
  <si>
    <t>MATERFOL TABS</t>
  </si>
  <si>
    <t>MESULID SUSP 1%</t>
  </si>
  <si>
    <t xml:space="preserve">NIMESULIDA </t>
  </si>
  <si>
    <t>INDOMETACINA</t>
  </si>
  <si>
    <t>25 MG</t>
  </si>
  <si>
    <t>VITAMINAS Y MINERALES CAPACIDAD DE ATENCIÓN, CONCENTRACIÓN)</t>
  </si>
  <si>
    <t>HIDRÓXIDO DE ALUMINIO, HIDRÓXIDO DE MAGNESIO, DIMETICONA</t>
  </si>
  <si>
    <t>MELOX PLUS SUSP. SABOR MENTA Y CEREZA</t>
  </si>
  <si>
    <t>NOLASQUE TABS</t>
  </si>
  <si>
    <t>ESPIRONOLACTONA</t>
  </si>
  <si>
    <t>FLUNARIZINA</t>
  </si>
  <si>
    <t>DEXAMETASONA / COMPLEJO B</t>
  </si>
  <si>
    <t>2 ML</t>
  </si>
  <si>
    <t>NEOPRIL JARABE ADULTO</t>
  </si>
  <si>
    <t>NEOPRIL JARABE INFANTIL</t>
  </si>
  <si>
    <t>NAFACIL-S SUSP.</t>
  </si>
  <si>
    <t>250 MG /5 ML</t>
  </si>
  <si>
    <t>NODIAMEX TABS</t>
  </si>
  <si>
    <t>2 MG</t>
  </si>
  <si>
    <t>PONSTAN 500 TABS</t>
  </si>
  <si>
    <t>500 MG</t>
  </si>
  <si>
    <t>PROMEGA 3 CAPS</t>
  </si>
  <si>
    <t>OMEGA 3</t>
  </si>
  <si>
    <t>KLEENEX PAÑUELOS CAJA</t>
  </si>
  <si>
    <t>PICOT SAL DE UVAS</t>
  </si>
  <si>
    <t>AUGMENTIN SUSP JUNIOR</t>
  </si>
  <si>
    <t>LECHE DE MAGNESIA</t>
  </si>
  <si>
    <t>HIDRÓXIDO DE MAGNESIO 60 ML</t>
  </si>
  <si>
    <t>HIDRÓXIDO DE MAGNESIO  180 ML</t>
  </si>
  <si>
    <t>NORMEX  180 ML</t>
  </si>
  <si>
    <t>LEVOFLOXACINO SOL INYECTABLE</t>
  </si>
  <si>
    <t>PREGABALINA</t>
  </si>
  <si>
    <t xml:space="preserve">PARACETAMOL  </t>
  </si>
  <si>
    <t>PRECICOL SOL GOTAS</t>
  </si>
  <si>
    <t>PRECICOL TABS</t>
  </si>
  <si>
    <t>SUBSALICILATO DE BISMUTO</t>
  </si>
  <si>
    <t>PANCLASA CAPS</t>
  </si>
  <si>
    <t>FLOROGLUCINOL/TRIMETILFLOROGLUCINOL</t>
  </si>
  <si>
    <t>PANTOPRAZOL</t>
  </si>
  <si>
    <t>DIMETICONA-GUAIAZULENE</t>
  </si>
  <si>
    <t>PENTOXIFILINA</t>
  </si>
  <si>
    <t>PROFA DEX JARABE ADULTO</t>
  </si>
  <si>
    <t>FENILEFRINA, CLORFENIRAMINA</t>
  </si>
  <si>
    <t>PROFA DEX JARABE INFANTIL</t>
  </si>
  <si>
    <t>PENSODIL SUSPENSIÓN</t>
  </si>
  <si>
    <t>PALMICLOR CAPS</t>
  </si>
  <si>
    <t>CLORAMFENICOL</t>
  </si>
  <si>
    <t>PLUSGEL SUSPENSIÓN</t>
  </si>
  <si>
    <t>ALUMINIO, MAGNESIO, DIMETICONA</t>
  </si>
  <si>
    <t xml:space="preserve">PENPROCILINA SUSP INYECTABLE </t>
  </si>
  <si>
    <t>BENCILPENICILINA PROCAÍNA/BENCILPENICILINA</t>
  </si>
  <si>
    <t>PENAMOX TABS</t>
  </si>
  <si>
    <t>ERITROMICINA</t>
  </si>
  <si>
    <t>PLUSGEL TABS</t>
  </si>
  <si>
    <t>PRANIDOL TABS</t>
  </si>
  <si>
    <t>PARACETAMOL</t>
  </si>
  <si>
    <t>1 200 000 U</t>
  </si>
  <si>
    <t>800 000 U</t>
  </si>
  <si>
    <t>POSIPEN SUSPENSIÓN</t>
  </si>
  <si>
    <t>REDALIP TABS</t>
  </si>
  <si>
    <t>REDAFLAM GEL</t>
  </si>
  <si>
    <t>RAAMFEN TABS</t>
  </si>
  <si>
    <t>DIFENIDOL</t>
  </si>
  <si>
    <t>AMANTADINA,CLORFENAMINA, PARACETAMOL</t>
  </si>
  <si>
    <t>RAAMCINET TABS</t>
  </si>
  <si>
    <t>CETIRIZINA</t>
  </si>
  <si>
    <t>GLIBENCLAMIDA</t>
  </si>
  <si>
    <t>RIXIVOC TABS</t>
  </si>
  <si>
    <t>OFLOXACINO</t>
  </si>
  <si>
    <t>RIFOCYNA SOLUCIÓN</t>
  </si>
  <si>
    <t>RIFAMICINA</t>
  </si>
  <si>
    <t>SINERGIX CAPS</t>
  </si>
  <si>
    <t>TRAMADOL-KETOROLACO</t>
  </si>
  <si>
    <t>RANULIN SOL INYECTABLE</t>
  </si>
  <si>
    <t>RANITIDINA</t>
  </si>
  <si>
    <t>REUMOPHAN VIT TABS</t>
  </si>
  <si>
    <t>CLORZOXAZONA/KETOPROFENO/VITAMINA B1 Y B6</t>
  </si>
  <si>
    <t>LORATADINA/BETAMETASONA</t>
  </si>
  <si>
    <t>OXITETRACICLINA</t>
  </si>
  <si>
    <t xml:space="preserve">TRAMADOL </t>
  </si>
  <si>
    <t>TRATOBEN TABS</t>
  </si>
  <si>
    <t>METOTREXATO</t>
  </si>
  <si>
    <t>TRATOBEN SOL INYECTABLE</t>
  </si>
  <si>
    <t>TYLEX FLU TABS</t>
  </si>
  <si>
    <t xml:space="preserve">FENILEFRINA, CLORFENIRAMINA,PARACETAMOL </t>
  </si>
  <si>
    <t>TELMISARTÁN</t>
  </si>
  <si>
    <t>TAMSULOSINA</t>
  </si>
  <si>
    <t>FENAZOPIRIDINA</t>
  </si>
  <si>
    <t>PROGESTERONA</t>
  </si>
  <si>
    <t>VARITON TABS</t>
  </si>
  <si>
    <t>VIRAZIDE SOL PEDIATRICO</t>
  </si>
  <si>
    <t>RIBAVIRINA</t>
  </si>
  <si>
    <t>DOXICICLINA</t>
  </si>
  <si>
    <t>VIRLIX SOLUCIÓN</t>
  </si>
  <si>
    <t>VIRLIX SOLUCIÓN EN GOTAS</t>
  </si>
  <si>
    <t>VITERNUM JARABE</t>
  </si>
  <si>
    <t>DIHEXAZINA</t>
  </si>
  <si>
    <t>VILONA SOL PEDIATRICA</t>
  </si>
  <si>
    <t>VISTAC TABS</t>
  </si>
  <si>
    <t>VOYDOL TABS</t>
  </si>
  <si>
    <t>MECLIZINA,PIRIDOXINA</t>
  </si>
  <si>
    <t>FLUOXETINA</t>
  </si>
  <si>
    <t>VOYDOL-C CAPS</t>
  </si>
  <si>
    <t>SUPLEMENTO ALIMENTICIO</t>
  </si>
  <si>
    <t>ORLISTAT</t>
  </si>
  <si>
    <t>TRIBEDOCE SOL INYECTABLE</t>
  </si>
  <si>
    <t>COMPLEJO B</t>
  </si>
  <si>
    <t>TRIBEDOCE COMPUESTO SOL INYECTABLE</t>
  </si>
  <si>
    <t>PARACETAMOL/FENILEFRINA</t>
  </si>
  <si>
    <t>THERAFLU EXTHEGRAN TD GRANULADO</t>
  </si>
  <si>
    <t>THERAFLU EXTHEGRAN GRANULADO</t>
  </si>
  <si>
    <t>PARACETAMOL/FENIRAMINA/FENILEFRINA</t>
  </si>
  <si>
    <t>TRECTYL TABS 8</t>
  </si>
  <si>
    <t>TRECTYL TABS 4</t>
  </si>
  <si>
    <t>SALBUXOL COMPUESTO JARABE</t>
  </si>
  <si>
    <t>CLORHIDRATO DE AMBROXOL,SALBUTAMOL</t>
  </si>
  <si>
    <t>SCARPETT-K TABS</t>
  </si>
  <si>
    <t>BETAMETASONA,KETOROLACO</t>
  </si>
  <si>
    <t>SCARPETT SUSP INYECTABLE</t>
  </si>
  <si>
    <t>BETAMETASONA,LIDOCAÍNA</t>
  </si>
  <si>
    <t>SIRACUX JARABE ADULTO</t>
  </si>
  <si>
    <t>OXELADINA,AMBROXOL</t>
  </si>
  <si>
    <t>SALBUTAMOL SUSP EN AEROSOL</t>
  </si>
  <si>
    <t>100 UG</t>
  </si>
  <si>
    <t>SINTASER TABS</t>
  </si>
  <si>
    <t>SYNOSTEP TABS</t>
  </si>
  <si>
    <t>SALBUTAMOL</t>
  </si>
  <si>
    <t>COMPLEJO B Y ANTIOXIDANTES</t>
  </si>
  <si>
    <t>STRESSTABS 600 VITAMINAS TABS</t>
  </si>
  <si>
    <t>STRESSTABS 600 VITAMINAS Y HIERRO TABS</t>
  </si>
  <si>
    <t>STRESSTABS 600 VITAMINAS,ZINC Y COBRE TABS</t>
  </si>
  <si>
    <t>SENOSIAIN SUPOSITORIOS BEBÉ</t>
  </si>
  <si>
    <t>GLICEROL</t>
  </si>
  <si>
    <t>SOLDRIN OTICO SOL GOTAS</t>
  </si>
  <si>
    <t>HIDROCORTISONA,CLORAMFENICOL,BENZOCAINA</t>
  </si>
  <si>
    <t>PARACETAMOL,CAFEÍNA Y FENILEFRINA</t>
  </si>
  <si>
    <t>LORATADINA/FENILEFRINA/PARACETAMOL</t>
  </si>
  <si>
    <t>CITICOLINA</t>
  </si>
  <si>
    <t>SIES CAPS</t>
  </si>
  <si>
    <t>HIDROSMINA</t>
  </si>
  <si>
    <t>SIBELIUM TABS</t>
  </si>
  <si>
    <t>BACILOS LÁCTICOS</t>
  </si>
  <si>
    <t>SELOPRES ZOK TABS</t>
  </si>
  <si>
    <t>METOPROLOL/HIDROCLOROTIAZIDA</t>
  </si>
  <si>
    <t>BENZONATATO</t>
  </si>
  <si>
    <t>TREMEPEN CAPS</t>
  </si>
  <si>
    <t>GABAPENTINA/TRAMADOL</t>
  </si>
  <si>
    <t>TERMONIL SUPOSITORIOS</t>
  </si>
  <si>
    <t>METAMIZOL SÓDICO</t>
  </si>
  <si>
    <t>TREDA TABS</t>
  </si>
  <si>
    <t>NEOMICINA,CAOLIN,PECTINA</t>
  </si>
  <si>
    <t>TREDA SUSPENSIÓN</t>
  </si>
  <si>
    <t>TRAMACET TABS</t>
  </si>
  <si>
    <t xml:space="preserve">TRAMADOL/PARACETAMOL </t>
  </si>
  <si>
    <t>THIOCTACID 600 HR TABS</t>
  </si>
  <si>
    <t>ACIDO TIÓCTICO</t>
  </si>
  <si>
    <t>TABCIN TABS</t>
  </si>
  <si>
    <t>ACIDO ACETILSALICILICO,FENILEFRINA,CLORFENAMINA</t>
  </si>
  <si>
    <t>TABCIN NOCHE TABS</t>
  </si>
  <si>
    <t>TABCIN ACTIVE TABS</t>
  </si>
  <si>
    <t>BENCIDAMINA</t>
  </si>
  <si>
    <t>ALBOZ CAPS</t>
  </si>
  <si>
    <t>AZITROMICINA SUSP</t>
  </si>
  <si>
    <t>200 MG/5 ML</t>
  </si>
  <si>
    <t>CLOROPIRAMINA</t>
  </si>
  <si>
    <t>20 MG/2 ML</t>
  </si>
  <si>
    <t>ARTAXOL SUPOSITORIOS</t>
  </si>
  <si>
    <t>NIFEDIPINO</t>
  </si>
  <si>
    <t>30 MG</t>
  </si>
  <si>
    <t>VITAMINAS A, D Y C</t>
  </si>
  <si>
    <t>ADEROGYL C SOL. INFANTIL</t>
  </si>
  <si>
    <t>ADEROGYL 15 SOL. 1 AMP.</t>
  </si>
  <si>
    <t>CEFTRIAXONA</t>
  </si>
  <si>
    <t>1 G</t>
  </si>
  <si>
    <t>ATORVASTATINA</t>
  </si>
  <si>
    <t>40 MG</t>
  </si>
  <si>
    <t>DEXAMETASONA</t>
  </si>
  <si>
    <t>8 MG/2 ML</t>
  </si>
  <si>
    <t>BIPERIDENO</t>
  </si>
  <si>
    <t>4 MG</t>
  </si>
  <si>
    <t>AZOGEN TABS</t>
  </si>
  <si>
    <t>ÁCIDO NALIDÍXICO / FENAZOPIRIDINA</t>
  </si>
  <si>
    <t>ARGENTAFIL CREMA</t>
  </si>
  <si>
    <t>SULFADIAZINA DE PLATA</t>
  </si>
  <si>
    <t>60 MG</t>
  </si>
  <si>
    <t xml:space="preserve">MOXIFLOXACINO </t>
  </si>
  <si>
    <t>400 MG</t>
  </si>
  <si>
    <t xml:space="preserve">AZITROMICINA </t>
  </si>
  <si>
    <t>INDOMETACINA, BETAMETASONA, METOCARBAMOL</t>
  </si>
  <si>
    <t>25 MG, 0,75 MG, 215 MG</t>
  </si>
  <si>
    <t>ARDOSONS CAPS</t>
  </si>
  <si>
    <t>ASPITAK-P COMPRIMIDOS</t>
  </si>
  <si>
    <t xml:space="preserve">ACIDO ACETILSALICÍLICO </t>
  </si>
  <si>
    <t>DICLOFENACO-COMPLEJO B</t>
  </si>
  <si>
    <t>AMEFIN TABS</t>
  </si>
  <si>
    <t>QUINFAMIDA</t>
  </si>
  <si>
    <t>300 MG</t>
  </si>
  <si>
    <t>ASPIRINA PROTECT TABS C/28</t>
  </si>
  <si>
    <t>ASPIRINA PROTECT TABS C/84</t>
  </si>
  <si>
    <t>750 MG</t>
  </si>
  <si>
    <t>ACICLODOL TABS</t>
  </si>
  <si>
    <t>ATROVENT SOL. P/NEBULIZACIÓN</t>
  </si>
  <si>
    <t>BROMURO DE IPRATROPIO</t>
  </si>
  <si>
    <t>500 MCG/2 ML</t>
  </si>
  <si>
    <t xml:space="preserve">ATROVENT AEROSOL </t>
  </si>
  <si>
    <t>10 ML (11,22 G)</t>
  </si>
  <si>
    <t>ACENIL ÓVULOS</t>
  </si>
  <si>
    <t>PLANTAGO OVATA Y SENNA ANGUSTIFOLIA</t>
  </si>
  <si>
    <t>BEDOYECTA TRI SOL. INYECTABLE</t>
  </si>
  <si>
    <t>HIDROXOCOBALAMINA, TIAMINA, PIRIDOXINA</t>
  </si>
  <si>
    <t>10,000 MCG, 100 MG, 50 MG/ 2 ML</t>
  </si>
  <si>
    <t>MECLOZINA/PIRIDOXINA</t>
  </si>
  <si>
    <t>BROMHEXINA</t>
  </si>
  <si>
    <t>BISOLVON SOL. INFANTIL</t>
  </si>
  <si>
    <t>BENSOLMIN COMPLEX SUSP. PEDIÁTRICO</t>
  </si>
  <si>
    <t>QUINFAMIDA / MEBENDAZOL</t>
  </si>
  <si>
    <t>10 MG/60 MG</t>
  </si>
  <si>
    <t>BIOBEND SOLUCIÓN ATOMIZADOR</t>
  </si>
  <si>
    <t>0,15 G/100 ML</t>
  </si>
  <si>
    <t>KETOTIFENO</t>
  </si>
  <si>
    <t>BANCIFAR TABS</t>
  </si>
  <si>
    <t>BENZONATO CAPS</t>
  </si>
  <si>
    <t>BENZATINA BENCILPINICILINA</t>
  </si>
  <si>
    <t>1,200,000 U</t>
  </si>
  <si>
    <t>BONADOXINA TABS</t>
  </si>
  <si>
    <t>25 MG/50 MG</t>
  </si>
  <si>
    <t>AMPICILINA</t>
  </si>
  <si>
    <t>BINOTAL SUSPENSIÓN</t>
  </si>
  <si>
    <t>BACTRIM COMPOSITUM SUSP.</t>
  </si>
  <si>
    <t>SULFAMETAZOL/TRIMETOPRIMA/GUAIFENESINA</t>
  </si>
  <si>
    <t>200 MG/40 MG/50 MG/5 ML</t>
  </si>
  <si>
    <t>BACTRIM SUSPENSIÓN</t>
  </si>
  <si>
    <t>200 MG/40 MG/5 ML</t>
  </si>
  <si>
    <t>800 MG/160 MG</t>
  </si>
  <si>
    <t>10 MG/250 MG</t>
  </si>
  <si>
    <t>MUPIROCINA</t>
  </si>
  <si>
    <t>CAPRICE SHAMPOO 220 ML</t>
  </si>
  <si>
    <t>PARACETAMOL/ACIDO ACETILSALICILICO/CAFEÍNA</t>
  </si>
  <si>
    <t>BIO ELECTRO TABS</t>
  </si>
  <si>
    <t>PROTEINA DE SOYA Y PROBIOTICOS</t>
  </si>
  <si>
    <t>1,5 MG</t>
  </si>
  <si>
    <t>LOMOTIL TABS</t>
  </si>
  <si>
    <t>MAVIDOL TABS</t>
  </si>
  <si>
    <t>TRIMETOPRIMA/SULFAMETOXAZOL</t>
  </si>
  <si>
    <t>160 MG</t>
  </si>
  <si>
    <t>160 MG/800 MG</t>
  </si>
  <si>
    <t>MEVICFOR TABS</t>
  </si>
  <si>
    <t>METFORMINA</t>
  </si>
  <si>
    <t>MICCIL COMPRIMIDOS</t>
  </si>
  <si>
    <t>BUMETANIDA</t>
  </si>
  <si>
    <t>1 MG</t>
  </si>
  <si>
    <t>MICCIL SOL INYECTABLE</t>
  </si>
  <si>
    <t>0,5 MG/2 ML</t>
  </si>
  <si>
    <t>METOPROLOL</t>
  </si>
  <si>
    <t>MACRODANTINA CAPS</t>
  </si>
  <si>
    <t>CITRATO DE SODIO/LAURILSULFATO</t>
  </si>
  <si>
    <t>90 MG/9 MG/ML</t>
  </si>
  <si>
    <t>METICORTELONE SOL INFANTIL</t>
  </si>
  <si>
    <t>1,0 MG/ML</t>
  </si>
  <si>
    <t>DOMPERIDONE</t>
  </si>
  <si>
    <t>MOTILIUM SUSP</t>
  </si>
  <si>
    <t>1 MG/ML</t>
  </si>
  <si>
    <t>20 MG/4 MG</t>
  </si>
  <si>
    <t>COBAMAMIDA/TIOCOLCHICOSIDO</t>
  </si>
  <si>
    <t>NEOMICINA, CAOLÍN, PECTINA TABS</t>
  </si>
  <si>
    <t>PREDNISONA</t>
  </si>
  <si>
    <t>SENOSIDOS A Y B</t>
  </si>
  <si>
    <t>PARACETAMOL/ORFENADRINA</t>
  </si>
  <si>
    <t>PROPAFENONA</t>
  </si>
  <si>
    <t>NIMOTOP TABS</t>
  </si>
  <si>
    <t>NIMODIPINA</t>
  </si>
  <si>
    <t>ESOMEPRAZOL</t>
  </si>
  <si>
    <t>NEOMELUBRINA JARABE INFANTIL</t>
  </si>
  <si>
    <t>250 MG/5ML</t>
  </si>
  <si>
    <t>NEOMELUBRINA TABS</t>
  </si>
  <si>
    <t>250 MG</t>
  </si>
  <si>
    <t>NOVOTIRAL TABS</t>
  </si>
  <si>
    <t>LEVOTIROXINA SODICA/LIOTIRONINA</t>
  </si>
  <si>
    <t>100 MCG/20 MCG</t>
  </si>
  <si>
    <t>NITAZOXANIDA SUSP.</t>
  </si>
  <si>
    <t>100 MG/5ML</t>
  </si>
  <si>
    <t>NEOCIN ADULTO SOL. INYECTABLE</t>
  </si>
  <si>
    <t>NORMOFLEX SOLUCIÓN ADULTO</t>
  </si>
  <si>
    <t>NEOPRIL SOL. INYECTABLE</t>
  </si>
  <si>
    <t xml:space="preserve">NEXT TABS </t>
  </si>
  <si>
    <t xml:space="preserve">ANTIGRIPAL </t>
  </si>
  <si>
    <t>BIOFILEN TABS</t>
  </si>
  <si>
    <t>ATENOLOL</t>
  </si>
  <si>
    <t>BENSOLMIN COMPLEX TABS</t>
  </si>
  <si>
    <t>QUINFAMIDA/MEBENDAZOL</t>
  </si>
  <si>
    <t>150 MG/300 MG</t>
  </si>
  <si>
    <t>OSATEN COMPRIMIDOS</t>
  </si>
  <si>
    <t>KETOROLACO/TRAMADOL</t>
  </si>
  <si>
    <t>ORMOTEN TABS</t>
  </si>
  <si>
    <t>LACTULOSA</t>
  </si>
  <si>
    <t>OXITAL-C COMPRIMIDOS EFERVESCENTES</t>
  </si>
  <si>
    <t>ACIDO ASCORBICO (VITAMINA C)</t>
  </si>
  <si>
    <t>1G</t>
  </si>
  <si>
    <t>OTO ENI SUSP GOTAS</t>
  </si>
  <si>
    <t>CIPROFLOXACINO,HIDROCORTISONA Y LIDOCAINA</t>
  </si>
  <si>
    <t xml:space="preserve">OPTOCEF SUSPENSION </t>
  </si>
  <si>
    <t>CORPOTASIN CL TABS</t>
  </si>
  <si>
    <t>BICARBONATO DE POTASIO,CLORURO DE POTASIO,LISINA</t>
  </si>
  <si>
    <t>CO-DIOVAN TABS</t>
  </si>
  <si>
    <t>VALSARTÁN/HIDROCLOROTIAZIDA</t>
  </si>
  <si>
    <t>CIPROLISINA SOLUCIÓN</t>
  </si>
  <si>
    <t>CIPROHEPTADINA/CIANOCOBALAMINA</t>
  </si>
  <si>
    <t>CORPOTASIN LP TABS</t>
  </si>
  <si>
    <t>CANESTEN V OVULO</t>
  </si>
  <si>
    <t>CLOTRIMAZOL</t>
  </si>
  <si>
    <t>CANESTEN V CREMA</t>
  </si>
  <si>
    <t>CLOTRIMAZOL 2%</t>
  </si>
  <si>
    <t>CANESTEN CREMA</t>
  </si>
  <si>
    <t>CLOTRIMAZOL 1%</t>
  </si>
  <si>
    <t>COMBIVENT RESPIMAT SOLUCIÓN</t>
  </si>
  <si>
    <t>BROMURO DE IPRATROPIO/SALBUTAMOL</t>
  </si>
  <si>
    <t>CALCITRIOL CAPS</t>
  </si>
  <si>
    <t>0.25 UG</t>
  </si>
  <si>
    <t>CILOSTAZOL</t>
  </si>
  <si>
    <t>CINARIZINA TABS</t>
  </si>
  <si>
    <t>CLAVULIN TABS</t>
  </si>
  <si>
    <t>AMOXICILINA/ACIDO CLAVULANICO</t>
  </si>
  <si>
    <t>CITRA 50 TABS</t>
  </si>
  <si>
    <t>TRAMADOL</t>
  </si>
  <si>
    <t>COLLIDIPIN TABS</t>
  </si>
  <si>
    <t>AMLODIPINO</t>
  </si>
  <si>
    <t>CARPIN TABS</t>
  </si>
  <si>
    <t>CARBAMAZEPINA</t>
  </si>
  <si>
    <t>CEPOTEC SUSPENSIÓN</t>
  </si>
  <si>
    <t>CEFADROXILO</t>
  </si>
  <si>
    <t>CEPOTEC CAPS</t>
  </si>
  <si>
    <t>CERETEC TABS</t>
  </si>
  <si>
    <t>CARBONATO DE CALCIO/VITAMINA D3</t>
  </si>
  <si>
    <t>400 UI</t>
  </si>
  <si>
    <t>VITAMINA D3/MINERALES</t>
  </si>
  <si>
    <t>COLLIFRIN SOL ADULTO</t>
  </si>
  <si>
    <t>DISON´S DEX SUSP INYECTABLE</t>
  </si>
  <si>
    <t>DERMATOVATE CREMA</t>
  </si>
  <si>
    <t>CLOBETASOL</t>
  </si>
  <si>
    <t>DALATINA GEL</t>
  </si>
  <si>
    <t>DALACIN V OVULOS</t>
  </si>
  <si>
    <t>DALACIN V CREMA VAGINAL</t>
  </si>
  <si>
    <t>CLINDAMICINA 2%</t>
  </si>
  <si>
    <t>DALACIN T SOLUCIÓN</t>
  </si>
  <si>
    <t>DUOFLEX TABS</t>
  </si>
  <si>
    <t>CARISOPRODOL/DICLOFENACO</t>
  </si>
  <si>
    <t>DUALGOS TABS</t>
  </si>
  <si>
    <t>PARACETAMOL/IBUPROFENO</t>
  </si>
  <si>
    <t>DIABION CAPS</t>
  </si>
  <si>
    <t>ALOPURINOL</t>
  </si>
  <si>
    <t>DOLOTIAMINAL CAPS</t>
  </si>
  <si>
    <t>DOLO-TIAMINAL SOL INYECTABLE</t>
  </si>
  <si>
    <t>ITOPRIDA</t>
  </si>
  <si>
    <t>DICLOFENACO,TIAMINA,PIRIDOXINA,CIANOCOBALAMINA</t>
  </si>
  <si>
    <t>DIPHAFEN SOL INYECTABLE</t>
  </si>
  <si>
    <t>PRAVASTATINA</t>
  </si>
  <si>
    <t>PROMIBASOL OVULOS</t>
  </si>
  <si>
    <t>METRONIDAZOL/ACETÓNIDO DE FLUOCINOLONA/NISTATINA</t>
  </si>
  <si>
    <t>PRILVER TABS</t>
  </si>
  <si>
    <t>RAMIPRIL</t>
  </si>
  <si>
    <t>PROCOBIL SOL INYECTABLE</t>
  </si>
  <si>
    <t>TOCODERM CREMA</t>
  </si>
  <si>
    <t>ACIDO RETINOICO</t>
  </si>
  <si>
    <t>0.050%</t>
  </si>
  <si>
    <t>TONNARY SOL GOTAS</t>
  </si>
  <si>
    <t>ETILEFRINA</t>
  </si>
  <si>
    <t>PONTI OFTENO SOLUCIÓN</t>
  </si>
  <si>
    <t>TETRACAINA</t>
  </si>
  <si>
    <t>DICYNONE COMPRIMIDOS</t>
  </si>
  <si>
    <t>ETAMSILATO</t>
  </si>
  <si>
    <t>DIBETID TABS</t>
  </si>
  <si>
    <t>DEXAFRIN OFTENO SOLUCIÓN</t>
  </si>
  <si>
    <t>DIXIFLEN GRAGEAS</t>
  </si>
  <si>
    <t>PANCREATINA</t>
  </si>
  <si>
    <t>DOLAC SOL INYECTABLE</t>
  </si>
  <si>
    <t>DESYN-N SUPOSITORIOS</t>
  </si>
  <si>
    <t>LIDOCAINA,HIDROCORTISONA</t>
  </si>
  <si>
    <t>DIMENHIDRINATO</t>
  </si>
  <si>
    <t>DRAMAMINE SUPOSITORIOS INFANTIL</t>
  </si>
  <si>
    <t>DALIRZEN TABS</t>
  </si>
  <si>
    <t>DIOSMINA-HESPERIDINA</t>
  </si>
  <si>
    <t>SERRATIOPEPTIDASA</t>
  </si>
  <si>
    <t>TOLTERODINA</t>
  </si>
  <si>
    <t>DISLEP COMPRIMIDOS</t>
  </si>
  <si>
    <t>LEVOSULPIRIDA</t>
  </si>
  <si>
    <t>CINA TABS</t>
  </si>
  <si>
    <t>CARIDOXEN CAPS</t>
  </si>
  <si>
    <t>NAPROXENO/CARISOPRODOL</t>
  </si>
  <si>
    <t>CEFAGEN SUSPENSIÓN</t>
  </si>
  <si>
    <t>CEFUROXIMA</t>
  </si>
  <si>
    <t>CALTRÓN 600+D TABS</t>
  </si>
  <si>
    <t>CALCIO ERGOCALCIFEROL</t>
  </si>
  <si>
    <t>CLORAMFENI UNGENA UNGÜENTO</t>
  </si>
  <si>
    <t>CEVALIN INFANTIL TABS</t>
  </si>
  <si>
    <t>CLARITROMICINA TABS</t>
  </si>
  <si>
    <t>CIPRO XR TABS</t>
  </si>
  <si>
    <t>CLONIXINATO DE LISINA</t>
  </si>
  <si>
    <t>CITALOPRAM TABS</t>
  </si>
  <si>
    <t>CITALOPRAM</t>
  </si>
  <si>
    <t>CARBAMAZEPINA TABS</t>
  </si>
  <si>
    <t>CARBALAN</t>
  </si>
  <si>
    <t>CELECOXIB</t>
  </si>
  <si>
    <t>PIOGLITAZONA/METFORMINA</t>
  </si>
  <si>
    <t>NEOMICINA, POLIMIXINA B Y GRAMICIDINA</t>
  </si>
  <si>
    <t>ACETILCISTEÍNA</t>
  </si>
  <si>
    <t>ACC TABS EFERVESCENTES 200 MG</t>
  </si>
  <si>
    <t>AMARYL TABS 4 MG</t>
  </si>
  <si>
    <t>DAXON SUSP 100 MG/5 ML</t>
  </si>
  <si>
    <t>NITAZOXANIDA</t>
  </si>
  <si>
    <t>DENVAR CAPS 200 MG</t>
  </si>
  <si>
    <t>SUFREXAL GEL</t>
  </si>
  <si>
    <t>ACC TABS EFERVESCENTES 600 MG</t>
  </si>
  <si>
    <t>600 MG</t>
  </si>
  <si>
    <t>GLIMEPIRIDA / METFORMINA</t>
  </si>
  <si>
    <t>KETANSERINA</t>
  </si>
  <si>
    <t>VITAMINAS Y MINERALES</t>
  </si>
  <si>
    <t>ESKAFLAM TABS</t>
  </si>
  <si>
    <t>EPAMIN CAPS</t>
  </si>
  <si>
    <t>FENITOINA</t>
  </si>
  <si>
    <t>SUERO ORAL</t>
  </si>
  <si>
    <t>ELECTROLITOS APO (LIMA-LIMÓN, MANZANA Y NARANJA)</t>
  </si>
  <si>
    <t>ECTAPRIM SUSP PEDIÁTRICO</t>
  </si>
  <si>
    <t>ECTAPRIM F TABS</t>
  </si>
  <si>
    <t>AMLODIPINO, VALSARTÁN, HIDROCLOROTIAZIDA</t>
  </si>
  <si>
    <t>5 MG/160 MG/12,5 MG</t>
  </si>
  <si>
    <t>ESPAVEN PEDIATRICO GOTAS</t>
  </si>
  <si>
    <t>DIMETICONA</t>
  </si>
  <si>
    <t>AGIOLAX GRANULADO SOBRES C/20</t>
  </si>
  <si>
    <t>FIRAC TABS</t>
  </si>
  <si>
    <t>FIRAC PLUS TABS</t>
  </si>
  <si>
    <t>LISINA/PARGEVERINA</t>
  </si>
  <si>
    <t>FARMEBAN SUSPENSIÓN</t>
  </si>
  <si>
    <t>DIYODOHIDROXIQUINOLEINA/DIMETICONA</t>
  </si>
  <si>
    <t>FERROIN SOL INYECTABLE</t>
  </si>
  <si>
    <t>HIERRO DEXTRÁN</t>
  </si>
  <si>
    <t>FLEMEX SOL INYECTABLE</t>
  </si>
  <si>
    <t>BUTILHIOSCINA/PARACETAMOL</t>
  </si>
  <si>
    <t>MEBENDAZOL/QUINFAMIDA</t>
  </si>
  <si>
    <t>VERMOX PLUS PEDIATRICO</t>
  </si>
  <si>
    <t>VENTOLIN TABS</t>
  </si>
  <si>
    <t>MONTELUKAST</t>
  </si>
  <si>
    <t>TROXERUTINA/CUMARINA</t>
  </si>
  <si>
    <t>WAMINDEL SOL. INFANTIL</t>
  </si>
  <si>
    <t>3,2 GM/100 ML</t>
  </si>
  <si>
    <t>WAMINDEL SOL. GOTAS PEDIATRICAS</t>
  </si>
  <si>
    <t>100 MG/ML</t>
  </si>
  <si>
    <t xml:space="preserve">XYLOCAÍNA UNGÜENTO </t>
  </si>
  <si>
    <t>LIDOCAÍNA 5%</t>
  </si>
  <si>
    <t>FITOESTIMULINA CREMA</t>
  </si>
  <si>
    <t>TRITICUM VULGARE/FENOXIETANOL</t>
  </si>
  <si>
    <t>FOSFANEMA SOLUCIÓN</t>
  </si>
  <si>
    <t>FOSFATO / CITRATO DE SODIO</t>
  </si>
  <si>
    <t>YADEGAL JARABE</t>
  </si>
  <si>
    <t>DEXTROMETORFANO/CLORFENAMINA/GUAIFENESINA</t>
  </si>
  <si>
    <t xml:space="preserve">OMEPRAZOL </t>
  </si>
  <si>
    <t>ZUKEDIB TABS</t>
  </si>
  <si>
    <t>ZUPAREX CAPS</t>
  </si>
  <si>
    <t>AZITROCIN POLVO</t>
  </si>
  <si>
    <t>ENALAPRIL</t>
  </si>
  <si>
    <t>ANTIFLU-DES PEDIATRICO SOLUCIÓN</t>
  </si>
  <si>
    <t>AVAPENA SOL INYECTABLE</t>
  </si>
  <si>
    <t>SERMION TABS</t>
  </si>
  <si>
    <t>NICERGOLINA</t>
  </si>
  <si>
    <t>CANDESARTAN CILEXETILO</t>
  </si>
  <si>
    <t>16 MG</t>
  </si>
  <si>
    <t>ATACAND TABS C/14</t>
  </si>
  <si>
    <t>ATACAND TABS C/28</t>
  </si>
  <si>
    <t>RIOPAN TABS MASTICABLE</t>
  </si>
  <si>
    <t>800 MG/100 MG</t>
  </si>
  <si>
    <t>HIDROXICLOROQUINA</t>
  </si>
  <si>
    <t>ALEXING SOL ADULTO</t>
  </si>
  <si>
    <t>AXOL JARABE</t>
  </si>
  <si>
    <t>FERRANINA FOL TABS</t>
  </si>
  <si>
    <t>HIERRO/ACIDO FOLICO</t>
  </si>
  <si>
    <t>PLANTAGO PSYLLIUM</t>
  </si>
  <si>
    <t>METEOSPASMYL CAPS C/20</t>
  </si>
  <si>
    <t>METEOSPASMYL CAPS C/40</t>
  </si>
  <si>
    <t>NAZIL SOLUCIÓN OFTALMICA</t>
  </si>
  <si>
    <t>NAFAZOLINA</t>
  </si>
  <si>
    <t>150 MG</t>
  </si>
  <si>
    <t>PEPTO-BISMOL SUSPENCIÓN 118 ML</t>
  </si>
  <si>
    <t>VERMOX PLUS TABS</t>
  </si>
  <si>
    <t>BONADOXINA JARABE</t>
  </si>
  <si>
    <t>CLORO-TRIMETÓN TABS.</t>
  </si>
  <si>
    <t>CLORFENAMIN ANTIALERGICO</t>
  </si>
  <si>
    <t>DIPIRONA</t>
  </si>
  <si>
    <t>HISTIACIL NF JARABE ADULTO</t>
  </si>
  <si>
    <t>LONOL CREMA</t>
  </si>
  <si>
    <t>225 MG/225 MG</t>
  </si>
  <si>
    <t>300 MG/100 ML</t>
  </si>
  <si>
    <t>250 MG/200MG</t>
  </si>
  <si>
    <t>75 MG</t>
  </si>
  <si>
    <t>5/30 MG</t>
  </si>
  <si>
    <t>500 MG/125 MG</t>
  </si>
  <si>
    <t>100 MG/2 ML</t>
  </si>
  <si>
    <t>5 MG/G</t>
  </si>
  <si>
    <t>5 MG/ML</t>
  </si>
  <si>
    <t>160 MG/12.5 MG</t>
  </si>
  <si>
    <t xml:space="preserve">5 MG </t>
  </si>
  <si>
    <t>1.68 MG/8.77 MG/1 ML</t>
  </si>
  <si>
    <t>15 MG/850 MG</t>
  </si>
  <si>
    <t>1500 MG</t>
  </si>
  <si>
    <t>100 MG/12,5 MG</t>
  </si>
  <si>
    <t>100 MG/25 MG</t>
  </si>
  <si>
    <t>10 MG/ML</t>
  </si>
  <si>
    <t>0.044 G</t>
  </si>
  <si>
    <t>30 G</t>
  </si>
  <si>
    <t>60.0 MG/5.0 MG</t>
  </si>
  <si>
    <t>10 MG/40 MG</t>
  </si>
  <si>
    <t>40 MG/2 ML</t>
  </si>
  <si>
    <t>6,5 MG/330,0 MG</t>
  </si>
  <si>
    <t>20 MG/2 G</t>
  </si>
  <si>
    <t>5M G,2 MG</t>
  </si>
  <si>
    <t>300 MG/600 MG</t>
  </si>
  <si>
    <t>30 MG/ML</t>
  </si>
  <si>
    <t>100 MG/300 MG</t>
  </si>
  <si>
    <t>50 MG-15 MG</t>
  </si>
  <si>
    <t>275 MG/300 MG</t>
  </si>
  <si>
    <t>60 G</t>
  </si>
  <si>
    <t>325 MG/200 MG</t>
  </si>
  <si>
    <t>200 MG/50 MG</t>
  </si>
  <si>
    <t>40 MG/10 MG</t>
  </si>
  <si>
    <t>200 MG/400 MG</t>
  </si>
  <si>
    <t>150 MG/200 MG</t>
  </si>
  <si>
    <t>125 MG/100 MG/5 ML</t>
  </si>
  <si>
    <t>500 MG,100 000 U</t>
  </si>
  <si>
    <t xml:space="preserve">125 MG/10 MG </t>
  </si>
  <si>
    <t>1,0 G/100 ML</t>
  </si>
  <si>
    <t>550 MG</t>
  </si>
  <si>
    <t>500 MG/5 ML</t>
  </si>
  <si>
    <t>15 MG/215 MG</t>
  </si>
  <si>
    <t xml:space="preserve">150 MG </t>
  </si>
  <si>
    <t xml:space="preserve">300 MG </t>
  </si>
  <si>
    <t>80 MG/2 ML</t>
  </si>
  <si>
    <t xml:space="preserve">15 MG </t>
  </si>
  <si>
    <t>500 MG/5 MG</t>
  </si>
  <si>
    <t>500 MG/2,5 MG</t>
  </si>
  <si>
    <t>0,8 G/0,1 G/10 ML</t>
  </si>
  <si>
    <t>8,5 G</t>
  </si>
  <si>
    <t>50 MG/5 ML</t>
  </si>
  <si>
    <t>125 MG/2.5 ML</t>
  </si>
  <si>
    <t>50 MG/2 ML</t>
  </si>
  <si>
    <t>125 MG/5 ML</t>
  </si>
  <si>
    <t>573 MG</t>
  </si>
  <si>
    <t>10 G/15 ML</t>
  </si>
  <si>
    <t>300 MG/2 MG/10 MG</t>
  </si>
  <si>
    <t>0,25 MG</t>
  </si>
  <si>
    <t>100 MG/600 MG/100 ML</t>
  </si>
  <si>
    <t>500 MG/100 ML</t>
  </si>
  <si>
    <t>600 MG/100 MG/100 ML</t>
  </si>
  <si>
    <t>100 MG/100 ML</t>
  </si>
  <si>
    <t>1 MG/G</t>
  </si>
  <si>
    <t>250 MG/250 MG/5 ML</t>
  </si>
  <si>
    <t>300 ML</t>
  </si>
  <si>
    <t>450 MG/35 MG</t>
  </si>
  <si>
    <t>80 MG/80 MG</t>
  </si>
  <si>
    <t>875 MG</t>
  </si>
  <si>
    <t>2,5 G/2,0 G</t>
  </si>
  <si>
    <t>300 MG/4 MG</t>
  </si>
  <si>
    <t>3 G/4 MG</t>
  </si>
  <si>
    <t>262 MG/15 ML</t>
  </si>
  <si>
    <t>100 MG-2 MG/ML</t>
  </si>
  <si>
    <t>500 MG/10 MG</t>
  </si>
  <si>
    <t>2.5 MG</t>
  </si>
  <si>
    <t>1 G/100 ML</t>
  </si>
  <si>
    <t>95 MG/12.5 MG</t>
  </si>
  <si>
    <t>25 MG/10 MG</t>
  </si>
  <si>
    <t>1.750 G</t>
  </si>
  <si>
    <t>0.200 G/0.225 G</t>
  </si>
  <si>
    <t>0,4 MG</t>
  </si>
  <si>
    <t>100 MG/5 MG/100 ML</t>
  </si>
  <si>
    <t>5,0 MG/0,25 MG</t>
  </si>
  <si>
    <t xml:space="preserve">80 MG </t>
  </si>
  <si>
    <t>3,2 G/100 ML</t>
  </si>
  <si>
    <t>650 MG/20 MG/10 MG</t>
  </si>
  <si>
    <t>650 MG/10 MG</t>
  </si>
  <si>
    <t xml:space="preserve">600 MG </t>
  </si>
  <si>
    <t>7.5 MG/ML</t>
  </si>
  <si>
    <t>18.75 MG/162.5 MG</t>
  </si>
  <si>
    <t>2,5 MG</t>
  </si>
  <si>
    <t>300 MG/25 MG</t>
  </si>
  <si>
    <t>450 MG/50 MG</t>
  </si>
  <si>
    <t>120 MG</t>
  </si>
  <si>
    <t>180 MG/30 MG</t>
  </si>
  <si>
    <t>300 MG/150</t>
  </si>
  <si>
    <t>60 MG/10</t>
  </si>
  <si>
    <t>10 MG/500 MG</t>
  </si>
  <si>
    <t>40 MG/ML</t>
  </si>
  <si>
    <t>84 MG</t>
  </si>
  <si>
    <t>1 G/100 G</t>
  </si>
  <si>
    <t>25 MG-50 MG</t>
  </si>
  <si>
    <t>BENADRYL JARABE</t>
  </si>
  <si>
    <t>DIFENHIDRAMINA</t>
  </si>
  <si>
    <t>HEMOSIN-K JARABE</t>
  </si>
  <si>
    <t>CARBAZOCROMO, BISULFITO SÓDICO DE MENADIONA</t>
  </si>
  <si>
    <t>100 MG/30 MG</t>
  </si>
  <si>
    <t>25 MG/5 MG</t>
  </si>
  <si>
    <t>LEVOCETIRIZINA</t>
  </si>
  <si>
    <t xml:space="preserve">SULFATO FERROSO </t>
  </si>
  <si>
    <t>60,27 MG</t>
  </si>
  <si>
    <t>PREMARIN V CREMA</t>
  </si>
  <si>
    <t>ESTROGENOS CONJUGADOS</t>
  </si>
  <si>
    <t>62,5 MG/100 MG</t>
  </si>
  <si>
    <t>ZYPLO JARABE</t>
  </si>
  <si>
    <t xml:space="preserve">LEVODROPROPIZINA </t>
  </si>
  <si>
    <t>6 MG/ML</t>
  </si>
  <si>
    <t>DESODORANTE ROLL ON OBAO VARIOS MUJER</t>
  </si>
  <si>
    <t>ERITROPOYETINA</t>
  </si>
  <si>
    <t>CANTIDAD PAQUETE</t>
  </si>
  <si>
    <t>CANTIDAD PIEZA</t>
  </si>
  <si>
    <t>PEPTO BISMOL PASTILLAS</t>
  </si>
  <si>
    <t>SHAMPOO HEAD &amp; SHOULDERS 10ML</t>
  </si>
  <si>
    <t>SHAMPOO HEAD &amp; SHOULDERS 2 EN 1 (10ML)</t>
  </si>
  <si>
    <t xml:space="preserve">BRONCOLIN PALETAS </t>
  </si>
  <si>
    <t xml:space="preserve">CONDONES PRUDENCE HOT </t>
  </si>
  <si>
    <t>CONDONES PRUDENCE SABOR Y AROMA NARANJA</t>
  </si>
  <si>
    <t>CONDONES PRUDENCE SABOR Y AROMA MENTA</t>
  </si>
  <si>
    <t>CONDONES PRUDENCE CLASICO</t>
  </si>
  <si>
    <t>CONDONES PRUDENCE SENSITIVE</t>
  </si>
  <si>
    <t>CONDONES PRUDENCE RETARDANTE</t>
  </si>
  <si>
    <t>CONDONES PRUDENCE ANILLOS Y PUNTOS TEXTURIZADOS</t>
  </si>
  <si>
    <t>CONDONES PRUDENCE SABOR Y AROMA MIX</t>
  </si>
  <si>
    <t>CONDONES PRUDENCE SABOR Y AROMA UVA</t>
  </si>
  <si>
    <t>CONDONES VIVE COLORS FRESA</t>
  </si>
  <si>
    <t>CONDONES VIVE COLORS MENTA</t>
  </si>
  <si>
    <t>CONDONES VIVE COLORS CHOCOLATE</t>
  </si>
  <si>
    <t>CONDONES VIVE AMOR</t>
  </si>
  <si>
    <t>CONDONES VIVE MAS NATURAL</t>
  </si>
  <si>
    <t>CEPILLO DENTAL ORAL B INDICATOR</t>
  </si>
  <si>
    <t>CEPILLO DENTAL ORAL B COMPACT</t>
  </si>
  <si>
    <t>CEPILLO DENTAL PRO DOBLE ACCIÓN</t>
  </si>
  <si>
    <t xml:space="preserve">HILO DENTAL ENCERADO ORAL B </t>
  </si>
  <si>
    <t xml:space="preserve">CHUPÓN MA. ISABEL </t>
  </si>
  <si>
    <t>MORDEDERA MA. ISABEL</t>
  </si>
  <si>
    <t xml:space="preserve">KOTEX ANATOMICA CON ALAS </t>
  </si>
  <si>
    <t>NATURELLA CON MANZANILLA</t>
  </si>
  <si>
    <t>PAÑALES BEBIN SUPER UNIX. CH</t>
  </si>
  <si>
    <t>SHAMPOO CAPRICE 800 ML</t>
  </si>
  <si>
    <t xml:space="preserve">ULTRA BENGUE GEL </t>
  </si>
  <si>
    <t>SHAMPOO PALMOLIVE OPTIMS 2 EN 1</t>
  </si>
  <si>
    <t>POMADA ARNICA 30 G</t>
  </si>
  <si>
    <t>PARCHE POROSO 12.5 X 18.5 CM</t>
  </si>
  <si>
    <t>SPRAY CAPRICE</t>
  </si>
  <si>
    <t>GOICOECHEA CREMA</t>
  </si>
  <si>
    <t>BICARBONATO POLVO</t>
  </si>
  <si>
    <t xml:space="preserve">UNGÜENO DE LA TÍA </t>
  </si>
  <si>
    <t>UNGÜENTO TIGERM 90</t>
  </si>
  <si>
    <t>NASALUB MAX</t>
  </si>
  <si>
    <t>NASALUB ADULTO</t>
  </si>
  <si>
    <t>VICK VAPORUB 12 G</t>
  </si>
  <si>
    <t>VICK VAPORUB 50 G</t>
  </si>
  <si>
    <t>POMADA DE CONCHA NACAR</t>
  </si>
  <si>
    <t>POMADA DE OXIDO DE ZINC</t>
  </si>
  <si>
    <t>POMADA DE BELLADONA</t>
  </si>
  <si>
    <t>JALOMA MERTODOL TINTURA 40 ML</t>
  </si>
  <si>
    <t>JALOMA VIOLETA DE GENCIANA 40 ML</t>
  </si>
  <si>
    <t>FLOR DE AIRE ACEITE DE ALMENDRAS DULCES</t>
  </si>
  <si>
    <t>FLOR DE AIRE ACEITE DE PAPA</t>
  </si>
  <si>
    <t>MERCURIO ACEITE DE SABILA</t>
  </si>
  <si>
    <t>MERCURIO ACEITE DE PALO</t>
  </si>
  <si>
    <t>MERCURIO ACEITE DE ALMENDRAS DULCES</t>
  </si>
  <si>
    <t>MERCURIO ACEITE DE JOJOBA</t>
  </si>
  <si>
    <t>MERCURIO ESPIRITUS DE UNTAR</t>
  </si>
  <si>
    <t>MERCURIO ESPIRITUS DE TOMAR</t>
  </si>
  <si>
    <t>CREMA DE COLD CREAM</t>
  </si>
  <si>
    <t>JALOMA IODOPOVIDONA ESPUMA</t>
  </si>
  <si>
    <t>AC DINE IODOPOVIDONA SOLUCIÓN</t>
  </si>
  <si>
    <t>PEPTO BISMOL 236 ML</t>
  </si>
  <si>
    <t>PEPTO BISMOL 118 ML</t>
  </si>
  <si>
    <t>BRONCOLIN MIEL LIMON CARAMELO</t>
  </si>
  <si>
    <t>BRONCOLIN MIEL EUCALIPTO CARAMELO</t>
  </si>
  <si>
    <t>BRONCOLIN ETIQUETA AZUL JARABE 250 ML</t>
  </si>
  <si>
    <t>BRONCOLIN ETIQUETA VERDE JARABE 250 ML</t>
  </si>
  <si>
    <t>BRONCOLIN ETIQUETA VERDE JARABE 125 ML</t>
  </si>
  <si>
    <t>MUCOANGIN SABOR MENTA</t>
  </si>
  <si>
    <t>MUCOANGIN SABOR LIMON</t>
  </si>
  <si>
    <t>MUCOANGIN SABOR GROSELLA</t>
  </si>
  <si>
    <t>ALKA SELTZER</t>
  </si>
  <si>
    <t>TUKOL D</t>
  </si>
  <si>
    <t>MEJORALITO PEDIATRICO TABS 80 MG</t>
  </si>
  <si>
    <t>DESENFRIOL ITO PLUS TABS</t>
  </si>
  <si>
    <t>ASPIRINA</t>
  </si>
  <si>
    <t>TABCIN 500 GRIPES FUERTES</t>
  </si>
  <si>
    <t>METAMUCIL 425 G</t>
  </si>
  <si>
    <t>MEXSANA 80 G</t>
  </si>
  <si>
    <t>JALOMA ACEITE DE BEBE 60 ML</t>
  </si>
  <si>
    <t>ETERNAL CAPS</t>
  </si>
  <si>
    <t>PRUDENCE LUBRICANTE NATURAL</t>
  </si>
  <si>
    <t>CURITAS EL GALLO PARCHE PARA CALLOS</t>
  </si>
  <si>
    <t>CONDONES MAXIMUM LUBRICADOS</t>
  </si>
  <si>
    <t>CONDONES CASANOVA</t>
  </si>
  <si>
    <t>BENZAL POLVO</t>
  </si>
  <si>
    <t>TERMÓMETRO RECTAL</t>
  </si>
  <si>
    <t xml:space="preserve">TERMÓMETRO ORAL </t>
  </si>
  <si>
    <t>VITAMINAS Y MINERALES PACIENTE DIABÉTICO</t>
  </si>
  <si>
    <t>VITAMINAS B1, B12</t>
  </si>
  <si>
    <t xml:space="preserve">VITAMINAS, METAMIZOL SODICO </t>
  </si>
  <si>
    <t>DIYODOHIDROXIQUINOLEINA/CARBON ACTIVADO, FURAZOLIDONA</t>
  </si>
  <si>
    <t>DIYODOHIDROXIQUINOLEINA, CAOLIN, FURAZOLIDONA</t>
  </si>
  <si>
    <t>CLORHIDRATO DE DICICLOMINA</t>
  </si>
  <si>
    <t>LEVONORGESTREL</t>
  </si>
  <si>
    <t>BROMHIDRATO DE DEXTROMETORFAN</t>
  </si>
  <si>
    <t>MACROGOL, BICARBONATO DE SODIO</t>
  </si>
  <si>
    <t>GRIPE Y TOS</t>
  </si>
  <si>
    <t>AVELOX TABS C/7</t>
  </si>
  <si>
    <t>COMPLEJO B, LIDOCAÍNA Y DICLOFENACO</t>
  </si>
  <si>
    <t>SERC TABS</t>
  </si>
  <si>
    <t>BETAHISTINA</t>
  </si>
  <si>
    <t>24 MG</t>
  </si>
  <si>
    <t>PRAZOSINA</t>
  </si>
  <si>
    <t>AUTRIN 600 TABS</t>
  </si>
  <si>
    <t>VITAMINAS, HIERRO</t>
  </si>
  <si>
    <t>DESOSODORANTE EN AEROSOL NIVEA MEN</t>
  </si>
  <si>
    <t>DESODORANTE EN AEROSOL AXE</t>
  </si>
  <si>
    <t>TEATRICAL CREMA CORPORAL CELULAS MADRE</t>
  </si>
  <si>
    <t>NIVEA SUAVE PIEL SECA 125 ML</t>
  </si>
  <si>
    <t>NIVEA SUAVIDAD PROFUNDA PIEL SECA 400 ML</t>
  </si>
  <si>
    <t>HEAD &amp; SHOULDERS SHAMPOO 200 ML</t>
  </si>
  <si>
    <t>PANTENE PRO V SHAMPOO  200 ML</t>
  </si>
  <si>
    <t>JABÓN DE TOCADOR PALMOLIVE NATURALS 160 G</t>
  </si>
  <si>
    <t>JABÓN DE TOCADOR NEUTRO BALANCE 160 G</t>
  </si>
  <si>
    <t>JABÓN DE TOCADOR ESCUDO BCO NEUTRO 160 G</t>
  </si>
  <si>
    <t>PASTA DENTAL COLGATE TRIPLE ACCION 100 ML</t>
  </si>
  <si>
    <t>PASTA DENTAL CREST COMPLETE 100 ML</t>
  </si>
  <si>
    <t>PASTA DENTAL CREST 3D WHITE 53 ML</t>
  </si>
  <si>
    <t>PAÑALES KLEEN BEBÉ SUAVELASTIC MAX ETAPA 5 JUMBO</t>
  </si>
  <si>
    <t>PAÑALES KLEEN BEBÉ ABSOR SEC ULTRA MEDIANO</t>
  </si>
  <si>
    <t>PAÑALES KLEEN BEBÉ ABSOR SEC ULTRA CHICO</t>
  </si>
  <si>
    <t>PAÑALES BEBIN SUPER UNISEX RN</t>
  </si>
  <si>
    <t>PAPEL HIGIÉNICO SUAVEL JUMBO</t>
  </si>
  <si>
    <t>NESTLE NIDO FORTIGROW 360 G</t>
  </si>
  <si>
    <t>NESTLE NIDO KINDER 1.6 KG</t>
  </si>
  <si>
    <t>FENATEN SOL. INYECTABLE</t>
  </si>
  <si>
    <t>FENITOÍNA SÓDICA</t>
  </si>
  <si>
    <t>ALBÚMINA HUMANA 20%</t>
  </si>
  <si>
    <t>JABÓN DE TOCADOR GRISI MANZANILLA</t>
  </si>
  <si>
    <t>JABÓN DE TOCADOR GRISI LECHE DE BURRA</t>
  </si>
  <si>
    <t>JABÓN DE TOCADOR GRISI ACEITE DE OLIVO</t>
  </si>
  <si>
    <t>JABÓN DE TOCADOR GRISI ALGAS MARINAS</t>
  </si>
  <si>
    <t>JABÓN DE TOCADOR GRISI ALOE VERA</t>
  </si>
  <si>
    <t>VITACILINA  BEBÉ POMADA 110 G</t>
  </si>
  <si>
    <t>VITACILINA UNGÜENTO 16 G</t>
  </si>
  <si>
    <t>GLUCOPHAGE TABS</t>
  </si>
  <si>
    <t>FERRANINA SOLUCIÓN GOTAS</t>
  </si>
  <si>
    <t>HIERRO</t>
  </si>
  <si>
    <t>5 G/100 ML</t>
  </si>
  <si>
    <t>SERTRALINA</t>
  </si>
  <si>
    <t>MALIVAL COMPUESTO CAPS</t>
  </si>
  <si>
    <t>INDOMETACINA,METOCARBAMOL</t>
  </si>
  <si>
    <t>25 MG/ 215 MG</t>
  </si>
  <si>
    <t>TRITACE TABS</t>
  </si>
  <si>
    <t>VANNAIR AEROSOL</t>
  </si>
  <si>
    <t>BUDESONIDA/FORMOTEROL</t>
  </si>
  <si>
    <t>80 UG/4.5 UG</t>
  </si>
  <si>
    <t>ZANIDIP TABS</t>
  </si>
  <si>
    <t>LERCANIDIPINO</t>
  </si>
  <si>
    <t>VALVULAN PEDIATRICO</t>
  </si>
  <si>
    <t>0.05 MG/1 ML</t>
  </si>
  <si>
    <t>CERAZETTE TABS</t>
  </si>
  <si>
    <t>DESOGESTREL</t>
  </si>
  <si>
    <t>0.075 MG</t>
  </si>
  <si>
    <t>CONTUMAX POLVO</t>
  </si>
  <si>
    <t>UNOKAVI INYECTABLE</t>
  </si>
  <si>
    <t>FITOMENADIONA</t>
  </si>
  <si>
    <t>2 MG/0.2 ML</t>
  </si>
  <si>
    <t>LARITOL EX TABS</t>
  </si>
  <si>
    <t>5 MG/30 MG</t>
  </si>
  <si>
    <t>TERBINAFINA</t>
  </si>
  <si>
    <t>PROSPEC COMPRIMIDOS</t>
  </si>
  <si>
    <t>DESLORATADINA</t>
  </si>
  <si>
    <t xml:space="preserve">LOSARTAN  </t>
  </si>
  <si>
    <t>AVAMYS 2A SUSPENSIÓN</t>
  </si>
  <si>
    <t>27.5 UG/50 UL</t>
  </si>
  <si>
    <t>INDUMIR CAPS</t>
  </si>
  <si>
    <t>HUDICLOR CREMA</t>
  </si>
  <si>
    <t>80 MG</t>
  </si>
  <si>
    <t>VISERTRAL SOLUCIÓN</t>
  </si>
  <si>
    <t>ZISUAL C UNGÜENTO</t>
  </si>
  <si>
    <t>LIDOCAÍNA,HIDROCORTISONA,ÓXIDO DE ZINC,SUBACETATO DE ALUMINIO</t>
  </si>
  <si>
    <t>15 MG</t>
  </si>
  <si>
    <t>LORATADINA/FENILEFRINA</t>
  </si>
  <si>
    <t>LARITOL EX SOLUCIÓN 30 ML</t>
  </si>
  <si>
    <t>LARITOL EX SOLUCIÓN 120 ML</t>
  </si>
  <si>
    <t>MEROPENEM</t>
  </si>
  <si>
    <t>PIPERACILINA, TAZOBACTAM SOLUCIÓN INYECTABLE</t>
  </si>
  <si>
    <t xml:space="preserve"> 4 G/0,5 G</t>
  </si>
  <si>
    <t>CLONIXINATO DE LISINA PISA SOL INYECTABLE</t>
  </si>
  <si>
    <t>CLONIXINATO DE LISINA AMSA SOL INYECTABLE</t>
  </si>
  <si>
    <t>0.5 MG/2.5 MG</t>
  </si>
  <si>
    <t>PULMICORT SUSPENSIÓN P/NEBULIZACIÓN</t>
  </si>
  <si>
    <t>BUDESONIDA</t>
  </si>
  <si>
    <t>0.125 MG/ML</t>
  </si>
  <si>
    <t>1000 MG</t>
  </si>
  <si>
    <t>INOTROPISA SOL. INYECTABLE</t>
  </si>
  <si>
    <t>DOPAMINA</t>
  </si>
  <si>
    <t>DINITRATO DE ISOSORBIDA SOL.INYECTABLE</t>
  </si>
  <si>
    <t>1 MG/1 ML</t>
  </si>
  <si>
    <t>DOBUTAMINA SOL.INYECTABLE</t>
  </si>
  <si>
    <t>DOBUTAMINA</t>
  </si>
  <si>
    <t>250 MG/20 ML</t>
  </si>
  <si>
    <t>PRIDAM SOL.INYECTABLE</t>
  </si>
  <si>
    <t>NOREPINEFRINA</t>
  </si>
  <si>
    <t>4 MG/4 ML</t>
  </si>
  <si>
    <t>AMOFILIN SOL.INYECTABLE</t>
  </si>
  <si>
    <t>AMINOFILINA</t>
  </si>
  <si>
    <t>250 MG/10 ML</t>
  </si>
  <si>
    <t>LIBONIDE SUSP. P/NEBULIZACIÓN</t>
  </si>
  <si>
    <t>SUSTANCIA(S) ACTIVA(S)</t>
  </si>
  <si>
    <t>REFRIGERACIÓN</t>
  </si>
  <si>
    <t>NIKZON TABS MASTICABLES</t>
  </si>
  <si>
    <t>ANTIFLU-DES CAPS</t>
  </si>
  <si>
    <t>TEOLONG CAPS</t>
  </si>
  <si>
    <t>TEOFILINA</t>
  </si>
  <si>
    <t>LACTIV SP TABS MASTICABLES</t>
  </si>
  <si>
    <t>ONDANSETRÓN</t>
  </si>
  <si>
    <t>8 MG</t>
  </si>
  <si>
    <t>DIGOXINA SOLUCIÓN INYECTABLE</t>
  </si>
  <si>
    <t>LONACTENE RT SOL INYECTABLE</t>
  </si>
  <si>
    <t>CARBETOCINA</t>
  </si>
  <si>
    <t>TOALLAS HÚMEDAS ÍNTIMAMENTE FEMENINA</t>
  </si>
  <si>
    <t>TOALLITAS HUMEDAS DE BEBÉ LITTLE BABIES (30 TOALLITAS)</t>
  </si>
  <si>
    <t>TOALLITAS HUMEDAS DE BEBÉ LITTLE BABIES (80 TOALLITAS)</t>
  </si>
  <si>
    <t>CAFIASPIRINA CAJA CON 40 TABS</t>
  </si>
  <si>
    <t>OLANZAPINA</t>
  </si>
  <si>
    <t>AMOXIVET SUSPENSIÓN</t>
  </si>
  <si>
    <t>SHAMPOO ANTI CAÍDA TÍO NACHO</t>
  </si>
  <si>
    <t>VASELINA PARA BEBÉ BABY</t>
  </si>
  <si>
    <t>VASELINA PARA BEBÉ PHARMA &amp; PHARMA</t>
  </si>
  <si>
    <t>NEOMICINA,POLIMIXINA B,GRAMICIDINA</t>
  </si>
  <si>
    <t>NEOMICINA,POLIMIXINA B,GRAMICIDINA SOLUCIÓN OFTALMICO 15 ML</t>
  </si>
  <si>
    <t>1.75 MG/5000 UI/25 MCG/ML</t>
  </si>
  <si>
    <t>ACTIDINE SL SOLUCIÓN YODOPOVIDONA</t>
  </si>
  <si>
    <t>REPELENTE DE INSECTOS ECOLOGICO MOSKIT OUT</t>
  </si>
  <si>
    <t>CREMA CALAZIN CALAMINA 180 ML</t>
  </si>
  <si>
    <t>ANTI PIOX SPRAY REPELENTE 120 ML</t>
  </si>
  <si>
    <t>ÁCIDO ASCÓRBICO</t>
  </si>
  <si>
    <t>LIMA DE VIDRIO</t>
  </si>
  <si>
    <t>GEL FACIAL EXFOLIANTE 20 G ATMOSPHERE</t>
  </si>
  <si>
    <t>GEL FACIAL SEBORREGULADOR 20 G ATMOSPHERE</t>
  </si>
  <si>
    <t>GEL CONTORNO OCULAR DESCONGESTIONANTE 15 G ATMOSPHERE</t>
  </si>
  <si>
    <t>GEL CONTORNO OCULAR PIELES JÓVENES 15 G ATMOSPHERE</t>
  </si>
  <si>
    <t>KIT DE BELLEZA (CÁPSULAS FACIALES, TOALLITAS, PERLAS, CREMA)</t>
  </si>
  <si>
    <t>DIFENHIDRAMINA SOL. INYECTABLE</t>
  </si>
  <si>
    <t>10 MG/ 1 ML</t>
  </si>
  <si>
    <t>CARVEDILOL</t>
  </si>
  <si>
    <t>LOSARTÁN, AMLODIPINO</t>
  </si>
  <si>
    <t>CICLOFERON CREMA 5,0% TUBO DE 2 G</t>
  </si>
  <si>
    <t>CEVALIN TABS EFERVESCENTES</t>
  </si>
  <si>
    <t>MINIRIN SPRAY</t>
  </si>
  <si>
    <t>DESMOPRESINA</t>
  </si>
  <si>
    <t>10 MCG/DOSIS</t>
  </si>
  <si>
    <t>ESTRÓGENOS CONJUGADOS</t>
  </si>
  <si>
    <t>0,625 MG</t>
  </si>
  <si>
    <t>PREMARIN TABS C/42</t>
  </si>
  <si>
    <t>DALVEAR JARABE ADULTO</t>
  </si>
  <si>
    <t>DROPROPIZINA, BROMHEXINA</t>
  </si>
  <si>
    <t>300 MG/ 160 MG / 100 ML</t>
  </si>
  <si>
    <t>GLUCOSAMINA-MELOXICAM</t>
  </si>
  <si>
    <t>GEL ANTIINFLAMATORIO</t>
  </si>
  <si>
    <t>UROCAPS CAPS</t>
  </si>
  <si>
    <t>UROCAPS</t>
  </si>
  <si>
    <t>LIBERTRIM COMPRIMIDOS</t>
  </si>
  <si>
    <t>BROMURO DE PINAVERIO / DIMETICONA</t>
  </si>
  <si>
    <t>100 MG / 300 MG</t>
  </si>
  <si>
    <t>TUMS EXTRA TAB MASTICABLES</t>
  </si>
  <si>
    <t>UNIQUIN TABS (7 TABS)</t>
  </si>
  <si>
    <t>CORTAUÑAS CHICO</t>
  </si>
  <si>
    <t>CORTAUÑAS GRANDE</t>
  </si>
  <si>
    <t>COMPLEJO B,DICLOFENACO</t>
  </si>
  <si>
    <t>CALENTADOR PARA BIBERONES (1 ROSA Y 1 AZUL)</t>
  </si>
  <si>
    <t>SET MANICURE PARA BEBÉ (1 ROSA Y 1 BLANCO) MARCA CALA</t>
  </si>
  <si>
    <t>SET MANICURE PARA BEBÉ AZUL MARCA CURTIS</t>
  </si>
  <si>
    <t>CHUPÓN PARA BEBÉ (1 AZUL Y 1 ROSA) PACIFIER &amp; HOLDER</t>
  </si>
  <si>
    <t>SET MORDEDERA Y SONAJA PARA BEBÉ ROSA MARCA BABY RATTLE</t>
  </si>
  <si>
    <t>JABÓN PARA BEBÉ MENNEN DE 110 G</t>
  </si>
  <si>
    <t>JABÓN PARA BEBÉ JOHNSON´S NEUTRO DE 75 G</t>
  </si>
  <si>
    <t>JABÓN RICITOS DE ORO MILK DE 90 G</t>
  </si>
  <si>
    <t>JABÓN RICITOS DE ORO BIO-PURE DE 90 G</t>
  </si>
  <si>
    <t>ACEITE PARA BEBÉ MENNEN DE 100 ML</t>
  </si>
  <si>
    <t>SHAMPOO PARA BEBÉ JOHNSON´S DE 100 ML</t>
  </si>
  <si>
    <t>SHAMPOO HIPOALERGÉNICO PARA BEBÉ DE 220 ML</t>
  </si>
  <si>
    <t>CREMA LÍQUIDA PARA BEBÉ JOHNSON´S DE 200 ML</t>
  </si>
  <si>
    <t>CREMA LÍQUIDA PARA BEBÉ PRIMEROS PASOS DE 300 ML</t>
  </si>
  <si>
    <t>ACONDICIONADOR JOHNSON´S GOTAS DE BRILLO DE 200 ML</t>
  </si>
  <si>
    <t>SHAMPOO PARA NIÑOS EL CHAVO DE 300 ML</t>
  </si>
  <si>
    <t>SHAMPOO PARA NIÑOS EL CHAPULÍN COLORADO DE 280 ML</t>
  </si>
  <si>
    <t>JABÓN EN ESPUMA PARA MANOS ESCUDO DE 225 ML</t>
  </si>
  <si>
    <t>JABÓN LÍQUIDO HUGGIES RECIÉN NACIDO DE 200 ML</t>
  </si>
  <si>
    <t>CREMA HUGGIES RECIÉN NACIDO DE 200 ML</t>
  </si>
  <si>
    <t>SHAMPOO HUGGIES RECIÉN NACIDO DE 200 ML</t>
  </si>
  <si>
    <t>TOALLITAS PARA BEBÉ LITTLE BOTTOMS CON 80 PIEZAS</t>
  </si>
  <si>
    <t>TOALLITAS PARA BEBÉ QUERUBIN GEL CON 70 PIEZAS</t>
  </si>
  <si>
    <t>TOALLITAS PARA BEBÉ ABSORSEC CON 120 PIEZAS</t>
  </si>
  <si>
    <t>ESTUCHES BABY MINK KIT BURBUJAS CONTIENE 6 PIEZAS</t>
  </si>
  <si>
    <t>TOALLITAS FACIALES DE TELA PARA BEBÉ CON 4 PIEZAS</t>
  </si>
  <si>
    <t>ESPONJA PARA BAÑO DE BEBÉ SENCILLA</t>
  </si>
  <si>
    <t>ESPONJA PARA BAÑO DE BEBÉ CARITA DE RANITA</t>
  </si>
  <si>
    <t>MEFAZIL CAPS</t>
  </si>
  <si>
    <t>GEL ANTIBACTERIAL PROTEC 125 ML</t>
  </si>
  <si>
    <t>DOLO NEUROBIÓN FORTE INYECTABLE</t>
  </si>
  <si>
    <t>LISADOS BACTERIANOS</t>
  </si>
  <si>
    <t>FENIRAMINA/NAFAZOLINA</t>
  </si>
  <si>
    <t>3.0 MG/0.25 MG</t>
  </si>
  <si>
    <t xml:space="preserve">SOLUTINA F SOLUCIÓN GOTAS </t>
  </si>
  <si>
    <t>MOTILIUM (30 TABS)</t>
  </si>
  <si>
    <t>TIAMINA</t>
  </si>
  <si>
    <t>BENERVA (20 TABS)</t>
  </si>
  <si>
    <t>LANOXIN (60 TABS)</t>
  </si>
  <si>
    <t>FARMEBAN (30 CAPS)</t>
  </si>
  <si>
    <t>ESPAVÉN MD (20 CAPS)</t>
  </si>
  <si>
    <t>DUODERM CGF 10 X 10</t>
  </si>
  <si>
    <t>SENSI CARE BARRIER WIPE (1 X 30)</t>
  </si>
  <si>
    <t>ACTI LIFE LITTLE ONES</t>
  </si>
  <si>
    <t>POLVO STOMAHESIVE</t>
  </si>
  <si>
    <t>PASTA STOMAHESIVE</t>
  </si>
  <si>
    <t>SUR FIT PLUS PLACA DURAHESIVE CON ARO 45 MM</t>
  </si>
  <si>
    <t>BOLSA DRENABLE 45 MM</t>
  </si>
  <si>
    <t>FLEXIDRESS 3 X 10</t>
  </si>
  <si>
    <t>FLEXIDRESS 4 X 10</t>
  </si>
  <si>
    <t>VERSIVA 11 X 11 NO ADH</t>
  </si>
  <si>
    <t>AQUACEL EXTRA 10 X 10</t>
  </si>
  <si>
    <t>BOLSA UROSTOMIA TRANSPARENTE 45 MM</t>
  </si>
  <si>
    <t>NORFENON (30 TABS)</t>
  </si>
  <si>
    <t>LOROTEC F TABS SUBLINGUALES</t>
  </si>
  <si>
    <t>VENDA ELÁSTICA DE ALTA COMPRESIÓN 10CM X 5M PROTEC TENSOLASTIC PLUS</t>
  </si>
  <si>
    <t xml:space="preserve">VENDA ELASTICA ANCHO 30CM LARGO 5M </t>
  </si>
  <si>
    <t>VENDA ELASTICA ANCHO 10CM LARGO 5M PROTEC</t>
  </si>
  <si>
    <t>VENDA ELASTICA 5CM X 5M SELECTA</t>
  </si>
  <si>
    <t>VENDA DE BAJA COMPRESIÓN (INELÁSTICA) TOTALVEND</t>
  </si>
  <si>
    <t xml:space="preserve">VENDA DE ALTA COMPRESIÓN ELASTOMEDIC 10CM X 5M LE ROY </t>
  </si>
  <si>
    <t xml:space="preserve">TIRAS RECTIVAS PARA GLUCÓMETRO C/50 ACCU-CHEK PERFORMA  </t>
  </si>
  <si>
    <t xml:space="preserve">TIRAS REACTIVAS PARA GLUCÓMETRO C/50 ACCU-CHEK ACTIVE </t>
  </si>
  <si>
    <t>TERMÓMETRO CLINICO RECTAL 12 UNIDADES</t>
  </si>
  <si>
    <t>TERMÓMETRO CLINICO ORAL 12 UNIDADES</t>
  </si>
  <si>
    <t xml:space="preserve">SUTURAS SUELTAS VARIAS MEDIDAS </t>
  </si>
  <si>
    <t xml:space="preserve">SUTURAS QUIRURGICAS USP 5-0 ATRAMAT </t>
  </si>
  <si>
    <t xml:space="preserve">SUTURAS QUIRURGICAS USP 3-0 ATRAMAT </t>
  </si>
  <si>
    <t xml:space="preserve">SUTURAS QUIRURGICAS USP 2-0 ATRAMAT </t>
  </si>
  <si>
    <t>SONDA PARA DRENAJE URINARIO TIPO FOLEY DE 2 VÍAS 16 FR 5 CC</t>
  </si>
  <si>
    <t>SONDA NELATON DE LATEX TIPO II 40 CM</t>
  </si>
  <si>
    <t>SONDA GASTROINTESTINAL DESECHABLE VISA MODELO LEVIN 18 FR.</t>
  </si>
  <si>
    <t>SONDA GASTROINTESTINAL DESECHABLE VISA MODELO LEVIN 14 FR.</t>
  </si>
  <si>
    <t>SOLUCIÓN QUIRÚRGICA (AMPOLLETA CON 26 ML EN APLICADOR PLÁSTICO CON DOS HISOPOS)</t>
  </si>
  <si>
    <t>SOLUCIÓN HARTMANN ALPHA 1000 ML</t>
  </si>
  <si>
    <t xml:space="preserve">RIÑON EDIGAR </t>
  </si>
  <si>
    <t>RECOLECTOR PARA ORINA EDIGAR</t>
  </si>
  <si>
    <t>PISACAÍNA 2% (LIDOCAÍNA 20MG/ML)</t>
  </si>
  <si>
    <t>PERA DE SUCCIÓN</t>
  </si>
  <si>
    <t xml:space="preserve">MICRODACYN SOLUCIÓN ANTISÉPTICA DE SUPEROXIDACIÓN 120ML </t>
  </si>
  <si>
    <t>MEDIDOR DE GLUCEMIA ACCU-CHEK PERFORMA</t>
  </si>
  <si>
    <t xml:space="preserve">MEDIDOR DE GLUCEMIA ACCU-CHEK ACTIVE </t>
  </si>
  <si>
    <t>MEDIAS PREVARIS PANTIMEDIAS/PREVENCIÓN VARICES (MEDIANA NEGRO)</t>
  </si>
  <si>
    <t>MEDIAS PREVARIS PANTIMEDIAS/PREVENCIÓN VARICES (MEDIANA NATURAL)</t>
  </si>
  <si>
    <t>MEDIAS PREVARIS PANTIMEDIAS/PREVENCIÓN VARICES (MEDIANA JUVENIL)</t>
  </si>
  <si>
    <t>MEDIAS JOBST MEDICAL LEGWEAR MODERATE COMPRESSION THIGH HIGH 15-20 mmHg* (GRANDE) COLOR SUNTAN</t>
  </si>
  <si>
    <t>MEDIAS JOBST MEDICAL LEGWEAR MODERATE COMPRESSION THIGH HIGH 15-20 mmHg* (CHICA) COLOR NATURAL</t>
  </si>
  <si>
    <t>MEDIAS JOBST MEDICAL LEGWEAR FIRM COMPRESSION PANTYHOSE 20-30 mmHg* (MEDIANA) COLOR NATURAL</t>
  </si>
  <si>
    <t>MEDIAS JOBST MEDICAL LEGWEAR FIRM COMPRESSION PANTYHOSE 20-30 mmHg* (MEDIANA) COLOR MIEL</t>
  </si>
  <si>
    <t>MEDIAS JOBST EXTRA GRANDE NATURAL</t>
  </si>
  <si>
    <t>MASCARILLAS QUIRÚRGICAS DE TRES PLIEGOS CON FILTRO BACTERIAL C/50 PZAS.</t>
  </si>
  <si>
    <t>MASCARILLA DE OXÍGENO CON BOLSA DE RESERVORIO</t>
  </si>
  <si>
    <t xml:space="preserve">MALLA DE POLIPROPILENO ANUDADO 25 X 35 CM MEDIMESH </t>
  </si>
  <si>
    <t>LIGADURA UMBILICAL ESTÉRIL</t>
  </si>
  <si>
    <t xml:space="preserve">JERINGA PARA INSULINA BD ULTRA-FINE </t>
  </si>
  <si>
    <t>JERINGA DE PLÁSTICO PARA INSULINA</t>
  </si>
  <si>
    <t>JERINGA DE PLÁSTICO DESECHABLE CON AGUJA DE 3 ML</t>
  </si>
  <si>
    <t>JERINGA DE PLASTICO DESECHABLE 5ML NIPRO</t>
  </si>
  <si>
    <t>JELONET  10CM X 10CM</t>
  </si>
  <si>
    <t>INSPIRÓMETRO EJERCITADOR RESPIRATORIO SENCILLO</t>
  </si>
  <si>
    <t>INSPIRÓMETRO EJERCITADOR RESPIRATORIO CAJA</t>
  </si>
  <si>
    <t>INMOVILIZADOR DE HOMBRO UNIVERSAL UNITALLA ADULTO</t>
  </si>
  <si>
    <t>GUANTES PARA EXPLORACIÓN BAJOS EN POLVO MEDIANO C/100 PZAS.</t>
  </si>
  <si>
    <t>GUANTES DE VINILO</t>
  </si>
  <si>
    <t>GUANTES DE LATEX PARA CIRUGÍA (PAR)</t>
  </si>
  <si>
    <t>GORRA PARA USO EN QUIRÓFANO</t>
  </si>
  <si>
    <t>GELATINA 4% INYECTABLE GELAFUNDIN 4</t>
  </si>
  <si>
    <t xml:space="preserve">GASA SIMPLE  CONT. 100 PZAS DOBLADA 10CM X 10CM DIBAR </t>
  </si>
  <si>
    <t>FLEBOTEK EQUIPO PARA VENOCLICIS CON AGUJA</t>
  </si>
  <si>
    <t>ESTIMULADOR NEUROMUSCULAR VEINOPLUS V.I.</t>
  </si>
  <si>
    <t/>
  </si>
  <si>
    <t>EQUIPOS DE INFUSIÓN PARA BOMBA VOLUMÉTRICA FRESENIUS</t>
  </si>
  <si>
    <t xml:space="preserve">EQUIPO PARA ENEMA </t>
  </si>
  <si>
    <t xml:space="preserve">EQUIPO PARA DRENAJE DE CAVIDADES PLEURAL DE TRIPLE CÁMARA </t>
  </si>
  <si>
    <t>EQUIPO DE ANESTESIA EPIDURAL CONTINUA CAL. 18 G (BD PERISAFE IV PD)</t>
  </si>
  <si>
    <t>DUODERM EXTRA THIN  10 X 10</t>
  </si>
  <si>
    <t>DEXTRALPHA GLUCOSA SOL. INYECTABLE AL 5% DE 1000 ML</t>
  </si>
  <si>
    <t>CUBRE BOCA (FACE MASK ) 50 PZAS</t>
  </si>
  <si>
    <t xml:space="preserve">CREMA ESPECIAL PARA DIABÉTICOS Y PIEL RESECA DIABEM </t>
  </si>
  <si>
    <t>COMPRESA QUIRURGICA PRELAVADA CON TRAMA OPACA A LOS RAYOS X 70CM X 45CM PROTEC</t>
  </si>
  <si>
    <t>COMPRESA PARA LAPAROTOMÍA  GASA TIPO IV 4 CAPAS 70CM X 45CM</t>
  </si>
  <si>
    <t>COLLAR FILADELFIA MEDIANO</t>
  </si>
  <si>
    <t>COLLAR FILADELFIA GRANDE</t>
  </si>
  <si>
    <t>CLORURO DE SODIO SOLUCIÓN INYECTABLE DE 500 ML (FISIOLÓGICA)</t>
  </si>
  <si>
    <t>CLORURO DE SODIO SOLUCIÓN INYECTABLE DE 1 LT (FISIOLÓGICA)</t>
  </si>
  <si>
    <t>CINTA MICROPORE 1.25 CM CONT.21</t>
  </si>
  <si>
    <t>CATHETER SIZE CH. 24 (8,0 MM) PEZZER</t>
  </si>
  <si>
    <t>CATÉTER PARA SUMINISTRO DE OXÍGENO CON TUBO DE CONEXIÓN Y CÁNULA NASAL INFANTIL</t>
  </si>
  <si>
    <t xml:space="preserve">CATÉTER INTRAVENOSO CALIBRE NO 18G AGUJA CALIBRE NO 16G ENDOCAL </t>
  </si>
  <si>
    <t>CATÉTER DE DOBLE LUMEN PARA ENFERMOS AGUDOS,EXTENSIONES CURVADAS MAHURKAR (KIT)</t>
  </si>
  <si>
    <t>CANULA NASAS Ó CATETER NASAL</t>
  </si>
  <si>
    <t>CÁMARA DE SHILEY (CÁNULAS PARA TRAQUEOSTOMÍA SHILEY)</t>
  </si>
  <si>
    <t>BOTIQUÍN PRIMEROS AUXILIOS JALOMA</t>
  </si>
  <si>
    <t>BOTA SIN PLANTILLA CON 25 PARES</t>
  </si>
  <si>
    <t>BOLSA PARA RECOLECCIÓN DE ORINA SISTEMA CERRADO (URIMETRO)</t>
  </si>
  <si>
    <t>BOLSA PARA ILEOSTOMIA O COLOSTOMIA OSTO-MED</t>
  </si>
  <si>
    <t>BAUMANÓMETRO SPECTRUM</t>
  </si>
  <si>
    <t xml:space="preserve">BAUMANÓMETRO HERGOM KIT SIMPLE </t>
  </si>
  <si>
    <t xml:space="preserve">APÓSITO TRANSPARENTE KENDALL TRANSPARENT FILM DRESSING 10.2CM X 12.1CM </t>
  </si>
  <si>
    <t>APÓSITO TRANSPARENTE CON MARCO DE APLICACIÓN 6CM X 7CM TEGADERM FILM</t>
  </si>
  <si>
    <t>ALGODÓN PLISADO 50G QUIRMEX</t>
  </si>
  <si>
    <t>ALGODÓN PLISADO 50G GALIA</t>
  </si>
  <si>
    <t>ALGODÓN PLISADO 25G QUIRMEX</t>
  </si>
  <si>
    <t>ALGODÓN PLISADO 100G QUIRMEX</t>
  </si>
  <si>
    <t>AGUJA HIPODÉRMICA</t>
  </si>
  <si>
    <t>AGUJA ESPINAL</t>
  </si>
  <si>
    <t>AETHOXYLEROL (LAUROMACROGOL 400 SOL.INYECTABLE 1%)</t>
  </si>
  <si>
    <t>ADRENALINA RACÉMICA</t>
  </si>
  <si>
    <t>CADUCIDAD</t>
  </si>
  <si>
    <t>NOMBRE DE EQUIPO/MATERIAL</t>
  </si>
  <si>
    <t>MUCOVIBROL SOLUCIÓN</t>
  </si>
  <si>
    <t>ZATIN 14 CAPS</t>
  </si>
  <si>
    <t>DUCHA VAGINAL EDIGAR</t>
  </si>
  <si>
    <t>NORQUINOL 20 TABS</t>
  </si>
  <si>
    <t>NORFLOXACINO</t>
  </si>
  <si>
    <t>CARBAGER PLUS 10 TABS</t>
  </si>
  <si>
    <t>METOCARBAMOL/IBUPROFENO</t>
  </si>
  <si>
    <t>300 MG/300MG</t>
  </si>
  <si>
    <t>FLOSEP 8 TABS</t>
  </si>
  <si>
    <t>RETOFLAM F 10 TABS</t>
  </si>
  <si>
    <t>BRAX 10 TABS</t>
  </si>
  <si>
    <t>300 MG/275 MG</t>
  </si>
  <si>
    <t>CO TARSAN COMPRIMIDOS</t>
  </si>
  <si>
    <t xml:space="preserve">MELOXICAM </t>
  </si>
  <si>
    <t>ULGASTRIN 20 TABS</t>
  </si>
  <si>
    <t>PARACETAMOL 3 SUPOSITORIOS</t>
  </si>
  <si>
    <t>MAVICAM 10 TABS</t>
  </si>
  <si>
    <t>MELOXICAM</t>
  </si>
  <si>
    <t>TRIBEDOCE 30 TABS</t>
  </si>
  <si>
    <t>TIAMINA/PIRIDOXINA/CIANOCOBALAMINA</t>
  </si>
  <si>
    <t>100 MG/5 MG/50 MCG</t>
  </si>
  <si>
    <t>GYNOFFLER V 10 ÓVULOS</t>
  </si>
  <si>
    <t>ACETÓNIDO DE FLUOCINOLONA/METRONIDAZOL/NISTATINA</t>
  </si>
  <si>
    <t>0.5 MG/500 MG/100 000 U</t>
  </si>
  <si>
    <t>ULGASTRIN JARABE</t>
  </si>
  <si>
    <t>1.50 G/100 ML</t>
  </si>
  <si>
    <t>PARACETAMOL GOTAS</t>
  </si>
  <si>
    <t>100 MG/1 ML</t>
  </si>
  <si>
    <t>METOCLOPRAMIDA SOL GOTAS</t>
  </si>
  <si>
    <t>0.400 G</t>
  </si>
  <si>
    <t>DOXEMINA SOL INYECTABLE</t>
  </si>
  <si>
    <t>TIAMINA/PIRIDOXINA/HIDROXOCOBALAMINA</t>
  </si>
  <si>
    <t>100 MG/50 MG/10 MG</t>
  </si>
  <si>
    <t>ULGASTRIN 10 TABS</t>
  </si>
  <si>
    <t>ESPABION SUSPENSIÓN GOTAS</t>
  </si>
  <si>
    <t>BERNIVER UNGÜENTO 2%</t>
  </si>
  <si>
    <t>8.6 MG</t>
  </si>
  <si>
    <t>METRONIDAZOL/NISTATINA/FLUOCINOLONA</t>
  </si>
  <si>
    <t>500 MG/100 000 U/0.5 MG</t>
  </si>
  <si>
    <t>NINEKA SUSPENSIÓN</t>
  </si>
  <si>
    <t>0.733 G/10.00 G/0.700 G</t>
  </si>
  <si>
    <t>LABELLO</t>
  </si>
  <si>
    <t>ARSEN TABS</t>
  </si>
  <si>
    <t xml:space="preserve">CINTA MICROPORE 7.5 CM </t>
  </si>
  <si>
    <t>100 MG/5 G</t>
  </si>
  <si>
    <t>OSIDEA GL GEL ORAL</t>
  </si>
  <si>
    <t>DAKTARIN GEL</t>
  </si>
  <si>
    <t>MICONAZOL</t>
  </si>
  <si>
    <t>SUPRADOL GEL</t>
  </si>
  <si>
    <t>RIVAVIRINA</t>
  </si>
  <si>
    <t>VIRAZIDE CREMA</t>
  </si>
  <si>
    <t>GESTODENO-ETINILESTRADIOL</t>
  </si>
  <si>
    <t>75/30 MCG</t>
  </si>
  <si>
    <t>DIANE TABS</t>
  </si>
  <si>
    <t>CIPROTERONA-ETINILESTRADIOL</t>
  </si>
  <si>
    <t>2,00 MG/0,0035 MG</t>
  </si>
  <si>
    <t>PROMICIN SUSPENSIÓN</t>
  </si>
  <si>
    <t>PROCTO-GLYVENOL CREMA</t>
  </si>
  <si>
    <t>TREBENÓSIDO-LIDOCAÍNA</t>
  </si>
  <si>
    <t>5%/2%</t>
  </si>
  <si>
    <t>ADIMOD TABS 400 MG C/20</t>
  </si>
  <si>
    <t>PIDOTIMOD</t>
  </si>
  <si>
    <t>ADIMOD SOLUCIÓN C/10 FRASCOS</t>
  </si>
  <si>
    <t>400 MG / 7 ML</t>
  </si>
  <si>
    <t>AMK SOL. INYECTABLE</t>
  </si>
  <si>
    <t>AMIKACINA</t>
  </si>
  <si>
    <t>500 MG/ 2 ML</t>
  </si>
  <si>
    <t>SENSIBIT D SOLUCIÓN</t>
  </si>
  <si>
    <t>LORATADINA/PARACETAMOL</t>
  </si>
  <si>
    <t>CLORURO DE SODIO SOLUCIÓN INYECTABLE DE 250 ML (FISIOLÓGICA)</t>
  </si>
  <si>
    <t xml:space="preserve">NITAZOXANIDA </t>
  </si>
  <si>
    <t>PEPERACILINA, TAZOBACTAB</t>
  </si>
  <si>
    <t>650 MG</t>
  </si>
  <si>
    <t>AMINOEFEDRISON NF JARABE</t>
  </si>
  <si>
    <t>TEOFILINA/AMBROXOL</t>
  </si>
  <si>
    <t xml:space="preserve">PAROXETINA </t>
  </si>
  <si>
    <t>AMCEF I.M. SOL INYECTABLE 500 MG</t>
  </si>
  <si>
    <t>AMCEF I.M. SOL INYECTABLE 1 G</t>
  </si>
  <si>
    <t>LUDAMOL SOLUCIÓN (NOREPINEFRINA 4 MG/4 ML)</t>
  </si>
  <si>
    <t>SONDA DE FOLEY, LATEX 14 FR/CH (4.7 MM) DOVER</t>
  </si>
  <si>
    <t>VANAURUS SOL. INYECTABLE</t>
  </si>
  <si>
    <t>VANCOMICINA</t>
  </si>
  <si>
    <t>DISPOSITIVO INTRAUTERINO</t>
  </si>
  <si>
    <t>SE LOCALIZA EN REPISA DE CRISTAL LADO DERECHO</t>
  </si>
  <si>
    <t>METILDOPA</t>
  </si>
  <si>
    <t>ESTRADIOL 3,2 MG</t>
  </si>
  <si>
    <t>ESTRIOL</t>
  </si>
  <si>
    <t>EVOREL 8 PARCHES</t>
  </si>
  <si>
    <t>DIENOGEST</t>
  </si>
  <si>
    <t>DROSPIRENONA/ETINILESTRADIOL</t>
  </si>
  <si>
    <t>3.2 MG</t>
  </si>
  <si>
    <t>0.5 MG</t>
  </si>
  <si>
    <t>875 MG/125 MG</t>
  </si>
  <si>
    <t>3 MG/0.03 MG</t>
  </si>
  <si>
    <t>100 MG/400 MG</t>
  </si>
  <si>
    <t>AVAPENA 20 TABS</t>
  </si>
  <si>
    <t>OVESTIN 15 OVULOS</t>
  </si>
  <si>
    <t>VISANNETTE 28 TABS</t>
  </si>
  <si>
    <t>ALDACTONE A 30 TABS</t>
  </si>
  <si>
    <t>YASMIN 21 COMPRIMIDOS</t>
  </si>
  <si>
    <t>TREXEN DUO 7 OVULOS</t>
  </si>
  <si>
    <t>SOLUCIÓN CS PISA CLORURO DE SODIO DE 100 ML</t>
  </si>
  <si>
    <t>SOLUCIÓN CLORURO DE SODIO DE 10 ML</t>
  </si>
  <si>
    <t>SOLUCIÓN CLORURO DE SODIO DE 2 Y 5 ML</t>
  </si>
  <si>
    <t>CAJA JERINGA DE 10 ML</t>
  </si>
  <si>
    <t>DUODERM GEL 30 G</t>
  </si>
  <si>
    <t>AQUACEL BURN 13X10</t>
  </si>
  <si>
    <t>SENSI-CARE ADH REMOVER WIPE (1X30)</t>
  </si>
  <si>
    <t>BIORETIN TABS</t>
  </si>
  <si>
    <t>OMEGA 3, LUTEÍNA, L-CARNITINA, VITAMINAS Y MINERALES</t>
  </si>
  <si>
    <t>CONTROLIP CAPS</t>
  </si>
  <si>
    <t>FENOFIBRATO 160 MG</t>
  </si>
  <si>
    <t>SAFINOS TABS 24 MG</t>
  </si>
  <si>
    <t>BACTROPIN 20 TABS</t>
  </si>
  <si>
    <t>80 MG/400 MG</t>
  </si>
  <si>
    <t>REDAFLAM 10 TABS</t>
  </si>
  <si>
    <t>KETOCONAZOL</t>
  </si>
  <si>
    <t>NEUROFLAX SOL. INYECTABLE C/3</t>
  </si>
  <si>
    <t>ANGELIQ COMPRIMIDOS C/28</t>
  </si>
  <si>
    <t>ESTRADIOL-DROSPIRENONA</t>
  </si>
  <si>
    <t>1 MG/ 2 MG</t>
  </si>
  <si>
    <t>NORETISTERONA-ESTRADIOL</t>
  </si>
  <si>
    <t>50 MG/5 MG</t>
  </si>
  <si>
    <t xml:space="preserve">TIAMINAL B12 INYECTABLE </t>
  </si>
  <si>
    <t>CIANOCOBALAMINA, TIAMINA, LIDOCAINA</t>
  </si>
  <si>
    <t>SET CEPILLO Y PEINE PARA BEBÉ ROSA</t>
  </si>
  <si>
    <t>MESIGYNA INSTAYECT</t>
  </si>
  <si>
    <t>PROXALIN PLUS SUSPENSION</t>
  </si>
  <si>
    <t>PROXALIN PLUS 16 TABS</t>
  </si>
  <si>
    <t>300 MG/250 MG</t>
  </si>
  <si>
    <t>CISAPRIDA</t>
  </si>
  <si>
    <t>PRESISTIN 30 TABS (MAVER)</t>
  </si>
  <si>
    <t>PRESISTIN SUSPENSION</t>
  </si>
  <si>
    <t>MAVIFEM CREMA</t>
  </si>
  <si>
    <t>CLINDAMICINA/KETOCONAZOL</t>
  </si>
  <si>
    <t>2 G - 8 G/100 G</t>
  </si>
  <si>
    <t>ELYZOL 30 TABS</t>
  </si>
  <si>
    <t>SOLOFELX 7 TABS</t>
  </si>
  <si>
    <t>VANCOMICINA SOL INYECTABLE</t>
  </si>
  <si>
    <t>SUCRALFATO</t>
  </si>
  <si>
    <t xml:space="preserve">1 G </t>
  </si>
  <si>
    <t>IRONDEX SOL INYECTABLE</t>
  </si>
  <si>
    <t>HIERRO DEXTRANO</t>
  </si>
  <si>
    <t>RASPISONS UNGÜENTO</t>
  </si>
  <si>
    <t>NEOMICINA/RETINOL</t>
  </si>
  <si>
    <t>0.350/100 000 U.I.</t>
  </si>
  <si>
    <t>FLAMIDE 10 TABS</t>
  </si>
  <si>
    <t>LAMBLIT SUSPENSION</t>
  </si>
  <si>
    <t>5.0 G</t>
  </si>
  <si>
    <t>TRIMEXAZOL SOL INYECTABLE</t>
  </si>
  <si>
    <t>160 MG/800 MG/3 ML</t>
  </si>
  <si>
    <t>TRIMEXOLE F 14 TABS</t>
  </si>
  <si>
    <t>NITAZOXANIDA SUSP. (GLOBAL HEALTH)</t>
  </si>
  <si>
    <t>LECODER CREMA</t>
  </si>
  <si>
    <t>MICONAZOL 2 %</t>
  </si>
  <si>
    <t>MICONAZOL CREMA</t>
  </si>
  <si>
    <t>SERPHAMIDA 1 TAB</t>
  </si>
  <si>
    <t>RISPERIDONA</t>
  </si>
  <si>
    <t>FANCIADAZOL 6 TABS</t>
  </si>
  <si>
    <t xml:space="preserve">MEBENDAZOL </t>
  </si>
  <si>
    <t>MINOVAG 8 COMPRIMIDOS</t>
  </si>
  <si>
    <t>SECNIDAZOL</t>
  </si>
  <si>
    <t>ALGIDOL 10 CAPS</t>
  </si>
  <si>
    <t>ARGEMOL CREMA (SULFADIAZINA)</t>
  </si>
  <si>
    <t>CINTA ADHESIVA MICROPOROSA COLOR PIEL 2.5CM X 9.1M CONT.11PZAS</t>
  </si>
  <si>
    <t xml:space="preserve">SOMAZINA COMPRIMIDOS C/20 </t>
  </si>
  <si>
    <t>UTROGESTAN CAPS C/14</t>
  </si>
  <si>
    <t>UTROGESTAN CAPS C/15</t>
  </si>
  <si>
    <t>UTROGESTAN CAPS C/30</t>
  </si>
  <si>
    <t>TRAMADOL SOLUCIÓN GOTAS</t>
  </si>
  <si>
    <t>JANUMET COMP.</t>
  </si>
  <si>
    <t>SITAGLIPTINA METFORMINA</t>
  </si>
  <si>
    <t>TEMPRA I.V. SOLUCIÓN INYECTABLE</t>
  </si>
  <si>
    <t>FERULA METALICA 2 PIEZAS</t>
  </si>
  <si>
    <t>HIDROCLOROTIAZIDA</t>
  </si>
  <si>
    <t>LAB. PHARMALIFE</t>
  </si>
  <si>
    <t>MOTRIN SUSPENSIÓN INFANTIL</t>
  </si>
  <si>
    <t>2 G/100 ML</t>
  </si>
  <si>
    <t>AUGMENTIN TABS C/20</t>
  </si>
  <si>
    <t>AMOXICILINA / ÁCIDO CLAVULÁNICO</t>
  </si>
  <si>
    <t>500 MG / 125 MG</t>
  </si>
  <si>
    <t>NITRODERM TTS 7 PARCHES</t>
  </si>
  <si>
    <t>TRINITRATO DE GLICERILO</t>
  </si>
  <si>
    <t>POSTDAY COMP. C/2</t>
  </si>
  <si>
    <t>0,75 MG</t>
  </si>
  <si>
    <t>MOTRIN SUSPENSIÓN PEDIÁTRICA</t>
  </si>
  <si>
    <t>40 MG/1 ML</t>
  </si>
  <si>
    <t>TURAZIVE TABS C/30</t>
  </si>
  <si>
    <t>FEBUXOSTAT</t>
  </si>
  <si>
    <t>MINITRAN PARCHES C/10</t>
  </si>
  <si>
    <t>18 MG</t>
  </si>
  <si>
    <t>FASTUFREM GEL</t>
  </si>
  <si>
    <t>KETOPROFENO</t>
  </si>
  <si>
    <t>2.5 G / 100 G</t>
  </si>
  <si>
    <t>BEPANTHEN POMADA 5% 100 G</t>
  </si>
  <si>
    <t>TOBILLERA ELÁSTICA MEDI PAR TALLA MEDIANA</t>
  </si>
  <si>
    <t>TOBILLERA ELÁSTICA MEDI PAR TALLA GRANDE</t>
  </si>
  <si>
    <t>TALONERA PARA ESPOLÓN</t>
  </si>
  <si>
    <t>TALONERA ANTIMPACTO</t>
  </si>
  <si>
    <t>CLAMOXIN (10 TABS)</t>
  </si>
  <si>
    <t>CEFALVER SUSPENSION</t>
  </si>
  <si>
    <t>CLAMOXIN SUSPENSION</t>
  </si>
  <si>
    <t>125 MG/31.25 MG/5 ML</t>
  </si>
  <si>
    <t>250 MG/62.5 MG/5 ML</t>
  </si>
  <si>
    <t>FARIBROX SOLUCIÓN INFANTIL</t>
  </si>
  <si>
    <t>113 MG/150 MG</t>
  </si>
  <si>
    <t xml:space="preserve">FARIBROX SOLUCIÓN </t>
  </si>
  <si>
    <t>ANTI PIOX SHAMPOO</t>
  </si>
  <si>
    <t>FLUXACORD TABS</t>
  </si>
  <si>
    <t xml:space="preserve">CIPROFLOXACINO </t>
  </si>
  <si>
    <t xml:space="preserve">PERA DE SUCCIÓN CHICA </t>
  </si>
  <si>
    <t>FUCICORT CREMA</t>
  </si>
  <si>
    <t>ACIDO FUSIDICO, BETAMETASONA</t>
  </si>
  <si>
    <t>20 MG / 1 MG</t>
  </si>
  <si>
    <t>MEDIAS PREVARIS ALFA MEDIANA COMPRESIÓN CALCETA TERAPÉUTICA (CHICA NATURAL)</t>
  </si>
  <si>
    <t>SANDALIAS VARIOS NÚMEROS ( 5, 6 y 8 )</t>
  </si>
  <si>
    <t>TIRALECHE EDIGAR</t>
  </si>
  <si>
    <t>TIRALECHE KAREY</t>
  </si>
  <si>
    <t>HEPA MERZ 5 G/10 ML INYECTABLE</t>
  </si>
  <si>
    <t>L-ASPARTATO/ORNITINA</t>
  </si>
  <si>
    <t>5 G/ 10 ML</t>
  </si>
  <si>
    <t>VIAFLEX 30 CAPS</t>
  </si>
  <si>
    <t>DIACEREINA</t>
  </si>
  <si>
    <t>GIGEMET SOLUCIÓN GOTAS</t>
  </si>
  <si>
    <t xml:space="preserve">FELODIPINO </t>
  </si>
  <si>
    <t>MEDIAS JOBST MEDICAL LEGWEAR FIRM COMPRESSION THIGH HIGH 20-30 mmHg* (MEDIANA) COLOR NATURAL</t>
  </si>
  <si>
    <t>MEDIAS JOBST MEDICAL LEGWEAR FIRM COMPRESSION THIGH HIGH 20-30 mmHg* (LARGE) COLOR NATURAL</t>
  </si>
  <si>
    <t>CEVALIN  TABS MASTICABLES</t>
  </si>
  <si>
    <t>POSIPEN 12 CAPS</t>
  </si>
  <si>
    <t>NUTRACORT CREMA</t>
  </si>
  <si>
    <t>HIDROCORTISONA</t>
  </si>
  <si>
    <t>DANZEN 20 TABS</t>
  </si>
  <si>
    <t>CLOBESOL CREMA</t>
  </si>
  <si>
    <t>.05%</t>
  </si>
  <si>
    <t>AMSA FAST 21 CAPS</t>
  </si>
  <si>
    <t>AZURON 20 TABS</t>
  </si>
  <si>
    <t>ACIDO NALIDIXICO/FENAZOPIRIDINA</t>
  </si>
  <si>
    <t>500 MG/50 MG</t>
  </si>
  <si>
    <t>SIRACUX JARABE INFANTIL</t>
  </si>
  <si>
    <t>0.100 G/0.115 G</t>
  </si>
  <si>
    <t>PASTA DENTAL COLGATE TRIPLE ACCIÓN EXTRA BLANCURA50 ML</t>
  </si>
  <si>
    <t>PIRIFUR COMPRIMIDOS C/24</t>
  </si>
  <si>
    <t>500 MG / 50 MG</t>
  </si>
  <si>
    <t>CATAPRESAN COMP. C/30</t>
  </si>
  <si>
    <t>CLONIDINA</t>
  </si>
  <si>
    <t>0,100 MG</t>
  </si>
  <si>
    <t>TAMIFLU CAPS C/10</t>
  </si>
  <si>
    <t>OSELTAMIVIR</t>
  </si>
  <si>
    <t>GLUCOSAMINA-CONDROITIN</t>
  </si>
  <si>
    <t>1500-1200 MG</t>
  </si>
  <si>
    <t>CATETER 17G X 1 1/2" PUNZOCAT ROJO</t>
  </si>
  <si>
    <t>CATETER 18G X 1 1/4" PUNZOCAT VERDE</t>
  </si>
  <si>
    <t>CATETER 19G X 3/4" PUNZOCAT AZUL</t>
  </si>
  <si>
    <t>VARTALON COMPOSITUM 30 SOBRES</t>
  </si>
  <si>
    <t>NOVOVARTALON POLVO C/30 S0BRES</t>
  </si>
  <si>
    <t>LYRICA CAPS C/14</t>
  </si>
  <si>
    <t>NOVOVARTALON POLVO C/15 SOBRES</t>
  </si>
  <si>
    <t>ROXIDOLIN 10 CAPS</t>
  </si>
  <si>
    <t>PIMIKEN 40 TABS</t>
  </si>
  <si>
    <t>VALPROATO DE MAGNESIO</t>
  </si>
  <si>
    <t>TALCO PARA BEBÉ PHARMA</t>
  </si>
  <si>
    <t>APROVEL TABS C/14</t>
  </si>
  <si>
    <t>IRBESARTAN</t>
  </si>
  <si>
    <t>TRAZIDEX OFTENO</t>
  </si>
  <si>
    <t>TOBRAMICINA, DEXAMETASONA</t>
  </si>
  <si>
    <t>3 MG/1MG/ML</t>
  </si>
  <si>
    <t>SINCRONIUM CAPS C/28</t>
  </si>
  <si>
    <t>ACIDO ACETILSALICILICO/SIMVASTATINA/RAMIPRIL</t>
  </si>
  <si>
    <t>METFORMINA/VILDAGLIPTINA</t>
  </si>
  <si>
    <t>TEGRETOL LC TABS C/50</t>
  </si>
  <si>
    <t>LECHE NAN DE SOYA</t>
  </si>
  <si>
    <t>MENTOL UNGÜENTO 40 GR</t>
  </si>
  <si>
    <t>RASURADORES TWIN BIC</t>
  </si>
  <si>
    <t>SHAMPOO SAVILE 750 ML</t>
  </si>
  <si>
    <t>COMPETACT 14 TABS</t>
  </si>
  <si>
    <t>PAÑALES HUGGIES ULTRA CONFORT RN Y ETAPA 1</t>
  </si>
  <si>
    <t>SEDAL CREMA PARA PEINAR 300 ML</t>
  </si>
  <si>
    <t>KOTEX NOCTURNA CON ALAS Y CON MANZANILLA</t>
  </si>
  <si>
    <t xml:space="preserve">ESPONJA FACIAL SKINCARE </t>
  </si>
  <si>
    <t>PEINES JUEGO CON 3 PIEZAS</t>
  </si>
  <si>
    <t xml:space="preserve">PEINES INDIVIDUALES </t>
  </si>
  <si>
    <t>DOLVER 10 TABS</t>
  </si>
  <si>
    <t>ITAMOL MASTICABLE</t>
  </si>
  <si>
    <t xml:space="preserve">$ 41.00 POR CAJA,SUELTO </t>
  </si>
  <si>
    <t>AMEBYL 20 TABS</t>
  </si>
  <si>
    <t>400 MG/400 MG</t>
  </si>
  <si>
    <t>METRONIDAZOL/DIYODOHIDROXIQUINOLEINA</t>
  </si>
  <si>
    <t>TABLETAS ITAMOL (SUBSALICILATO DE BISMUTO)</t>
  </si>
  <si>
    <t>CLAVULIN 12H SUSPENSIÓN</t>
  </si>
  <si>
    <t>400 MG-57 MG/5 ML</t>
  </si>
  <si>
    <t>PLANTIVAL C/40 GRAGEAS</t>
  </si>
  <si>
    <t>VALERIANA OFFICINALIS, MELISSA OFFICINALIS</t>
  </si>
  <si>
    <t>ENTEROGERMINA C/20 AMP.</t>
  </si>
  <si>
    <t>ESPORAS DE BACILLUS CLAUSII</t>
  </si>
  <si>
    <t>VONTROL INYECTABLE C/2</t>
  </si>
  <si>
    <t>CLAMOXIN S SUSPENSION</t>
  </si>
  <si>
    <t>600 MG/42.9 MG/5 ML</t>
  </si>
  <si>
    <t>ORMOCYN T-5 (20 CAPS)</t>
  </si>
  <si>
    <t>FLEXTRIN 30 COMPRIMIDOS</t>
  </si>
  <si>
    <t>GLUCOSAMINA/CONDROITINA/ACIDO ASCORBICO</t>
  </si>
  <si>
    <t>KEFLEX SUSP. 250 MG</t>
  </si>
  <si>
    <t>KEFLEX SUSP PEDIATRICO 125 MG</t>
  </si>
  <si>
    <t>MINI DESODORANTES OBAO PIEL DELICADA 25 MG</t>
  </si>
  <si>
    <t>COLLICORT CREMA</t>
  </si>
  <si>
    <t>DIMEGAN D 10 CAPS</t>
  </si>
  <si>
    <t>5 MG/20 MG</t>
  </si>
  <si>
    <t>PLASIL 20 COMPRIMIDOS</t>
  </si>
  <si>
    <t>SEDALMERCK 20 TABS</t>
  </si>
  <si>
    <t>500 MG/50 MG/5 MG</t>
  </si>
  <si>
    <t>BELLAFEM MATERNAL</t>
  </si>
  <si>
    <t>CALCIO CON ÁCIDO FÓLICO</t>
  </si>
  <si>
    <t>600 MG/200 MCG</t>
  </si>
  <si>
    <t>BABY KANK-A TUBO</t>
  </si>
  <si>
    <t>BENZOCAÍNA</t>
  </si>
  <si>
    <t>NADIXA CREMA 1% 25 G</t>
  </si>
  <si>
    <t>NADIFLOXACINO</t>
  </si>
  <si>
    <t>SERTACONAZOL</t>
  </si>
  <si>
    <t>ERTACZO CREMA 2% 30 G</t>
  </si>
  <si>
    <t>PEZONERA EDIGAR</t>
  </si>
  <si>
    <t>FRASCOS CON GOTERO</t>
  </si>
  <si>
    <t>MEDIAS PREVARIS ALFA ALTA COMPRESIÓN CALCETA TERAPÉUTICA SIN PUNTA (GRANDE NATURAL)</t>
  </si>
  <si>
    <t>MEDIAS PREVARIS ALFA ALTA COMPRESIÓN CALCETA TERAPÉUTICA SIN PUNTA (MEDIANA NATURAL)</t>
  </si>
  <si>
    <t>MUCOVIBROL SOLUCIÓN GOTAS</t>
  </si>
  <si>
    <t>FEBRAX 5 SUPOSITORIOS</t>
  </si>
  <si>
    <t>100 MG/200 MG</t>
  </si>
  <si>
    <t>FRESUBIN D</t>
  </si>
  <si>
    <t>80 MG/10 MG/ 1 ML</t>
  </si>
  <si>
    <t>RIOPAN GEL C/10 SOBRES</t>
  </si>
  <si>
    <t>NIFUROXAZIDA</t>
  </si>
  <si>
    <t>LACTIPAN C/12 CAPS</t>
  </si>
  <si>
    <t>DEBROMU C/15 TABS</t>
  </si>
  <si>
    <t>BROMURO DE OTILONIO</t>
  </si>
  <si>
    <t>DEBROMU C/30 TABS</t>
  </si>
  <si>
    <t>LOBIVON C/14 COMP</t>
  </si>
  <si>
    <t>LOBIVON C/28 COMP</t>
  </si>
  <si>
    <t>NEBIVOLOL</t>
  </si>
  <si>
    <t>MAXOPRESS C/14 TABS</t>
  </si>
  <si>
    <t>OLMESARTAN-AMLODIPINO</t>
  </si>
  <si>
    <t>40 MG/5 MG</t>
  </si>
  <si>
    <t>OPENVAS C/14 TABS</t>
  </si>
  <si>
    <t>OLMESARTAN</t>
  </si>
  <si>
    <t>OLMESARTAN-HIDROCLOROTIAZIDA</t>
  </si>
  <si>
    <t>40 MG / 12,5 MG</t>
  </si>
  <si>
    <t>CEPILLO Y PEINE PARA BEBÉ ECONÓMICO COLOR AMARILLO</t>
  </si>
  <si>
    <t>ESTUCHE DE HILOS Y AGUJAS</t>
  </si>
  <si>
    <t>RTD</t>
  </si>
  <si>
    <t>KENDALL CALCIUM ALGINATE DRESSING</t>
  </si>
  <si>
    <t>AGRIFEN 10 TABS</t>
  </si>
  <si>
    <t>ANTIGRIPAL</t>
  </si>
  <si>
    <t>DOCSI 20 TABS</t>
  </si>
  <si>
    <t>CLORFENAMINA</t>
  </si>
  <si>
    <t>NASALUB INFANTIL</t>
  </si>
  <si>
    <t>INHEPAR SOL INYECTABLE</t>
  </si>
  <si>
    <t>HEPARINA</t>
  </si>
  <si>
    <t>5 000 UI/ ML</t>
  </si>
  <si>
    <t>DUPLAT 30 GRAGEAS</t>
  </si>
  <si>
    <t>SUEROX DE 630 ML (VARIOS SABORES)</t>
  </si>
  <si>
    <t>ELECTROLIT 625 ML (VARIOS SABORES)</t>
  </si>
  <si>
    <t>SOLURAL 500 ML (VARIOS SABORES)</t>
  </si>
  <si>
    <t>SOLURAL PEDIATRICO 300 ML (VARIOS SABORES)</t>
  </si>
  <si>
    <t>PEDIALYTE SR 500 ML (VARIOS SABORES)</t>
  </si>
  <si>
    <t>HEMOSIN K SOL INYECTABLE</t>
  </si>
  <si>
    <t>10 MG/10 MG</t>
  </si>
  <si>
    <t xml:space="preserve">TRITICUM VULGARE </t>
  </si>
  <si>
    <t>VILONA SOLUCIÓN</t>
  </si>
  <si>
    <t>PANCLASA SOL INYECTABLE</t>
  </si>
  <si>
    <t>40 MG, 0,04 MG/2 ML</t>
  </si>
  <si>
    <t>SONDA PARA DRENAJE URINARIO TIPO FOLEY DE 3 VÍAS 22 Fr 30 CC DE LÁTEX BARDIA</t>
  </si>
  <si>
    <t>GEL ANTIBACTERIAL DE 300 ML</t>
  </si>
  <si>
    <t>ESTROPAJO PARA BAÑO GRANDE</t>
  </si>
  <si>
    <t>MINI CEPILLO CON 2 PEINES</t>
  </si>
  <si>
    <t>ESPONJA EXFOLIADORA DE BAÑO</t>
  </si>
  <si>
    <t>PADS ZUUM C/50 PIEZAS</t>
  </si>
  <si>
    <t>BOLITAS PARA CABELLO (PAR)</t>
  </si>
  <si>
    <t>DESODOERANTE DOVE PURE DAMA</t>
  </si>
  <si>
    <t>DUODERM GEL 15 G</t>
  </si>
  <si>
    <t>0.7 G/100 ML</t>
  </si>
  <si>
    <t>VITAMINAS Y MINERALES CON LISINA</t>
  </si>
  <si>
    <t>100 ML</t>
  </si>
  <si>
    <t>RILTEN TABS C/30</t>
  </si>
  <si>
    <t>ACCU-CHEK LANCETS CON 200 PZAS</t>
  </si>
  <si>
    <t>GEL KILIGEL 120 G REPELENTE DE PIOJOS</t>
  </si>
  <si>
    <t>PARACETAMOL 10 TABS (MEDLEY)</t>
  </si>
  <si>
    <t>ALBENDAZOL</t>
  </si>
  <si>
    <t>400 MG/10 ML</t>
  </si>
  <si>
    <t>ENTEREX DBT SABOR FRESA</t>
  </si>
  <si>
    <t>237 ML</t>
  </si>
  <si>
    <t>KILICEL SHAMPOO Y GEL 120 ML ANTI PIOJOS</t>
  </si>
  <si>
    <t>VENDITAS INFANTILES C/100 PIEZAS</t>
  </si>
  <si>
    <t>VENDITAS ADHESIVAS DIFERENTES TAMAÑOS</t>
  </si>
  <si>
    <t>CEPILLO CON ESPEJO COLOR ROJO</t>
  </si>
  <si>
    <t>CEFTAZIDIMA</t>
  </si>
  <si>
    <t xml:space="preserve">HYPAFIX 10 CM X 10 M   </t>
  </si>
  <si>
    <t>GENKOVA SOL INYECTABLE 5 AMPOLLETAS</t>
  </si>
  <si>
    <t>GENKOVA SOL INYECTABLE 1 AMPOLLETA</t>
  </si>
  <si>
    <t>VENTOLIN TABS C/30</t>
  </si>
  <si>
    <t>KANKA SOLUCIÓN</t>
  </si>
  <si>
    <t>TELA ADHESIVA 7.5 CM X 10 M</t>
  </si>
  <si>
    <t xml:space="preserve">BENEVENTOL 3 CAPS </t>
  </si>
  <si>
    <t>PHARMAFIL LP 20 TABS</t>
  </si>
  <si>
    <t>BIOCORD SUSPENSIÓN INGERIBLE</t>
  </si>
  <si>
    <t>5 AMPOLLETAS</t>
  </si>
  <si>
    <t>LAVA OJOS</t>
  </si>
  <si>
    <t>KOTEX UNIKA PANTIPROTECTORES</t>
  </si>
  <si>
    <t>GOLBA HUMECTANTE DE LABIOS</t>
  </si>
  <si>
    <t xml:space="preserve">CLAVULIN SUSP. </t>
  </si>
  <si>
    <t>250 -62.5/5 ML</t>
  </si>
  <si>
    <t>NESTLE NAN OPTIPRO 1 (400 G)</t>
  </si>
  <si>
    <t>LECHE NIDO KINDER DE 400 G</t>
  </si>
  <si>
    <t>FURACIN POMADA 85 G</t>
  </si>
  <si>
    <t>GLINORBORAL COMPUESTO 40 TABS</t>
  </si>
  <si>
    <t>GLIBENCLAMIDA/FENFORMINA</t>
  </si>
  <si>
    <t>5 MG/50 MG</t>
  </si>
  <si>
    <t>AFUMIX 4 TABS</t>
  </si>
  <si>
    <t>FLUCONAZOL/TINIDAZOL</t>
  </si>
  <si>
    <t>37.5 MG/ 500 MG</t>
  </si>
  <si>
    <t xml:space="preserve">NOSOP GEL </t>
  </si>
  <si>
    <t>OTOLONE SOLUCION OTICA</t>
  </si>
  <si>
    <t>HIDROCORTISONA/CLORAMFENICOL/BENZOCAINA</t>
  </si>
  <si>
    <t>LASFLIGEN AEROSOL</t>
  </si>
  <si>
    <t>SALMETEROL/FLUTICASONA</t>
  </si>
  <si>
    <t>25 MCG/50 MCG</t>
  </si>
  <si>
    <t>200 MCG</t>
  </si>
  <si>
    <t>FLORATIL PEDIATRICO 12 SOBRES</t>
  </si>
  <si>
    <t>SACCHAROMYCES BOULARDII</t>
  </si>
  <si>
    <t>BRONCOLIN CARAMELO SIN AZÚCAR</t>
  </si>
  <si>
    <t>ALKA-SELTZER</t>
  </si>
  <si>
    <t>FLAMOZIN-T C/10 TABS.</t>
  </si>
  <si>
    <t>NOVAKOSID C/20 TABS</t>
  </si>
  <si>
    <t>AURICAM C/20 TABS</t>
  </si>
  <si>
    <t>7,5 MG</t>
  </si>
  <si>
    <t>AURICAM C/10 TABS</t>
  </si>
  <si>
    <t>VENDER SUELTO</t>
  </si>
  <si>
    <t>PAÑAL ADULTO UNITALLA DIAPRO C/12</t>
  </si>
  <si>
    <t>CEREAL NESTUM 4 CEREALES FASE 2 270 G</t>
  </si>
  <si>
    <t>SE ENCUENTRA EN REPISA LADO DERECHO</t>
  </si>
  <si>
    <t>100 MG/ 2 ML</t>
  </si>
  <si>
    <t>DALVEAR JARABE INFANTIL</t>
  </si>
  <si>
    <t>150 MG/80 MG/100 ML</t>
  </si>
  <si>
    <t>BISOLVON SOL ADULTO</t>
  </si>
  <si>
    <t>CLAVULIN 12 H 10 TABS</t>
  </si>
  <si>
    <t>DOLAC 10 TABS</t>
  </si>
  <si>
    <t>VANTAL BUCOFARÍNGEO SOLUCION</t>
  </si>
  <si>
    <t>ALLEGRA D 10 TABS</t>
  </si>
  <si>
    <t xml:space="preserve">FEXOFENADINA/FELILEFRINA </t>
  </si>
  <si>
    <t>60 MG/25 MG</t>
  </si>
  <si>
    <t>MASAJEADOR DE CABEZA</t>
  </si>
  <si>
    <t>PASADOR CAJITA C/50 PIEZAS</t>
  </si>
  <si>
    <t>ACEITE DE BEBE JALOMA 60 ML</t>
  </si>
  <si>
    <t>PRUDENCE LUBRICANTE GROSELLA Y NARANJA</t>
  </si>
  <si>
    <t>CEPILLO DENTAL TRAVEL KIT CON 3 PIEZAS</t>
  </si>
  <si>
    <t xml:space="preserve">CEPILLO DENTAL INFANTIL </t>
  </si>
  <si>
    <t>CEPILLOS DENTALES INFANTILES C/2 PIEZAS</t>
  </si>
  <si>
    <t>CEPILLOS INTERDENTALES C/3 PIEZAS</t>
  </si>
  <si>
    <t xml:space="preserve">HILO DENTAL ENCERADO PHARMA </t>
  </si>
  <si>
    <t>ARCHER TABS C/14</t>
  </si>
  <si>
    <t>TELMISARTÁN TABS C/14 AMSA</t>
  </si>
  <si>
    <t>TELMISARTÁN TABS C/28 AMSA</t>
  </si>
  <si>
    <t>CONYSMIN TABS C/20</t>
  </si>
  <si>
    <t>VENDA DE COMPRESIÓN 5 CM</t>
  </si>
  <si>
    <t>VENDA DE COMPRESIÓN 10 CM</t>
  </si>
  <si>
    <t>ACEITE DE RICINO</t>
  </si>
  <si>
    <t>ACEITE DE OLIVO</t>
  </si>
  <si>
    <t>DEXAMETASONA SOL INYECTABLE LAB. AMSA</t>
  </si>
  <si>
    <t>DEXAMETASONA SOL INYECTABLE LAB. PISA</t>
  </si>
  <si>
    <t>FIGRAL TABS C/4 TABS</t>
  </si>
  <si>
    <t>FIGRAL TABS C/1 TAB</t>
  </si>
  <si>
    <t>TYLENOL INFANTIL SUSPENSION</t>
  </si>
  <si>
    <t>3.2 G/100 ML</t>
  </si>
  <si>
    <t>LOCOID CREMA</t>
  </si>
  <si>
    <t>KALTOSTAT APOSITO CON ALGINATO DE CALCIO Y SODIO</t>
  </si>
  <si>
    <t xml:space="preserve">TELA ADHESIVA 2.5CM X 1M </t>
  </si>
  <si>
    <t>TELA ADHESIVA 2.5CM X 9,1 M LARGO</t>
  </si>
  <si>
    <t>TELA ADHESIVA 1,25 CM X 9,1 M LARGO</t>
  </si>
  <si>
    <t>ARGYLE THORACIC CATHETER 36 FR/CH (CATETER TORAXICO, TUBO PLEURAL, SONDA ENDOPLEURAL)</t>
  </si>
  <si>
    <t>ARGYLE THORACIC CATHETER 24 FR/CH (CATETER TORAXICO, TUBO PLEURAL, SONDA ENDOPLEURAL)</t>
  </si>
  <si>
    <t>ARGYLE THORACIC CATHETER 28 FR/CH (CATETER TORAXICO, TUBO PLEURAL, SONDA ENDOPLEURAL)</t>
  </si>
  <si>
    <t>XARELTO C/28 COMP.</t>
  </si>
  <si>
    <t>RIVAROXABAN</t>
  </si>
  <si>
    <t>GIABRI C/30 TABS</t>
  </si>
  <si>
    <t>CIPROFIBRATO</t>
  </si>
  <si>
    <t xml:space="preserve">GASA SIMPLE ESTERILIZADA 10 PZAS DOBLADA 10 CM X 10CM DIBAR </t>
  </si>
  <si>
    <t>LUCIARA CREMA ANTI ESTRÍAS</t>
  </si>
  <si>
    <t>200 ML</t>
  </si>
  <si>
    <t>VITAMINA,MINERALES,ACIDO FOLICO,OMEGA 3</t>
  </si>
  <si>
    <t>BONADOXINA SOLUCIÓN GOTAS</t>
  </si>
  <si>
    <t>REGENESIS MAX 30 CAPS</t>
  </si>
  <si>
    <t>EQUIPO DE CATERIZACIÓN VENOSA CENTRAL DE TRES LUMEN (ARROW)</t>
  </si>
  <si>
    <t>HISTIACIL NF 10 CAPS</t>
  </si>
  <si>
    <t>FEBRAX SUSPENSION</t>
  </si>
  <si>
    <t>CANESTEN V DUAL CREMA, OVULOS</t>
  </si>
  <si>
    <t>200MG - 1%</t>
  </si>
  <si>
    <t>EXTRACTOR DE LECHE MANUAL EVENFLO</t>
  </si>
  <si>
    <t>JABÓN LÍQUIDO ANTIBACTERIAL PARA MANOS ZEST</t>
  </si>
  <si>
    <t>TOALLITAS PARA BEBÉ EL CHAVO CON 80 PIEZAS</t>
  </si>
  <si>
    <t>TOALLITAS HUMEDAS BETHE BEST C/80</t>
  </si>
  <si>
    <t>TOALLITAS HUMEDAS BETHE BEST C/70</t>
  </si>
  <si>
    <t>BIBERÓN EVENFLO SLIMFIT</t>
  </si>
  <si>
    <t>ENJUAGUE BUCAL ASTRINGOSOL DE 300 ML</t>
  </si>
  <si>
    <t>ENGUAJE BUCAS LUMINOUS WHITE DE 60 ML</t>
  </si>
  <si>
    <t>ENGUAJE BUCAS ICE INFINITY DE 60 ML</t>
  </si>
  <si>
    <t>MORDEDERA DE AGUA</t>
  </si>
  <si>
    <t xml:space="preserve">ESPONJA CORPORAL CKYN CARE </t>
  </si>
  <si>
    <t>TOALLA RIGIDA CORPORAL PARA BAÑO</t>
  </si>
  <si>
    <t>CIPROXINA C/14 TABS</t>
  </si>
  <si>
    <t>CIPROXINA C/8 TABS</t>
  </si>
  <si>
    <t>ZYLOPRIM C/30 TABS</t>
  </si>
  <si>
    <t>ZYLOPRIM C/60 TABS</t>
  </si>
  <si>
    <t>DIRNELID SUSP. NASAL</t>
  </si>
  <si>
    <t>DIRNELID SUSP. NASAL INFANTIL</t>
  </si>
  <si>
    <t>MOMETASONA</t>
  </si>
  <si>
    <t>0,50 MG</t>
  </si>
  <si>
    <t>0,05 G</t>
  </si>
  <si>
    <t>JAGODI AEROSOL</t>
  </si>
  <si>
    <t>450 / 50 MG</t>
  </si>
  <si>
    <t>CREMA HUMECTANTE EN BOLSITA</t>
  </si>
  <si>
    <t>OXIDO DE ZINC POLVO DE 10 MG</t>
  </si>
  <si>
    <t>FILGRASTIM</t>
  </si>
  <si>
    <t>GELCAVIT PLATINUM 30 CAPS</t>
  </si>
  <si>
    <t>FURITEX 40 CAPS</t>
  </si>
  <si>
    <t>NITROFURANTOINA</t>
  </si>
  <si>
    <t>REDOXON TABS MASTICABLES INFANTIL</t>
  </si>
  <si>
    <t>AMOXICILINA AMSA 12 CAPS</t>
  </si>
  <si>
    <t>PROSEDAL SOLUCIÓN INFANTIL</t>
  </si>
  <si>
    <t>TRIBEDOCE COMPUESTO TABS 30 GRAGEAS</t>
  </si>
  <si>
    <t>COMPLEJO B - DICLOFENACO</t>
  </si>
  <si>
    <t>FENILEFRINA/LORATADINA</t>
  </si>
  <si>
    <t>LEVONORGESTREL, ETINILESTRADIOL 28 TABS</t>
  </si>
  <si>
    <t>LEVONORGESTREL, ETINILESTRADIOL</t>
  </si>
  <si>
    <t>0.15 MG/ 0.03 MG</t>
  </si>
  <si>
    <t>SANIDERM OXIDO DE ZINC CREMA</t>
  </si>
  <si>
    <t>BAÑO COLOIDE</t>
  </si>
  <si>
    <t>CALCETINES 15-20 MMHG AZUL MARINO MEDIANO THERAFIRM</t>
  </si>
  <si>
    <t>CALCETINES 15-20 MMHG NEGRO MEDIANO JOBST</t>
  </si>
  <si>
    <t>MEDIAS ANTIEMBOLICAS ELASTICAS DE COMPRESION GRADUADA BLANCAS GRANDE LARGAS</t>
  </si>
  <si>
    <t>DALAY C/30 CAPS.</t>
  </si>
  <si>
    <t>VALERIANA MELISSA PASSIFLORA</t>
  </si>
  <si>
    <t>TOPRON SUSPENSION</t>
  </si>
  <si>
    <t>4.4 G/100 ML</t>
  </si>
  <si>
    <t>BAYCUTEN N CREMA</t>
  </si>
  <si>
    <t>CLOTRIMAZOL/DEXAMETASONA</t>
  </si>
  <si>
    <t xml:space="preserve">LACTOBACILOS  </t>
  </si>
  <si>
    <t>VODELAN 14 TABS</t>
  </si>
  <si>
    <t>CIPROFLOXACINO/ FENAZOPIRIDINA</t>
  </si>
  <si>
    <t>500 MG/ 100 MG</t>
  </si>
  <si>
    <t>LITASINA 30 TABS</t>
  </si>
  <si>
    <t>NORMEX  60 ML</t>
  </si>
  <si>
    <t>8.5 G</t>
  </si>
  <si>
    <t>TIAMINA, PIRIDOXINA Y CIANOCOBALAMINA</t>
  </si>
  <si>
    <t>DIWALI C/30 TABS</t>
  </si>
  <si>
    <t>VALPROATO SEMISODICO</t>
  </si>
  <si>
    <t>VICK PASTILLAS VARIOS SABORES</t>
  </si>
  <si>
    <t>KALLION XR C/30 TABS</t>
  </si>
  <si>
    <t>OXCARBAZEPINA 150 MG</t>
  </si>
  <si>
    <t>SE REGRESARÁ A FARMACOS POR CORTA FECHA DE CADUCIDAD</t>
  </si>
  <si>
    <t>LARITOL SOLUCION 60 ML MAVER</t>
  </si>
  <si>
    <t>HUMECTANTES DE LABIOS</t>
  </si>
  <si>
    <t>X PREP SOLUCION</t>
  </si>
  <si>
    <t>BIBERÓN EVENFLO DISNEY (VERDE, ROSA)</t>
  </si>
  <si>
    <t>ALTRULINE 14 TABS</t>
  </si>
  <si>
    <t>ITALDERMOL CREMA 30 G</t>
  </si>
  <si>
    <t xml:space="preserve">GABAPENTINA </t>
  </si>
  <si>
    <t>FLEXIVER 14 TABS</t>
  </si>
  <si>
    <t>AVESTREP 7 TABS</t>
  </si>
  <si>
    <t>MOXIFLOXACINO</t>
  </si>
  <si>
    <t>FLEVOX 7 TABS</t>
  </si>
  <si>
    <t>STUGERON FORTE 60 TABS</t>
  </si>
  <si>
    <t>PRONTOSAN SOLUCIÓN PARA LAVADO DE HERIDAS 350 ML</t>
  </si>
  <si>
    <t>TELFA AMD ANTICROBIAL NION ADEHERENTE PAD 7,6x20,3 CM</t>
  </si>
  <si>
    <t>KERLIX AMD ANTIMICROBIAL SUPER SPONGES C/5 PIEZAS</t>
  </si>
  <si>
    <t>COJIN ROHO MOSAIC 18x16 C</t>
  </si>
  <si>
    <t>FIBRACOL PLUS 10,2x11,1 CM</t>
  </si>
  <si>
    <t>METIXANE 40 TABS</t>
  </si>
  <si>
    <t>VENDA VISCOPASTE 7,5 CMx6 MT</t>
  </si>
  <si>
    <t>APOSITO BACTIGRASS 10x10</t>
  </si>
  <si>
    <t>KITOSCELL GEL 10 G</t>
  </si>
  <si>
    <t>SENOSIAIN 10 SUPOSITORIOS ADULTO</t>
  </si>
  <si>
    <t>SERRATOL 30 TABS</t>
  </si>
  <si>
    <t>VALNAIT 30 CAPS</t>
  </si>
  <si>
    <t>VALERIANA OFFICINALIS</t>
  </si>
  <si>
    <t>PIOGLITAZONA 7 TABS AMSA</t>
  </si>
  <si>
    <t>VERAPAMILO</t>
  </si>
  <si>
    <t>HEMOSIN-K ORAL C/32 TABS</t>
  </si>
  <si>
    <t>QG5 30 TABS</t>
  </si>
  <si>
    <t>PSIDIUM GUAJAVA</t>
  </si>
  <si>
    <t>LEXAPRO 10 MG 28 TABS</t>
  </si>
  <si>
    <t>ESCITALOPRAM</t>
  </si>
  <si>
    <t>AQUACEL EXTRA 15 X 15</t>
  </si>
  <si>
    <t>NIVEA LATA 50 ML</t>
  </si>
  <si>
    <t>DIMEGAN  C/10 CAPS</t>
  </si>
  <si>
    <t>IMDUR C/20 TABS</t>
  </si>
  <si>
    <t>MONONITRATO DE ISOSORBIDA</t>
  </si>
  <si>
    <t xml:space="preserve">TOALLAS HUMEDAS TENA ADULTO </t>
  </si>
  <si>
    <t>TOALLITAS PARA BEBÉ SUAVELASTIC MAX CON 100 PIEZAS</t>
  </si>
  <si>
    <t>TOALLITAS HUMEDAS DE BEBÉ BEBYTO (80 TOALLITAS)</t>
  </si>
  <si>
    <t>PANTIMEDIAS NO-VARIX MEDIANA COMPRESIÓN TALLA MEDIANA COLOR NATURAL</t>
  </si>
  <si>
    <t>PANTIMEDIAS NO-VARIX MEDIANA COMPRESIÓN TALLA GRANDE COLOR NATURAL</t>
  </si>
  <si>
    <t>COLCHICINA</t>
  </si>
  <si>
    <t xml:space="preserve">1 MG </t>
  </si>
  <si>
    <t>ARDOR Y COMEZON</t>
  </si>
  <si>
    <t>PANTIMEDIAS PREVARIS BLANCO TALLA CHICA</t>
  </si>
  <si>
    <t>PANTIMEDIAS PREVARIS BLANCO TALLA GRANDE</t>
  </si>
  <si>
    <t>PANTIMEDIAS PREVARIS BLANCO TALLA EXTRAGRANDE</t>
  </si>
  <si>
    <t>CALCETIN PARA CABALLERO MEDIANA COMPRESIÓN COLOR NEGRO TALLA CH-M</t>
  </si>
  <si>
    <t>CALCETIN PARA CABALLERO MEDIANA COMPRESIÓN COLOR NEGRO TALLA G-EX</t>
  </si>
  <si>
    <t>CALCETINES PARA DAMA MEDIANA COMPRESIÓN UNITALLA NEGRO</t>
  </si>
  <si>
    <t>DESINFECTANTES DE ALIMENTOS</t>
  </si>
  <si>
    <t>COZAAR XQ 30 COMPRIMIDOS</t>
  </si>
  <si>
    <t>LOSARTÁN/AMLODIPINO</t>
  </si>
  <si>
    <t>100 MG/5 MG</t>
  </si>
  <si>
    <t>50 MG/500 MG</t>
  </si>
  <si>
    <t>3 MG</t>
  </si>
  <si>
    <t>TROFERIT 15 TABS</t>
  </si>
  <si>
    <t>DROPROPIZINA</t>
  </si>
  <si>
    <t>LOROTEC 10 TABS</t>
  </si>
  <si>
    <t>OLMESARTAN, AMLODIPINO, HIDROCLOROTIAZIDA</t>
  </si>
  <si>
    <t>40 MG/5MG/12,5MG</t>
  </si>
  <si>
    <t>LECHE NAN 2 OPTIPRO 800 GR</t>
  </si>
  <si>
    <t>PULMICORT TURBUHALER P/INHALACIÓN</t>
  </si>
  <si>
    <t>SEDALMERCK MAX 24 TABS</t>
  </si>
  <si>
    <t>PARACETAMOL/ CAFEÍNA</t>
  </si>
  <si>
    <t>AMPIGRIN INYECTABLE ADULTO</t>
  </si>
  <si>
    <t>AMPIGRIN SOL INYECTABLE INFANTIL</t>
  </si>
  <si>
    <t>TAMEX SUSPENSIÓN</t>
  </si>
  <si>
    <t>MEXSANA 160 G</t>
  </si>
  <si>
    <t>ZOVIRAX SUSP PEDIATRICA</t>
  </si>
  <si>
    <t>BRONCOLIN CARAMELO CON MIEL DE ABEJA (VARIOS SABORES)</t>
  </si>
  <si>
    <t>INHIBITRON F (14 CAPS)</t>
  </si>
  <si>
    <t>CINITAPRIDA</t>
  </si>
  <si>
    <t>PARCHE 30 MG KETOPROFENO</t>
  </si>
  <si>
    <t>POMADA DE LECHUGA</t>
  </si>
  <si>
    <t>POMADA DE MANZANA</t>
  </si>
  <si>
    <t>POMADA DE PAN PUERCO</t>
  </si>
  <si>
    <t>50 MG/1 G</t>
  </si>
  <si>
    <t>QUICKLY PRUEBA DE EMBARAZO</t>
  </si>
  <si>
    <t>BARMICIL CREMA</t>
  </si>
  <si>
    <t>BETAMETASONA/ CLOTRIMAZOL/GENTAMICINA</t>
  </si>
  <si>
    <t>PANTOMICINA ES SUSP</t>
  </si>
  <si>
    <t>FLOROGLUCINOL TRIMETILFLOROGLUCINOL 20 CAPS</t>
  </si>
  <si>
    <t>FLOROGLUCINOL TRIMETILFLOROGLUCINOL</t>
  </si>
  <si>
    <t>XL-3 XTRA C/12 TABS.</t>
  </si>
  <si>
    <t>CAPENT CREMA PARA ROZADURAS 45 G</t>
  </si>
  <si>
    <t>CAPENT CREMA PARA ROZADURAS 110 G</t>
  </si>
  <si>
    <t>RASTRILLO XTREME 3</t>
  </si>
  <si>
    <t>SHAMPOO BIO EXPERT 8 ML</t>
  </si>
  <si>
    <t>SHAMPOO NO-PIO-JIN 12 ML</t>
  </si>
  <si>
    <t>ALGODÓN PLISADO DIBAR 10 G</t>
  </si>
  <si>
    <t>CEPILLO DENTAL PREMIER CLEAN</t>
  </si>
  <si>
    <t>LACTIV KIDS 30 TABS MASTICABLES</t>
  </si>
  <si>
    <t>AVENA, LACTOBACILOS, ARANDANO</t>
  </si>
  <si>
    <t>500/5 MG</t>
  </si>
  <si>
    <t>TROPHARMA C/20 TABS</t>
  </si>
  <si>
    <t>RAUDIL C/20 TABS</t>
  </si>
  <si>
    <t>GREMILTAL C/10 CAPS.</t>
  </si>
  <si>
    <t>SHAMPOO PARA BEBÉ JOHNSON´S DE 200 ML</t>
  </si>
  <si>
    <t>PROCTO-GLYVENOL C/5 SUPOSITORIOS</t>
  </si>
  <si>
    <t>TRIBENÓSIDO/LIDOCAÍNA</t>
  </si>
  <si>
    <t>400 MG/40 MG</t>
  </si>
  <si>
    <t>ANGIOTROFIN C/30 COMP.</t>
  </si>
  <si>
    <t>DILTIAZEM</t>
  </si>
  <si>
    <t>DISGREN C/30 CAPS.</t>
  </si>
  <si>
    <t>TRIFLUSAL</t>
  </si>
  <si>
    <t>RIOPAN GEL C/20 SOBRES</t>
  </si>
  <si>
    <t>ALCOHOL EN GEL 450 ML</t>
  </si>
  <si>
    <t>CREMAS CARE RESTAURACIÓN INTENSIVA DE 90 GR</t>
  </si>
  <si>
    <t>CREMAS PARA MANOS BUTTERTLY 140 GR</t>
  </si>
  <si>
    <t>BRILLOS PRINCESAS PARA NIÑA</t>
  </si>
  <si>
    <t>DELINEADOR PARA LABIOS</t>
  </si>
  <si>
    <t>BRILLO PARA LABIOS GLOSS</t>
  </si>
  <si>
    <t>CLORAN ÓTICO SOL</t>
  </si>
  <si>
    <t>CLORANFENICOL/BENZOCAINA</t>
  </si>
  <si>
    <t xml:space="preserve"> VICK PYRENA</t>
  </si>
  <si>
    <t>SIPAROX SUSPENSIÓN</t>
  </si>
  <si>
    <t>CLAMOXIN 12 H SUSP PEDIATRICO</t>
  </si>
  <si>
    <t>200 MG/28,5 MG/5 ML</t>
  </si>
  <si>
    <t>SYSTANE BALANCE GOTAS LUBRICANTES</t>
  </si>
  <si>
    <t>PROPILENGLICOL</t>
  </si>
  <si>
    <t>.06 %</t>
  </si>
  <si>
    <t>CREMA CORPORAL JALEA REAL DE 1 LT</t>
  </si>
  <si>
    <t>CREMA CORPORAL DE 350 G</t>
  </si>
  <si>
    <t>CREMA PARA MANOS Y UÑAS DE 50 G</t>
  </si>
  <si>
    <t>TOALLITAS FACIALES CLEARSKIN</t>
  </si>
  <si>
    <t>OLMESARTÁN</t>
  </si>
  <si>
    <t>CLARITROMICINA MEDLEY 10 TABS</t>
  </si>
  <si>
    <t>SUELTA $ 8.00 C/U</t>
  </si>
  <si>
    <t>GEL EGO 250 ML</t>
  </si>
  <si>
    <t>$30.00 PTE C/4</t>
  </si>
  <si>
    <t>PLAVIX C/28 TABS</t>
  </si>
  <si>
    <t>AFAZOL GRIN SOL NASAL</t>
  </si>
  <si>
    <t>TYLENOL PEDIATRICA SUSP</t>
  </si>
  <si>
    <t>100 MG/ ML</t>
  </si>
  <si>
    <t>SALOFALK 40 TABS</t>
  </si>
  <si>
    <t>MESALAZINA</t>
  </si>
  <si>
    <t>ACTI LIFE (CON 10 PINZAS) BOLSA DE COLOSTOMIA</t>
  </si>
  <si>
    <t>INSULINA GLARGINA</t>
  </si>
  <si>
    <t>10 ML</t>
  </si>
  <si>
    <t>OCTAGLOB-D SOLUCIÓN</t>
  </si>
  <si>
    <t>INMUNOGLOBULINA HUMANA ANTI-D</t>
  </si>
  <si>
    <t>1500 UI/2ML</t>
  </si>
  <si>
    <t>BERIATE SOLUCIÓN</t>
  </si>
  <si>
    <t>FACTOR VIII COAGULACIÓN SANGUINEA</t>
  </si>
  <si>
    <t>250 UI</t>
  </si>
  <si>
    <t>ZOFENOPRIL</t>
  </si>
  <si>
    <t>BIFRACARD C/14 TABS</t>
  </si>
  <si>
    <t>AMLODIPINO, VALSARTÁN</t>
  </si>
  <si>
    <t>5 MG/160 MG</t>
  </si>
  <si>
    <t>PLIDAN GOTAS</t>
  </si>
  <si>
    <t xml:space="preserve">PARGEVERINA </t>
  </si>
  <si>
    <t>NEUROFLAX C/1 AMP</t>
  </si>
  <si>
    <t>BICALUTAMIDA C/28 COMP</t>
  </si>
  <si>
    <t>ACTRON SUSP PEDIÁTRICA</t>
  </si>
  <si>
    <t>HISTIACIL NF 20 CAPS</t>
  </si>
  <si>
    <t>DULCOLAX 10 TABS</t>
  </si>
  <si>
    <t>BISACODILO</t>
  </si>
  <si>
    <t xml:space="preserve">ANDANTOL JALEA </t>
  </si>
  <si>
    <t>ISOTIPENDILO</t>
  </si>
  <si>
    <t>VOLTAREN 24 HR 15 MG 5 PARCHES</t>
  </si>
  <si>
    <t xml:space="preserve">FITOESTIMULINA CREMA </t>
  </si>
  <si>
    <t>ESTROPAJO CORPORAL ROYAL PLUS</t>
  </si>
  <si>
    <t>MEXSANA TALCO DE 320 G</t>
  </si>
  <si>
    <t>DEPO-PROVERA SUSP. INYECTABLE</t>
  </si>
  <si>
    <t>MEDROXIPROGESTERONA</t>
  </si>
  <si>
    <t>150 MG/ML</t>
  </si>
  <si>
    <t>VARICYL GEL PARA PIERNAS CON VÁRICES</t>
  </si>
  <si>
    <t>DACTIL OB C/30 COMP</t>
  </si>
  <si>
    <t>PIPERIDOLATO</t>
  </si>
  <si>
    <t>CARE SUN 50 FPS</t>
  </si>
  <si>
    <t>CARE SUN 30 FPS</t>
  </si>
  <si>
    <t>CARE SUN FACE 50 FPS</t>
  </si>
  <si>
    <t>TTAIO TOALLA RIGIDA ERGONÓMICA</t>
  </si>
  <si>
    <t>TTAIO TELA STRETCH PARA BAÑA</t>
  </si>
  <si>
    <t>SOMAKI ESPONJA FACIAL</t>
  </si>
  <si>
    <t>KOTEX UNIKA NOCTURNA CON ALAS ULTRADELGADA</t>
  </si>
  <si>
    <t>MULTIVITAMINICO</t>
  </si>
  <si>
    <t>INDERALICI 50 TABS</t>
  </si>
  <si>
    <t>ACEITE MENNEN PARA BEBÉ DE 100 ML</t>
  </si>
  <si>
    <t>ACEITE MENNEN PARA BEBÉ DE 50 ML</t>
  </si>
  <si>
    <t>GELCAVIT 30 CAPS</t>
  </si>
  <si>
    <t>BIOFURIN 40 CAPS</t>
  </si>
  <si>
    <t>CALAFFLER SUSP GOTAS</t>
  </si>
  <si>
    <t>BIOMESINA COMPUESTA 10 GRAGEAS</t>
  </si>
  <si>
    <t>BUTILHIOSCINA/METAMIZOL SÓDICO</t>
  </si>
  <si>
    <t>CLAMOXIN 12 H JUNIOR SUSP</t>
  </si>
  <si>
    <t>400 MG/57 MG/5 ML</t>
  </si>
  <si>
    <t>ALGODÓN TORUNDA C/100</t>
  </si>
  <si>
    <t>ISOPOS CAJA C/200 PIEZAS</t>
  </si>
  <si>
    <t>PROTECTOR SOLAR FPS 50 125 G</t>
  </si>
  <si>
    <t>LOVARIN  SOL</t>
  </si>
  <si>
    <t>TEMPRA 10 TABS</t>
  </si>
  <si>
    <t>HERBAL ESSENCES CREMA PARA PEINAR DE 300 ML</t>
  </si>
  <si>
    <t>PAÑUELOS CON EUCALIPTO Y MENTOL C/60</t>
  </si>
  <si>
    <t>PAÑUELOS COLD CARE ANTI-VIRAL C/80 PAÑUELOS</t>
  </si>
  <si>
    <t>PHARMACAINE (LIDOCAÍNA) SOLUCIÓN EN SPRAY</t>
  </si>
  <si>
    <t>VENA VEND CON OXIDO DE ZINC LE ROY</t>
  </si>
  <si>
    <t>SHAMPOO JOHNSON'S BABY 200 ML CABELLO OSCURO</t>
  </si>
  <si>
    <t>BLOQADRE 14 TABS</t>
  </si>
  <si>
    <t>ATALAK SPORT CREMA</t>
  </si>
  <si>
    <t>1.0 %</t>
  </si>
  <si>
    <t>AMPIGRIN PFC INFANTIL JARABE</t>
  </si>
  <si>
    <t>LOXCELL NF</t>
  </si>
  <si>
    <t>ALBENDAZOL, QUINFAMIDA</t>
  </si>
  <si>
    <t>400 MG/300 MG</t>
  </si>
  <si>
    <t>REDOXON FORTE</t>
  </si>
  <si>
    <t>2 G</t>
  </si>
  <si>
    <t>CHUPÓN PARA BEBÉ NUBY SENCILLO</t>
  </si>
  <si>
    <t>CHUPÓN PARA BEBÉ NUBY ORTODÓNTICO</t>
  </si>
  <si>
    <t xml:space="preserve">ITALVIRON JARABE </t>
  </si>
  <si>
    <t>AMINOACIDOS Y VITAMINA V6</t>
  </si>
  <si>
    <t>150 ML</t>
  </si>
  <si>
    <t>LOSEC A-20  14 CAPS</t>
  </si>
  <si>
    <t>ALEVIAN DUO CAPS C/32</t>
  </si>
  <si>
    <t>MICROGYNON 21 TABS</t>
  </si>
  <si>
    <t>LEVONORGESTREL/ ETINILESTRADIOL</t>
  </si>
  <si>
    <t>BIPALVER 28 CAPS</t>
  </si>
  <si>
    <t>SENSIBIT D NF 12 HRS TABS</t>
  </si>
  <si>
    <t>ZINNAT SUSPENSION</t>
  </si>
  <si>
    <t>DETRUSITOL 14 TABS</t>
  </si>
  <si>
    <t>SISTEMA GB SHAMPOO</t>
  </si>
  <si>
    <t>PAPEL HIGIÉNICO REGIO</t>
  </si>
  <si>
    <t>PAPEL HIGIÉNICO PETALO</t>
  </si>
  <si>
    <t>LEGALON 20 TABS</t>
  </si>
  <si>
    <t>SILIMARINA</t>
  </si>
  <si>
    <t>70 MG</t>
  </si>
  <si>
    <t>SOLVIN</t>
  </si>
  <si>
    <t>IPRIKENE</t>
  </si>
  <si>
    <t>3g</t>
  </si>
  <si>
    <t xml:space="preserve">LAGRICEL OFTENO </t>
  </si>
  <si>
    <t xml:space="preserve"> 4mg/ml</t>
  </si>
  <si>
    <t xml:space="preserve">HIALURONATO DE SODIO </t>
  </si>
  <si>
    <t>DAFLON  20 TABS</t>
  </si>
  <si>
    <t>DINTREFERGOT SUSP.</t>
  </si>
  <si>
    <t>MAXIBILOBA 60 COMPRIMIDOS</t>
  </si>
  <si>
    <t>CIRULAN SOL GOTAS</t>
  </si>
  <si>
    <t>VERMISEN 2 TABS</t>
  </si>
  <si>
    <t>VERMISEN SUSP</t>
  </si>
  <si>
    <t>SICALAN SUSP</t>
  </si>
  <si>
    <t>4,0 G</t>
  </si>
  <si>
    <t>LACTOPRAM 20 CAPS</t>
  </si>
  <si>
    <t>LACTOBACILOS</t>
  </si>
  <si>
    <t>430 MG</t>
  </si>
  <si>
    <t>HYDRASOR VIDA SUERO ORAL SABOR NATURAL</t>
  </si>
  <si>
    <t>500 MG/2 ML</t>
  </si>
  <si>
    <t>GLEURIX 30 TABS</t>
  </si>
  <si>
    <t>ROSUVASTATINA</t>
  </si>
  <si>
    <t>BOMINE 20 TABS</t>
  </si>
  <si>
    <t>DIMENHIDRINATO/ PIRIDOXINA</t>
  </si>
  <si>
    <t>50 MG/ 10 MG</t>
  </si>
  <si>
    <t>ATARAX 30 TABS</t>
  </si>
  <si>
    <t>CEFABIOT 10 TABS</t>
  </si>
  <si>
    <t>BEDOYECTA CAPS</t>
  </si>
  <si>
    <t>COMPLEJO B CON ACIDO FOLICO</t>
  </si>
  <si>
    <t>DEXABION SOL INYECTABLE 2 JERINGAS</t>
  </si>
  <si>
    <t>DEXABION SOL INYECTABLE 1 JERINGAS</t>
  </si>
  <si>
    <t>ICADEN V OVULO</t>
  </si>
  <si>
    <t>ISOCONAZOL</t>
  </si>
  <si>
    <t>FLUXOL SUSP</t>
  </si>
  <si>
    <t>SALBUTAMOL/ AMBROXOL</t>
  </si>
  <si>
    <t>HALLS</t>
  </si>
  <si>
    <t>GEL EGO DIEZ 700 ML</t>
  </si>
  <si>
    <t>BENZOCAINA</t>
  </si>
  <si>
    <t>ITALDERMOL GASA</t>
  </si>
  <si>
    <t>DABEX 60 TABS</t>
  </si>
  <si>
    <t xml:space="preserve">CEFTRIAXONA AMSA </t>
  </si>
  <si>
    <t>LERGOSIN A 15 TABS</t>
  </si>
  <si>
    <t>DEXAMETASONA/ CLORFENAMINA</t>
  </si>
  <si>
    <t>0.25/2.0 MG</t>
  </si>
  <si>
    <t>APOSITOS</t>
  </si>
  <si>
    <t>$ 4.00 C/PASTILLA</t>
  </si>
  <si>
    <t>RAUDIL JARABE</t>
  </si>
  <si>
    <t>PHARTIDINE JARABE</t>
  </si>
  <si>
    <t>GALAVER GEL SOBRES</t>
  </si>
  <si>
    <t>MISEDA SOL PEDIATRICA</t>
  </si>
  <si>
    <t>10 MG/ ML</t>
  </si>
  <si>
    <t>NAFAZOLINA SOL OFTALMICA</t>
  </si>
  <si>
    <t>AMOXICILINA/ ACIDO CLAVULANICO</t>
  </si>
  <si>
    <t>875 MG/ 125 MG</t>
  </si>
  <si>
    <t>AMOXICILINA, ACIDO CLAVULANICO SALUCOM</t>
  </si>
  <si>
    <t>NIMESULIDA 10 TABS SALUCOM</t>
  </si>
  <si>
    <t>ACIDO ALENDRONICO</t>
  </si>
  <si>
    <t>ALPRAZOLAM</t>
  </si>
  <si>
    <t>TAFIL TABS C/30 TABS</t>
  </si>
  <si>
    <t>LANCETAS ACCU-CHEK</t>
  </si>
  <si>
    <t>ISODINE BUCOFARÍNGEO</t>
  </si>
  <si>
    <t>PROBIOLOG 30 CAPS</t>
  </si>
  <si>
    <t xml:space="preserve"> 150 g</t>
  </si>
  <si>
    <t>BIOGAIA PROTECTIS GOTAS</t>
  </si>
  <si>
    <t>PROBIÓTICOS</t>
  </si>
  <si>
    <t>HYPAFIX 10 CM X 5 M</t>
  </si>
  <si>
    <t>NORVAS 10 TABS</t>
  </si>
  <si>
    <t>XARELTO C/10 COMP.</t>
  </si>
  <si>
    <t>CEPILLO PARA EL CABELLO VARIOS COLORES (ROSA, AZUL, VERDE)</t>
  </si>
  <si>
    <t>CEPILLO PARA EL CABELLO BLANCO CON DORADO</t>
  </si>
  <si>
    <t xml:space="preserve">SUPRADOL 20 TABS </t>
  </si>
  <si>
    <t>NENEDENT GEL</t>
  </si>
  <si>
    <t>LIDOCAINA, POLIDOCANOL</t>
  </si>
  <si>
    <t>AVIRENA C/28 TABS</t>
  </si>
  <si>
    <t>NEURODEX 12 TABS</t>
  </si>
  <si>
    <t>KETOROLACO TABS SUBLINGUALES MEDICOM</t>
  </si>
  <si>
    <t>JABÓN DE TOCADOR DOVE</t>
  </si>
  <si>
    <t>TOALLITAS PARA BEBÉ KANGGIS CON 120 PIEZAS</t>
  </si>
  <si>
    <t>NEXUS 30 CAPS</t>
  </si>
  <si>
    <t>MUCOSOLVAN  SOL INY</t>
  </si>
  <si>
    <t>15mg/2ml</t>
  </si>
  <si>
    <t>TYLEX 20 TABS</t>
  </si>
  <si>
    <t>YASMIN 28 COMPRIMIDOS</t>
  </si>
  <si>
    <t>3 MG/0.02MG</t>
  </si>
  <si>
    <t>TOALLAS LIMPIADORAS P/ADULTO DIAPRO</t>
  </si>
  <si>
    <t>BENEVENTOL C/6 CAPS.</t>
  </si>
  <si>
    <t>INDACIL C/16 CAPS.</t>
  </si>
  <si>
    <t>CHICLES TRIDENT (VARIOS SABORES)</t>
  </si>
  <si>
    <t>VESSEL DUE F 50 CAPS</t>
  </si>
  <si>
    <t>SULODEXIDA</t>
  </si>
  <si>
    <t>METOCLOPRAMIDA SOL AMP C/6</t>
  </si>
  <si>
    <t>10MG/2ML</t>
  </si>
  <si>
    <t>50mg/1ml</t>
  </si>
  <si>
    <t>VOMISIN SOLUCIÓN INYECTABLE C/3 AMP</t>
  </si>
  <si>
    <t>BREGAMIN TABS</t>
  </si>
  <si>
    <t>SE LOCALIZAN EN REPISA LADO DERECHO</t>
  </si>
  <si>
    <t>FEBRINOL-C C/12 CAPS.</t>
  </si>
  <si>
    <t>KOTEX UNIKA NOCTURNA CON ALAS C/10</t>
  </si>
  <si>
    <t>KOTEX UNIKA PANTIPROTECTORES C/22</t>
  </si>
  <si>
    <t>KIT DE BIENVENIDA HUGIES RN (INCLUYE 2 PTES PAÑALES Y TOALLITAS)</t>
  </si>
  <si>
    <t>FLEXIVER C/10 TABS</t>
  </si>
  <si>
    <t>NITAZOXANIDA C/6 TABS</t>
  </si>
  <si>
    <t>PROBIOLOG IBS 28 SOB</t>
  </si>
  <si>
    <t>FLAGENASE 400 MG (30 CAPS)</t>
  </si>
  <si>
    <t>FLAGENASE (30 CAPS)</t>
  </si>
  <si>
    <t>DEGORQUIN JARABE INFANTIL</t>
  </si>
  <si>
    <t>113 MG, 150 MG/100 ML</t>
  </si>
  <si>
    <t>DEGORQUIN JARABE ADULTO</t>
  </si>
  <si>
    <t>225 MG, 225 MG/100 ML</t>
  </si>
  <si>
    <t>CK-2 C/10 TABS</t>
  </si>
  <si>
    <t>PARACETAMOL/CAFEÍNA</t>
  </si>
  <si>
    <t>SAMITROGEN</t>
  </si>
  <si>
    <t>DIRPASID 20 TABS</t>
  </si>
  <si>
    <t>C MOTIL 20 TABS</t>
  </si>
  <si>
    <t>10G/15ML</t>
  </si>
  <si>
    <t>NISTATINA</t>
  </si>
  <si>
    <t>100 000 UI/ML</t>
  </si>
  <si>
    <t>MESULID 10 TABS</t>
  </si>
  <si>
    <t>OPTOCEF 15 CAPS</t>
  </si>
  <si>
    <t>PHARMATON 100 CAPS</t>
  </si>
  <si>
    <t>SHOT B DIABETICO</t>
  </si>
  <si>
    <t>COMPLEJO B ( B1,B6,B12)</t>
  </si>
  <si>
    <t>PRUEBA DE EMBARAZO PREBIOS</t>
  </si>
  <si>
    <t>TOALLITAS PARA BEBÉ BABY PETIT C/80</t>
  </si>
  <si>
    <t>CRAZTRONIN C/3 TABS</t>
  </si>
  <si>
    <t>ESKAPAR COMPUESTO SUSP 120 ML</t>
  </si>
  <si>
    <t>NIFUROXAZIDA/METRONIDAZOL</t>
  </si>
  <si>
    <t>DAKTARIN CREMA</t>
  </si>
  <si>
    <t>KIT DE VIAJE DORALDENT 1 BOLSA</t>
  </si>
  <si>
    <t>NESTLE NAN OPTIPRO 3 800 G</t>
  </si>
  <si>
    <t>CALCIUM ALGINATE AG 11 X 11</t>
  </si>
  <si>
    <t>LINOVERA ACEITE HIDRATANTE</t>
  </si>
  <si>
    <t>NORFENON 30 TABS</t>
  </si>
  <si>
    <t>DALACIN T GEL</t>
  </si>
  <si>
    <t xml:space="preserve">CLINDAMICINA </t>
  </si>
  <si>
    <t>2,000 UI/ML</t>
  </si>
  <si>
    <t>ABATELENGUAS</t>
  </si>
  <si>
    <t>DORALDENT SUAVE CEPILLO DENTAL INFANTIL</t>
  </si>
  <si>
    <t>MACMIROR COMPLEX "V" C/6 OVULOS</t>
  </si>
  <si>
    <t>NIFURATEL / NISTATINA</t>
  </si>
  <si>
    <t>TRIXONA IM AMP</t>
  </si>
  <si>
    <t>TRANSILAX GEL</t>
  </si>
  <si>
    <t xml:space="preserve">PULSE OXIMETER </t>
  </si>
  <si>
    <t>PRASIVER C/15 TABS.</t>
  </si>
  <si>
    <t>1500 MG/15MG</t>
  </si>
  <si>
    <t>SALUDOL GEL</t>
  </si>
  <si>
    <t>MENTHOL, ARNICA, CALENDULA</t>
  </si>
  <si>
    <t>NORMOFLEX SOLUCIÓN INFANTIL</t>
  </si>
  <si>
    <t>80 MG/100 ML</t>
  </si>
  <si>
    <t>NIZORAL 5 ÓVULOS</t>
  </si>
  <si>
    <t>NIZORAL CREMA</t>
  </si>
  <si>
    <t>ACETONA CUTEX 50 ML</t>
  </si>
  <si>
    <t>SENOKOT  F 30 TABS</t>
  </si>
  <si>
    <t>17,2 MG</t>
  </si>
  <si>
    <t>FLAXENOL 16 TABS</t>
  </si>
  <si>
    <t>NAPROXENO/PARACETAMOL</t>
  </si>
  <si>
    <t>AMOXICILINA SUSP</t>
  </si>
  <si>
    <t>NIBEZVAG 30 TABS</t>
  </si>
  <si>
    <t>LISTERINE PROTECCIÓN DIENTES Y ENCÍAS 500 ML</t>
  </si>
  <si>
    <t>LISTERINE COOL MINT 250 ML</t>
  </si>
  <si>
    <t>LISTERINE CUIDADO TOTAL ZERO 180 ML</t>
  </si>
  <si>
    <t>CICATRICURE GEL 60 G</t>
  </si>
  <si>
    <t>TOALLITAS PARA BEBÉ HUGGIES C/80 PZAS.</t>
  </si>
  <si>
    <t>CEPILLO DENTAL SONIC POWER</t>
  </si>
  <si>
    <t>ACEITES REBOTICA (VARIOS)</t>
  </si>
  <si>
    <t>POMADAS REBOTICA (VARIOS)</t>
  </si>
  <si>
    <t>PROBIOLOG MAX 30 CAPS</t>
  </si>
  <si>
    <t>LACTOBACILLUS ACIDOPHILUS LA5</t>
  </si>
  <si>
    <t>PANGAVIT PLUS 30 CAPS</t>
  </si>
  <si>
    <t>DOLAC 30 4 TABS SUBLINGUAL</t>
  </si>
  <si>
    <t>HONEY ALGINATE DE CALCIO CON MIEL 11X11 GENTELL</t>
  </si>
  <si>
    <t>1 000 UI/ML</t>
  </si>
  <si>
    <t>CLORAN OFTÁLMICO SOL</t>
  </si>
  <si>
    <t>SONAVIC C/12 TABS.</t>
  </si>
  <si>
    <t>CINTA ADHESIVA 1.25 CM x 5 M PROTEC</t>
  </si>
  <si>
    <t>FACICAM GEL 40 G</t>
  </si>
  <si>
    <t>50 MG/850 MG</t>
  </si>
  <si>
    <t>SEGUNDA FILA</t>
  </si>
  <si>
    <t>BACTROPIN 14 TABS</t>
  </si>
  <si>
    <t>160 MG, 800 MG</t>
  </si>
  <si>
    <t>BACTROPIN SUSP.</t>
  </si>
  <si>
    <t>40 MG-200 MG/5 ML</t>
  </si>
  <si>
    <t>$ 12,00 LAS 2 ESPONJAS DE MÁS TIEMPO</t>
  </si>
  <si>
    <t>ALWAYS NOCHES TRANQUILAS CON 8</t>
  </si>
  <si>
    <t>TOALLAS FEMENINAS SABA CONFORT C/8</t>
  </si>
  <si>
    <t>SABA BUENAS NOCHES C/6</t>
  </si>
  <si>
    <t>NATURELLA CUIDADO NOCTURNO C/8</t>
  </si>
  <si>
    <t>TERCERA FILA</t>
  </si>
  <si>
    <t>CUARTA FILA</t>
  </si>
  <si>
    <t>MATERNA 30 TABS</t>
  </si>
  <si>
    <t>NESTLE NAN OPTIPRO 2 (400 G)</t>
  </si>
  <si>
    <t>INDERALICI 30 TABS</t>
  </si>
  <si>
    <t>VICZEN TABS</t>
  </si>
  <si>
    <t>LIMA VARIOS DISEÑOS</t>
  </si>
  <si>
    <t>PINZAS PARA DEPILAR</t>
  </si>
  <si>
    <t>REPISA DE VIDRIO</t>
  </si>
  <si>
    <t>LACTULAX JARABE</t>
  </si>
  <si>
    <t>SE LOCALIZA EN REPISA DE VIDRIO LADO IZQUIERDO</t>
  </si>
  <si>
    <t>SE LOCALIZA EN REPISA VIDRIO LADO IZQUIERDO</t>
  </si>
  <si>
    <t>VALVULAN C/60 TABS.</t>
  </si>
  <si>
    <t>NEOMELUBRINA SUPOSITORIOS</t>
  </si>
  <si>
    <t>SE LOCALIZA EN REPISA LADO DERECHO</t>
  </si>
  <si>
    <t>ORMOCYN T-5 SUSPENSIÓN</t>
  </si>
  <si>
    <t>BENCILPENICILINA, BENCILPENICILINA POCAINA, BENZATINA BENCILPENICILINA</t>
  </si>
  <si>
    <t>PERSEA GRATISSIMA, GLYCINE MAX</t>
  </si>
  <si>
    <t>SE ENCUENTRA EN REPISA DE VIDRIO</t>
  </si>
  <si>
    <t>SENOSIAIN 10 SUPOSITORIOS NIÑO</t>
  </si>
  <si>
    <t>se encuentra en repisa de vidrio</t>
  </si>
  <si>
    <t>PEPSANE CAPS C/30</t>
  </si>
  <si>
    <t>PANOTO S JARABE 100 ML</t>
  </si>
  <si>
    <t>PANOTO S JARABE 200 ML</t>
  </si>
  <si>
    <t>PARACETAMOL/CAFEINA/FENILEFRINA</t>
  </si>
  <si>
    <t>SEDALMERCK  (50 TABS)</t>
  </si>
  <si>
    <t>PORTEM C/10 TABS</t>
  </si>
  <si>
    <t>BRUNADOL C/10 TABS</t>
  </si>
  <si>
    <t>300 MG, 275 MG</t>
  </si>
  <si>
    <t>CLAVIPEN C/10 TABS</t>
  </si>
  <si>
    <t>VALCLAN SUSP.</t>
  </si>
  <si>
    <t>250 MG - 62,5 MG / 5 ML</t>
  </si>
  <si>
    <t>GOTEROS DE PLÁSTICO</t>
  </si>
  <si>
    <t>TENESCAN V CREMA</t>
  </si>
  <si>
    <t>PASTA DE LASSAR 60 G</t>
  </si>
  <si>
    <t>FLEVOX 14 TABS</t>
  </si>
  <si>
    <t>CLORZOXAZONA/KETOPROFENO</t>
  </si>
  <si>
    <t>CEPOKAB</t>
  </si>
  <si>
    <t>CIPROFLAXACINO</t>
  </si>
  <si>
    <t>2MG/100ML</t>
  </si>
  <si>
    <t>GLIOZAC TABS/7</t>
  </si>
  <si>
    <t>ALMACÉN</t>
  </si>
  <si>
    <t>REPELENTE DE INSECTOS AUYENT DE 125 ML</t>
  </si>
  <si>
    <t>DESODORANTE DANGER 65 ML</t>
  </si>
  <si>
    <t>CEPILLO DENTAL COLGATE PREMIER CLEAN</t>
  </si>
  <si>
    <t>GELLACTULOSA PARAFINA</t>
  </si>
  <si>
    <t>MICROLEPTIN 15 CAPS</t>
  </si>
  <si>
    <t>TERRAMICINA 16 CAPS</t>
  </si>
  <si>
    <t>CONCOR 30 TABS</t>
  </si>
  <si>
    <t>BISOPROLOL</t>
  </si>
  <si>
    <t>2,50 MG</t>
  </si>
  <si>
    <t>BIOMETRIX 30 CAPS</t>
  </si>
  <si>
    <t xml:space="preserve">EL GALLO (PARCHE PARA CALLOS) CAJA PZA </t>
  </si>
  <si>
    <t>SHAMPOO MENEN 200 ML</t>
  </si>
  <si>
    <t>DEXABION SOL INYECTABLE 3 JERINGAS</t>
  </si>
  <si>
    <t>CIPROBAC 14 TABS</t>
  </si>
  <si>
    <t>MACROFURIN 40 CAPS</t>
  </si>
  <si>
    <t>DEXERIL CREMA</t>
  </si>
  <si>
    <t>DOLO NEUROBIÓN INYECTABLE C/3 JER.</t>
  </si>
  <si>
    <t>TALCO MEXSANA 320 G</t>
  </si>
  <si>
    <t>ACIDO FOLICO</t>
  </si>
  <si>
    <t>DEBISOR C/20 TABS.</t>
  </si>
  <si>
    <t>DEXTROMETORFANO/GUAIFENESINA</t>
  </si>
  <si>
    <t>PARACETAMOL, CAFEINA, PIRILAMINA</t>
  </si>
  <si>
    <t>650 MG / 60 MG / 15 MG</t>
  </si>
  <si>
    <t>CLORANFENICOL SOLUCIÓN OFTALMICA</t>
  </si>
  <si>
    <t>DICLOXACILINA SUSPENSION</t>
  </si>
  <si>
    <t>DECATRIOL C/30 CAPS</t>
  </si>
  <si>
    <t>0,25 MCG</t>
  </si>
  <si>
    <t>FENIFFLER-T C/50 TABS.</t>
  </si>
  <si>
    <t>FENITOINA SODICA</t>
  </si>
  <si>
    <t>QUADRIDERM NF CREMA</t>
  </si>
  <si>
    <t>BETAMETASONA, CLOTRIMAZOL, GENTAMICINA</t>
  </si>
  <si>
    <t>0.05, 1, .10 G</t>
  </si>
  <si>
    <t>SUFREXAL P GEL</t>
  </si>
  <si>
    <t>KETANSERINA, BENZOCAINA</t>
  </si>
  <si>
    <t>STADIUM 10 TABS</t>
  </si>
  <si>
    <t xml:space="preserve">DEXKETOPROFENO </t>
  </si>
  <si>
    <t>ZENTEL 10 TABS</t>
  </si>
  <si>
    <t>STERIMAR BEBE</t>
  </si>
  <si>
    <t>AGUA DE MAR HALOGENOS PURIFICADA</t>
  </si>
  <si>
    <t>50ML</t>
  </si>
  <si>
    <t>TOALLITAS PARA BEBÉ EL CHAVO CON 40 PIEZAS</t>
  </si>
  <si>
    <t xml:space="preserve">TOALLITAS PARA BEBÉ EL CHAVO CON 20 PIEZAS </t>
  </si>
  <si>
    <t>VICK 44 TODO TIPO DE TOS JBE</t>
  </si>
  <si>
    <t>GUAIFENESINA, DEXTROMETORFANO</t>
  </si>
  <si>
    <t>1.33/0.133/100 ML</t>
  </si>
  <si>
    <t>400 000 U</t>
  </si>
  <si>
    <t>MELOX PLUS TABS MASTICABLES C/30</t>
  </si>
  <si>
    <t>TOALLAS HUMEDAS EXFOLIANTE</t>
  </si>
  <si>
    <t>J&amp;J BABY CREMA LIQ 200 ML</t>
  </si>
  <si>
    <t>CREMA MIMADITOS P/BEBE 250 ML</t>
  </si>
  <si>
    <t>CREMA PARA BEBE BABY AVANT 120 ML</t>
  </si>
  <si>
    <t>OLMESARTAN-MEDOXIMILO</t>
  </si>
  <si>
    <t>ILTUX 40 MG 28 TAB.</t>
  </si>
  <si>
    <t>FITOESTIMULINA GASA</t>
  </si>
  <si>
    <t>SENSIBIT XP 20 TABS</t>
  </si>
  <si>
    <t>PEDIASURE FRESA PEDIATRICO</t>
  </si>
  <si>
    <t>CEPOBROM SUSP</t>
  </si>
  <si>
    <t>250 MG/4,39 MG/5 ML</t>
  </si>
  <si>
    <t>CAPSIFLAM CREMA</t>
  </si>
  <si>
    <t>Se localizan arriba del refrigerador</t>
  </si>
  <si>
    <t>NINEKA TAB 20</t>
  </si>
  <si>
    <t>129MG/280MG/30MG</t>
  </si>
  <si>
    <t>TORUNDA</t>
  </si>
  <si>
    <t>KOTEX NOCTURNA PINK C/30</t>
  </si>
  <si>
    <t>KOTEX MAXI C/30</t>
  </si>
  <si>
    <t>SILICA RESTAURACIÓN</t>
  </si>
  <si>
    <t>GOICOTINES UNISEX UNITALLA</t>
  </si>
  <si>
    <t>HINDS CREMA 90 ML</t>
  </si>
  <si>
    <t>AEROSOL ANTITRANSPIRANTE AMMENS WOMAN</t>
  </si>
  <si>
    <t>ANTITRANSPIRANTE EN ROLL ON AMMENS WOMAN</t>
  </si>
  <si>
    <t xml:space="preserve">ANTITRANSPIRANTE EN AEROSOL REXONA </t>
  </si>
  <si>
    <t>MEDIAS PREVARIS PANTIMEDIAS/PREVENCIÓN VARICES (CHICA NATURAL)</t>
  </si>
  <si>
    <t>MEJORAL 12 TABS</t>
  </si>
  <si>
    <t>SE ENCUENTRA EN LA REPISA DE VIDRIO</t>
  </si>
  <si>
    <t>NORBORAL 50 TABS</t>
  </si>
  <si>
    <t>HEALCREM CREMA</t>
  </si>
  <si>
    <t>SYMPHYTUM OFFICINALE L</t>
  </si>
  <si>
    <t>BENADRYL E JARABE</t>
  </si>
  <si>
    <t>DIFENHIDRINA/GUAIFENESINA</t>
  </si>
  <si>
    <t>ALCOHOL 500 ML</t>
  </si>
  <si>
    <t>ALCOHOL 1 L</t>
  </si>
  <si>
    <t>LUMBOXEN GEL AZUL</t>
  </si>
  <si>
    <t>NAPROXENO, LIDOCAINA</t>
  </si>
  <si>
    <t>10 G/2 G</t>
  </si>
  <si>
    <t>LUMBOXEN GEL ROJO</t>
  </si>
  <si>
    <t>BEADVANCE KETOCONAZOL CREMA 2%</t>
  </si>
  <si>
    <t>BRAXAN TAB/20</t>
  </si>
  <si>
    <t>AMIODARONA 200 MG</t>
  </si>
  <si>
    <t xml:space="preserve">200MG </t>
  </si>
  <si>
    <t>INVANZ SOL.</t>
  </si>
  <si>
    <t>ERTAPENEM</t>
  </si>
  <si>
    <t>PAÑALES ADULTO AFFECTIVE PREDOBLADO C/10 PIEZAS</t>
  </si>
  <si>
    <t>SEVERIN NF SUSP</t>
  </si>
  <si>
    <t>SEVERIN NF 10 TABS</t>
  </si>
  <si>
    <t>XL-3 VR 24 TABS</t>
  </si>
  <si>
    <t>BIBERÓN EVENFLO DECORADO (AZUL, MORADO, VERDE)</t>
  </si>
  <si>
    <t>HISOPOS MEDIMART</t>
  </si>
  <si>
    <t>JABÓN INTIMO LOMECAN</t>
  </si>
  <si>
    <t>LIGAS DE COLORES, BLANCO Y NEGRO</t>
  </si>
  <si>
    <t>JABÓN EN BARRA RICITOS DE ORO 90 Y 100 G (LAVANDA, MANZANILLA, NEUTRO)</t>
  </si>
  <si>
    <t>ESPONJA PARA BAÑO DE BEBÉ VARIOS MODELOS REDONDAS</t>
  </si>
  <si>
    <t>SHAMPOO PARA BEBÉ MENNEN MIEL Y MANZANILLA DE 200 ML</t>
  </si>
  <si>
    <t>PRESTOBARBA GILLETTE MUJER ROSA</t>
  </si>
  <si>
    <t>$ 15.00 C/U</t>
  </si>
  <si>
    <t>PRESTOBARBA GILLETTE HOMBRE AZUL</t>
  </si>
  <si>
    <t>C/U</t>
  </si>
  <si>
    <t>GLADE MANZANA CANELA</t>
  </si>
  <si>
    <t>ROPA INTERIOR AFFECTIVE PANTS M Y G</t>
  </si>
  <si>
    <t>GLIMEPIRIDA TABS AMSA</t>
  </si>
  <si>
    <t>KLEENEX PAÑUELOS DE BOLSILLO ELITE</t>
  </si>
  <si>
    <t>AQUACEL AG BURN 17x15</t>
  </si>
  <si>
    <t>BRONCOLIN ETIQUETA AZUL JARABE 140 ML</t>
  </si>
  <si>
    <t>BRONCO LIPTOS JARABE 250 ML</t>
  </si>
  <si>
    <t>SENSIPHARMA UNGÜENTO</t>
  </si>
  <si>
    <t xml:space="preserve">LIDOCAINA </t>
  </si>
  <si>
    <t>GUAYATETRA SOL INYECTABLE 1 AMP INFANTIL</t>
  </si>
  <si>
    <t>CALADRYL LOCIÓN</t>
  </si>
  <si>
    <t>CALAMINA</t>
  </si>
  <si>
    <t>EXFORGEHCT  28 COMP</t>
  </si>
  <si>
    <t>AMPICILINA TABS C/20 AMSA</t>
  </si>
  <si>
    <t>LARITOL D 10 TABS</t>
  </si>
  <si>
    <t>30/5 MG</t>
  </si>
  <si>
    <t>VITAMINA C</t>
  </si>
  <si>
    <t>C-KIDS 30 TABS MASTICABLES</t>
  </si>
  <si>
    <t>ACEITE DE ALMENDRAS DULCES 60 ML</t>
  </si>
  <si>
    <t>DAXON TABS 500 MG 6 TABS</t>
  </si>
  <si>
    <t>REDOXON PLUS TABS EFERVESCENTES</t>
  </si>
  <si>
    <t>MERTHIOLATE BLANCO</t>
  </si>
  <si>
    <t>GLÓBULOS DE ARNICA</t>
  </si>
  <si>
    <t>NAMIFEN C/20 TABS.</t>
  </si>
  <si>
    <t>ACIDO MEFENÁMICO</t>
  </si>
  <si>
    <t>10 CADA SOBRE</t>
  </si>
  <si>
    <t>MICTASOL 16 TABS</t>
  </si>
  <si>
    <t>NORFLOXACINO - FENAZOPIRIDINA</t>
  </si>
  <si>
    <t>400 MG/ 100 MG</t>
  </si>
  <si>
    <t>AGIN 20 TABS</t>
  </si>
  <si>
    <t>ACIDO ACETILSALICILICO, ACIDO ASCORBICO, SULFADIAZINA</t>
  </si>
  <si>
    <t>300/250/300 MG</t>
  </si>
  <si>
    <t>ESPACIL COMPUESTO 20 CAPS</t>
  </si>
  <si>
    <t>CLONIXINATO DE LISINA, HIOSCINA</t>
  </si>
  <si>
    <t xml:space="preserve">125 MG/ 10 MG </t>
  </si>
  <si>
    <t>FLUOXETINA 14 CAPS</t>
  </si>
  <si>
    <t>ZIVERONE 25 COMPRIMIDOS</t>
  </si>
  <si>
    <t>ROSEL 24 TABS WERMAR</t>
  </si>
  <si>
    <t>50/3/300 MG</t>
  </si>
  <si>
    <t>AMBROXOL SOLUCIÓN 120 ML APOTEX</t>
  </si>
  <si>
    <t>MAVIDOL TR 4 TABS SUBLINGUAL</t>
  </si>
  <si>
    <t>MAVIDOL TR 10 CAPS</t>
  </si>
  <si>
    <t>10 MG/ 25 MG</t>
  </si>
  <si>
    <t>DOLTRIX 10 TABS</t>
  </si>
  <si>
    <t>CLONIXINATO DE LISINA/ BUTILHIOSCINA</t>
  </si>
  <si>
    <t>250/10 MG</t>
  </si>
  <si>
    <t>DOLTRIX 20 TABS</t>
  </si>
  <si>
    <t>125/10 MG</t>
  </si>
  <si>
    <t xml:space="preserve">INHALADOR VICK </t>
  </si>
  <si>
    <t>DOLOTANDAX  24 TABS</t>
  </si>
  <si>
    <t>POSTDAY UNIDOSIS</t>
  </si>
  <si>
    <t>TERMÓMETRO CLINICO ORAL (LE ROY)</t>
  </si>
  <si>
    <t>VASO COPRO DESECHABLE 120 ML</t>
  </si>
  <si>
    <t>BINOTAL 30 CAPS</t>
  </si>
  <si>
    <t>NIMESULIDA 10 TABS AMSA</t>
  </si>
  <si>
    <t xml:space="preserve">GLUCOVEN 30 TABS </t>
  </si>
  <si>
    <t>MARZIVAG 3 TABS</t>
  </si>
  <si>
    <t>FASICLOR SUSP</t>
  </si>
  <si>
    <t>CEFACLOR</t>
  </si>
  <si>
    <t>0.250 MG</t>
  </si>
  <si>
    <t>GELUBRIN 10 CAPS</t>
  </si>
  <si>
    <t>PALILLO DENTAL GUM</t>
  </si>
  <si>
    <t>GEL XTREME 250 G</t>
  </si>
  <si>
    <t>GEL XTREME 100 G</t>
  </si>
  <si>
    <t>PAÑUELOS KLEENEX KUATRO</t>
  </si>
  <si>
    <t>PAÑUELOS KLEENEX  COLD CARE ANTI VIRAL</t>
  </si>
  <si>
    <t>$ 15,00 C/U</t>
  </si>
  <si>
    <t>PAÑALES AFFECTIVE ACTIVE  M</t>
  </si>
  <si>
    <t>POMADA DE LA CAMPANA 75 G</t>
  </si>
  <si>
    <t>OTOFEN JARABE</t>
  </si>
  <si>
    <t>0,1 G-0,05 G/5 ML</t>
  </si>
  <si>
    <t>FLAGYL 30 COMP</t>
  </si>
  <si>
    <t>MUCOFLUX SOL</t>
  </si>
  <si>
    <t>VALSARTAN COMP C/30</t>
  </si>
  <si>
    <t>VALSARTAN</t>
  </si>
  <si>
    <t>ERITROMICINA 100ML</t>
  </si>
  <si>
    <t>100ML/5G</t>
  </si>
  <si>
    <t>GUAYA TETRA SOL INYECTABLE ADULTO</t>
  </si>
  <si>
    <t>SELTAFERON 10 TABS</t>
  </si>
  <si>
    <t>ACCUA ASEPTIC SOL 60 ML</t>
  </si>
  <si>
    <t>CEPILLO DENTAL NIÑO COLOR AZUL</t>
  </si>
  <si>
    <t>SE LOCALIZAN EN VITRINA INF. A COMPUTADORA</t>
  </si>
  <si>
    <t>TROMEFEN JARABE ADULTO</t>
  </si>
  <si>
    <t>100-1500 MG/ 100 ML</t>
  </si>
  <si>
    <t>150-2000 MG/ 100 ML</t>
  </si>
  <si>
    <t>TROMEFEN JARABE INFANTIL</t>
  </si>
  <si>
    <t>VALPROATO DE MAGNESIO 40 TABS</t>
  </si>
  <si>
    <t>MIMADITOS CREMA HUMECTANTE PARA BEBE 250 ML</t>
  </si>
  <si>
    <t>875 MG / 125 MG</t>
  </si>
  <si>
    <t>FELODIPINO 20 TABS AVIVIA</t>
  </si>
  <si>
    <t>MAVIDOL SL SUBLINGUAL  4 TABS</t>
  </si>
  <si>
    <t>ULCEVIT 10 TABS</t>
  </si>
  <si>
    <t>800 MG</t>
  </si>
  <si>
    <t>AMOXIL 12 CAPS</t>
  </si>
  <si>
    <t xml:space="preserve">AMOXICILINA </t>
  </si>
  <si>
    <t>CLORANFENICOL UNGÜENTO OFTALMICA</t>
  </si>
  <si>
    <t>5MG</t>
  </si>
  <si>
    <t>SENSI CAR SKIN BARRIER SPRAY 50 ML (VERDE)</t>
  </si>
  <si>
    <t>SENSI CARE ADHESIVE RELEASER SPRAY 50 ML (MORADO)</t>
  </si>
  <si>
    <t>PRECIO CAJA CON 30 $480,00</t>
  </si>
  <si>
    <t>DIMEGAN D PEDIATRICA</t>
  </si>
  <si>
    <t>DOXON 10 TABS</t>
  </si>
  <si>
    <t>ROSEL SOLUCIÓN INFANTIL</t>
  </si>
  <si>
    <t>PARACETAMOL, AMANTADINA, CLORFENAMINA</t>
  </si>
  <si>
    <t>ONOFIN-K C/10 TABS.</t>
  </si>
  <si>
    <t>OXATECH TABS Y MAVER</t>
  </si>
  <si>
    <t>DESODORANTE EN BARRA DOVE P/DAMA</t>
  </si>
  <si>
    <t>PEINES FANELLE</t>
  </si>
  <si>
    <t>TOALLITAS PARA BEBÉ NENES C/70</t>
  </si>
  <si>
    <t>TOALLITAS PARA BEBÉ BE THE BEST C/70</t>
  </si>
  <si>
    <t>CREMAS PARA MANOS AVON</t>
  </si>
  <si>
    <t>OLANZAPINA AMSA 14 TABS</t>
  </si>
  <si>
    <t>DESENFRIOL D 24 TABS</t>
  </si>
  <si>
    <t>AMSAFAST 21 CAPS</t>
  </si>
  <si>
    <t>AZTROGECIN SUSP</t>
  </si>
  <si>
    <t>FEXOFENADINA 10 COMP</t>
  </si>
  <si>
    <t>FEXOFENADINA</t>
  </si>
  <si>
    <t xml:space="preserve">180 MG </t>
  </si>
  <si>
    <t>IXICROL 10 TABS</t>
  </si>
  <si>
    <t>EXALIV 20 TABS</t>
  </si>
  <si>
    <t>PARACETAMOL/FENILEFRINA/CLORFENAMINA</t>
  </si>
  <si>
    <t xml:space="preserve">325/5/2 MG </t>
  </si>
  <si>
    <t>CREMA HINDS 420 ML</t>
  </si>
  <si>
    <t>CREMA HINDS 90 ML</t>
  </si>
  <si>
    <t>NIVEA SOFT MILK PIEL SECA 125 ML</t>
  </si>
  <si>
    <t>DIMEGAN D JBE</t>
  </si>
  <si>
    <t>10/40 MG/10 ML</t>
  </si>
  <si>
    <t>CELEBREX 10 CAPS</t>
  </si>
  <si>
    <t>$7.00 C/1</t>
  </si>
  <si>
    <t>LOZARTIL 15 CAPS</t>
  </si>
  <si>
    <t xml:space="preserve">OLANZAPINA </t>
  </si>
  <si>
    <t>TIAROTEC 20 TABS</t>
  </si>
  <si>
    <t>TIAMAZOL</t>
  </si>
  <si>
    <t>VAGSAR 30 TABS</t>
  </si>
  <si>
    <t>PASTA DENTAL CREST COMPLETE 120 ML</t>
  </si>
  <si>
    <t>AKTUFOAM ESPUMA</t>
  </si>
  <si>
    <t>200 MG-50 MG/100 ML</t>
  </si>
  <si>
    <t>DISTRAFIN JARABE BIOMEP</t>
  </si>
  <si>
    <t>ZOLMIC CREMA</t>
  </si>
  <si>
    <t>DENVAR SUSPENSIÓN 50 ML</t>
  </si>
  <si>
    <t>GOODSIT 6 SUPOSITORIOS</t>
  </si>
  <si>
    <t>LIDOCAINA/HIDROCORTISONA</t>
  </si>
  <si>
    <t>LEFLUNOMIDA 30 COMP</t>
  </si>
  <si>
    <t>LEFLUNOMIDA</t>
  </si>
  <si>
    <t>2747MG</t>
  </si>
  <si>
    <t xml:space="preserve">IBUPROFENO </t>
  </si>
  <si>
    <t>TOALLITAS PARA BEBÉ ABSORSEC CON 90 PIEZAS</t>
  </si>
  <si>
    <t>BOLITAS PARA CABELLO C/5 PARES</t>
  </si>
  <si>
    <t>CORTAUÑAS BEBE (ROSA Y AZUL)</t>
  </si>
  <si>
    <t>ALFLOREX C/30 CAPS</t>
  </si>
  <si>
    <t xml:space="preserve">PHARMACAINE SOL </t>
  </si>
  <si>
    <t>CAFIASPIRINA FORTE 24 TABS</t>
  </si>
  <si>
    <t>$ 3 C/U</t>
  </si>
  <si>
    <t>ASPIRINA 10 CARTERA</t>
  </si>
  <si>
    <t>GEL ANTIBACTERIAL 400 ML</t>
  </si>
  <si>
    <t>GLICERINA JALOMA</t>
  </si>
  <si>
    <t>SAPRAME 30 TABS</t>
  </si>
  <si>
    <t>BROMURO DE PINAVERIO/ DIMETICONA</t>
  </si>
  <si>
    <t>100/300 MG</t>
  </si>
  <si>
    <t>PASTA DE LASSAR 30 G</t>
  </si>
  <si>
    <t>CELESTONE SOLUSPAN SOL INYECTABLE</t>
  </si>
  <si>
    <t>2,71/3 MG</t>
  </si>
  <si>
    <t>FENOXIL 10 TABS</t>
  </si>
  <si>
    <t>DEBEQUIN C JARABE INF</t>
  </si>
  <si>
    <t>0.15 G-1.00 G/100 ML</t>
  </si>
  <si>
    <t>TUSILEN JARABE ADULTO</t>
  </si>
  <si>
    <t>DEXTROMETORFANO/GUAIFENESINA/FENILEFRINA</t>
  </si>
  <si>
    <t>TUSILEN JARABE PEDIATRICO</t>
  </si>
  <si>
    <t>DEXTROMETORFANO/GUAIFENESINA/PARACETAMOL</t>
  </si>
  <si>
    <t>HOLOPERIDOL</t>
  </si>
  <si>
    <t>TEMPRA 20 TABS</t>
  </si>
  <si>
    <t>LECHE NAN 1 OPTIPRO 400 G</t>
  </si>
  <si>
    <t>MERCURIO ACEITE DE COCO</t>
  </si>
  <si>
    <t xml:space="preserve">LARITOL 10 TABS </t>
  </si>
  <si>
    <t>TOALLAS HÚMEDAS CONFIANCE 48 PZAS P/ADULTO</t>
  </si>
  <si>
    <t>BENCILPENICILINA BENZATINICA COMPUESTA</t>
  </si>
  <si>
    <t>BENCILPENICILINA</t>
  </si>
  <si>
    <t>PINAVERIO/ DIMETICONA</t>
  </si>
  <si>
    <t>BROXOL 10 AMPOLLETAS INY</t>
  </si>
  <si>
    <t>KETOCONAZOL CREMA</t>
  </si>
  <si>
    <t>2,0 G</t>
  </si>
  <si>
    <t>EXALVER C/10 TABS</t>
  </si>
  <si>
    <t>PARACETAMOL, FENILEFRINA, DEXTROMETORFANO</t>
  </si>
  <si>
    <t>EXALVER PEDIÁDRICO</t>
  </si>
  <si>
    <t>GUAIFENESINA, FENILEFRINA, DEXTROMETORFANO</t>
  </si>
  <si>
    <t>BUSCONET C/10 TABS.</t>
  </si>
  <si>
    <t>METAMIZOL SÓDICO, BUTILHIOSCINA</t>
  </si>
  <si>
    <t>250 MG/10 MG</t>
  </si>
  <si>
    <t>NUTRICIÓN PARENTERAL DE 1400 KCAL KABIVEN (CENTRAL)</t>
  </si>
  <si>
    <t>NUTRICIÓN PARENTERAL DE 1900 KCAL KABIVEN (CENTRAL)</t>
  </si>
  <si>
    <t>NUTRICIÓN PARENTERAL DE 1400 KCAL KABIVEN (PERIFÉRICO)</t>
  </si>
  <si>
    <t>DESODORANTES PARA DAMA Y CABALLERO EN ROLL-ON (AVON)</t>
  </si>
  <si>
    <t>$3,00 PIEZA         CAJA $42,00</t>
  </si>
  <si>
    <t>LUBRIDERM REPARACION INTENSIVA 120 ML</t>
  </si>
  <si>
    <t>LUBRIDERM CREMA PIEL NORMAL 120 ML</t>
  </si>
  <si>
    <t>0.5 MG/ML</t>
  </si>
  <si>
    <t xml:space="preserve">JABÓN ASEPXIA </t>
  </si>
  <si>
    <t>GENOPRAZOL 14 CAPS</t>
  </si>
  <si>
    <t>MEBECICLOL 18 TABS</t>
  </si>
  <si>
    <t>TINIDAZOL/MEBENDAZOL</t>
  </si>
  <si>
    <t>300/60 MG</t>
  </si>
  <si>
    <t>$ 3.00 C/U</t>
  </si>
  <si>
    <t>5 GM</t>
  </si>
  <si>
    <t>VIOLETA GENCIANA SOLUCIÓN</t>
  </si>
  <si>
    <t>ESOMEPRAZOL C/7 TABS</t>
  </si>
  <si>
    <t xml:space="preserve">KROBICIN SUSP </t>
  </si>
  <si>
    <t xml:space="preserve">NISOLVER SOL </t>
  </si>
  <si>
    <t>1,0 MG/1 ML</t>
  </si>
  <si>
    <t>TERMÓMETRO DIGITAL MICROLIFE</t>
  </si>
  <si>
    <t>LINCOVER 16 CAPS</t>
  </si>
  <si>
    <t>LINCOMICINA</t>
  </si>
  <si>
    <t>BEROCCA C/30 COMP.</t>
  </si>
  <si>
    <t>VITAMINAS</t>
  </si>
  <si>
    <t>A.S.COR SOLUCIÓN GOTAS</t>
  </si>
  <si>
    <t>DAGLA 30 TABS</t>
  </si>
  <si>
    <t>SENSIBIT 24 HRS TABS</t>
  </si>
  <si>
    <t>FARMALOR SOL PEDIATRICA</t>
  </si>
  <si>
    <t xml:space="preserve">LEVOCOF SOL </t>
  </si>
  <si>
    <t>DALAFAR 16 CAPS</t>
  </si>
  <si>
    <t>ELECTROLIT PEDIÁTRICO 500 ML</t>
  </si>
  <si>
    <t>ELECTROLIT PEDIÁTRICO 300 ML</t>
  </si>
  <si>
    <t>MICROLAX ENEMAS</t>
  </si>
  <si>
    <t>DIPROSPAN SUSP INYECTABLE 1 JERINGA</t>
  </si>
  <si>
    <t>5 MG/2 MG</t>
  </si>
  <si>
    <t>POMADA DE ARNICA CRYSTAL 50 G</t>
  </si>
  <si>
    <t xml:space="preserve">PIREMOL 3 SUPOSITORIOS </t>
  </si>
  <si>
    <t>KAOPECTATE 20 TABS</t>
  </si>
  <si>
    <t>NEOMICIN,CAOLÍN,PECTINA</t>
  </si>
  <si>
    <t>LÁPIZ ELECTROCAUTERIO</t>
  </si>
  <si>
    <t>ARFLA 28 TABS</t>
  </si>
  <si>
    <t>RIFAXIMINA</t>
  </si>
  <si>
    <t xml:space="preserve">200 MG </t>
  </si>
  <si>
    <t>HIDRASEC 9 CAPS</t>
  </si>
  <si>
    <t>RACECADOTRILO</t>
  </si>
  <si>
    <t>MVI 12 ADULTO SOL. INYECTABLE</t>
  </si>
  <si>
    <t>GARGAX SOLUCIÓN</t>
  </si>
  <si>
    <t>LOXCELL SUSP JUNIOR</t>
  </si>
  <si>
    <t>QUINFAMIDA/ALBENDAZOL</t>
  </si>
  <si>
    <t>200 MG/ 400 MG</t>
  </si>
  <si>
    <t>ILIADIN PEDIATRICO</t>
  </si>
  <si>
    <t>POMADA DE ARNICA MERCURIO</t>
  </si>
  <si>
    <t>VENALOT DEPOT 30 TABS</t>
  </si>
  <si>
    <t>NORFLEX PLUS 50 TABS</t>
  </si>
  <si>
    <t>ACCU CHEK ACTIVE</t>
  </si>
  <si>
    <t>ACETONA CUTEX 100 ML</t>
  </si>
  <si>
    <t>CORDILAT 20 CAPS</t>
  </si>
  <si>
    <t>OCRIX C/50 TABS.</t>
  </si>
  <si>
    <t xml:space="preserve">CEFALEXINA SUSP </t>
  </si>
  <si>
    <t>CIZOLE CAPS</t>
  </si>
  <si>
    <t>HIPOGLOS CREMA 45 G</t>
  </si>
  <si>
    <t>FINASTERIDA C/30 TABS.</t>
  </si>
  <si>
    <t>REPISA LADO DERECHO</t>
  </si>
  <si>
    <t>INOTROPISA SOL. INYECTABLE C/5</t>
  </si>
  <si>
    <t>LOXCELL SUSP PEDIATRICA</t>
  </si>
  <si>
    <t>100/200 MG</t>
  </si>
  <si>
    <t>IBACNOL 8 TABS</t>
  </si>
  <si>
    <t>DUO ANGLUCID 60 TABS</t>
  </si>
  <si>
    <t>ZENTEL SUSP</t>
  </si>
  <si>
    <t>RANISEN 20 TABS</t>
  </si>
  <si>
    <t>HIDRALAZINA</t>
  </si>
  <si>
    <t>MEDIAS PREVARIS MEDIAS ANTIEMBOLICAS MUSLO CORTO (CHICA)</t>
  </si>
  <si>
    <t>MEDIAS PREVARIS MEDIAS ANTIEMBOLICAS MUSLO CORTO (GRANDE)</t>
  </si>
  <si>
    <t>ACLORAL 20 TABS</t>
  </si>
  <si>
    <t>MEDIAS PREVARIS MEDIAS ANTIEMBOLICAS MUSLO CORTO (EXTRAGRANDE)</t>
  </si>
  <si>
    <t>MEDIAS PREVARIS MEDIAS ANTIEMBOLICAS MUSLO CORTO (MEDIANA)</t>
  </si>
  <si>
    <t>MEDIAS PREVARIS MEDIAS ANTIEMBOLICAS MUSLO LARGO (CHICA)</t>
  </si>
  <si>
    <t>MEDIAS PREVARIS MEDIAS ANTIEMBOLICAS MUSLO LARGO (EXTRAGRANDE)</t>
  </si>
  <si>
    <t>MEDIAS PREVARIS MEDIAS ANTIEMBOLICAS MUSLO LARGO (GRANDE)</t>
  </si>
  <si>
    <t>MEDIAS PREVARIS MEDIAS ANTIEMBOLICAS MUSLO LARGO (MEDIANA)</t>
  </si>
  <si>
    <t>MEDIAS PREVARIS ALFA MEDIANA COMPRESIÓN CALCETA TERAPÉUTICA (MEDIANA NATURAL Y NEGRO)</t>
  </si>
  <si>
    <t>MEDIAS PREVARIS ALFA MEDIANA COMPRESIÓN CALCETA TERAPÉUTICA (GRANDE NATURAL Y NEGRO)</t>
  </si>
  <si>
    <t>MEDIAS PREVARIS ALFA PANTIMEDIAS/PREVENCIÓN VÁRICES (CHICA BLANCO, NEGRO Y NATURAL)</t>
  </si>
  <si>
    <t>MEDIAS PREVARIS ALFA PANTIMEDIAS/PREVENCIÓN VÁRICES (MEDIANA NATURAL, BLANCO Y JUVENIL)</t>
  </si>
  <si>
    <t>MEDIAS PREVARIS ALFA PANTIMEDIAS/PREVENCIÓN VÁRICES (GRANDE BLANCO Y NEGRO)</t>
  </si>
  <si>
    <t>MEDIAS PREVARIS ALFA PANTIMEDIAS/PREVENCIÓN VÁRICES (EXTRAGRANDE VERANO, BCO, NATURAL Y NGRO)</t>
  </si>
  <si>
    <t>RANISEN 1 + 1 20 COMP</t>
  </si>
  <si>
    <t>SE ACTUALIZÓ COSTO</t>
  </si>
  <si>
    <t>AFLUSIL SUSP</t>
  </si>
  <si>
    <t>SABA ULTRA INVISIBLE C/10</t>
  </si>
  <si>
    <t>TOALLAS FEMENINAS ALWAYS NOCHE ULTRAFINA C/7</t>
  </si>
  <si>
    <t>DALACIN C 16 CAPS</t>
  </si>
  <si>
    <t>SYNCOL MAX C/12 COMPRIMIDOS</t>
  </si>
  <si>
    <t>VITACILINA UNGÜENTO 28 G</t>
  </si>
  <si>
    <t>URDINAT 14 CAPS</t>
  </si>
  <si>
    <t>ACEMETACINA</t>
  </si>
  <si>
    <t>90 MG</t>
  </si>
  <si>
    <t>CEPILLOS PARA CABELLO ROSA Y AZUL AVON</t>
  </si>
  <si>
    <t>CREMA AVON CARE PARA MANOS 50 G</t>
  </si>
  <si>
    <t>FOOT WORKS CREMA HIDRATANTE PARA PIES AVON</t>
  </si>
  <si>
    <t>METOTREXATO C/50 TABS.</t>
  </si>
  <si>
    <t>LEVOTIROXINA SODICA</t>
  </si>
  <si>
    <t>PREPARATION H MAC CREMA</t>
  </si>
  <si>
    <t>FENILEFRINA / PRAMOXINA</t>
  </si>
  <si>
    <t>RIOPAN GEL 250 ML FRASCO</t>
  </si>
  <si>
    <t>8 G/1 G/100 ML</t>
  </si>
  <si>
    <t>OXIGENA</t>
  </si>
  <si>
    <t>100 MG/40 MG/10 MG</t>
  </si>
  <si>
    <t>PEITEL CREMA</t>
  </si>
  <si>
    <t>PREDNICARBATO</t>
  </si>
  <si>
    <t>CINTA ADHESIVA MICROPOROSA 2.5x5M</t>
  </si>
  <si>
    <t>CINTA ADHESIVA PLÁSTICO 1.25x5M</t>
  </si>
  <si>
    <t>NAPROXENO 30 TABS PSICOFARMA</t>
  </si>
  <si>
    <t>VELDROL 10 CAPS</t>
  </si>
  <si>
    <t>ONTRACEL 10 TABS</t>
  </si>
  <si>
    <t>PAROXETINA</t>
  </si>
  <si>
    <t>JERINGA DE VIDRIO ASEPTO</t>
  </si>
  <si>
    <t>POMADA DE LA CAMPANA 35 G</t>
  </si>
  <si>
    <t>DICLOFENACO/VITAMINAS/COMPLEJO B</t>
  </si>
  <si>
    <t>VONTROL 25 TABS</t>
  </si>
  <si>
    <t>PARACETAMOL / HIOSCINA</t>
  </si>
  <si>
    <t>ZOLIDIME C/20 GRAGEAS</t>
  </si>
  <si>
    <t>ACIDO ACETILSALICILICO, FENILBUTAZONA, DEXAMETASONA</t>
  </si>
  <si>
    <t>TOALLITAS PARA BEBE SMILE UP C/80 PZAS.</t>
  </si>
  <si>
    <t>TOALLITAS PARA BEBE BEBIN C/80 PZAS.</t>
  </si>
  <si>
    <t>LASIX 24 TABS</t>
  </si>
  <si>
    <t>ANTIFLU DES JR JARABE 60 ML</t>
  </si>
  <si>
    <t>VENOXIL 60 TABS</t>
  </si>
  <si>
    <t>SOLTRIM C/20 TABS</t>
  </si>
  <si>
    <t>80 MG / 400 MG</t>
  </si>
  <si>
    <t>BUTIMAXIL SUSP.</t>
  </si>
  <si>
    <t>250 MG / 5ML</t>
  </si>
  <si>
    <t>DIMACOL SOL INFANTIL 150 ML</t>
  </si>
  <si>
    <t>GUAIFENESINA/FENILEFRINA/DEXTROMETORFANO</t>
  </si>
  <si>
    <t>ALIGOMITAS</t>
  </si>
  <si>
    <t>MACROZIT SUSPENSIÓN</t>
  </si>
  <si>
    <t>1200 MG</t>
  </si>
  <si>
    <t>LORTAL 20 TABS</t>
  </si>
  <si>
    <t>CLORTALIDONA</t>
  </si>
  <si>
    <t xml:space="preserve">ENSURE </t>
  </si>
  <si>
    <t>BENZETACIL COMBINADO INY.</t>
  </si>
  <si>
    <t>AKINETON RETARD 20 TABS</t>
  </si>
  <si>
    <t>NAFLURYL-OR 20 TABS</t>
  </si>
  <si>
    <t>MOMETASONA SUSP PARA INHALACIÓN</t>
  </si>
  <si>
    <t>ORELOX C/10 COMP.</t>
  </si>
  <si>
    <t>CEFPODOXIMA</t>
  </si>
  <si>
    <t>DILOSTOP 12 TABS</t>
  </si>
  <si>
    <t>ALLEGRA 10 TABS</t>
  </si>
  <si>
    <t>VERMOX SOLUCIÓN</t>
  </si>
  <si>
    <t>MEBENDAZOL</t>
  </si>
  <si>
    <t>ORMOPEN SUSP</t>
  </si>
  <si>
    <t>250 ML/5 ML</t>
  </si>
  <si>
    <t>DUO-ANGLUCID 30 TABS</t>
  </si>
  <si>
    <t>LIBERTRIM INYECTABLE C/6</t>
  </si>
  <si>
    <t>$290.00 PRECIO P/ENF. PILAR</t>
  </si>
  <si>
    <t>ALIREN C/24 CAPS.</t>
  </si>
  <si>
    <t>JABON NEUTRO GRISI 150 G</t>
  </si>
  <si>
    <t>ECTAPRIM F C/14 TABS.</t>
  </si>
  <si>
    <t>LASILACTON C/16 CAPS.</t>
  </si>
  <si>
    <t>FUROSEMIDA / ESPIRONOLACTONA</t>
  </si>
  <si>
    <t>MELOXICAM 10 TABS LOEFFLER</t>
  </si>
  <si>
    <t>PEPSANE GEL C/30 SOBRES</t>
  </si>
  <si>
    <t>PREVARIS ALFA CALCETINES PARA LA PREVENCIÓN DE VARICES, MEDIANA COMPRESIÓN</t>
  </si>
  <si>
    <t>PROTECTORES PARA LACTANCIA EVENFLO C/24 PIEZAS</t>
  </si>
  <si>
    <t>PROTECTORES PARA LACTANCIA EVENFLO C/40 PIEZAS</t>
  </si>
  <si>
    <t>TRIBEDOCE DX C/3 AMPOLLETAS</t>
  </si>
  <si>
    <t>COMPLEJO B, DEXAMETASONA, LIDOCAINA</t>
  </si>
  <si>
    <t>GEL ANTIBACTERIAL JALOMA 60 ML</t>
  </si>
  <si>
    <t>SHAMPOO PANTENE 100 ML</t>
  </si>
  <si>
    <t>SHAMPOO HEAD &amp; SHOULDERS 90 ML</t>
  </si>
  <si>
    <t>1,25 MG</t>
  </si>
  <si>
    <t>TRIYOTEX C/30 CAPS.</t>
  </si>
  <si>
    <t>LIOTIRONINA</t>
  </si>
  <si>
    <t>HISTOFIL C/60 TABS.</t>
  </si>
  <si>
    <t>COLECALCIFEROL</t>
  </si>
  <si>
    <t>4000 UI</t>
  </si>
  <si>
    <t>CINA 7 TABS</t>
  </si>
  <si>
    <t>PRENALON SUSPENSIÓN</t>
  </si>
  <si>
    <t>REGLUSAN 50 TABS</t>
  </si>
  <si>
    <t>CORTAUÑAS TRY</t>
  </si>
  <si>
    <t>BIBERÓN CRISTALINO NIÑO/NIÑA 8 ONZAS JALOMA</t>
  </si>
  <si>
    <t>BIBERÓN CRISTALINO NIÑO/NIÑA 4 ONZAS JALOMA</t>
  </si>
  <si>
    <t>SONDA DE ASPIRACIÓN</t>
  </si>
  <si>
    <t>SONDA DE ALIMENTACION</t>
  </si>
  <si>
    <t>****</t>
  </si>
  <si>
    <t>TAMPAX SUPER PLUS C/10 TAMPONES</t>
  </si>
  <si>
    <t>UNESIA UNGÜENTO ANTIMICOTICO 20 G</t>
  </si>
  <si>
    <t>LACTIV KIDS 6 SOBRES</t>
  </si>
  <si>
    <t>RIMOGRIN 10 CAPS</t>
  </si>
  <si>
    <t>VENLAFAXINA</t>
  </si>
  <si>
    <t>ANIERNOV 14 CAPS</t>
  </si>
  <si>
    <t>SOMAZINA COMPRIMIDOS C/10</t>
  </si>
  <si>
    <t>ACCION INTERMEDIA</t>
  </si>
  <si>
    <t xml:space="preserve">INSULINA ISOFANA NPH </t>
  </si>
  <si>
    <t>PHARMATON KIDDI 100 ML JARABE</t>
  </si>
  <si>
    <t>LINCOMICINA INYECTABLE AMSA</t>
  </si>
  <si>
    <t>300 MG/ML</t>
  </si>
  <si>
    <t xml:space="preserve">ACTRON GEL </t>
  </si>
  <si>
    <t>CLOPIDOGREL C/28 TABS AVIVIA</t>
  </si>
  <si>
    <t>ACLORAL 10 TABS</t>
  </si>
  <si>
    <t>KITOS CELL-Q GEL 10 G</t>
  </si>
  <si>
    <t>KITOSCELL GEL 30 G</t>
  </si>
  <si>
    <t>CEPOREX 15 TABS</t>
  </si>
  <si>
    <t>MEROPENEM INYECTABLE</t>
  </si>
  <si>
    <t xml:space="preserve">500 MG </t>
  </si>
  <si>
    <t>HERKLIN NF REPELENTE DE PIOJOS SPRAY</t>
  </si>
  <si>
    <t>SEGFEMIOL C/21 TABS.</t>
  </si>
  <si>
    <t>0,15 MG, 0,03 MG</t>
  </si>
  <si>
    <t>BRUPACIL C/10 TABS</t>
  </si>
  <si>
    <t>HIOSCINA</t>
  </si>
  <si>
    <t>ACETATO DE CALCIO / SULFATO DE ALUMINIO</t>
  </si>
  <si>
    <t>DOMEBORO POLVO C/12 SOBRES</t>
  </si>
  <si>
    <t>UTBEZIN SOL INYECTABLE</t>
  </si>
  <si>
    <t>100 UG/ML</t>
  </si>
  <si>
    <t>DIO COSTO DR. AGUILAR</t>
  </si>
  <si>
    <t>ROSEL-T TABS C/15</t>
  </si>
  <si>
    <t>MOXIFLOXACINO C/7 AVIVIA</t>
  </si>
  <si>
    <t>V-ZON TABS 60 TABS</t>
  </si>
  <si>
    <t>LUTEINA,ZEAXANTINA Y FLOR DE CEMPASUCHIL</t>
  </si>
  <si>
    <t>NEOKAP-LF SUSP</t>
  </si>
  <si>
    <t>,71 G/20 G/1 G/100 ML</t>
  </si>
  <si>
    <t>TEMPERAL SOL</t>
  </si>
  <si>
    <t>100 MG/ 1 ML</t>
  </si>
  <si>
    <t>WERMY C/30 CAPSULAS</t>
  </si>
  <si>
    <t xml:space="preserve">DULOXETINA 7 CAPS </t>
  </si>
  <si>
    <t>DULOXETINA</t>
  </si>
  <si>
    <t>DENVAR CAPS 400 MG 10 TABS</t>
  </si>
  <si>
    <t>ALIN SOL INYECTABLE</t>
  </si>
  <si>
    <t xml:space="preserve">DEXAMETASONA  </t>
  </si>
  <si>
    <t>METRIGEN FUERTE INYECTABLE</t>
  </si>
  <si>
    <t>PROGESTERONA/ESTRADIOL</t>
  </si>
  <si>
    <t>50 MG/5MG</t>
  </si>
  <si>
    <t>HIOSCINA, METAMIZOL</t>
  </si>
  <si>
    <t>20 MG/2,5 G</t>
  </si>
  <si>
    <t>PASMODIL INYECTABLE</t>
  </si>
  <si>
    <t>BUTILHIOSCINA C/10 TABS.</t>
  </si>
  <si>
    <t>BUTILHIOSCINA</t>
  </si>
  <si>
    <t>DUAVIVE C/28 TABLETAS</t>
  </si>
  <si>
    <t>BAZEDOXIFENO / ESTROGENOS CONJUGADOS</t>
  </si>
  <si>
    <t>20 MG / 0,450 MG</t>
  </si>
  <si>
    <t>SILKA MEDIC GEL 15 G</t>
  </si>
  <si>
    <t>CORIATROS 28 TABS</t>
  </si>
  <si>
    <t>BRONAR SOL GOT PEDIATRICAS</t>
  </si>
  <si>
    <t>600/100 MG</t>
  </si>
  <si>
    <t>STATLOCK CATHETER STABILIZATION FOLEY 2</t>
  </si>
  <si>
    <t>5 % de descuento en compra de caja</t>
  </si>
  <si>
    <t>LE DI PRECIO A UNA CLIENTA DE $360,00 POR SI COMENTA</t>
  </si>
  <si>
    <t>VANTAL GEL</t>
  </si>
  <si>
    <t>VENCIDAMINA</t>
  </si>
  <si>
    <t>SIRDALUD 20 TABS</t>
  </si>
  <si>
    <t>TIZANIDINA</t>
  </si>
  <si>
    <t xml:space="preserve">2 MG </t>
  </si>
  <si>
    <t>JABÓN NEUTRO J&amp;J BABY</t>
  </si>
  <si>
    <t>RECOVERON N UNGÜENTO</t>
  </si>
  <si>
    <t>ACIDO ACEXÁMICO/NEOMICINA</t>
  </si>
  <si>
    <t>5 G/ 0,4 G/100 G</t>
  </si>
  <si>
    <t>TRIVISOL PEDIATRICO SOL</t>
  </si>
  <si>
    <t>RETINOL/COLECALCIFEROL/ACIDO ASCORBICO</t>
  </si>
  <si>
    <t>DUODERM CGF 20 CM X 20 CM</t>
  </si>
  <si>
    <t>DERMATELL EXTRA DELGADO 10 CM X 10 CM</t>
  </si>
  <si>
    <t>HIOSCINA/METAMIZOL</t>
  </si>
  <si>
    <t>10/250 MG</t>
  </si>
  <si>
    <t>NOVOLEXIN 7 CAPS</t>
  </si>
  <si>
    <t>VILADOL PLUS 20 TABS</t>
  </si>
  <si>
    <t>CLARITYNE 10 TABS</t>
  </si>
  <si>
    <t xml:space="preserve">CLARITYNE SOL </t>
  </si>
  <si>
    <t>100 MG/ 100 ML</t>
  </si>
  <si>
    <t>SUPRADOL 10 TABS</t>
  </si>
  <si>
    <t xml:space="preserve">ESPONJA GRANDE RENASYS </t>
  </si>
  <si>
    <t xml:space="preserve">ESPONJA MEDIANA RENASYS </t>
  </si>
  <si>
    <t>ESPONJA CHICA RENASYS</t>
  </si>
  <si>
    <t>CANISTER RENASYS 800 ML</t>
  </si>
  <si>
    <t>CANISTER RENASYS 250 ML</t>
  </si>
  <si>
    <t>STERIMAR NASAL USO DIARIO 50 ML</t>
  </si>
  <si>
    <t>INSOGEN PLUS NF 40 TABS</t>
  </si>
  <si>
    <t>METFORMINA/CLORPROPAMIDA</t>
  </si>
  <si>
    <t>513/125 MG</t>
  </si>
  <si>
    <t>CENTRUM BALANCE 30 TABS</t>
  </si>
  <si>
    <t>CLIOQUINOL 20 G CREMA</t>
  </si>
  <si>
    <t>CLIOQUINOL</t>
  </si>
  <si>
    <t>VICK BABY BALM 50 G</t>
  </si>
  <si>
    <t>TOPEVET 5 ÓVULOS</t>
  </si>
  <si>
    <t>DERMOPLAST 30 CREMA</t>
  </si>
  <si>
    <t>ECTAPRIM SUSPENSIÓN</t>
  </si>
  <si>
    <t>VERATRIN CAPS.</t>
  </si>
  <si>
    <t>IVEXTERM C/2 TABS.</t>
  </si>
  <si>
    <t>ROSATIL PASTA 30 G</t>
  </si>
  <si>
    <t>OGESTAN C/30 CAPS.</t>
  </si>
  <si>
    <t>SINUBERASE c/48 COMPRIMIDOS</t>
  </si>
  <si>
    <t>SINUBERASE c/12 CAPSULAS</t>
  </si>
  <si>
    <t>BRONAR SOL 120 ML</t>
  </si>
  <si>
    <t>600 MG/100 MG</t>
  </si>
  <si>
    <t>45 MG</t>
  </si>
  <si>
    <t>TINTE NUTRISSE</t>
  </si>
  <si>
    <t>DELISSE GEL SHAMPOO FEMENINO 200 ML</t>
  </si>
  <si>
    <t>FLUCONAZOL</t>
  </si>
  <si>
    <t>CALTRATE 600+D 60 TABS</t>
  </si>
  <si>
    <t>SECNIDAL C/8 COMP.</t>
  </si>
  <si>
    <t>SENSIBIT XP SOL 120 ML</t>
  </si>
  <si>
    <t>AMOXIBRON 12 CAPS</t>
  </si>
  <si>
    <t>AMOXICILINA/BROMHEXINA</t>
  </si>
  <si>
    <t>500 MG/8 MG</t>
  </si>
  <si>
    <t>CLOXAN 20 COMPRIMIDOS</t>
  </si>
  <si>
    <t>KOMZIMBA 10 TABS</t>
  </si>
  <si>
    <t>EXALVER SUSP INFANTIL</t>
  </si>
  <si>
    <t>5.0 G - .25 G - .50 G/100ML</t>
  </si>
  <si>
    <t>CELESTONE HYPAK SOL INYECTABLE</t>
  </si>
  <si>
    <t>CONAZOL CREMA 2%</t>
  </si>
  <si>
    <t>ESPAVÉN 24 TABS</t>
  </si>
  <si>
    <t>PANTOTENATO CÁLCICO,SIMETICONA</t>
  </si>
  <si>
    <t>50 MG/40 MG</t>
  </si>
  <si>
    <t>MACROZIT TAB 3/ 500MG</t>
  </si>
  <si>
    <t>DILACORAN RETARD 15 TABS</t>
  </si>
  <si>
    <t>CAPSIFLU C/12 CAPS.</t>
  </si>
  <si>
    <t>RESFRIADO Y TOS SECA</t>
  </si>
  <si>
    <t>CEFALVER C/12 CAPS.</t>
  </si>
  <si>
    <t>RETIRIX SOL.</t>
  </si>
  <si>
    <t>CELESTONE PEDIATRICO</t>
  </si>
  <si>
    <t>AGRELESS C/28 TABS</t>
  </si>
  <si>
    <t>TUMS 500 MG C/75 TAB MASTICABLES SABOR MENTA</t>
  </si>
  <si>
    <t>ACICLOVIR 35 TABS AMSA</t>
  </si>
  <si>
    <t>METFORMINA 30 TABS APOTEX</t>
  </si>
  <si>
    <t>LINCOMICINA INYECTABLE SERRAL</t>
  </si>
  <si>
    <t>ECTAPRIM 20 TABS</t>
  </si>
  <si>
    <t>80 MG/ 400 MG</t>
  </si>
  <si>
    <t>300 MCG</t>
  </si>
  <si>
    <t>SE ENCUENTRA EN REFRIGERACIÓN, 1 PIEZA AQUÍ Y 9 EN CASA DR. AGUILAR</t>
  </si>
  <si>
    <t>TERRAMICINA OFTALMICA</t>
  </si>
  <si>
    <t>OXITETRACICLINA/POLIMIXINA B</t>
  </si>
  <si>
    <t>AMBROXOL JARABE APOTEX</t>
  </si>
  <si>
    <t>BENCILPENICILINA CLEMIZOL, METAMIZOL VITAMINA C.</t>
  </si>
  <si>
    <t>15MG/5ML</t>
  </si>
  <si>
    <t>BUTHILHIOSCINA</t>
  </si>
  <si>
    <t xml:space="preserve">HIOSCINA </t>
  </si>
  <si>
    <t>300MG</t>
  </si>
  <si>
    <t>200MG</t>
  </si>
  <si>
    <t>ALCOHOL 250 ML</t>
  </si>
  <si>
    <t>ALCOHOL 110 ML</t>
  </si>
  <si>
    <t>TESALON PERLAS</t>
  </si>
  <si>
    <t>16Mg</t>
  </si>
  <si>
    <t>400MG</t>
  </si>
  <si>
    <t>OMEPRAZOL SOL INYECTABLE AMSA</t>
  </si>
  <si>
    <t>DOLO NEUROBION C/10 TABS</t>
  </si>
  <si>
    <t>VALPROATO DE MAGNESIO SOL. PED.</t>
  </si>
  <si>
    <t>4G/1/100ML</t>
  </si>
  <si>
    <t>DIMACOL SOL ADULTO 150ML</t>
  </si>
  <si>
    <t xml:space="preserve">BRONCOLIN PROPOLEO </t>
  </si>
  <si>
    <t>SHAMPOO RISITOS DE ORO 100 ML</t>
  </si>
  <si>
    <t>METFORMINA 30 TABS LOEFFLER</t>
  </si>
  <si>
    <t xml:space="preserve">CEPILLO DENTAL ORAL B PRO COMPACT </t>
  </si>
  <si>
    <t>AMARYL XM TABS</t>
  </si>
  <si>
    <t>2 MG/850 MG</t>
  </si>
  <si>
    <t>CAJAS DE GASAS QUIRMEX GRANDE</t>
  </si>
  <si>
    <t>2 C/1</t>
  </si>
  <si>
    <t>1,5 C/1</t>
  </si>
  <si>
    <t>PARACETAMOL 10 TABS (ALPHARMA)</t>
  </si>
  <si>
    <t>500MG</t>
  </si>
  <si>
    <t>ATEMPERATOR LP</t>
  </si>
  <si>
    <t>LABIXTEN C/10 TABS</t>
  </si>
  <si>
    <t>BILASTINA</t>
  </si>
  <si>
    <t>LABIXTEN C/20 TABS</t>
  </si>
  <si>
    <t>OPENVAS CO C/28 TABS</t>
  </si>
  <si>
    <t>MERTODOL BLANCO CON ATOMIZADOR BAYER</t>
  </si>
  <si>
    <t>250 MG / 5 ML</t>
  </si>
  <si>
    <t>SKUDEXA C/20 TABS.</t>
  </si>
  <si>
    <t>TRAMADOL/DEXKETOPROFENO</t>
  </si>
  <si>
    <t>75 MG / 25 MG</t>
  </si>
  <si>
    <t>SKUDEXA C/10 TABS.</t>
  </si>
  <si>
    <t>10 MCG</t>
  </si>
  <si>
    <t xml:space="preserve">ATORVASTATINA </t>
  </si>
  <si>
    <t>40MG</t>
  </si>
  <si>
    <t>BRONCOLIN CARAMELOS CON MIEL DE ABEJA CAJA 180 GM</t>
  </si>
  <si>
    <t>VICK 44 EXP</t>
  </si>
  <si>
    <t>GUAIFENESINA</t>
  </si>
  <si>
    <t>1,6  G / 100 ML</t>
  </si>
  <si>
    <t>GEL DE PIRFENIDONA (CICATRIZACIÓN)</t>
  </si>
  <si>
    <t>KITOS CELL-Q GEL 40 G</t>
  </si>
  <si>
    <t>TECNOPREN SOL. INY C/</t>
  </si>
  <si>
    <t>PIOGLITAZONA TABS AVIVA</t>
  </si>
  <si>
    <t>ALDERAN C/30 TABS.</t>
  </si>
  <si>
    <t>ISOX CAPSULAS</t>
  </si>
  <si>
    <t>100MG</t>
  </si>
  <si>
    <t>50MG</t>
  </si>
  <si>
    <t>GENTRACOL 60 CAPS</t>
  </si>
  <si>
    <t xml:space="preserve">ADIOLOL 10 CAPS </t>
  </si>
  <si>
    <t>RANISEN 1 + 1 10 COMP</t>
  </si>
  <si>
    <t>LOBI HZ C/28 TABS</t>
  </si>
  <si>
    <t>NEBIVOLOL,HIDROCLOROTIAZIDA</t>
  </si>
  <si>
    <t>5MG/12.5MG</t>
  </si>
  <si>
    <t>JERINGA DE INSULINA 0,3 C/10 PIEZAS</t>
  </si>
  <si>
    <t>JERINGA DE INSULINA 0,5 C/10 PIEZAS</t>
  </si>
  <si>
    <t>JERINGA DE INSULINA 1,0 C/10 PIEZAS</t>
  </si>
  <si>
    <t>DILACORAN C/30 TABS</t>
  </si>
  <si>
    <t>GUAYATETRA SOL INYECTABLE C/3 AMPOLLETAS</t>
  </si>
  <si>
    <t>ESPAVEN ENZIMATICO</t>
  </si>
  <si>
    <t>SIMETICONA, PANCREATINA</t>
  </si>
  <si>
    <t>15ml</t>
  </si>
  <si>
    <t>ATORLIP C/10 TABS</t>
  </si>
  <si>
    <t>20MG</t>
  </si>
  <si>
    <t>75 MCG</t>
  </si>
  <si>
    <t>SE ENCARGARON PARA CLIENTE</t>
  </si>
  <si>
    <t>KLARICID IV</t>
  </si>
  <si>
    <t>PRESTODOL COMPUESTO C/10 TABS</t>
  </si>
  <si>
    <t>CLONIXATO DE LISINA/HIOSCINA</t>
  </si>
  <si>
    <t>DEXAMETASONA INY.</t>
  </si>
  <si>
    <t>CEFOTAXIMA IM</t>
  </si>
  <si>
    <t>CEFOTAXIMA</t>
  </si>
  <si>
    <t>BUDESONIDA SOLUCIÓN</t>
  </si>
  <si>
    <t>AMD ANTIMICROBIAL FOAM DRESSING</t>
  </si>
  <si>
    <t>GENOPRAZOL 7 CAPS</t>
  </si>
  <si>
    <t>TRIMETROPRIMA Y SULFAMETOXAZOL TABS.</t>
  </si>
  <si>
    <t>DIMACOL SOLUCIÓN PEDIÁTRICA</t>
  </si>
  <si>
    <t>GUAFENESINA, FENILEFRINA, DEXTROMETORFATO</t>
  </si>
  <si>
    <t>MESSELDAZOL</t>
  </si>
  <si>
    <t>ETORICOXIB</t>
  </si>
  <si>
    <t>SE ACTUALIZÓ COSTO…SUBIÓ</t>
  </si>
  <si>
    <t>FERROTEMP C/30 CAPS.</t>
  </si>
  <si>
    <t>FUMARATO FERROSO, MONONITRATO DE TIAMINA</t>
  </si>
  <si>
    <t>4000 UI/ML</t>
  </si>
  <si>
    <t>APLICADORES DE ALGODÓN PROTEC C/20PZS(CAJA)</t>
  </si>
  <si>
    <t>APLICADORES DE ALGODÓN PROTEC C/50PZS</t>
  </si>
  <si>
    <t>BISINCOF SOLUCIÓN</t>
  </si>
  <si>
    <t>100 MG / 600 MG</t>
  </si>
  <si>
    <t>CLOPIDOGREL C/28 TABS. LAB. ULTRA</t>
  </si>
  <si>
    <t>VERSALVER C/30 COMP.</t>
  </si>
  <si>
    <t>NORAPRED TABS.</t>
  </si>
  <si>
    <t>OFRECER EL NISOLVER</t>
  </si>
  <si>
    <t>ALUPENT C/30TABS</t>
  </si>
  <si>
    <t>ORCIPRENALINA</t>
  </si>
  <si>
    <t>15MG</t>
  </si>
  <si>
    <t xml:space="preserve">ITALDERMOL CREMA 30G </t>
  </si>
  <si>
    <t xml:space="preserve">ACEITES VARIOS </t>
  </si>
  <si>
    <t>POMADA VARIOS</t>
  </si>
  <si>
    <t xml:space="preserve"> ACEITE DE GERMEN DE TRIGO</t>
  </si>
  <si>
    <t>METAMIZOL SODICO C/3 AMP.</t>
  </si>
  <si>
    <t>DIFENIDOL C/2 AMP.</t>
  </si>
  <si>
    <t xml:space="preserve"> </t>
  </si>
  <si>
    <t>FLAXENOL C/12TABS</t>
  </si>
  <si>
    <t>275MG/300MG</t>
  </si>
  <si>
    <t>JABÓN DE AZUFRE</t>
  </si>
  <si>
    <t>SE LOCALIZAN EN VITRINA CURACIONES</t>
  </si>
  <si>
    <t>LINOVERA 30ML</t>
  </si>
  <si>
    <t>ACEITE HIDRANTE</t>
  </si>
  <si>
    <t>30ML</t>
  </si>
  <si>
    <t>TOPRON CAPSULAS</t>
  </si>
  <si>
    <t>ATORLIP TABS C/10</t>
  </si>
  <si>
    <t>QUETIAPINA</t>
  </si>
  <si>
    <t xml:space="preserve">100 MG </t>
  </si>
  <si>
    <t xml:space="preserve"> CEFTRIAXONA</t>
  </si>
  <si>
    <t>70% DESC. C.F.C.</t>
  </si>
  <si>
    <t>70% DE DESC. C.F.C.</t>
  </si>
  <si>
    <t>35% DE DESC. C.F.C.</t>
  </si>
  <si>
    <t>620,00 PRECIO PARA ENF. MIRNA</t>
  </si>
  <si>
    <t xml:space="preserve">VENLAFAXINA </t>
  </si>
  <si>
    <t>75MG</t>
  </si>
  <si>
    <t xml:space="preserve">PIOGLITAZONA </t>
  </si>
  <si>
    <t>100,0MG</t>
  </si>
  <si>
    <t xml:space="preserve">15MG </t>
  </si>
  <si>
    <t xml:space="preserve">MALLA DE POLIPROPILENO ANUDADO 15X15 CM MEDIMESH </t>
  </si>
  <si>
    <t>PEDIDO</t>
  </si>
  <si>
    <t>DOLO NEUROBIÓN FORTE C/10 TABS</t>
  </si>
  <si>
    <t>20 MG/5MG/12,5MG</t>
  </si>
  <si>
    <t>POLIXIN UNGUENTA</t>
  </si>
  <si>
    <t>POLIXIN OFTENO SOL.</t>
  </si>
  <si>
    <t xml:space="preserve">PEBISUT SOLUCION TIXOTROPICA 30G </t>
  </si>
  <si>
    <t>CHUPON C/2 PIEZAS AVENT</t>
  </si>
  <si>
    <t>CILOCID</t>
  </si>
  <si>
    <t xml:space="preserve">ACIDO FOLICO </t>
  </si>
  <si>
    <t>450MG/50 MG</t>
  </si>
  <si>
    <t xml:space="preserve">20MG </t>
  </si>
  <si>
    <t>LOSEC A-20 7 CAPSULAS</t>
  </si>
  <si>
    <t>OMYGEN 60 TABS</t>
  </si>
  <si>
    <t>CABESTRILLO MEDI PAR (CH-G)</t>
  </si>
  <si>
    <t>CUALQUIER TALLA $120,00</t>
  </si>
  <si>
    <t>SUPRAHYAL SOLUCIÓN</t>
  </si>
  <si>
    <t>HIALURONATO DE SODIO</t>
  </si>
  <si>
    <t>INTROCAN (LAB. BRAUN)</t>
  </si>
  <si>
    <t>PRONTOSAN GEL 30 ML.</t>
  </si>
  <si>
    <t>PRUEBA DE EMBARAZO MEDITEST</t>
  </si>
  <si>
    <t>ACTRON PLUS</t>
  </si>
  <si>
    <t>400 MG / 100 MG</t>
  </si>
  <si>
    <t>ACEMETACINA C/14 CAPS</t>
  </si>
  <si>
    <t>1 PIEZA SE ENCUENTRA LADO DERECHO Y UNA ACOMODADA EN ALFABETICO</t>
  </si>
  <si>
    <t>BINOTAL 28 CAPS</t>
  </si>
  <si>
    <t>REPISA LADO IZQUIERDO</t>
  </si>
  <si>
    <t>CLOTRIMAZOL DUAL</t>
  </si>
  <si>
    <t>SE LOCALIZA EN VITRINA REGALOS</t>
  </si>
  <si>
    <t>BUVACAINA PESADA</t>
  </si>
  <si>
    <t>BUPIVACAINA, GLUCOSA</t>
  </si>
  <si>
    <t>15 MG / 3 ML</t>
  </si>
  <si>
    <t>ENCARGÓ DR. FERRAL</t>
  </si>
  <si>
    <t xml:space="preserve">250 MG / 5ML </t>
  </si>
  <si>
    <t>CEFURACET SUSPENSIÓN</t>
  </si>
  <si>
    <t>BIOERTER SUSPENSIÓN</t>
  </si>
  <si>
    <t>maCROGOL, BICARBONATO DE SODIO</t>
  </si>
  <si>
    <t>BIPERIDENO 30 TABS</t>
  </si>
  <si>
    <t>PASTA LASSAR 30 G</t>
  </si>
  <si>
    <t>APROVEL TABS C/28</t>
  </si>
  <si>
    <t>SE MODIFICÓ PRECIO, BAJO</t>
  </si>
  <si>
    <t>KITOS CELL-Q GEL 120 G</t>
  </si>
  <si>
    <t>30 G.</t>
  </si>
  <si>
    <t>10 G.</t>
  </si>
  <si>
    <t>120 G.</t>
  </si>
  <si>
    <t>40 G.</t>
  </si>
  <si>
    <t xml:space="preserve">DEXAL </t>
  </si>
  <si>
    <t>CEFTIBUTENO</t>
  </si>
  <si>
    <t>POLIYODINE ESPUMA 120 ML</t>
  </si>
  <si>
    <t>POLIYODINE BUCOFARINGEO 120 ML</t>
  </si>
  <si>
    <t>DERMODINE ESPUMA 120 ML</t>
  </si>
  <si>
    <t>MECONALON 7 OVS 750/200 MG</t>
  </si>
  <si>
    <t>METRONIDAZOL / MICONAZOL</t>
  </si>
  <si>
    <t>AZITROMICINA SUSPENSION</t>
  </si>
  <si>
    <t>750 MG / 200 MG</t>
  </si>
  <si>
    <t>LIZOVAG 10 TABS</t>
  </si>
  <si>
    <t>DOXICICLINA C/10 TABS.</t>
  </si>
  <si>
    <t>$2,50 c/u</t>
  </si>
  <si>
    <t>MIBESAN -S SUSPENSIÓN</t>
  </si>
  <si>
    <t xml:space="preserve">200 ML </t>
  </si>
  <si>
    <t>COLLAR GRANDE CERVICAL BLANDO (CH, M, G, XG)</t>
  </si>
  <si>
    <t>TRAYENTA C/10 TABS.</t>
  </si>
  <si>
    <t>LINAGLIPTINA</t>
  </si>
  <si>
    <t>100 000 UI/0L</t>
  </si>
  <si>
    <t>LOSEC A-10  14 CAPS</t>
  </si>
  <si>
    <t>CALTRATE 600+D 30 TABS</t>
  </si>
  <si>
    <t>CARBONATO DE CALCIO/ COLECACILFEROL</t>
  </si>
  <si>
    <t xml:space="preserve">400 UI </t>
  </si>
  <si>
    <t>AUGMENTIN 12H SUSP JUNIOR</t>
  </si>
  <si>
    <t>VENTOLIN SOL. INY.</t>
  </si>
  <si>
    <t>0,5 MG</t>
  </si>
  <si>
    <t>SUBIÓ</t>
  </si>
  <si>
    <t>A.F. VALDECASAS C/20 TABLETAS</t>
  </si>
  <si>
    <t>LONIXER C/10 TABS</t>
  </si>
  <si>
    <t xml:space="preserve">250 MG  </t>
  </si>
  <si>
    <t>BENZATINA BENCILPENICILINA</t>
  </si>
  <si>
    <t>FOSFOCIL SUSP.</t>
  </si>
  <si>
    <t>FOSFOMICINA</t>
  </si>
  <si>
    <t xml:space="preserve">CINTA TESTIGO </t>
  </si>
  <si>
    <t>VASELINA 60 GR.</t>
  </si>
  <si>
    <t>AC-FAST C/10 TABS</t>
  </si>
  <si>
    <t>BUSCAPINA 10 TABS</t>
  </si>
  <si>
    <t>SKINPROT APÓSITO CON ALMOHADILLA ABSORBENTE 15 x 15  CM</t>
  </si>
  <si>
    <t>ESTÁN EN OFERTA</t>
  </si>
  <si>
    <t>LAMISIL CREMA 15 G</t>
  </si>
  <si>
    <t>KITOSCELL GEL 90 G</t>
  </si>
  <si>
    <t>90 G.</t>
  </si>
  <si>
    <t>RETAQ C/28 TABS</t>
  </si>
  <si>
    <t>MACLOV C/35 TABS.</t>
  </si>
  <si>
    <t>450/50 MG</t>
  </si>
  <si>
    <t>TEROXINA C/16 CAPS.</t>
  </si>
  <si>
    <t>LEBROCETIN C/12 CAPS.</t>
  </si>
  <si>
    <t>METIXOR C/30 TABS</t>
  </si>
  <si>
    <t>SONDEX-OF</t>
  </si>
  <si>
    <t>NEOMICINA / DEXAMETASONA</t>
  </si>
  <si>
    <t>3,5 MG / 1,0 MG</t>
  </si>
  <si>
    <t>FOSFOCIL GU 1 SOBRE</t>
  </si>
  <si>
    <t>3,0 G</t>
  </si>
  <si>
    <t>METFORMINA C/60 TABS. LAB. APOTEX</t>
  </si>
  <si>
    <t>TOBRAMICINA OFT.</t>
  </si>
  <si>
    <t>TOBRAMICINA</t>
  </si>
  <si>
    <t>MASENNUS C/14 TABS</t>
  </si>
  <si>
    <t>ATOMOXETINA</t>
  </si>
  <si>
    <t>HEMOBION TABS</t>
  </si>
  <si>
    <t>BLODIVIT C/30 TABS</t>
  </si>
  <si>
    <t xml:space="preserve">15 ML </t>
  </si>
  <si>
    <t>ATISURIL C/20 TABS.</t>
  </si>
  <si>
    <t>ACCUA ASEPTIC GEL 60 G</t>
  </si>
  <si>
    <t>INFUSOR</t>
  </si>
  <si>
    <t>CONTROLIP-TRILIPIX</t>
  </si>
  <si>
    <t>FENOFIBRATO DE COLINA</t>
  </si>
  <si>
    <t>135 MG</t>
  </si>
  <si>
    <t>5 G</t>
  </si>
  <si>
    <t>AMPICILINA 10 TABS AMSA</t>
  </si>
  <si>
    <t>ARGENTAL CREMA</t>
  </si>
  <si>
    <t>INDAFLEX CREMA</t>
  </si>
  <si>
    <t>QUIROZOLATE BLANCO EN SPRAY</t>
  </si>
  <si>
    <t>DIMEFOR C/30 TABS</t>
  </si>
  <si>
    <t>DIMEFOR C/60 TABS</t>
  </si>
  <si>
    <t>SYNCOL TEEN C/12 COMPRIMIDOS</t>
  </si>
  <si>
    <t>PARACETAMOL, PAMABROM</t>
  </si>
  <si>
    <t>500 MG/ 25 MG</t>
  </si>
  <si>
    <t>CLOPIDROGEL 28 TABS SOLARA</t>
  </si>
  <si>
    <t xml:space="preserve">75 MG </t>
  </si>
  <si>
    <t>TELMISARTÁN,HIDROCLOROTIAZIDA</t>
  </si>
  <si>
    <t>80 MG /12,5 MG</t>
  </si>
  <si>
    <t>7,5MG/215 MG</t>
  </si>
  <si>
    <t xml:space="preserve">TOBRAMICINA,DEXAMETASONA </t>
  </si>
  <si>
    <t>3 MG / 1 MG / ML</t>
  </si>
  <si>
    <t>TOBRAMICINA, DEXAMETASONA OFTA</t>
  </si>
  <si>
    <t>SON´SSIMET SOL. OFTALMICA</t>
  </si>
  <si>
    <t xml:space="preserve">3 MG / 1 MG  </t>
  </si>
  <si>
    <t>FELODIPININO C/20 TABS ULTRA</t>
  </si>
  <si>
    <t>FLAGENASE SUSPENSION</t>
  </si>
  <si>
    <t xml:space="preserve">METRONIDAZOL </t>
  </si>
  <si>
    <t xml:space="preserve">ELYZOL - S SUSPENSION </t>
  </si>
  <si>
    <t xml:space="preserve">250 MG / 5 ML </t>
  </si>
  <si>
    <t xml:space="preserve">GAVINDO 30 TABS </t>
  </si>
  <si>
    <t xml:space="preserve">GABAPENTINA , TIAMINA ,CIANOCOBALAMINA </t>
  </si>
  <si>
    <t>CIRTRENT</t>
  </si>
  <si>
    <t>AMIODARONA</t>
  </si>
  <si>
    <t xml:space="preserve">150 MG/3 ML </t>
  </si>
  <si>
    <t>CIRTRENT C/6 AMP.</t>
  </si>
  <si>
    <t>AMIODADORA</t>
  </si>
  <si>
    <t>150 MG/3ML</t>
  </si>
  <si>
    <t>TOALLITAS ZUUM C/10 TOALLITAS</t>
  </si>
  <si>
    <t xml:space="preserve"> TOALLITAS PARA BEBE KINDER WIPES C/80 PZAS.</t>
  </si>
  <si>
    <t>TOALLAS NATURELLA C/8 PIEZAS</t>
  </si>
  <si>
    <t>PRESERVATIVO SICO C/3 PIEZAS</t>
  </si>
  <si>
    <t>PRESERVATIVO PLAYBOY CONDOMS C/3</t>
  </si>
  <si>
    <t>ACETONA JALOMA 60 ML</t>
  </si>
  <si>
    <t>BIOFILEN 28 TABS</t>
  </si>
  <si>
    <t>NO EXIST.</t>
  </si>
  <si>
    <t>ISOKET C/10 AMP.</t>
  </si>
  <si>
    <t>10 MG / 10 ML</t>
  </si>
  <si>
    <t>MINIVEN 21 (MARIPOSA)</t>
  </si>
  <si>
    <t>BUSCAPINA DUO C/10 TABS</t>
  </si>
  <si>
    <t>HIOSCINA / PARACETAMOL</t>
  </si>
  <si>
    <t>10 MG / 500 MG</t>
  </si>
  <si>
    <t>GELICART 300 G C/30 SOBRES</t>
  </si>
  <si>
    <t>FEVESID C/10 TABS</t>
  </si>
  <si>
    <t>ACCU-CHEK KIT LÁPIZ CON 25 LANCETAS</t>
  </si>
  <si>
    <t>OIL JAHVS C/100 TABS.</t>
  </si>
  <si>
    <t>OMEGA 3, 6 Y 9, ACEITE DE SALMÓN</t>
  </si>
  <si>
    <t>PRECIO CAJA $1500</t>
  </si>
  <si>
    <t xml:space="preserve">MIZRABA INHALACION </t>
  </si>
  <si>
    <t xml:space="preserve">BECLOMETASONA </t>
  </si>
  <si>
    <t xml:space="preserve">250 MCG </t>
  </si>
  <si>
    <t>CEPILLO DENTAL DORALDENT (VARIOS COLORES)</t>
  </si>
  <si>
    <t>CEPILLO DENTAL EL CHAVO</t>
  </si>
  <si>
    <t xml:space="preserve">DICYNONE SOL INYECTABLE C/4 </t>
  </si>
  <si>
    <t xml:space="preserve">HOJA DE BISTURI </t>
  </si>
  <si>
    <t xml:space="preserve">VENDA DE 10 CM </t>
  </si>
  <si>
    <t xml:space="preserve">JERINGA DE 20 CM </t>
  </si>
  <si>
    <t>METRISET</t>
  </si>
  <si>
    <t>LARITOL D JARABE INFANTIL</t>
  </si>
  <si>
    <t>NEDICLON C/20 TABS</t>
  </si>
  <si>
    <t>VEDAVIXA C/14 TABS</t>
  </si>
  <si>
    <t>FAYRUS SOL. INF.</t>
  </si>
  <si>
    <t>D-GELAC+FS</t>
  </si>
  <si>
    <t>FIBRA, LACTOBACILOS Y CLOROFILA</t>
  </si>
  <si>
    <t>PLENIFORM 40</t>
  </si>
  <si>
    <t>ISOFLAVONAS DE SOYA, TREBOL ROJO Y VIT.</t>
  </si>
  <si>
    <t>VITAMINAS A, C, D, SOLUCIÓN</t>
  </si>
  <si>
    <t>VITAMINAS, ÁCIDO ASCORBICO, RETINOL, COLECALCIFEROL</t>
  </si>
  <si>
    <t>VENDA DE YESO DE 10 CM</t>
  </si>
  <si>
    <t>VENDA DE YESO DE 20 CM</t>
  </si>
  <si>
    <t>VENDA CON CUMARINA</t>
  </si>
  <si>
    <t>OFRECER EL BISINCOF</t>
  </si>
  <si>
    <t>HUATA 10 CM</t>
  </si>
  <si>
    <t>HUATA 20 CM</t>
  </si>
  <si>
    <t>HUATA 15 CM</t>
  </si>
  <si>
    <t>FLUTICASONA SUSP. P/INHALACIÓN</t>
  </si>
  <si>
    <t>OFERTA</t>
  </si>
  <si>
    <t>$5.00 EL PAR</t>
  </si>
  <si>
    <t>TALCO PARA BEBÉ JOHNSON´S</t>
  </si>
  <si>
    <t>ULCODERMA CLORAMFENICOL,CLOSTRIDIOPEPTIDASA 30 G</t>
  </si>
  <si>
    <t xml:space="preserve">JERINGA 50 CM </t>
  </si>
  <si>
    <t>VENDA DE YESO DE 15 CM</t>
  </si>
  <si>
    <t xml:space="preserve">CONTENEDOR ROJO </t>
  </si>
  <si>
    <t xml:space="preserve">PREDNISONA C/20 TABS </t>
  </si>
  <si>
    <t>8,6 MG</t>
  </si>
  <si>
    <t xml:space="preserve">MARIPOSA </t>
  </si>
  <si>
    <t xml:space="preserve">TERIURIN C/30 TABS </t>
  </si>
  <si>
    <t>HOT VAPOR 50 G</t>
  </si>
  <si>
    <t>GENERICO DE VAPORUB</t>
  </si>
  <si>
    <t>PADS TOALLITAS LIMPIADORAS</t>
  </si>
  <si>
    <t>DEXKETOPROFENO</t>
  </si>
  <si>
    <t>HIDRASEC GRANULADO</t>
  </si>
  <si>
    <t>ADVIL MAX 10 TABS</t>
  </si>
  <si>
    <t>EXZON TABS. MASTICABLES</t>
  </si>
  <si>
    <t>FIBRA, BIOFLAVONOIDES, LACTOBACILOS, VITAMINAS</t>
  </si>
  <si>
    <t>OFRECER EL EXZON, ES LO MISMO PERO SU GENÉRICO</t>
  </si>
  <si>
    <t>PHARBEN PERLAS</t>
  </si>
  <si>
    <t>PARACETAMOL TABS. (SOLARA FARMACEUTICA)</t>
  </si>
  <si>
    <t>HISTINA TABS.</t>
  </si>
  <si>
    <t>GENÉRICO DEL NIKZON, SE LOCALIZA EN VITRINA LADO DERECHO</t>
  </si>
  <si>
    <t>EXAFIL JARABE</t>
  </si>
  <si>
    <t>40 MG / 100 ML</t>
  </si>
  <si>
    <t>DOLOTANDAX  12 TABS</t>
  </si>
  <si>
    <t>APOSTECSOL C/28 TABS.</t>
  </si>
  <si>
    <t>MISOPROSTOL</t>
  </si>
  <si>
    <t>OFERTA POR C.F.C.</t>
  </si>
  <si>
    <t>TAPON PARA BOLSAS BAXTER</t>
  </si>
  <si>
    <t>SE LOCALIZAN EN ALMACÉN</t>
  </si>
  <si>
    <t>LOTE</t>
  </si>
  <si>
    <t>A.F. VALDECASAS C/92 TABS.</t>
  </si>
  <si>
    <t>114AW028</t>
  </si>
  <si>
    <t>116BW582</t>
  </si>
  <si>
    <t>M19A015</t>
  </si>
  <si>
    <t>18H212</t>
  </si>
  <si>
    <t>8MXA036</t>
  </si>
  <si>
    <t>9NXA006</t>
  </si>
  <si>
    <t>X01501</t>
  </si>
  <si>
    <t>32041907C</t>
  </si>
  <si>
    <t>19D419</t>
  </si>
  <si>
    <t>R1807323</t>
  </si>
  <si>
    <t>R023610</t>
  </si>
  <si>
    <t>AJF018</t>
  </si>
  <si>
    <t>1502012E</t>
  </si>
  <si>
    <t>8MXA003</t>
  </si>
  <si>
    <t>Q059478</t>
  </si>
  <si>
    <t>8MXA001</t>
  </si>
  <si>
    <t>18E222V1</t>
  </si>
  <si>
    <t>1447F19B</t>
  </si>
  <si>
    <t>19F052</t>
  </si>
  <si>
    <t>U19F191</t>
  </si>
  <si>
    <t>Q019061</t>
  </si>
  <si>
    <t>AL2953</t>
  </si>
  <si>
    <t>AM1749</t>
  </si>
  <si>
    <t>AHL371</t>
  </si>
  <si>
    <t>E19C055</t>
  </si>
  <si>
    <t>903030</t>
  </si>
  <si>
    <t>1801589</t>
  </si>
  <si>
    <t>R1802655</t>
  </si>
  <si>
    <t>18020141</t>
  </si>
  <si>
    <t>HD3Y</t>
  </si>
  <si>
    <t>180084</t>
  </si>
  <si>
    <t>181304</t>
  </si>
  <si>
    <t>12180538</t>
  </si>
  <si>
    <t>182282</t>
  </si>
  <si>
    <t>P08221</t>
  </si>
  <si>
    <t>405P</t>
  </si>
  <si>
    <t>19072008</t>
  </si>
  <si>
    <t>318783</t>
  </si>
  <si>
    <t>XB30LGBA</t>
  </si>
  <si>
    <t>C19070942</t>
  </si>
  <si>
    <t>192318</t>
  </si>
  <si>
    <t>187115</t>
  </si>
  <si>
    <t>18519</t>
  </si>
  <si>
    <t>B1902064</t>
  </si>
  <si>
    <t>B1809203</t>
  </si>
  <si>
    <t>B1805108</t>
  </si>
  <si>
    <t>0119025</t>
  </si>
  <si>
    <t>9020298</t>
  </si>
  <si>
    <t>R1808575</t>
  </si>
  <si>
    <t>E0372A</t>
  </si>
  <si>
    <t>E0388A</t>
  </si>
  <si>
    <t>605P</t>
  </si>
  <si>
    <t>566P</t>
  </si>
  <si>
    <t>2491218</t>
  </si>
  <si>
    <t>18010019</t>
  </si>
  <si>
    <t>X78306</t>
  </si>
  <si>
    <t>488M</t>
  </si>
  <si>
    <t>399P</t>
  </si>
  <si>
    <t>I1802477</t>
  </si>
  <si>
    <t>SONDA FOLEY CATHETER (SILASTIC)#18   VERDE</t>
  </si>
  <si>
    <t>190954</t>
  </si>
  <si>
    <t>430-CT</t>
  </si>
  <si>
    <t>861915</t>
  </si>
  <si>
    <t>955547</t>
  </si>
  <si>
    <t>AT8910</t>
  </si>
  <si>
    <t>GP01LGB</t>
  </si>
  <si>
    <t>M180927A</t>
  </si>
  <si>
    <t>GP01KF7</t>
  </si>
  <si>
    <t>8G1161</t>
  </si>
  <si>
    <t>757142</t>
  </si>
  <si>
    <t>090219</t>
  </si>
  <si>
    <t>187144</t>
  </si>
  <si>
    <t>193303</t>
  </si>
  <si>
    <t>191261</t>
  </si>
  <si>
    <t>9BN088B</t>
  </si>
  <si>
    <t>R011070</t>
  </si>
  <si>
    <t>810552</t>
  </si>
  <si>
    <t>U18G191</t>
  </si>
  <si>
    <t>L1810852</t>
  </si>
  <si>
    <t>120049</t>
  </si>
  <si>
    <t>17K0215</t>
  </si>
  <si>
    <t>192633</t>
  </si>
  <si>
    <t>192754</t>
  </si>
  <si>
    <t>190709</t>
  </si>
  <si>
    <t>18D167</t>
  </si>
  <si>
    <t>SC19019</t>
  </si>
  <si>
    <t>057CW108</t>
  </si>
  <si>
    <t>032EW095</t>
  </si>
  <si>
    <t>1807230</t>
  </si>
  <si>
    <t>X900417</t>
  </si>
  <si>
    <t>X900761</t>
  </si>
  <si>
    <t>18082914</t>
  </si>
  <si>
    <t>18082911</t>
  </si>
  <si>
    <t>18140914</t>
  </si>
  <si>
    <t>SJ1822</t>
  </si>
  <si>
    <t>17K146</t>
  </si>
  <si>
    <t>P051133</t>
  </si>
  <si>
    <t>02094</t>
  </si>
  <si>
    <t>808735</t>
  </si>
  <si>
    <t>264328</t>
  </si>
  <si>
    <t>RC117</t>
  </si>
  <si>
    <t>S011791</t>
  </si>
  <si>
    <t>18341693</t>
  </si>
  <si>
    <t>M766156</t>
  </si>
  <si>
    <t>11597084</t>
  </si>
  <si>
    <t>AJ7263</t>
  </si>
  <si>
    <t>C18034A</t>
  </si>
  <si>
    <t>9D671</t>
  </si>
  <si>
    <t>AK7056</t>
  </si>
  <si>
    <t>360GV002V</t>
  </si>
  <si>
    <t>361GV002V</t>
  </si>
  <si>
    <t>181020</t>
  </si>
  <si>
    <t>198M</t>
  </si>
  <si>
    <t>150118</t>
  </si>
  <si>
    <t>91001A</t>
  </si>
  <si>
    <t>E201253</t>
  </si>
  <si>
    <t>18063</t>
  </si>
  <si>
    <t>XM0213</t>
  </si>
  <si>
    <t>920068</t>
  </si>
  <si>
    <t>B19A501</t>
  </si>
  <si>
    <t>M91020</t>
  </si>
  <si>
    <t>19E0100</t>
  </si>
  <si>
    <t>185160</t>
  </si>
  <si>
    <t>S7706</t>
  </si>
  <si>
    <t>03244NC</t>
  </si>
  <si>
    <t>92207MC1</t>
  </si>
  <si>
    <t>19141700</t>
  </si>
  <si>
    <t>X05922</t>
  </si>
  <si>
    <t>X19120</t>
  </si>
  <si>
    <t>X05934</t>
  </si>
  <si>
    <t>N19F037</t>
  </si>
  <si>
    <t>19B307V1</t>
  </si>
  <si>
    <t>MALIVAL 30 CAPS</t>
  </si>
  <si>
    <t xml:space="preserve">INDOMETACINA </t>
  </si>
  <si>
    <t>9FM292A</t>
  </si>
  <si>
    <t>MIPRAMID 20 TABS</t>
  </si>
  <si>
    <t xml:space="preserve">10 MG </t>
  </si>
  <si>
    <t>BDK0039</t>
  </si>
  <si>
    <t>FEMISAN 3 D</t>
  </si>
  <si>
    <t>KETOCONAZOL, FOSFATO DE CLINDAMICINA</t>
  </si>
  <si>
    <t>XB30L5HA</t>
  </si>
  <si>
    <t>1913600021</t>
  </si>
  <si>
    <t>ACROXIL - C</t>
  </si>
  <si>
    <t>500 MG / 8 MG</t>
  </si>
  <si>
    <t>RRG059</t>
  </si>
  <si>
    <t>GASA SECA  NO ESTERIL CONTENIDO 200 PIEZAS</t>
  </si>
  <si>
    <t>LIOFILIZADO ESTANDARIZADO DE LISADOS BACTERIANOS</t>
  </si>
  <si>
    <t>BRONCHO-VAXOM INFANTIL</t>
  </si>
  <si>
    <t>GRANULADO</t>
  </si>
  <si>
    <t>180677</t>
  </si>
  <si>
    <t>194037</t>
  </si>
  <si>
    <t>906210</t>
  </si>
  <si>
    <t>AUGMENTIN 12 H C/14 TABS.</t>
  </si>
  <si>
    <t>865980</t>
  </si>
  <si>
    <t>M93995-1</t>
  </si>
  <si>
    <t>AG2016</t>
  </si>
  <si>
    <t>05023MC1</t>
  </si>
  <si>
    <t>T04099</t>
  </si>
  <si>
    <t xml:space="preserve">100 UG </t>
  </si>
  <si>
    <t>U19M193</t>
  </si>
  <si>
    <t>190717</t>
  </si>
  <si>
    <t>4020154</t>
  </si>
  <si>
    <t>CJ3658</t>
  </si>
  <si>
    <t>CALTRATE 600+M TABS</t>
  </si>
  <si>
    <t>CLINDAMICINA-KETOCONAZOL</t>
  </si>
  <si>
    <t>307293</t>
  </si>
  <si>
    <t>11697577</t>
  </si>
  <si>
    <t>9H1114</t>
  </si>
  <si>
    <t>191147</t>
  </si>
  <si>
    <t>DEXERYL CREMA</t>
  </si>
  <si>
    <t>PRODUCTOS DE SUSY (EN CUANTO SE VENDAN RECUPERA DINERO)</t>
  </si>
  <si>
    <t>S91799</t>
  </si>
  <si>
    <t>T10102</t>
  </si>
  <si>
    <t>9MXA012</t>
  </si>
  <si>
    <t>811791</t>
  </si>
  <si>
    <t>9091308</t>
  </si>
  <si>
    <t>9060955</t>
  </si>
  <si>
    <t>74808</t>
  </si>
  <si>
    <t>AK1430</t>
  </si>
  <si>
    <t>MF-19K035</t>
  </si>
  <si>
    <t>0419247</t>
  </si>
  <si>
    <t>107EW778</t>
  </si>
  <si>
    <t>192830</t>
  </si>
  <si>
    <t>CEFALVER C/20 CAPS</t>
  </si>
  <si>
    <t>1905568</t>
  </si>
  <si>
    <t xml:space="preserve">FIGRAL TABS C/ 1 TAB </t>
  </si>
  <si>
    <t>MAXIFORT C/ I TABLETA</t>
  </si>
  <si>
    <t>AL1424</t>
  </si>
  <si>
    <t>19B071A</t>
  </si>
  <si>
    <t>H18129</t>
  </si>
  <si>
    <t>AQUACEL EXTRA AG 10x10 REF. 413567</t>
  </si>
  <si>
    <t>JS6945</t>
  </si>
  <si>
    <t>ULGEL ANTIACIDO</t>
  </si>
  <si>
    <t>HIDROXIDO DE ALUMINIO</t>
  </si>
  <si>
    <t>240 ML</t>
  </si>
  <si>
    <t>KD8230</t>
  </si>
  <si>
    <t>044KW018</t>
  </si>
  <si>
    <t>19F047</t>
  </si>
  <si>
    <t>196294</t>
  </si>
  <si>
    <t>74830</t>
  </si>
  <si>
    <t>J19S290</t>
  </si>
  <si>
    <t>084AW0100</t>
  </si>
  <si>
    <t>AJL111</t>
  </si>
  <si>
    <t>19240514</t>
  </si>
  <si>
    <t>195538</t>
  </si>
  <si>
    <t>C19081173</t>
  </si>
  <si>
    <t>19K0003</t>
  </si>
  <si>
    <t>KETOROLACO / BUTILHIOSCINA</t>
  </si>
  <si>
    <t>10 MG / 20 MG</t>
  </si>
  <si>
    <t>S014184</t>
  </si>
  <si>
    <t>ENCONTROPINA TABS</t>
  </si>
  <si>
    <t>9MXA002</t>
  </si>
  <si>
    <t>T07066</t>
  </si>
  <si>
    <t>S91842</t>
  </si>
  <si>
    <t>GASA SIMPLE ESTERILIZADA 10 PZAS DOBLADA 10 CM X 10CM QUIRMEX</t>
  </si>
  <si>
    <t>K1115101</t>
  </si>
  <si>
    <t>BT11RD3</t>
  </si>
  <si>
    <t>EQUIPO DE TRANSFERENCIA CON SISTEMA DE DESCONEXIÓN BAXTER</t>
  </si>
  <si>
    <t>PRECIO VIGENTE DIC. 2019</t>
  </si>
  <si>
    <t>D0922A</t>
  </si>
  <si>
    <t>BIPASMIN 10MG</t>
  </si>
  <si>
    <t>10MG</t>
  </si>
  <si>
    <t>ULCODERMA CLORAMFENICOL,CLOSTRIDIOPEPTIDASA 15 G</t>
  </si>
  <si>
    <t>L19H0454</t>
  </si>
  <si>
    <t>L1910631</t>
  </si>
  <si>
    <t>SG1919</t>
  </si>
  <si>
    <t>H0224</t>
  </si>
  <si>
    <t>9MXB018</t>
  </si>
  <si>
    <t>1910921</t>
  </si>
  <si>
    <t>PHARMACEN-SP</t>
  </si>
  <si>
    <t>CAJAS DE GASAS DIBAR</t>
  </si>
  <si>
    <t>40 MG /10 MG</t>
  </si>
  <si>
    <t>190649</t>
  </si>
  <si>
    <t>181284</t>
  </si>
  <si>
    <t>93018A</t>
  </si>
  <si>
    <t>84014A</t>
  </si>
  <si>
    <t>91301C</t>
  </si>
  <si>
    <t>181328</t>
  </si>
  <si>
    <t>190471</t>
  </si>
  <si>
    <t>LEVODROPROPIZINA</t>
  </si>
  <si>
    <t>J19Y940</t>
  </si>
  <si>
    <t>S9J932</t>
  </si>
  <si>
    <t>191011</t>
  </si>
  <si>
    <t>190525</t>
  </si>
  <si>
    <t>T08013</t>
  </si>
  <si>
    <t>T11088</t>
  </si>
  <si>
    <t>FE9205B</t>
  </si>
  <si>
    <t>TIRALECHE SANITY</t>
  </si>
  <si>
    <t>MXF19005</t>
  </si>
  <si>
    <t>9MXA003</t>
  </si>
  <si>
    <t>DICLOXACILINA CAPS C/20 AMSA</t>
  </si>
  <si>
    <t>WKC24</t>
  </si>
  <si>
    <t>S010965</t>
  </si>
  <si>
    <t>SHAMPOO MUSTELA</t>
  </si>
  <si>
    <t>COTONETES JOHNSONS &amp; JOHNSONS C/54 PIEZAS</t>
  </si>
  <si>
    <t>S9340</t>
  </si>
  <si>
    <t>MEXAPIN 60 ML</t>
  </si>
  <si>
    <t>125MG/5MG</t>
  </si>
  <si>
    <t>COTONETES QUIRMEX 100 PZAS</t>
  </si>
  <si>
    <t>COTONETES HUGS MIMADITOS 200PZAS</t>
  </si>
  <si>
    <t>CONDONES MIX&amp;PLAY</t>
  </si>
  <si>
    <t>CONDONES M FORCE+MULTI-O</t>
  </si>
  <si>
    <t>S91791</t>
  </si>
  <si>
    <t>T11015</t>
  </si>
  <si>
    <t>X241LL</t>
  </si>
  <si>
    <t>COTONETES MIMADITOS C/200 PIEZAS</t>
  </si>
  <si>
    <t>T08094</t>
  </si>
  <si>
    <t>M95135</t>
  </si>
  <si>
    <t>K19S159</t>
  </si>
  <si>
    <t>AM5276</t>
  </si>
  <si>
    <t>S017424</t>
  </si>
  <si>
    <t>U19J307</t>
  </si>
  <si>
    <t>9I1313</t>
  </si>
  <si>
    <t>314722</t>
  </si>
  <si>
    <t>190612</t>
  </si>
  <si>
    <t>382JW332</t>
  </si>
  <si>
    <t>19F001V1</t>
  </si>
  <si>
    <t>181764</t>
  </si>
  <si>
    <t>321231</t>
  </si>
  <si>
    <t>M92837</t>
  </si>
  <si>
    <t>N19N087</t>
  </si>
  <si>
    <t>N19N088</t>
  </si>
  <si>
    <t>IRBESARTÁN 14 TABS 300MG AMSA</t>
  </si>
  <si>
    <t>IRBESARTAN 28 TABS 150MG AMSA</t>
  </si>
  <si>
    <t>309589</t>
  </si>
  <si>
    <t>LF1901</t>
  </si>
  <si>
    <t>BROMHEXINA SOL</t>
  </si>
  <si>
    <t>BROMHEXINA 80MG/100ML</t>
  </si>
  <si>
    <t>80MG/100ML</t>
  </si>
  <si>
    <t>BENZATINA/BENCILPENICILINA</t>
  </si>
  <si>
    <t>PENDIBEN L-A</t>
  </si>
  <si>
    <t>I19A897</t>
  </si>
  <si>
    <t>I19J952</t>
  </si>
  <si>
    <t>PENIPOT</t>
  </si>
  <si>
    <t>BENCILPENICILINA PROCAINICA/BENCILPENICILINA CRISTALINA</t>
  </si>
  <si>
    <t>1200000 UI</t>
  </si>
  <si>
    <t>190423</t>
  </si>
  <si>
    <t>RJ0371</t>
  </si>
  <si>
    <t>CN6844</t>
  </si>
  <si>
    <t>KA2243</t>
  </si>
  <si>
    <t>S91835</t>
  </si>
  <si>
    <t>195853</t>
  </si>
  <si>
    <t>194961</t>
  </si>
  <si>
    <t>196799</t>
  </si>
  <si>
    <t>I19G035</t>
  </si>
  <si>
    <t>19L1554</t>
  </si>
  <si>
    <t>91276</t>
  </si>
  <si>
    <t>9111792</t>
  </si>
  <si>
    <t>50MG/3MG/300MG</t>
  </si>
  <si>
    <t>191806</t>
  </si>
  <si>
    <t>9RA03506</t>
  </si>
  <si>
    <t>BT11LX1</t>
  </si>
  <si>
    <t>309186F</t>
  </si>
  <si>
    <t>AAM3074</t>
  </si>
  <si>
    <t>19L006</t>
  </si>
  <si>
    <t>125 MG, 100 MG</t>
  </si>
  <si>
    <t>ACTRON 400 C/10 CAPS</t>
  </si>
  <si>
    <t>SERENOA REPENS(HERBOLARIO)</t>
  </si>
  <si>
    <t>160MG</t>
  </si>
  <si>
    <t>ACCION RAPIDA REGULAR</t>
  </si>
  <si>
    <t>NC2DC</t>
  </si>
  <si>
    <t>INDARZONA CAP.</t>
  </si>
  <si>
    <t>INDOMETACINA,DEXAMETASONA</t>
  </si>
  <si>
    <t>25MG/0,5MG</t>
  </si>
  <si>
    <t>1438W350</t>
  </si>
  <si>
    <t>PROVAY TABS</t>
  </si>
  <si>
    <t>AW3081</t>
  </si>
  <si>
    <t>10213MC2</t>
  </si>
  <si>
    <t>I18U552</t>
  </si>
  <si>
    <t>PENISODINA SOL. INY.</t>
  </si>
  <si>
    <t>800,000 UI</t>
  </si>
  <si>
    <t>RF325</t>
  </si>
  <si>
    <t>9P41C</t>
  </si>
  <si>
    <t>X23ZTB</t>
  </si>
  <si>
    <t>X24</t>
  </si>
  <si>
    <t>196305</t>
  </si>
  <si>
    <t>9320919</t>
  </si>
  <si>
    <t>FENITRON C/50 TABS</t>
  </si>
  <si>
    <t xml:space="preserve">FENITOINA </t>
  </si>
  <si>
    <t>U196324</t>
  </si>
  <si>
    <t>M190724A</t>
  </si>
  <si>
    <t>674R</t>
  </si>
  <si>
    <t>DEBEQUIN JARABE ADULTO</t>
  </si>
  <si>
    <t xml:space="preserve">AGUA OXIGENADA DE 125 ML </t>
  </si>
  <si>
    <t>AGUA OXIGENADA DE 250 ML</t>
  </si>
  <si>
    <t>113JW369</t>
  </si>
  <si>
    <t>8MN082C</t>
  </si>
  <si>
    <t>4020726</t>
  </si>
  <si>
    <t>195992</t>
  </si>
  <si>
    <t>AM7671</t>
  </si>
  <si>
    <t>11576219</t>
  </si>
  <si>
    <t>19100622</t>
  </si>
  <si>
    <t>19100148A</t>
  </si>
  <si>
    <t>R1909417</t>
  </si>
  <si>
    <t>9K1655</t>
  </si>
  <si>
    <t>N19F078</t>
  </si>
  <si>
    <t xml:space="preserve">DULOXETINA 14 CAPS </t>
  </si>
  <si>
    <t>K19042B</t>
  </si>
  <si>
    <t>AJH083</t>
  </si>
  <si>
    <t>2001907</t>
  </si>
  <si>
    <t>191050</t>
  </si>
  <si>
    <t>J19F715</t>
  </si>
  <si>
    <t>T09108</t>
  </si>
  <si>
    <t>T09152</t>
  </si>
  <si>
    <t>VALPROATO DE MAGNESIO 20 TABS</t>
  </si>
  <si>
    <t>19090057</t>
  </si>
  <si>
    <t>ASPIRINA EFERVESCENTE C/12 TABS</t>
  </si>
  <si>
    <t>G19S369</t>
  </si>
  <si>
    <t>DEXAMETASONA, NEOMICINA SOLUCIÓN</t>
  </si>
  <si>
    <t xml:space="preserve">DEXAMETASONA, NEOMICINA </t>
  </si>
  <si>
    <t>1 MG/3,5 MG/1 ML</t>
  </si>
  <si>
    <t>101979</t>
  </si>
  <si>
    <t>091972</t>
  </si>
  <si>
    <t>VO-REMI SOL. INYECTABLE</t>
  </si>
  <si>
    <t>03172</t>
  </si>
  <si>
    <t>801R</t>
  </si>
  <si>
    <t>20140171</t>
  </si>
  <si>
    <t>TEMPIRE SOLUCIÓN</t>
  </si>
  <si>
    <t>ANTIDOL-ITO SOLUCIÓN</t>
  </si>
  <si>
    <t>J19U111</t>
  </si>
  <si>
    <t>MBSB19002</t>
  </si>
  <si>
    <t>BAFEXAL SUSPENSIÓN</t>
  </si>
  <si>
    <t>19142798</t>
  </si>
  <si>
    <t>RVD079</t>
  </si>
  <si>
    <t>SENOSIDOS A-B  C/20 TABS ULTRA</t>
  </si>
  <si>
    <t>1933549</t>
  </si>
  <si>
    <t>2552K19</t>
  </si>
  <si>
    <t>CETIRIZINA C/10 TABS. APOTEX</t>
  </si>
  <si>
    <t>N19S130</t>
  </si>
  <si>
    <t>75775</t>
  </si>
  <si>
    <t>327259</t>
  </si>
  <si>
    <t>800 MG/100MG</t>
  </si>
  <si>
    <t>AJL025</t>
  </si>
  <si>
    <t>1812009C</t>
  </si>
  <si>
    <t>111984</t>
  </si>
  <si>
    <t>19196P</t>
  </si>
  <si>
    <t>N19A165</t>
  </si>
  <si>
    <t>M95768</t>
  </si>
  <si>
    <t>1905997</t>
  </si>
  <si>
    <t>19L077</t>
  </si>
  <si>
    <t>9LM057A</t>
  </si>
  <si>
    <t>PR-19KO23</t>
  </si>
  <si>
    <t>X240AN</t>
  </si>
  <si>
    <t>IBUPROFENO / CAFEINA</t>
  </si>
  <si>
    <t>M2999R</t>
  </si>
  <si>
    <t>$130 POR PZA MAS DE 2 CAJAS</t>
  </si>
  <si>
    <t>4020058</t>
  </si>
  <si>
    <t>9L1752</t>
  </si>
  <si>
    <t>9121979</t>
  </si>
  <si>
    <t>197358</t>
  </si>
  <si>
    <t>010KW090</t>
  </si>
  <si>
    <t>19102705</t>
  </si>
  <si>
    <t>19071811</t>
  </si>
  <si>
    <t>T05136</t>
  </si>
  <si>
    <t>35G,</t>
  </si>
  <si>
    <t xml:space="preserve">ULTRA BENGUE  (NAPROXENO, LIDOCAINA,SALICILATO) </t>
  </si>
  <si>
    <t>NAPROXENO , LIDOCAINA, SALICILATO DE METILO,MENTOL</t>
  </si>
  <si>
    <t>KITOSCELL GEL DE PIRFENIDONA 10G</t>
  </si>
  <si>
    <t>CICADONA PIRFENIDONA CREMA 15G</t>
  </si>
  <si>
    <t>191096</t>
  </si>
  <si>
    <t>0049399</t>
  </si>
  <si>
    <t>AMOXICLAV SUSP.</t>
  </si>
  <si>
    <t>250 MG / 62,5 MG/5ML</t>
  </si>
  <si>
    <t>CAPTOPRIL TABS 30 HORMONA</t>
  </si>
  <si>
    <t>164219</t>
  </si>
  <si>
    <t>9MXA046</t>
  </si>
  <si>
    <t>472JW360</t>
  </si>
  <si>
    <t>452EW526</t>
  </si>
  <si>
    <t>351DW670</t>
  </si>
  <si>
    <t>FERMIG C/2 TABS.</t>
  </si>
  <si>
    <t>CELESBITAN SOL INY.</t>
  </si>
  <si>
    <t>AJL101</t>
  </si>
  <si>
    <t>AJL017</t>
  </si>
  <si>
    <t>1918O8</t>
  </si>
  <si>
    <t>AM8871</t>
  </si>
  <si>
    <t>M900544</t>
  </si>
  <si>
    <t>IB20EN05</t>
  </si>
  <si>
    <t>ELICUIS C/20 TABS</t>
  </si>
  <si>
    <t>APIXABAN</t>
  </si>
  <si>
    <t>BISOPROLOL C/30 TABS</t>
  </si>
  <si>
    <t>SAFEBUL 28+14</t>
  </si>
  <si>
    <t>X000037</t>
  </si>
  <si>
    <t>RIBOTRIPSIN C/25 GRAGEAS</t>
  </si>
  <si>
    <t>TRIPSINA, QUIMOTRIPSINA</t>
  </si>
  <si>
    <t>CAJA CON 5 PIEZAS $665,00</t>
  </si>
  <si>
    <t>333783</t>
  </si>
  <si>
    <t xml:space="preserve">DEXTREVIT </t>
  </si>
  <si>
    <t>MULTIVITAMINAS</t>
  </si>
  <si>
    <t>CINITAPRIDA C/25 COMP.AVIVIA</t>
  </si>
  <si>
    <t>9KM301C</t>
  </si>
  <si>
    <t>N19U146</t>
  </si>
  <si>
    <t>CINITAPRIDA C/25 COMP.AMSA</t>
  </si>
  <si>
    <t>19142064</t>
  </si>
  <si>
    <t>20140037</t>
  </si>
  <si>
    <t>191110</t>
  </si>
  <si>
    <t>AM9652</t>
  </si>
  <si>
    <t>11831308</t>
  </si>
  <si>
    <t>205KW017</t>
  </si>
  <si>
    <t>FE9245</t>
  </si>
  <si>
    <t>335774</t>
  </si>
  <si>
    <t>360ML</t>
  </si>
  <si>
    <t>RJ357</t>
  </si>
  <si>
    <t>G20E002</t>
  </si>
  <si>
    <t>SJ1905</t>
  </si>
  <si>
    <t>M057</t>
  </si>
  <si>
    <t>19144132</t>
  </si>
  <si>
    <t>19L017</t>
  </si>
  <si>
    <t>ALBENDAZOL SOL</t>
  </si>
  <si>
    <t>2 MG/100 ML</t>
  </si>
  <si>
    <t>S023094</t>
  </si>
  <si>
    <t>200862</t>
  </si>
  <si>
    <t>T04139</t>
  </si>
  <si>
    <t>1911187</t>
  </si>
  <si>
    <t>BIOTRICINA C/10 TABS</t>
  </si>
  <si>
    <t>TETRACICLINA</t>
  </si>
  <si>
    <t>PULMONAROM AMPOLLETAS 3 ML C/10</t>
  </si>
  <si>
    <t>120 ML</t>
  </si>
  <si>
    <t>AMBROXOL/DEXTROMETROFANO</t>
  </si>
  <si>
    <t>225MG/100ML</t>
  </si>
  <si>
    <t>TUSIGEN NF TAB</t>
  </si>
  <si>
    <t>22,50 MG</t>
  </si>
  <si>
    <t>AAM9139</t>
  </si>
  <si>
    <t>321836</t>
  </si>
  <si>
    <t>OANO52A</t>
  </si>
  <si>
    <t>MEXAPIN C/10 TABS</t>
  </si>
  <si>
    <t>MEXAPIN C/20 TABS</t>
  </si>
  <si>
    <t>ADMIDOXIL C/10 CAPS.</t>
  </si>
  <si>
    <t>COBADEX SOL. ADULTO</t>
  </si>
  <si>
    <t>NATRAZIM C/28 TABS</t>
  </si>
  <si>
    <t>FICONAX C/30 TABS</t>
  </si>
  <si>
    <t>NATRAZIM C/14 TABS</t>
  </si>
  <si>
    <t>400,000 UI</t>
  </si>
  <si>
    <t>125MG/100MG/5ML</t>
  </si>
  <si>
    <t>910496</t>
  </si>
  <si>
    <t>9MXA037</t>
  </si>
  <si>
    <t>I19J981</t>
  </si>
  <si>
    <t>275 MG/ 300 MG</t>
  </si>
  <si>
    <t>THRECHOP TAB</t>
  </si>
  <si>
    <t>PRUEBA DE EMBARAZO ONE STEP</t>
  </si>
  <si>
    <t>APOSITO HIDROCOLOIDE 10X10 REF 9801</t>
  </si>
  <si>
    <t>PLIDAN COMPUESTO C/20 COMP.</t>
  </si>
  <si>
    <t>PARGEVERINA/CLONIXATO DE LISINA</t>
  </si>
  <si>
    <t>10/125 MG</t>
  </si>
  <si>
    <t>ROSATIL OXIDO DE ZINC</t>
  </si>
  <si>
    <t>VENDA DE YESO DE 5 CM</t>
  </si>
  <si>
    <t>COSTO REAL</t>
  </si>
  <si>
    <t>COBRAR COSTO BOTELLA</t>
  </si>
  <si>
    <t>COSTO BOTELLA</t>
  </si>
  <si>
    <t>PARACETAMOL 750MG</t>
  </si>
  <si>
    <t>BROMURO DE PINAVERIO C/14 TABS</t>
  </si>
  <si>
    <t>65 C/U</t>
  </si>
  <si>
    <t>LEVETIRACETAM</t>
  </si>
  <si>
    <t>ACETONIDO DE FLUOCINOLONA, METRONIDAZOL, NISTATINA</t>
  </si>
  <si>
    <t>CLINDAMICINA, KETOCONAZOL OVULOS</t>
  </si>
  <si>
    <t>ESPIRONOLACTONA C/20 TABS (AVIVIA, ULTRA)</t>
  </si>
  <si>
    <t>KLIMYN TABS</t>
  </si>
  <si>
    <t>SUPRADOL 4 TABS SUBLINGUALES</t>
  </si>
  <si>
    <t>SON232</t>
  </si>
  <si>
    <t>15 G</t>
  </si>
  <si>
    <t>RIXOBA CREMA 1%</t>
  </si>
  <si>
    <t>STERIMAR NASAL USO DIARIO 100 ML</t>
  </si>
  <si>
    <t>SOLO LOS QUE CADUCAN EN JUNIO 2021</t>
  </si>
  <si>
    <t>SE ACTUALIZA PRECIO 05/05/2020</t>
  </si>
  <si>
    <t>FLAGENASE SUSPENSION 400 PEDIATRICO</t>
  </si>
  <si>
    <t>METRONIDAZOL /DIYODOHIDROXIQUINOLEINA</t>
  </si>
  <si>
    <t>HALDOL</t>
  </si>
  <si>
    <t>2 MG/ML</t>
  </si>
  <si>
    <t>HIERRO DEXTRAN</t>
  </si>
  <si>
    <t>HIERRO DEXTROMETROFANO</t>
  </si>
  <si>
    <t>100MG/2 ML</t>
  </si>
  <si>
    <t>IVERMECTINA</t>
  </si>
  <si>
    <t>NAPROXENO SÓDICO 12 TABS ALPHARMA</t>
  </si>
  <si>
    <t>COLA DE COCHINO</t>
  </si>
  <si>
    <t xml:space="preserve">LINEA DE TRANSFERENCIA </t>
  </si>
  <si>
    <t>CONECTOR DE TITANIO</t>
  </si>
  <si>
    <t>BOLSAS GEMELAS</t>
  </si>
  <si>
    <t>500MG/50 MG</t>
  </si>
  <si>
    <t>DEXTROMETORFANO CLORFENAMINA PARCETAMOL</t>
  </si>
  <si>
    <t>SOLTADOL</t>
  </si>
  <si>
    <t>SPASMOPRIV TAB</t>
  </si>
  <si>
    <t>FENOVERINA</t>
  </si>
  <si>
    <t>TRAKOS</t>
  </si>
  <si>
    <t>80MG</t>
  </si>
  <si>
    <t>SOVICLOR (ACICLOVIR) CREMA</t>
  </si>
  <si>
    <t>DIBENEL MAX  SUPLEMENTO ALIMENTICIO</t>
  </si>
  <si>
    <t>VITAMINAS MINERALES QUERCITINA Y OMEGA 3,6</t>
  </si>
  <si>
    <t xml:space="preserve">1,35G </t>
  </si>
  <si>
    <t>ONDASETRÓN INY 3 AMP</t>
  </si>
  <si>
    <t>GALBAX C/28 CAPS.</t>
  </si>
  <si>
    <t>LEVOFLOXACINO 7 TABS AMSA</t>
  </si>
  <si>
    <t>ARTRIDEN C/10 TABS</t>
  </si>
  <si>
    <t>SYNALAR GOTAS OTICAS</t>
  </si>
  <si>
    <t>Fluocinolona + neomicina + polimixina B</t>
  </si>
  <si>
    <t>TEMPRA  JARABE INFANTIL</t>
  </si>
  <si>
    <t>AMARYL 15 TAB</t>
  </si>
  <si>
    <t xml:space="preserve">LOXCELL ADULTO </t>
  </si>
  <si>
    <t>400/300 MG</t>
  </si>
  <si>
    <t>LUNARIUM C/14 TABS</t>
  </si>
  <si>
    <t>COMBEDI DX SOL. INYECTABLE</t>
  </si>
  <si>
    <t xml:space="preserve">QUETIAPINA C/30 TABLETAS </t>
  </si>
  <si>
    <t>DIALGIN SUSPENSIÓN</t>
  </si>
  <si>
    <t>FURAZOLIDONA, DIYODOHIDROXIQUINOLEINA, CAOLIN, PECTINA, HOMATROPINA</t>
  </si>
  <si>
    <t>NANDRESTO C/28 TABS.</t>
  </si>
  <si>
    <t>MELOX NOCHE C/10 SOBRES</t>
  </si>
  <si>
    <t>MELOX PLUS SOLUCIÓN 360 ML</t>
  </si>
  <si>
    <t>PENTIVER C/12 CAPS</t>
  </si>
  <si>
    <t>DIALGIN TABLETAS</t>
  </si>
  <si>
    <t>VELSAY-S</t>
  </si>
  <si>
    <t>HIMANIX C/20 TABLETAS</t>
  </si>
  <si>
    <t>SE ACTIALIZÓ COSTO</t>
  </si>
  <si>
    <t>LUVOX C/30 TABS</t>
  </si>
  <si>
    <t>FLUVOXAMINA</t>
  </si>
  <si>
    <t>FUMARATO FERROSO/ACIDO FOLICO</t>
  </si>
  <si>
    <t>350 MG/1 MG</t>
  </si>
  <si>
    <t>CAUDALINE C/30 TABS</t>
  </si>
  <si>
    <t>CLEXANE 60</t>
  </si>
  <si>
    <t>PAÑALES ADULTO TIPO SABANA INDIVIDUAL</t>
  </si>
  <si>
    <t>PIASCLEDINE 300 C/30 CAPS.</t>
  </si>
  <si>
    <t>CABESTRILLO (COLLAR) RIGIDO (CH, M Y G)</t>
  </si>
  <si>
    <t>ACTRON 600 C/10 CAPS</t>
  </si>
  <si>
    <t>C-MESSEL C/20 TABLETAS</t>
  </si>
  <si>
    <t>ACEITE DE BEBE JALOMA 120 ML 130 BABY</t>
  </si>
  <si>
    <t>PROXSAFLO 7 TABS</t>
  </si>
  <si>
    <t>ARTHRIL C/15 CAPS</t>
  </si>
  <si>
    <t>LODESTAR-DUO C/30 COMP.</t>
  </si>
  <si>
    <t>SONS C/30 TABS</t>
  </si>
  <si>
    <t>MEZELOL C/20 TABS</t>
  </si>
  <si>
    <t>MEZELOL C/20 TABS.</t>
  </si>
  <si>
    <t>KENAPROLOL C/20 TABS.</t>
  </si>
  <si>
    <t>CORIVER C/10 TABS</t>
  </si>
  <si>
    <t>RANITIDINA JARABE</t>
  </si>
  <si>
    <t>1,5 G/100 ML</t>
  </si>
  <si>
    <t>VILDAGLIPTINA</t>
  </si>
  <si>
    <t>GALVUS C/28 COMP.</t>
  </si>
  <si>
    <t>GELMICIN CREMA 40 GR.</t>
  </si>
  <si>
    <t>GELMICIN CREMA 60 GR.</t>
  </si>
  <si>
    <t>GLIBENCLAMIDA C/50 TABS. LAB. ULTRA</t>
  </si>
  <si>
    <t>ENOXAPARINA SÓDICA</t>
  </si>
  <si>
    <t>PENTICLOX DUO C/14 TABS</t>
  </si>
  <si>
    <t>AMOXICILINA, SULBACTAM</t>
  </si>
  <si>
    <t>OXOTUSIN JARABE</t>
  </si>
  <si>
    <t>OXOLAMINA</t>
  </si>
  <si>
    <t>5G/100ML</t>
  </si>
  <si>
    <t>DEFIN GOTAS</t>
  </si>
  <si>
    <t>500MG/ML</t>
  </si>
  <si>
    <t>COBADEX SOL. INFANTIL</t>
  </si>
  <si>
    <t>150/113MG/120ML</t>
  </si>
  <si>
    <t>WJY28</t>
  </si>
  <si>
    <t>GALVUS MET C/60 COMP.</t>
  </si>
  <si>
    <t>GALVUS MET C/ 30 COMP.</t>
  </si>
  <si>
    <t>AZIBIOT C/3 TABS.</t>
  </si>
  <si>
    <t>30G</t>
  </si>
  <si>
    <t>NACOMIC 2% ALPHARMA</t>
  </si>
  <si>
    <t>HILO DENTAL DORALDENT</t>
  </si>
  <si>
    <t>CEPILLO CON HILO DENTAL DORALDENT</t>
  </si>
  <si>
    <t>VALULEN C/7 TABS.</t>
  </si>
  <si>
    <t>KOPTIN C/3 TABS.</t>
  </si>
  <si>
    <t>SEGFEMIOL C/28 TBS</t>
  </si>
  <si>
    <t>0,15MG/0,03MG</t>
  </si>
  <si>
    <t>KEFLEX 12 TABS</t>
  </si>
  <si>
    <t>BULTO PARA PARTO</t>
  </si>
  <si>
    <t>SONDA FOLEY # 30 FR.</t>
  </si>
  <si>
    <t>SUBIÓ DE PRECIO</t>
  </si>
  <si>
    <t>SAROX C/14 TABS.</t>
  </si>
  <si>
    <t>RR104</t>
  </si>
  <si>
    <t>LESACLOR CREMA</t>
  </si>
  <si>
    <t>ALBÚMINA HUMANA 25%</t>
  </si>
  <si>
    <t>EUCALIPTINE SOL INY.</t>
  </si>
  <si>
    <t>GUAYACOL</t>
  </si>
  <si>
    <t>100 MG / ML</t>
  </si>
  <si>
    <t>ESTAVAM INYECTABLE</t>
  </si>
  <si>
    <t>MONUROL C/1 SOBRE</t>
  </si>
  <si>
    <t>3 G</t>
  </si>
  <si>
    <t>METRONIDAZOL C/30 TABS.</t>
  </si>
  <si>
    <t>NALIXONE C/20 TABS.</t>
  </si>
  <si>
    <t>REMOVERE CREMA 10 GR.</t>
  </si>
  <si>
    <t>180 ML</t>
  </si>
  <si>
    <t>MELOX NOCHE SUSPENSIÓN</t>
  </si>
  <si>
    <t>SIBOFIX C/7 TABS.</t>
  </si>
  <si>
    <t>8 POR PIEZA</t>
  </si>
  <si>
    <t>VERIDEX C/2 TABS</t>
  </si>
  <si>
    <t>6 MG</t>
  </si>
  <si>
    <t>VERIDEX C/4 TABS</t>
  </si>
  <si>
    <t>20G</t>
  </si>
  <si>
    <t xml:space="preserve">CANDIMO V  C/1 TUBO </t>
  </si>
  <si>
    <t>CAPTOPRIL TABS ULTRA</t>
  </si>
  <si>
    <t>TROMICINA C/3 TABS</t>
  </si>
  <si>
    <t>NEXIUM-MUPS TABS C/14</t>
  </si>
  <si>
    <t>F-EXINA C/20 TABS</t>
  </si>
  <si>
    <t>HIPROMELOSA GOTAS</t>
  </si>
  <si>
    <t>HIPROMELOSA</t>
  </si>
  <si>
    <t>AMPLIRON DUO C/14 COMP.</t>
  </si>
  <si>
    <t>GLIBENCLAMIDA C/50 TABS. LAB. BEADVANCE</t>
  </si>
  <si>
    <t>ALBUMINA HUMANA</t>
  </si>
  <si>
    <t>ALBUNINA HUMANA AL 25%</t>
  </si>
  <si>
    <t>8 PIEZAS EN CAJA Y 2 EN REFRIGERACIÓN</t>
  </si>
  <si>
    <t>KERAL SOL INYECTABLE C/5</t>
  </si>
  <si>
    <t>5,00 MG/ 0,25 MG</t>
  </si>
  <si>
    <t>ACCU-CHEK LANCETS CON 25 PZAS</t>
  </si>
  <si>
    <t xml:space="preserve">SOLUCIÓN PARA DIÁLISIS DE 1.5 BAXTER </t>
  </si>
  <si>
    <t>OSELTAMIVIR 10 CAPS ALPHARMA, PHARMA-GEN Y SERRAL</t>
  </si>
  <si>
    <t xml:space="preserve">COLLEPAX C/10 TABS </t>
  </si>
  <si>
    <t>PRUGNEX CAP/30 PROGELA</t>
  </si>
  <si>
    <t>12 MG/ 50 MG</t>
  </si>
  <si>
    <t>COBEDINA NS C/ 10 TABS.</t>
  </si>
  <si>
    <t>COBEDINA NS SUSPENSIÓN</t>
  </si>
  <si>
    <t>LORATADINA / BETAMETASONA</t>
  </si>
  <si>
    <t>100 MG / 5 MG</t>
  </si>
  <si>
    <t>0.250 MG/ML</t>
  </si>
  <si>
    <t>VERSALVER C/14 COMP MAVER</t>
  </si>
  <si>
    <t xml:space="preserve">DIOSMINA / HESPERIDINA C/20 TABS AMSA </t>
  </si>
  <si>
    <t>DICOSIL SUSP</t>
  </si>
  <si>
    <t xml:space="preserve">LARITOL D AD JARABE </t>
  </si>
  <si>
    <t>100/50MG/5/60ML</t>
  </si>
  <si>
    <t>450 / 50MG</t>
  </si>
  <si>
    <t>2,5/2G/100ML</t>
  </si>
  <si>
    <t>AGUA INYECTABLE BOLSA 3 LT.</t>
  </si>
  <si>
    <t>SOMAZINA SOL. INYECTABLE C/10</t>
  </si>
  <si>
    <t xml:space="preserve">LLAVE DE 3 VIAS CORTA </t>
  </si>
  <si>
    <t>TEGADERM  06 CM X 07 CM CH</t>
  </si>
  <si>
    <t>TEGADERM FILM 3 M 10 CM X 12 CM GR</t>
  </si>
  <si>
    <t>100MG/400MG</t>
  </si>
  <si>
    <t>PLAQUENIL C/20 TABS.</t>
  </si>
  <si>
    <t>ATORLIP C/20 TABS</t>
  </si>
  <si>
    <t>EXFORGE C/28 COMP.</t>
  </si>
  <si>
    <t>KERLIX AMD ANTIMICROBIAL SUPER SPONGES ROLLO</t>
  </si>
  <si>
    <t>SUBIO</t>
  </si>
  <si>
    <t>CALNEREN C/30 TABLETAS</t>
  </si>
  <si>
    <t>GABAPENTINA, TIAMINA, CIANOCOBALAMINA</t>
  </si>
  <si>
    <t>300, 100, 0,20 MG</t>
  </si>
  <si>
    <t>THRECHOP SUSP</t>
  </si>
  <si>
    <t>62,25/20/1MG/120ML</t>
  </si>
  <si>
    <t xml:space="preserve">ESPABION C/20 TABS </t>
  </si>
  <si>
    <t>NIVEA LATA CHICA 100 ML</t>
  </si>
  <si>
    <t>NAPROXENO-PARACETAMOL 15 TABS PSICOFARMA</t>
  </si>
  <si>
    <t>MONTELUKAST 10 TABS MASTICABLES</t>
  </si>
  <si>
    <t>SE ACTUALIZO COSTO, SUBIO</t>
  </si>
  <si>
    <t>POLIYODINE BUCOFARINGEO</t>
  </si>
  <si>
    <t>120ML</t>
  </si>
  <si>
    <t>ACICLOVIR C/35 TABS</t>
  </si>
  <si>
    <t>TAVIDEN-FLU C/10 CAPS.</t>
  </si>
  <si>
    <t>LACTOBACILOS ÁCIDOS RESISTENTES</t>
  </si>
  <si>
    <t>WADIL 30 TBS</t>
  </si>
  <si>
    <t>500MG/5MG</t>
  </si>
  <si>
    <t>DILTIAZEM C/30 TABS SERRAL</t>
  </si>
  <si>
    <t>500 mg</t>
  </si>
  <si>
    <t>OZOKEN C/14 CAPS.</t>
  </si>
  <si>
    <t>TERRAMICINA C/24 PASTILLAS</t>
  </si>
  <si>
    <t>125 MG</t>
  </si>
  <si>
    <t>BECLOMETASONA</t>
  </si>
  <si>
    <t>LIXIANA C/28 TABLETAS</t>
  </si>
  <si>
    <t>EDOXABÁN</t>
  </si>
  <si>
    <t>TERFHICID C/40 CAPS</t>
  </si>
  <si>
    <t>AXTIN C/14 TABS</t>
  </si>
  <si>
    <t>GIMALXINA</t>
  </si>
  <si>
    <t>250MG/5MG</t>
  </si>
  <si>
    <t>ISORBID C/40 TABS SUBLINGUALES</t>
  </si>
  <si>
    <t>VITAMINA C, BETAGLUCANOS, ZINC Y VITAMINA D3</t>
  </si>
  <si>
    <t>SINPEBAC CREMA</t>
  </si>
  <si>
    <t>DRAMAMINE C/24 TABS</t>
  </si>
  <si>
    <t>$30,00 CADA AMPOLLETA</t>
  </si>
  <si>
    <t>DIMICAPS C/12 CAPS.</t>
  </si>
  <si>
    <t xml:space="preserve">QUETIAPINA C/60 TABLETAS </t>
  </si>
  <si>
    <t>RETINOL, ERGOCALCIFEROL</t>
  </si>
  <si>
    <t>A-D-KAN C/3 AMPOLLETAS (ADEROGYL GENERICO)</t>
  </si>
  <si>
    <t>MOTRIN C/10 TABS</t>
  </si>
  <si>
    <t>100/500 MG</t>
  </si>
  <si>
    <t>XL-3 VR C/24 TABS</t>
  </si>
  <si>
    <t>ERISPAN COMPUESTO SOL</t>
  </si>
  <si>
    <t>100MG/5MG/100ML</t>
  </si>
  <si>
    <t>CEFUROXIMA INY</t>
  </si>
  <si>
    <t>TUKOL-D ADULTO JARABE</t>
  </si>
  <si>
    <t>GUAIFENESINA/BROMURO DE DEXTROMETORFANO</t>
  </si>
  <si>
    <t>125ML</t>
  </si>
  <si>
    <t>NASALUD</t>
  </si>
  <si>
    <t>CLOURURO DE SODIO</t>
  </si>
  <si>
    <t>C-VYM C/TABS.</t>
  </si>
  <si>
    <t>LOSARTAN  C/30 TABS SCHOEN</t>
  </si>
  <si>
    <t>HYPAFIX 10 CM X 2 M   (LEUKOPLAST)</t>
  </si>
  <si>
    <t>BIFRACARD C/14 TAB.</t>
  </si>
  <si>
    <t>EUTIROX C/50 TABS.</t>
  </si>
  <si>
    <t xml:space="preserve">LEVOTIROXINA SODICA </t>
  </si>
  <si>
    <t>137 MCG</t>
  </si>
  <si>
    <t>VENDA DE 15 CM</t>
  </si>
  <si>
    <t xml:space="preserve">VENDA DE 5 CM </t>
  </si>
  <si>
    <t>VENDA DE 30 CM</t>
  </si>
  <si>
    <t>CADA PAR EN $12,00</t>
  </si>
  <si>
    <t xml:space="preserve">LIDO-TEC SOLUCIÓN </t>
  </si>
  <si>
    <t>LIFERZOL V CREMA</t>
  </si>
  <si>
    <t>X24DAS</t>
  </si>
  <si>
    <t>CLEXANE 40</t>
  </si>
  <si>
    <t>CENTRUM SILVER +50 C/30 TABS.</t>
  </si>
  <si>
    <t>DICLOXACILINA CAPS C/12 LAB. HORMONA</t>
  </si>
  <si>
    <t>HIDROCLOROTIAZIDA TABS C/20 ULTRA</t>
  </si>
  <si>
    <t>CINEPRAC C/20 TABLETAS</t>
  </si>
  <si>
    <t>AMDORY C/14 CAPS.</t>
  </si>
  <si>
    <t>LANSOPRAZOL</t>
  </si>
  <si>
    <t>DITIL C/14 CAPS.</t>
  </si>
  <si>
    <t>NAPROXENO/PARACETAMOL SUSP</t>
  </si>
  <si>
    <t>0,25 MG/2 ML</t>
  </si>
  <si>
    <t>100/5/0,5MG</t>
  </si>
  <si>
    <t>AZITROMOCINA C/3 TBS ALPHARMA</t>
  </si>
  <si>
    <t>ROVEMAX C/20 TABS.</t>
  </si>
  <si>
    <t>REGULACT JARABE</t>
  </si>
  <si>
    <t>VISERTRAL TABLETAS</t>
  </si>
  <si>
    <t>$504,00  DE 15 TABLETAS</t>
  </si>
  <si>
    <t>EFLECON C/14 TABS</t>
  </si>
  <si>
    <t>MONTELUKAST C/20 COMP. AMSA</t>
  </si>
  <si>
    <t>MONTELUKAST 20 TAB. CAMBER</t>
  </si>
  <si>
    <t>VIDAXIL 20 TABS</t>
  </si>
  <si>
    <t>AMANTADINA/CLORFENAMINA/PARACETAMOL</t>
  </si>
  <si>
    <t>AMANTADINA, CLORFENAMINA, PARACETAMOL 24 CAPS</t>
  </si>
  <si>
    <t>CAJA DE CUBRE BOCAS C/50 PZAS</t>
  </si>
  <si>
    <t>CAJA DE GUANTES CON 100 PZAS</t>
  </si>
  <si>
    <t>GASA NO ESTÉRIL CON 200 PZAS 10 X 10 CM</t>
  </si>
  <si>
    <t>TEMPRA FORTE 24 TABS</t>
  </si>
  <si>
    <t>AMZUVAG C/20 CAPS.</t>
  </si>
  <si>
    <t>CIPROFLOXACINO GOTAS OFTALMICAS</t>
  </si>
  <si>
    <t>ANHITEN-A C/30 COMP.</t>
  </si>
  <si>
    <t>$4,00 SUELTA</t>
  </si>
  <si>
    <t>SUELTA $ 3.00 C/U</t>
  </si>
  <si>
    <t>ALCOHOL 1 LT.</t>
  </si>
  <si>
    <t>ALCOHOL 125 ML</t>
  </si>
  <si>
    <t>90MG</t>
  </si>
  <si>
    <t>8G/1G/100ML</t>
  </si>
  <si>
    <t>FEDRIMIN JARABE</t>
  </si>
  <si>
    <t>0,7G/0,150G/100ML</t>
  </si>
  <si>
    <t>ATROXOLAM JARABE</t>
  </si>
  <si>
    <t>7MG/1,5MG/ML</t>
  </si>
  <si>
    <t>REUMOPHAN C/10 TABS</t>
  </si>
  <si>
    <t>250/50MG</t>
  </si>
  <si>
    <t>DIZIVER TABS</t>
  </si>
  <si>
    <t>ZIMETON C/20 TBS</t>
  </si>
  <si>
    <t>130 MG/50 MG/40 MG</t>
  </si>
  <si>
    <t>IMIPENEM, CILASTATINA SOL INY</t>
  </si>
  <si>
    <t>IMIPENEM, CILASTATINA</t>
  </si>
  <si>
    <t>500 MG / 500 MG</t>
  </si>
  <si>
    <t>ASA 100 C/30</t>
  </si>
  <si>
    <t>SONDA FOLEY 100% SILICON 16 FR</t>
  </si>
  <si>
    <t>APOSITO ALGINATO DE CALCIO</t>
  </si>
  <si>
    <t>METAMUCIL BOTE CON 174 G</t>
  </si>
  <si>
    <t>METAMUCIL C/10 SOBRES</t>
  </si>
  <si>
    <t>ODIVITOR 10 MG C/20 TABS. LAB. MAVER</t>
  </si>
  <si>
    <t>NIFEDIPINO 30 CAPSULAS AVIVIA</t>
  </si>
  <si>
    <t>TAMEX C/10 TABS</t>
  </si>
  <si>
    <t>TERPLEX C/10 TABS.</t>
  </si>
  <si>
    <t>TERPLEX C/1 CAPS.</t>
  </si>
  <si>
    <t>DILA-TEC 20 TABS</t>
  </si>
  <si>
    <t>ALOPURINOL C/20 TABS.</t>
  </si>
  <si>
    <t>OXIVAG C/4 TABS.</t>
  </si>
  <si>
    <t>BACTIVER C/14 TABS.</t>
  </si>
  <si>
    <t>DOSMOTION C/30 TABS.</t>
  </si>
  <si>
    <t>PATO ORINAL MASCULINO</t>
  </si>
  <si>
    <t>SUBE DE PRECIO</t>
  </si>
  <si>
    <t>MINIPRES 30 CAPS 2 MG</t>
  </si>
  <si>
    <t>MINIPRES 30 CAPS 1 MG</t>
  </si>
  <si>
    <t>ACETIF C/10 CAPS.</t>
  </si>
  <si>
    <t>KENCICLEN C/10 CAPS.</t>
  </si>
  <si>
    <t>CAFIASPIRINA FORTE C/24 TABS.</t>
  </si>
  <si>
    <t>MIGRAÑA</t>
  </si>
  <si>
    <t>PREVITA MOM</t>
  </si>
  <si>
    <t>SARIDON C/20 COMP.</t>
  </si>
  <si>
    <t>PARACETAMOL, CAFEINA</t>
  </si>
  <si>
    <t>FLUCONAZOL C/10 CAPS ULTRA</t>
  </si>
  <si>
    <t>HIDROCLOROTIAZIDA C/20TABS LAB. VICTORY</t>
  </si>
  <si>
    <t>LUBRICAINA</t>
  </si>
  <si>
    <t>ALEXYESSY C/30 CAPS.</t>
  </si>
  <si>
    <t>VITAMINA D-3, COLECALCIFEROL</t>
  </si>
  <si>
    <t>VITAMINA D C/100 CAPS.</t>
  </si>
  <si>
    <t>VITAMINA D-3</t>
  </si>
  <si>
    <t>GASA NO ESTÉRIL CON 200 PZAS 7.5 X 5 CM</t>
  </si>
  <si>
    <t>50 MG /12.5 MG</t>
  </si>
  <si>
    <t>FRENSODOL C/30 COMP.</t>
  </si>
  <si>
    <t>SINKEL C/1 AMP.</t>
  </si>
  <si>
    <t>8 MG/2ML</t>
  </si>
  <si>
    <t>FLANAX C/6 TABS</t>
  </si>
  <si>
    <t>LAKSHAFFLER</t>
  </si>
  <si>
    <t>SUBIÓ PRECIO</t>
  </si>
  <si>
    <t>IDELIVER C/7 TABS</t>
  </si>
  <si>
    <t>PISACAÍNA 1% SOL INYECTABLE 10MG/ML</t>
  </si>
  <si>
    <t>ELEQUINE C/7 TABS</t>
  </si>
  <si>
    <t>TRISEPTIL C/8 TABS.</t>
  </si>
  <si>
    <t>TINIDAZOL</t>
  </si>
  <si>
    <t>LLEGARÁ ENCARGO</t>
  </si>
  <si>
    <t>TELMISARTÁN 30 TABS (AVIVIA)</t>
  </si>
  <si>
    <t>LEVOCETIRIZINA 10 TABS (AMSA, CAMBER)</t>
  </si>
  <si>
    <t>GELUBRIN C/10 CAPS.</t>
  </si>
  <si>
    <t>DOLVER C/10 TABLETAS</t>
  </si>
  <si>
    <t>VOLFENAC GEL DE 100 G.</t>
  </si>
  <si>
    <t>VOLFENAC GEL Ó FENAGEL 60 GM</t>
  </si>
  <si>
    <t>TERBAC IM C/1 AMP</t>
  </si>
  <si>
    <t>METFORMINA 30 TABS AMSA</t>
  </si>
  <si>
    <t>º23456º</t>
  </si>
  <si>
    <t>DINAMEL C/30 TABLETAS</t>
  </si>
  <si>
    <t>COMPLEJO B C/30 TABLETAS</t>
  </si>
  <si>
    <t xml:space="preserve">COMPLEJO B </t>
  </si>
  <si>
    <t>COMPLEJO B DIABETICO C/30 TABLETAS</t>
  </si>
  <si>
    <t>OZOKEN C/7 CAPSULAS</t>
  </si>
  <si>
    <t>LACTIPAN 6 SOBRES PEDIATRICO</t>
  </si>
  <si>
    <t>BACTRIM F TABS</t>
  </si>
  <si>
    <t>CEFAGEN C/10 TABS</t>
  </si>
  <si>
    <t>PROVIOTICOS Y PREBIOTICOS</t>
  </si>
  <si>
    <t>KIDDYLAC SOBRES</t>
  </si>
  <si>
    <t>LACTOPRAM 20 CAPS INFANTIL</t>
  </si>
  <si>
    <t>CLOPIDOGREL C/28 TBS APOTEX</t>
  </si>
  <si>
    <t>CLOXAN SUSPESIÓN</t>
  </si>
  <si>
    <t>AVIRENA C/14 TABS</t>
  </si>
  <si>
    <t>DEGORBAK C/7 TABS.</t>
  </si>
  <si>
    <t>METFORMINA 30 TABS APHARMA</t>
  </si>
  <si>
    <t>ORDEGAN 10 CAPS</t>
  </si>
  <si>
    <t>ENALAPRIL C/30 TABS. PSICOPHARMA</t>
  </si>
  <si>
    <t>KERAL TABS C/10</t>
  </si>
  <si>
    <t>KERAL TABS C/20</t>
  </si>
  <si>
    <t>FUROSEMIDA C/5 INYECTABLE</t>
  </si>
  <si>
    <t>NISTATINA SUSP.  ALPHARMA</t>
  </si>
  <si>
    <t>INTRASITE GEL SMITH&amp;NEPHEW</t>
  </si>
  <si>
    <t>EUCERIN PH5 LOCIÓN HIDRATANTE 100 ML</t>
  </si>
  <si>
    <t>OFRECER LEVO POR C.F.C</t>
  </si>
  <si>
    <t>MAVIDOL TR C/3 INY</t>
  </si>
  <si>
    <t>10/25 MG/ML</t>
  </si>
  <si>
    <t xml:space="preserve">BEPANTHEN POMADA 5% 30 G </t>
  </si>
  <si>
    <t>DIOVAN C/30 COMPRIMIDOS</t>
  </si>
  <si>
    <t>SONSIMINA</t>
  </si>
  <si>
    <t>CORIATROS 14 TABS</t>
  </si>
  <si>
    <t>ITALDERMOL CREMA 10 G</t>
  </si>
  <si>
    <t>CORIVER C/24 TABS</t>
  </si>
  <si>
    <t>ERITROVIER-S</t>
  </si>
  <si>
    <t>ERITROMICINA C/20 TABLETAS</t>
  </si>
  <si>
    <t>LOVARIN TABS</t>
  </si>
  <si>
    <t>BOLSA DE DRENAJE URINARIO (CISTOFLO)</t>
  </si>
  <si>
    <t>BOLSA DE DRENAJE URINARIO (CISTOFLO) BARD</t>
  </si>
  <si>
    <t>BIONAFIL C/30 TABS.</t>
  </si>
  <si>
    <t>NESAJAR 16 CAPS</t>
  </si>
  <si>
    <t>PRALEX C/28 TBS</t>
  </si>
  <si>
    <t>FAZOLIN SOL</t>
  </si>
  <si>
    <t>MELOXICAM 14 TABS BEADVANCE</t>
  </si>
  <si>
    <t>DIFENIDOL C/30 TABS BEADVANCE</t>
  </si>
  <si>
    <t>ASPIRINA JUNIOR C/60 TABS</t>
  </si>
  <si>
    <t>LEVONORGESTREL C/1 TAB</t>
  </si>
  <si>
    <t xml:space="preserve">METAMIZOL SODICO C/10 TABS </t>
  </si>
  <si>
    <t>ARTIZON</t>
  </si>
  <si>
    <t>20 G</t>
  </si>
  <si>
    <t>CAOLIN;DIYODOHIDROXIQUINOLEINA</t>
  </si>
  <si>
    <t>NEUROBION C/60 TABS.</t>
  </si>
  <si>
    <t>NEOKAP-LF TABS</t>
  </si>
  <si>
    <t>129 MG/280 MG/30 MG</t>
  </si>
  <si>
    <t>NEOXIL SUSP</t>
  </si>
  <si>
    <t xml:space="preserve">NEOMICINA, CAOLÍN, PECTINA </t>
  </si>
  <si>
    <t>20/0,71/1G 120 ML</t>
  </si>
  <si>
    <t>CIRCUTAST C/20 TABS</t>
  </si>
  <si>
    <t>CEFTRIANOL SOL INY</t>
  </si>
  <si>
    <t>NESAJAR 32 CAPS</t>
  </si>
  <si>
    <t>DIFENIDOL C/30 TABS HORMONA</t>
  </si>
  <si>
    <t>DICLOFENACO/COMPLEJO B</t>
  </si>
  <si>
    <t>ICORSAN CREMA</t>
  </si>
  <si>
    <t>SUBIÓ COSTO</t>
  </si>
  <si>
    <t xml:space="preserve">ATORVASTATINA 20 MG C/10 TABS </t>
  </si>
  <si>
    <t>6,25 MG</t>
  </si>
  <si>
    <t>DILATREND 14 COMP.</t>
  </si>
  <si>
    <t xml:space="preserve">DOLAC 20 TABS </t>
  </si>
  <si>
    <t>DERMODINE SOLUCIÓN 120 ML</t>
  </si>
  <si>
    <t>FLOXANTINA C/12 TABS.</t>
  </si>
  <si>
    <t>SERTRALINA C/14 TABS.</t>
  </si>
  <si>
    <t>BEZAFIBRATO C/30 TABLETAS</t>
  </si>
  <si>
    <t>PARACETAMOL / DICLOFENACO</t>
  </si>
  <si>
    <t>TAFIROL AC C/15 TABS.</t>
  </si>
  <si>
    <t>LEVOFLOXACINO TABS NEOLPHARMA</t>
  </si>
  <si>
    <t>LANDVIR C/25 TABS.</t>
  </si>
  <si>
    <t>ESTÁ EN OFERTA</t>
  </si>
  <si>
    <t>DAFLOXEN F C/16 TABS.</t>
  </si>
  <si>
    <t>NAPROXENO SÓDICO / PARACETAMOL</t>
  </si>
  <si>
    <t xml:space="preserve">275 MG / </t>
  </si>
  <si>
    <t>VO-REMI / MECLISON SOLUCIÓN GOTAS</t>
  </si>
  <si>
    <t>VO-REMI TABS / MECLISON (BONADOXINA)</t>
  </si>
  <si>
    <t>MAZZOGRAN 1 TAB</t>
  </si>
  <si>
    <t>NORECIL 600 C/ 20 TBS</t>
  </si>
  <si>
    <t>METRONIDAZOL / DIIOODOHIDROXIQUINOLEÍNA</t>
  </si>
  <si>
    <t>400 MG/ 200 MG</t>
  </si>
  <si>
    <t>BENCIPENICILINA INY</t>
  </si>
  <si>
    <t>ALZOPRIM C/20 TABS.</t>
  </si>
  <si>
    <t>SHAMPOO HEAD&amp;SHOULDERS 90 ML</t>
  </si>
  <si>
    <t>SE AGREGARON RECIENTEMENTE</t>
  </si>
  <si>
    <t>BENCIPENICILINA INY 800,000 UI</t>
  </si>
  <si>
    <t>GALAVER GEL SOLUCIÓN</t>
  </si>
  <si>
    <t>DANZEN C/30 TABS</t>
  </si>
  <si>
    <t>LOXONIN C/10 TABS.</t>
  </si>
  <si>
    <t>LOXOPROFENO</t>
  </si>
  <si>
    <t>PANTOPRAZOL C/14 TABLETAS</t>
  </si>
  <si>
    <t>LLEGARÁN EL 26/06/2021</t>
  </si>
  <si>
    <t>DISTENTAL C/14 TABS</t>
  </si>
  <si>
    <t>CUBRE BOCAS</t>
  </si>
  <si>
    <t xml:space="preserve">CAJA DE CUBRE BOCAS C/50 PIEZAS </t>
  </si>
  <si>
    <t>NISTA-QUIM SUSPENSIÓN</t>
  </si>
  <si>
    <t>KETOPROFENO 1 PARCHE</t>
  </si>
  <si>
    <t>LORATADINA C/10 TABS LAB. HORMONA</t>
  </si>
  <si>
    <t>MINOCIN C/24 TABS.</t>
  </si>
  <si>
    <t>MINOCICLINA</t>
  </si>
  <si>
    <t>ACICLOVIR CREMA (CLOVEX)</t>
  </si>
  <si>
    <t>SOVICLOR CREMA</t>
  </si>
  <si>
    <t>MAGNIL JARABE INFANTIL</t>
  </si>
  <si>
    <t>DIPERA C/12 TABS.</t>
  </si>
  <si>
    <t>BRUPROXEN</t>
  </si>
  <si>
    <t>FENAGEL</t>
  </si>
  <si>
    <t>KETOPROFENO  CAPS/15 AMSA</t>
  </si>
  <si>
    <t>LAKSHAFFLER   LOEFFLER</t>
  </si>
  <si>
    <t>10G/15 ML</t>
  </si>
  <si>
    <t>MECLISON TAB</t>
  </si>
  <si>
    <t>25/50MG</t>
  </si>
  <si>
    <t xml:space="preserve">MECLISON  SOL GOTAS </t>
  </si>
  <si>
    <t>8,330MG/16,660</t>
  </si>
  <si>
    <t>OLEXIN CAPS 40 RAYERE</t>
  </si>
  <si>
    <t>ROSUVASTATINA 15 TABS</t>
  </si>
  <si>
    <t>SENLOIR</t>
  </si>
  <si>
    <t>SCABISAN</t>
  </si>
  <si>
    <t>PERMETRINA EMULSION</t>
  </si>
  <si>
    <t>CEFALEXINA/BROMHEXINA</t>
  </si>
  <si>
    <t>TEMPRA SOL PEDRIATRICA GOTAS</t>
  </si>
  <si>
    <t>VOLFENAC  RETARD C/20 TABLETAS</t>
  </si>
  <si>
    <t>VIBRAMICINA CAPS</t>
  </si>
  <si>
    <t xml:space="preserve">CEPOBROM TAB </t>
  </si>
  <si>
    <t>500/8,782 MG</t>
  </si>
  <si>
    <t>PROTAISOL AREOSOL</t>
  </si>
  <si>
    <t xml:space="preserve">BROMURO DE IPRATROPIO </t>
  </si>
  <si>
    <t>20 Ug</t>
  </si>
  <si>
    <t>WAMINDEL SOL INFANTIL</t>
  </si>
  <si>
    <t>3,2G/100M</t>
  </si>
  <si>
    <t>JANUMET C/56 TABS</t>
  </si>
  <si>
    <t>SITAGLIPTINA, METFORMINA</t>
  </si>
  <si>
    <t>50/500 MG</t>
  </si>
  <si>
    <t>LORATADINA, BETAMETASONA</t>
  </si>
  <si>
    <t>CELESTAMINE NS C/20 TABS.</t>
  </si>
  <si>
    <t>JANUMET XR C/56 COMP.</t>
  </si>
  <si>
    <t xml:space="preserve"> 50/1000MG</t>
  </si>
  <si>
    <t xml:space="preserve"> 200/150MG</t>
  </si>
  <si>
    <t>ZENTEL DUAL C/2 TABS.</t>
  </si>
  <si>
    <t>SUMA-B SOL INY/JERINGAS</t>
  </si>
  <si>
    <t>VITAMINAS B1, B6, B12</t>
  </si>
  <si>
    <t>HEDERA</t>
  </si>
  <si>
    <t>CLAMOXIN 12 H (14 TABS)</t>
  </si>
  <si>
    <t>LISINOPRIL</t>
  </si>
  <si>
    <t>DOSTERIL</t>
  </si>
  <si>
    <t>ASPIRINA  500 MG CON 100 TABS.</t>
  </si>
  <si>
    <t>MYCROBACTER ANTISÉPTICO DE 120 ML</t>
  </si>
  <si>
    <t>FLEXAR C/30 TABS.</t>
  </si>
  <si>
    <t>DIOSMINA / HESPERIDINA</t>
  </si>
  <si>
    <t>450 MG / 50 MG</t>
  </si>
  <si>
    <t>ERBITRAX CREMA</t>
  </si>
  <si>
    <r>
      <t xml:space="preserve">FLEXIVER COMPUESTO </t>
    </r>
    <r>
      <rPr>
        <sz val="11"/>
        <color rgb="FFFF0000"/>
        <rFont val="Calibri"/>
        <family val="2"/>
        <scheme val="minor"/>
      </rPr>
      <t>20</t>
    </r>
    <r>
      <rPr>
        <sz val="11"/>
        <rFont val="Calibri"/>
        <family val="2"/>
        <scheme val="minor"/>
      </rPr>
      <t xml:space="preserve"> CAPS</t>
    </r>
  </si>
  <si>
    <t>POPRAM C/14 TABS.</t>
  </si>
  <si>
    <t>ERBITRAX C/28 TABS.</t>
  </si>
  <si>
    <t>SHAMPOO PERT 10 ML</t>
  </si>
  <si>
    <t>DAXON TABS 200 MG 6 TABS</t>
  </si>
  <si>
    <t>PATECTOR NF</t>
  </si>
  <si>
    <t>ALGESTONA/ESTRADIOL</t>
  </si>
  <si>
    <t>75MG/5MG/1ML%</t>
  </si>
  <si>
    <t xml:space="preserve">KLARIX TABS </t>
  </si>
  <si>
    <t>BAJÓ COSTO</t>
  </si>
  <si>
    <t>DESCUENTO, SU PRECIO REGULAR ES DE $2800,00 (ES LA PATENTE)</t>
  </si>
  <si>
    <t>LORBENIL C/10 TABS</t>
  </si>
  <si>
    <t>CEFALEXINA AMSA C/20 CAPS</t>
  </si>
  <si>
    <t xml:space="preserve">CANDIPHEN V </t>
  </si>
  <si>
    <t>VITAMINA C, VITAMINA B, Y ANTIOXIDANTES</t>
  </si>
  <si>
    <t>EMERGEN-C   SOBRES  SABOR LIMON</t>
  </si>
  <si>
    <t>BIOYETIN C/6 AMPOLLETAS</t>
  </si>
  <si>
    <t>TOTAL VEND</t>
  </si>
  <si>
    <t>ALMACEN</t>
  </si>
  <si>
    <t>MAVICLIN C/60 TABS</t>
  </si>
  <si>
    <t xml:space="preserve">SOYALOID POLVO </t>
  </si>
  <si>
    <t>KETOROLACO TAB  ULTRA</t>
  </si>
  <si>
    <t>SUPRATEX</t>
  </si>
  <si>
    <t xml:space="preserve">600 MG/100ML  </t>
  </si>
  <si>
    <t>CLOPIDOGREL C/14 TBAS BEADVANCE</t>
  </si>
  <si>
    <t xml:space="preserve">KETOROLACO INYECTABLE C/3 </t>
  </si>
  <si>
    <t>30 MG/ 1 ML</t>
  </si>
  <si>
    <t>BKILI</t>
  </si>
  <si>
    <t>CEPOBROM TABS.</t>
  </si>
  <si>
    <t>STERIMAR MN 100 ML</t>
  </si>
  <si>
    <t>ADVIL 20 TAB</t>
  </si>
  <si>
    <t>BOMURO DE IPRATROPIO</t>
  </si>
  <si>
    <t>25 MG / 20 ML</t>
  </si>
  <si>
    <t>BROMURO DE IPRATROPIO  SOL P NEBULIZAR</t>
  </si>
  <si>
    <t>AETHOXYLEROL (LAUROMACROGOL 400 SOL.INYECTABLE 3%) FRASCO DE 20 ML</t>
  </si>
  <si>
    <t>CALCETINES PREVARIS UNITALLA CABALLERO MEDIANA COMPRESION</t>
  </si>
  <si>
    <t>AMPICILINA TABS C/20 CAPS. HORMONA</t>
  </si>
  <si>
    <t>DECOSIL SUSPENSIÓN</t>
  </si>
  <si>
    <t>SEKELAX C/20 TABLETAS</t>
  </si>
  <si>
    <t>BEXINE C/1 AMP.</t>
  </si>
  <si>
    <t>IRBESARTÁN 14 TABS AMSA</t>
  </si>
  <si>
    <t>IRBESARTÁN 28 TABS 300 MG AMSA</t>
  </si>
  <si>
    <t>VITAMINA E C/90CAPS</t>
  </si>
  <si>
    <t>ENALAPRIL C/30 TABS. ULTRA</t>
  </si>
  <si>
    <t>PANTOPRAZOL C/7 TABS</t>
  </si>
  <si>
    <t>NOGASLAN C/14 TABS.</t>
  </si>
  <si>
    <t>SERC TABS (2 PIEZAS A PRECIO ESPECIAL)</t>
  </si>
  <si>
    <t>SINFONIL C/20 TABS</t>
  </si>
  <si>
    <t>OXCARBAMAZEPINA</t>
  </si>
  <si>
    <t>DOSARTRON C/10 TABS.</t>
  </si>
  <si>
    <t>SUBIO DE PRECIO 13/09/2021</t>
  </si>
  <si>
    <t>MEDICASP SHAMPOO</t>
  </si>
  <si>
    <t>FILATIL Ó BIOFILGRAN SOL INYECTABLE</t>
  </si>
  <si>
    <t>LOEXON</t>
  </si>
  <si>
    <t>PENTOXIFILINA 30 TABS AMSA</t>
  </si>
  <si>
    <t>CANESTEN V  3 DIAS</t>
  </si>
  <si>
    <t>ITRACONAZOL BEADVANCE</t>
  </si>
  <si>
    <t>LOMECAN  CREMA Y OVULOS</t>
  </si>
  <si>
    <t>MUCOANGIN TABS (MENTA, LIMÓN, GROSELLA)</t>
  </si>
  <si>
    <t>REMOVERE CREMA</t>
  </si>
  <si>
    <t>PIRFENIDONA</t>
  </si>
  <si>
    <t>8 G / 100 G</t>
  </si>
  <si>
    <t>TAMSULOSINA 20 CAPS MEDLEY</t>
  </si>
  <si>
    <t>CLARITROMICINA C/10 TABS LAB. HORMONA</t>
  </si>
  <si>
    <t>VIKROL C/10 TABS.</t>
  </si>
  <si>
    <t>ARGEMOL CREMA</t>
  </si>
  <si>
    <t xml:space="preserve">20 MG </t>
  </si>
  <si>
    <t>ODIVITOR 20 MG C/10 TABS. LAB. MAVER</t>
  </si>
  <si>
    <t>LOSARTAN C/30 TABS LAB. AMSA</t>
  </si>
  <si>
    <t xml:space="preserve">KETOROLACO AMSA </t>
  </si>
  <si>
    <t>COMODO ADULTO</t>
  </si>
  <si>
    <t>SINUBERASE C/5 AMPOLLETAS</t>
  </si>
  <si>
    <t xml:space="preserve">ESPORAS DE BACILOS </t>
  </si>
  <si>
    <t>FLANAX GEL</t>
  </si>
  <si>
    <t>PEPTO-BISMOL C/24 TABS.</t>
  </si>
  <si>
    <t>PHARMATON WOMAN 30 CAPS</t>
  </si>
  <si>
    <t>FLUONING C/7 TABS 500 MG.</t>
  </si>
  <si>
    <t>FLUONING C/7 TABS 750 MG.</t>
  </si>
  <si>
    <t>INTERNOL C/28 TABS.</t>
  </si>
  <si>
    <t>CIPROFLOXACINO C/14 HORMONA</t>
  </si>
  <si>
    <t>PENTOXIFILINA 30 TABS PSICOFARMA</t>
  </si>
  <si>
    <t xml:space="preserve">SUBIO DE PRECIO </t>
  </si>
  <si>
    <t>SUBIO DE PRECIO</t>
  </si>
  <si>
    <t>AFLENO C/10 TABS.</t>
  </si>
  <si>
    <t>500 MG / 5 ML</t>
  </si>
  <si>
    <t>OMEPRAZOL C/60 CAPS AVIVIA</t>
  </si>
  <si>
    <t>PROSTASAN CAP 60 ORAL</t>
  </si>
  <si>
    <t>LOSARTAN C/90 TABS SHOEN</t>
  </si>
  <si>
    <t xml:space="preserve">GARBICAN C/28 TAB </t>
  </si>
  <si>
    <t>PAROXETINA C/10 TABS AMSA</t>
  </si>
  <si>
    <t>KETOROLACO/TROMETAMINA</t>
  </si>
  <si>
    <t>KETOROLACO/TROMETAMINA GOTAS</t>
  </si>
  <si>
    <t>OFERTA POR C.F.C. AL 50%</t>
  </si>
  <si>
    <t>ESOMEPRAZOL C/14 TABS</t>
  </si>
  <si>
    <t>FUROSEMIDA C/20 TABLETAS</t>
  </si>
  <si>
    <t>SAF-GEL TUBO 85 G</t>
  </si>
  <si>
    <t>JARDIANZ DUO C/60 TABS</t>
  </si>
  <si>
    <t>METFORMINA/</t>
  </si>
  <si>
    <t>12,5/1000 MG</t>
  </si>
  <si>
    <t>IPRATROPIO SALBUTAMOL SOL.P/NEBULIZACIÓN</t>
  </si>
  <si>
    <t>IPRATROPIO/SALBUTAMOL</t>
  </si>
  <si>
    <t>SE ACTUALIZO COSTO EL 17/11/2021</t>
  </si>
  <si>
    <t xml:space="preserve">TAMSULOSINA 20 CAPS AVIVIA </t>
  </si>
  <si>
    <t>NITROFURAL</t>
  </si>
  <si>
    <t>TRAUMAZOL SOLUCIÓN</t>
  </si>
  <si>
    <t>CLORURO DE ETILO</t>
  </si>
  <si>
    <t>PRECIO POR CAJA C/10 $1140.00</t>
  </si>
  <si>
    <t>OLANZAPINA ULTRA 14 TABS</t>
  </si>
  <si>
    <t xml:space="preserve">OMEPRAZOL 120 CAP AVIVIA </t>
  </si>
  <si>
    <t>IRBESARTAN, HIDROCLOLOTIAZIDA C/14 TABS.</t>
  </si>
  <si>
    <t>IRBESARTAN, HIDROCLOROTIAZIDA</t>
  </si>
  <si>
    <t>OFERTA, SUBIRÁN DE COSTO</t>
  </si>
  <si>
    <t xml:space="preserve">SOLDRIN OFTALMICO </t>
  </si>
  <si>
    <t>DEXAMETASONA / NEOMICINA</t>
  </si>
  <si>
    <t>1MG/3,5MG/1ML</t>
  </si>
  <si>
    <t>40 POR CAJA</t>
  </si>
  <si>
    <t>BRIMEX COMP. C/25</t>
  </si>
  <si>
    <t xml:space="preserve">BRIMEX COM . C 35 </t>
  </si>
  <si>
    <t>DIVELGEL C/16 CAPS.</t>
  </si>
  <si>
    <t xml:space="preserve">TRAMADOL C/5 AMPOLLETAS </t>
  </si>
  <si>
    <t xml:space="preserve">COREGA MENTA </t>
  </si>
  <si>
    <t>500 MG/ 5 ML</t>
  </si>
  <si>
    <t>OPTIMILA-H  GOTAS OFTÁLMICAS</t>
  </si>
  <si>
    <t>SENSIBIT SOL. PRE-ESCOLAR</t>
  </si>
  <si>
    <t xml:space="preserve">CLINDAMICINA 16 CAPS </t>
  </si>
  <si>
    <t>BIOMESINA C/10 TABS.</t>
  </si>
  <si>
    <t xml:space="preserve">APOZEMIA </t>
  </si>
  <si>
    <t>LORATADINA  SOL. PEDIATRICA ULTRA</t>
  </si>
  <si>
    <t>100 ML/100 MG</t>
  </si>
  <si>
    <t>BENEDORM TAB</t>
  </si>
  <si>
    <t xml:space="preserve">MELATONINA </t>
  </si>
  <si>
    <t>5 MH</t>
  </si>
  <si>
    <t>SALBUTAMOL SOLUCIÓN</t>
  </si>
  <si>
    <t>FARMAREST EN AEROSOL</t>
  </si>
  <si>
    <t xml:space="preserve">RIDIN  JARABE ADULTO </t>
  </si>
  <si>
    <t>DEXTROMETROFANO/GUAIFENESINA/CLORFENAMINA</t>
  </si>
  <si>
    <t>0,150G/2,0G/0,020G</t>
  </si>
  <si>
    <t>FARIBROX TM</t>
  </si>
  <si>
    <t>225MG/100 ML</t>
  </si>
  <si>
    <t>NOVARIDE</t>
  </si>
  <si>
    <t xml:space="preserve">FINASTERIDA </t>
  </si>
  <si>
    <t>BROXTORFAN SOL. INFANTIL</t>
  </si>
  <si>
    <t xml:space="preserve">APONISTAN V </t>
  </si>
  <si>
    <t>100000 UI</t>
  </si>
  <si>
    <t>AMLODIPINO TAB C/100</t>
  </si>
  <si>
    <t>ACIDO ACETILSALICILICO 30 TABS LAB. BEADVANCE</t>
  </si>
  <si>
    <t xml:space="preserve">SENOSIDOS A Y B C/20CAPS. KENER </t>
  </si>
  <si>
    <t xml:space="preserve">SENOSIDOS A Y B </t>
  </si>
  <si>
    <t>BENIFLANT SOLUCIÓN</t>
  </si>
  <si>
    <t>CLEXANE 20</t>
  </si>
  <si>
    <t>CARBAFEN C/30 TABS.</t>
  </si>
  <si>
    <t>METOCARBAMOL / PARACETAMOL</t>
  </si>
  <si>
    <t>400 MG / 350 MG</t>
  </si>
  <si>
    <t>DAPAGLIFLOZINA</t>
  </si>
  <si>
    <t xml:space="preserve">FORXIGA C/28 TABS. </t>
  </si>
  <si>
    <t>SUBIÓ DE COSTO</t>
  </si>
  <si>
    <t>PRUEBA DE EMBARAZO</t>
  </si>
  <si>
    <t>DOLPROFEN 10 TABS 400 MG</t>
  </si>
  <si>
    <t>TRIMOLEP 100 MG C/28 TABS.</t>
  </si>
  <si>
    <t>LAMOTRIGINA</t>
  </si>
  <si>
    <t xml:space="preserve">ENCARGUÉ </t>
  </si>
  <si>
    <t xml:space="preserve">GALVUS </t>
  </si>
  <si>
    <t>SUBIERON DE COSTO</t>
  </si>
  <si>
    <t>OVISEN TABS.</t>
  </si>
  <si>
    <t>LESACLOR SUSPENSIÓN</t>
  </si>
  <si>
    <t xml:space="preserve">ACICLOVIR </t>
  </si>
  <si>
    <t>200MG/5 ML</t>
  </si>
  <si>
    <t>HALDOPERIDOL</t>
  </si>
  <si>
    <t xml:space="preserve">500 MG  </t>
  </si>
  <si>
    <t>ZERTALIN TABS C/6</t>
  </si>
  <si>
    <t>ZERTALIN TABS C/3</t>
  </si>
  <si>
    <t>AQU</t>
  </si>
  <si>
    <t>MAXORB II (ALGINATO DE CALCIO CON PLATA)</t>
  </si>
  <si>
    <t>PRODUCTO NUEVO</t>
  </si>
  <si>
    <t>GRANEODIN F C/16 TABS.</t>
  </si>
  <si>
    <t>FLURBIPROFENO</t>
  </si>
  <si>
    <t>SUCRALFATO 40 TABS ULTRA</t>
  </si>
  <si>
    <t>ANARA  TAB C /20</t>
  </si>
  <si>
    <t>PICOSULFATO SODICO</t>
  </si>
  <si>
    <t>CEFTRIAXONA SOLUCIÓN INYECTABLE BRULUAGSA</t>
  </si>
  <si>
    <t>TOPARAL C/30 TABS.</t>
  </si>
  <si>
    <t>DAFLOXEN F SUS</t>
  </si>
  <si>
    <t>PARACETAMOL 10 TABS (SANFER)</t>
  </si>
  <si>
    <t>QUITADOL TABLETAS (PARACETAMOL 750 MG)</t>
  </si>
  <si>
    <t>4 MG/2 ML</t>
  </si>
  <si>
    <t>COMPLEJO B C/30 TBS BEADVANCE</t>
  </si>
  <si>
    <t xml:space="preserve">ERISPAN SOL INYECTABLE </t>
  </si>
  <si>
    <t>EXICORT C/7 TABS.</t>
  </si>
  <si>
    <t>OMEPRAZOL 30 CAPS. LAB. ULTRA</t>
  </si>
  <si>
    <t>AYTUGRE NS SUSP P/INHALACIÓN AREOSOL</t>
  </si>
  <si>
    <t>CAJA 2200</t>
  </si>
  <si>
    <t xml:space="preserve">ETORICOXIB C/7 TABS AMSA </t>
  </si>
  <si>
    <t>DYNASTAT C/2 AMPOLLETAS</t>
  </si>
  <si>
    <t>PARECOXIB</t>
  </si>
  <si>
    <t xml:space="preserve">DICLOFENACO C/20 TABS ULTRA </t>
  </si>
  <si>
    <t>DICLOFENACO C/20 TABS LAB. AVIVIA</t>
  </si>
  <si>
    <t xml:space="preserve">LALPRO C/30 TAB </t>
  </si>
  <si>
    <t>AMLODIPINO C/100 TABS. ULTRA</t>
  </si>
  <si>
    <t>CLORANFENICOL UNGÜENTO</t>
  </si>
  <si>
    <t>CLOFHIVEN</t>
  </si>
  <si>
    <t>CELECOXIB 20 CAPS  ULTRA</t>
  </si>
  <si>
    <t>GABAPENTINA C/30 CAPS AVIVIA-ULTRA</t>
  </si>
  <si>
    <t>TABALON SUSPENSIÓN</t>
  </si>
  <si>
    <t>MYCROBACTER ANTISÉPTICO DE 240 ML</t>
  </si>
  <si>
    <t>TARMIN C/12 TABS.</t>
  </si>
  <si>
    <t>CEFAXONA IM AMP</t>
  </si>
  <si>
    <t>EUCERIN PH5 CREMA LÍQUIDA 400 ML</t>
  </si>
  <si>
    <t>LLEGARÁN MAÑANA 25/02/2022</t>
  </si>
  <si>
    <t>BAJÓ COSTO DE $2300,00</t>
  </si>
  <si>
    <t>7,5 MG/ 215 MG</t>
  </si>
  <si>
    <t>ESCITALOPRAM TABS C/14 AMSA</t>
  </si>
  <si>
    <t>BUTIMAXIL C/20 CAPS.</t>
  </si>
  <si>
    <t>MEDIAS PREVARIS ALFA ALTA COMPRESIÓN CALCETA TERAPÉUTICA SIN PUNTA (CH, M Y G)</t>
  </si>
  <si>
    <t>1</t>
  </si>
  <si>
    <t xml:space="preserve">FLEXIVER COMPUESTO </t>
  </si>
  <si>
    <t>DICLOFENACO SOL. INYECTABLE AMSA C/2</t>
  </si>
  <si>
    <t>AVELOX IV</t>
  </si>
  <si>
    <t>BROMURO DE IPRATROPIO/SALBUTAMOL C/10 AMP.</t>
  </si>
  <si>
    <t>DIOSMINA/HESPIRIDINA</t>
  </si>
  <si>
    <t>900 / 100 MG</t>
  </si>
  <si>
    <t>ELATEC 1000 MG C/30 SOBRES</t>
  </si>
  <si>
    <t>ENCARGAR A SUSY CUANDO SE REQUIERA</t>
  </si>
  <si>
    <t>7731433129 GOTAS</t>
  </si>
  <si>
    <t>LOZAMIR-C CREMA</t>
  </si>
  <si>
    <t>MUCIBRON</t>
  </si>
  <si>
    <t>,300 G</t>
  </si>
  <si>
    <t>CELECOXIB 10 CAPS ALPHARMA</t>
  </si>
  <si>
    <t>INFLANOX C/12 TABS.</t>
  </si>
  <si>
    <t>METILPRENISOLONA INY AMP</t>
  </si>
  <si>
    <t>METILPRENISOLONA</t>
  </si>
  <si>
    <t xml:space="preserve">ALMACEN </t>
  </si>
  <si>
    <t>AGUA DE MAR CON ALOE VERA Y MANZANILLA</t>
  </si>
  <si>
    <t>LIRUDINE TABS. (DESLORATADINA)</t>
  </si>
  <si>
    <t>DESIGORT GOTAS (TRAMADOL)</t>
  </si>
  <si>
    <t>ADIRIPEM 30 TABS (GLIMEPIRIDA 4 MG)</t>
  </si>
  <si>
    <t>ADIRIPEM 30 TABS (GLIMEPIRIDA 2 MG)</t>
  </si>
  <si>
    <t xml:space="preserve">SE ACTUALIZÓ COSTO </t>
  </si>
  <si>
    <t>TRAXICOLL SOL INYECTABLE</t>
  </si>
  <si>
    <t xml:space="preserve">AMLODIPINO C/30 TABS </t>
  </si>
  <si>
    <t>MYCROBACTER ANTISÉPTICO DE 60 ML</t>
  </si>
  <si>
    <t>OFERTA, RECOMENDAR</t>
  </si>
  <si>
    <t>BENNET TAB  C/10</t>
  </si>
  <si>
    <t xml:space="preserve">DEGORTRINA SOL  JARABE </t>
  </si>
  <si>
    <t xml:space="preserve">DESLORATADINA </t>
  </si>
  <si>
    <t>50 MG /100 ML</t>
  </si>
  <si>
    <t>ETORICOXIB C/7 TAB ULTRA</t>
  </si>
  <si>
    <t>DEVIPLAT C/14 TABS.</t>
  </si>
  <si>
    <t>OMEPRAZOL 14 TABS LAB. ULTRA, AVIVIA</t>
  </si>
  <si>
    <t>OMEPRAZOL 7 TABS LAB ULTRA, BEADVANCE</t>
  </si>
  <si>
    <t>VYLKOR C/10 TABS.</t>
  </si>
  <si>
    <t>ETORICOXIB C/14 TABS. LAB. CAMBER</t>
  </si>
  <si>
    <t>PURIBEL C/20 TABS.</t>
  </si>
  <si>
    <t>OPPELVER JARABE</t>
  </si>
  <si>
    <t>SILDENAFIL C/1 TABS BEADVANCE</t>
  </si>
  <si>
    <t>SILDENAFIL 4 TAB  ULTRA</t>
  </si>
  <si>
    <t>SILDENAFIL 4 TAB ULTRA</t>
  </si>
  <si>
    <t>HIOSCINA INYECTABLE</t>
  </si>
  <si>
    <t>PRECIO POR CAJA C/5 $1045,00</t>
  </si>
  <si>
    <t>INSULINA GLARGINA 100 UI</t>
  </si>
  <si>
    <t>PARACETAMOL 10 TABS (HORMONA)</t>
  </si>
  <si>
    <t>METOCLOPRAMIDA C/20 TABS. AVIVIA</t>
  </si>
  <si>
    <t>PEDRO FRÍAS FERNÁNDEZ</t>
  </si>
  <si>
    <t>BANCO: HSBC</t>
  </si>
  <si>
    <t>CLABE INTERBANCARIA: 021833063521899585</t>
  </si>
  <si>
    <t>CUENTA: 6352189958</t>
  </si>
  <si>
    <t>TOTAL A TRANSFERIR:  $3,720.00</t>
  </si>
  <si>
    <t>CONCEPTO: 60 PIEZAS DE SUPORTAN DKN</t>
  </si>
  <si>
    <t>60 PIEZAS*$62,00…. $3,720.00</t>
  </si>
  <si>
    <t>RISPERIDONA 40 TABS</t>
  </si>
  <si>
    <t>VOMISIN C/20 TABLETAS</t>
  </si>
  <si>
    <t>PREGABALINA C/14 CAPS. NEOLPHARMA</t>
  </si>
  <si>
    <t>PREGABALINA C/28 CAPS ULTRA</t>
  </si>
  <si>
    <t>PREGABALINA C/14 CAPS. ULTRA</t>
  </si>
  <si>
    <t>OPTIFOAM GENTLE LAB. MEDLINE</t>
  </si>
  <si>
    <t>ATORVASTATINA 40 MG C/7 TABS LAB. APOTEX</t>
  </si>
  <si>
    <t>ZYXEM C/10 TABS.</t>
  </si>
  <si>
    <t>ZYXEM SOLUCIÓN</t>
  </si>
  <si>
    <t>DOLVER SUSPENSIÓN</t>
  </si>
  <si>
    <t>2 G / 100 ML</t>
  </si>
  <si>
    <t>AMIKACINA SOL INY. C/2 AMP AMSA</t>
  </si>
  <si>
    <t>AMIKACINA SOL INY. C/1 AMP. AMSA</t>
  </si>
  <si>
    <t>NULYTELY POLVO</t>
  </si>
  <si>
    <t>GABAPENTINA C/15 CAPS AVIVIA-ULTRA</t>
  </si>
  <si>
    <t>MEDICAMENTO DE SUSY</t>
  </si>
  <si>
    <t>SE ACTUALIZO COSTO</t>
  </si>
  <si>
    <t>NEOMICINA,POLIMIXINA B,BACITRACINA</t>
  </si>
  <si>
    <t>NEOMICINA,POLIMIXINA B,BACITRACINA UNGÜENTO</t>
  </si>
  <si>
    <t xml:space="preserve">FUCONAZOL 10 CAPS AVIVIA </t>
  </si>
  <si>
    <t>GAELORAX</t>
  </si>
  <si>
    <t xml:space="preserve">QUETIAPINA </t>
  </si>
  <si>
    <t>CICLOFERON SOL. INYECTABLE C/5 AMP.</t>
  </si>
  <si>
    <t>50 ML</t>
  </si>
  <si>
    <t>PREGABALINA CAPS 28 ULTRA</t>
  </si>
  <si>
    <t>GOTINAL MAR SOFT</t>
  </si>
  <si>
    <t>GOTINAL MAR DEFENSE INFANTIL</t>
  </si>
  <si>
    <t>GOTINAL MAR DEFENSE ADULTO</t>
  </si>
  <si>
    <t xml:space="preserve">DOLPROFEN C/10 TABS. </t>
  </si>
  <si>
    <t xml:space="preserve">CLINDAMICINA AMSA C/16 CAPS </t>
  </si>
  <si>
    <t xml:space="preserve">DEFLAMOX PLUS SUSPENSIÓN </t>
  </si>
  <si>
    <t>ONGICIL 1 CAPS MAVI</t>
  </si>
  <si>
    <t>FLAXENDOL C/12 TABS.</t>
  </si>
  <si>
    <t>KENZOFLEX GOTAS OFTALMICAS</t>
  </si>
  <si>
    <t>NEO-MELUFEN INFANTIL</t>
  </si>
  <si>
    <t xml:space="preserve">TELMISARTAN / HIDROCLOROTIAZIDA AMSA </t>
  </si>
  <si>
    <t>SE AJUSTÓ EL COSTO</t>
  </si>
  <si>
    <t>A</t>
  </si>
  <si>
    <t>COMPLEJO B , DICLOFENACO</t>
  </si>
  <si>
    <t>JABON QUIRURGICO 1L</t>
  </si>
  <si>
    <t>PROXALIN PLUS</t>
  </si>
  <si>
    <t>125 MG/ 5ML</t>
  </si>
  <si>
    <t xml:space="preserve">BRUNADOL SUS </t>
  </si>
  <si>
    <t>100MG, 125 MG 5 ML</t>
  </si>
  <si>
    <t>ICOVA</t>
  </si>
  <si>
    <t>EVICOVAC C/30 TAB</t>
  </si>
  <si>
    <t>OMEPRAZOL C/120 CAPS AVIVIA</t>
  </si>
  <si>
    <t>SE ACTUALIZÓ COSTO EL 01/06/2022</t>
  </si>
  <si>
    <t>LORATADINA TABS. LAB AMSA</t>
  </si>
  <si>
    <t>ENTRESTO C/60 COMP.</t>
  </si>
  <si>
    <t>KERAL INYECTABLE 1 PIEZA PARA HOSPITAL</t>
  </si>
  <si>
    <t>$220,00 PIEZA PARA CLÍNICA</t>
  </si>
  <si>
    <t>PLACA PARA ELECTROCAUTERIO</t>
  </si>
  <si>
    <t>$234,00 EL DE 5*5 CM</t>
  </si>
  <si>
    <t>MEDIHONEY ALGINATO DE CALCIO CON MIEL 10 X 10 CM</t>
  </si>
  <si>
    <t>SE ENCARGARON PARA CLIENTE.</t>
  </si>
  <si>
    <t>DIOSMINA/HESPERIDINA C/20 TABS PERRIGO</t>
  </si>
  <si>
    <t xml:space="preserve">CO-EXALIV JARABE </t>
  </si>
  <si>
    <t>PARACETAMOL,GUAIFENESINA, CLORFENAMINA, FENILEFRINA</t>
  </si>
  <si>
    <t>CIPROFLOXACINO C/14 TAB  AMSA</t>
  </si>
  <si>
    <t>ALLIVIAX C/20TABLETAS</t>
  </si>
  <si>
    <t>MAROVILINA SUSPENSIÓN</t>
  </si>
  <si>
    <t>COLCHICINA C/30 TABS.</t>
  </si>
  <si>
    <t>ASPIRINA 20 TABS</t>
  </si>
  <si>
    <t>ITRACONAZOL C/15CAPSULAS  AVIVIA</t>
  </si>
  <si>
    <t>OXOLBRUL SOLUCIÓN ADULTO</t>
  </si>
  <si>
    <t>AMOXICILINA C/12 CAPS HORMONA</t>
  </si>
  <si>
    <t>AMLODIPINO C/30 TAB AVIVIA</t>
  </si>
  <si>
    <t>LEVOCETIRIZINA 30 TABS</t>
  </si>
  <si>
    <t>P.C.F.C</t>
  </si>
  <si>
    <t>P.C.F.C.</t>
  </si>
  <si>
    <t xml:space="preserve">BROGAL T SOL ADULTO </t>
  </si>
  <si>
    <t>MOXIFLOXACINO C/7  AMSA</t>
  </si>
  <si>
    <t>BELAZIX 20 TAB</t>
  </si>
  <si>
    <t>VALTROVER TAB C/20</t>
  </si>
  <si>
    <t>LOSARTAN / HIDROCLOROTIAZIDA C/30</t>
  </si>
  <si>
    <t>MOXIFLOXACINO C/7 CAMBER</t>
  </si>
  <si>
    <t>SUBIO DE PRECION</t>
  </si>
  <si>
    <t>FENAZOPIRIDINA TABS</t>
  </si>
  <si>
    <t>UREZOL TABS</t>
  </si>
  <si>
    <t xml:space="preserve">K- AZMACID </t>
  </si>
  <si>
    <t>FLEXIVER COMPUESTO 10 TABS</t>
  </si>
  <si>
    <t xml:space="preserve">LPSYRID TAB </t>
  </si>
  <si>
    <t>ID</t>
  </si>
  <si>
    <t>$350,00 C/1 REFRIGERACIÓN</t>
  </si>
  <si>
    <t>$1100,00 BIOFILGRAN OJO, COSTO POR PIEZA</t>
  </si>
  <si>
    <t>ID_MATERIAL</t>
  </si>
  <si>
    <t>$3.00 PIEZA</t>
  </si>
  <si>
    <t>$140.00 PRECIO CAJA</t>
  </si>
  <si>
    <t>AUT. COSTO DR. AGUILAR EL 06/06/2022 ALMACEN</t>
  </si>
  <si>
    <t>SUBIO COSTOSE ACTUALIZÓ COSTO</t>
  </si>
  <si>
    <t xml:space="preserve"> $40.00 BOLSA ó $5,00 PZA.</t>
  </si>
  <si>
    <t>$40.00 CAJA C/10 $5,00 c/1</t>
  </si>
  <si>
    <t xml:space="preserve"> CAJA ó $5.00 C/U</t>
  </si>
  <si>
    <t>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</si>
</sst>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164" formatCode="&quot;$&quot;#,##0"/>
    <numFmt numFmtId="165" formatCode="&quot;$&quot;#,##0.00"/>
    <numFmt numFmtId="166" formatCode="&quot;$&quot;#,##0.000;[Red]\-&quot;$&quot;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6">
    <xf numFmtId="0" fontId="0" fillId="0" borderId="0" xfId="0"/>
    <xf numFmtId="0" fontId="0" fillId="3" borderId="2" xfId="0" applyFill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165" fontId="0" fillId="3" borderId="0" xfId="0" applyNumberFormat="1" applyFill="1"/>
    <xf numFmtId="14" fontId="3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left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165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0" xfId="0" applyFont="1" applyFill="1" applyBorder="1" applyAlignment="1">
      <alignment horizontal="left"/>
    </xf>
    <xf numFmtId="164" fontId="3" fillId="3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9" fontId="3" fillId="3" borderId="1" xfId="0" applyNumberFormat="1" applyFont="1" applyFill="1" applyBorder="1" applyAlignment="1">
      <alignment horizontal="center"/>
    </xf>
    <xf numFmtId="0" fontId="12" fillId="3" borderId="0" xfId="0" applyFont="1" applyFill="1"/>
    <xf numFmtId="14" fontId="0" fillId="3" borderId="1" xfId="0" applyNumberFormat="1" applyFont="1" applyFill="1" applyBorder="1" applyAlignment="1">
      <alignment horizontal="center"/>
    </xf>
    <xf numFmtId="0" fontId="0" fillId="3" borderId="0" xfId="0" applyFont="1" applyFill="1"/>
    <xf numFmtId="0" fontId="7" fillId="3" borderId="0" xfId="0" applyFont="1" applyFill="1" applyBorder="1"/>
    <xf numFmtId="0" fontId="7" fillId="3" borderId="0" xfId="0" applyFont="1" applyFill="1"/>
    <xf numFmtId="14" fontId="3" fillId="3" borderId="0" xfId="0" applyNumberFormat="1" applyFont="1" applyFill="1"/>
    <xf numFmtId="0" fontId="3" fillId="3" borderId="0" xfId="0" applyFont="1" applyFill="1" applyBorder="1"/>
    <xf numFmtId="0" fontId="9" fillId="3" borderId="0" xfId="0" applyFont="1" applyFill="1" applyBorder="1"/>
    <xf numFmtId="166" fontId="7" fillId="3" borderId="0" xfId="0" applyNumberFormat="1" applyFont="1" applyFill="1" applyBorder="1"/>
    <xf numFmtId="0" fontId="7" fillId="3" borderId="0" xfId="0" applyFont="1" applyFill="1" applyBorder="1" applyAlignment="1">
      <alignment horizontal="center"/>
    </xf>
    <xf numFmtId="8" fontId="3" fillId="3" borderId="0" xfId="0" applyNumberFormat="1" applyFont="1" applyFill="1" applyBorder="1"/>
    <xf numFmtId="165" fontId="3" fillId="3" borderId="0" xfId="0" applyNumberFormat="1" applyFont="1" applyFill="1"/>
    <xf numFmtId="20" fontId="3" fillId="3" borderId="0" xfId="0" applyNumberFormat="1" applyFont="1" applyFill="1"/>
    <xf numFmtId="0" fontId="10" fillId="3" borderId="0" xfId="1" applyFont="1" applyFill="1"/>
    <xf numFmtId="16" fontId="3" fillId="3" borderId="0" xfId="0" applyNumberFormat="1" applyFont="1" applyFill="1"/>
    <xf numFmtId="10" fontId="3" fillId="3" borderId="0" xfId="0" applyNumberFormat="1" applyFont="1" applyFill="1"/>
    <xf numFmtId="0" fontId="7" fillId="3" borderId="1" xfId="0" applyFont="1" applyFill="1" applyBorder="1" applyAlignment="1">
      <alignment horizontal="center"/>
    </xf>
    <xf numFmtId="165" fontId="0" fillId="3" borderId="0" xfId="0" applyNumberFormat="1" applyFont="1" applyFill="1"/>
    <xf numFmtId="165" fontId="5" fillId="3" borderId="0" xfId="0" applyNumberFormat="1" applyFont="1" applyFill="1"/>
    <xf numFmtId="14" fontId="4" fillId="4" borderId="3" xfId="0" applyNumberFormat="1" applyFont="1" applyFill="1" applyBorder="1" applyAlignment="1">
      <alignment horizontal="center" vertical="center" wrapText="1"/>
    </xf>
    <xf numFmtId="165" fontId="4" fillId="4" borderId="3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0" fontId="3" fillId="3" borderId="1" xfId="0" applyNumberFormat="1" applyFont="1" applyFill="1" applyBorder="1" applyAlignment="1">
      <alignment horizontal="left"/>
    </xf>
    <xf numFmtId="9" fontId="3" fillId="3" borderId="1" xfId="0" applyNumberFormat="1" applyFont="1" applyFill="1" applyBorder="1" applyAlignment="1">
      <alignment horizontal="left"/>
    </xf>
    <xf numFmtId="0" fontId="3" fillId="3" borderId="1" xfId="0" quotePrefix="1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center"/>
    </xf>
    <xf numFmtId="6" fontId="3" fillId="3" borderId="1" xfId="0" applyNumberFormat="1" applyFont="1" applyFill="1" applyBorder="1" applyAlignment="1">
      <alignment horizontal="center"/>
    </xf>
    <xf numFmtId="8" fontId="3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49" fontId="7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3" fillId="5" borderId="0" xfId="0" applyFont="1" applyFill="1"/>
    <xf numFmtId="164" fontId="3" fillId="5" borderId="0" xfId="0" applyNumberFormat="1" applyFont="1" applyFill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20" fontId="0" fillId="3" borderId="0" xfId="0" applyNumberFormat="1" applyFill="1"/>
    <xf numFmtId="0" fontId="0" fillId="3" borderId="0" xfId="0" applyFill="1" applyBorder="1"/>
    <xf numFmtId="8" fontId="0" fillId="3" borderId="0" xfId="0" applyNumberFormat="1" applyFill="1"/>
    <xf numFmtId="0" fontId="0" fillId="3" borderId="0" xfId="0" applyFill="1" applyBorder="1" applyAlignment="1">
      <alignment horizontal="left"/>
    </xf>
    <xf numFmtId="0" fontId="3" fillId="5" borderId="1" xfId="0" applyFont="1" applyFill="1" applyBorder="1"/>
    <xf numFmtId="14" fontId="3" fillId="3" borderId="1" xfId="0" applyNumberFormat="1" applyFont="1" applyFill="1" applyBorder="1" applyAlignment="1">
      <alignment horizontal="center" wrapText="1"/>
    </xf>
    <xf numFmtId="0" fontId="10" fillId="3" borderId="0" xfId="0" applyFont="1" applyFill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2" fontId="2" fillId="3" borderId="8" xfId="0" applyNumberFormat="1" applyFon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14" fontId="0" fillId="3" borderId="0" xfId="0" applyNumberForma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8" fontId="0" fillId="3" borderId="0" xfId="0" applyNumberFormat="1" applyFill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0" fillId="3" borderId="0" xfId="0" applyNumberFormat="1" applyFill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7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933"/>
      <color rgb="FFFF9900"/>
      <color rgb="FFFF9D5B"/>
      <color rgb="FFF2F28C"/>
      <color rgb="FFF5F38B"/>
      <color rgb="FFBEAFD1"/>
      <color rgb="FFFFAA71"/>
      <color rgb="FFB8A8CC"/>
      <color rgb="FFCC99FF"/>
      <color rgb="FFC4B6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1868</xdr:row>
      <xdr:rowOff>0</xdr:rowOff>
    </xdr:from>
    <xdr:to>
      <xdr:col>4</xdr:col>
      <xdr:colOff>304800</xdr:colOff>
      <xdr:row>1869</xdr:row>
      <xdr:rowOff>114300</xdr:rowOff>
    </xdr:to>
    <xdr:sp macro="" textlink="">
      <xdr:nvSpPr>
        <xdr:cNvPr id="1025" name="thumbnail" descr="https://i.ytimg.com/an_webp/MgZrWSUwMWM/mqdefault_6s.webp?du=3000&amp;sqp=CKqa1v0F&amp;rs=AOn4CLCKailZympbWraiOWmAytDlfjNy4A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2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944</xdr:row>
      <xdr:rowOff>0</xdr:rowOff>
    </xdr:from>
    <xdr:to>
      <xdr:col>4</xdr:col>
      <xdr:colOff>304800</xdr:colOff>
      <xdr:row>945</xdr:row>
      <xdr:rowOff>114300</xdr:rowOff>
    </xdr:to>
    <xdr:sp macro="" textlink="">
      <xdr:nvSpPr>
        <xdr:cNvPr id="2" name="AutoShape 1" descr="Biografia de Benito Juárez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7187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936</xdr:row>
      <xdr:rowOff>0</xdr:rowOff>
    </xdr:from>
    <xdr:to>
      <xdr:col>4</xdr:col>
      <xdr:colOff>304800</xdr:colOff>
      <xdr:row>937</xdr:row>
      <xdr:rowOff>114300</xdr:rowOff>
    </xdr:to>
    <xdr:sp macro="" textlink="">
      <xdr:nvSpPr>
        <xdr:cNvPr id="1026" name="AutoShape 2" descr="Biografia de Benito Juárez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7054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945</xdr:row>
      <xdr:rowOff>0</xdr:rowOff>
    </xdr:from>
    <xdr:ext cx="304800" cy="304800"/>
    <xdr:sp macro="" textlink="">
      <xdr:nvSpPr>
        <xdr:cNvPr id="6" name="AutoShape 1" descr="Biografia de Benito Juárez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937</xdr:row>
      <xdr:rowOff>0</xdr:rowOff>
    </xdr:from>
    <xdr:ext cx="304800" cy="304800"/>
    <xdr:sp macro="" textlink="">
      <xdr:nvSpPr>
        <xdr:cNvPr id="7" name="AutoShape 2" descr="Biografia de Benito Juárez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947</xdr:row>
      <xdr:rowOff>0</xdr:rowOff>
    </xdr:from>
    <xdr:ext cx="304800" cy="304800"/>
    <xdr:sp macro="" textlink="">
      <xdr:nvSpPr>
        <xdr:cNvPr id="8" name="AutoShape 1" descr="Biografia de Benito Juárez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938</xdr:row>
      <xdr:rowOff>0</xdr:rowOff>
    </xdr:from>
    <xdr:ext cx="304800" cy="304800"/>
    <xdr:sp macro="" textlink="">
      <xdr:nvSpPr>
        <xdr:cNvPr id="9" name="AutoShape 2" descr="Biografia de Benito Juárez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946</xdr:row>
      <xdr:rowOff>0</xdr:rowOff>
    </xdr:from>
    <xdr:ext cx="304800" cy="304800"/>
    <xdr:sp macro="" textlink="">
      <xdr:nvSpPr>
        <xdr:cNvPr id="10" name="AutoShape 1" descr="Biografia de Benito Juárez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939</xdr:row>
      <xdr:rowOff>0</xdr:rowOff>
    </xdr:from>
    <xdr:ext cx="304800" cy="304800"/>
    <xdr:sp macro="" textlink="">
      <xdr:nvSpPr>
        <xdr:cNvPr id="11" name="AutoShape 2" descr="Biografia de Benito Juárez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945</xdr:row>
      <xdr:rowOff>0</xdr:rowOff>
    </xdr:from>
    <xdr:ext cx="304800" cy="304800"/>
    <xdr:sp macro="" textlink="">
      <xdr:nvSpPr>
        <xdr:cNvPr id="12" name="AutoShape 1" descr="Biografia de Benito Juárez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937</xdr:row>
      <xdr:rowOff>0</xdr:rowOff>
    </xdr:from>
    <xdr:ext cx="304800" cy="304800"/>
    <xdr:sp macro="" textlink="">
      <xdr:nvSpPr>
        <xdr:cNvPr id="13" name="AutoShape 2" descr="Biografia de Benito Juárez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947</xdr:row>
      <xdr:rowOff>0</xdr:rowOff>
    </xdr:from>
    <xdr:ext cx="304800" cy="304800"/>
    <xdr:sp macro="" textlink="">
      <xdr:nvSpPr>
        <xdr:cNvPr id="14" name="AutoShape 1" descr="Biografia de Benito Juárez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938</xdr:row>
      <xdr:rowOff>0</xdr:rowOff>
    </xdr:from>
    <xdr:ext cx="304800" cy="304800"/>
    <xdr:sp macro="" textlink="">
      <xdr:nvSpPr>
        <xdr:cNvPr id="15" name="AutoShape 2" descr="Biografia de Benito Juárez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946</xdr:row>
      <xdr:rowOff>0</xdr:rowOff>
    </xdr:from>
    <xdr:ext cx="304800" cy="304800"/>
    <xdr:sp macro="" textlink="">
      <xdr:nvSpPr>
        <xdr:cNvPr id="16" name="AutoShape 1" descr="Biografia de Benito Juárez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939</xdr:row>
      <xdr:rowOff>0</xdr:rowOff>
    </xdr:from>
    <xdr:ext cx="304800" cy="304800"/>
    <xdr:sp macro="" textlink="">
      <xdr:nvSpPr>
        <xdr:cNvPr id="17" name="AutoShape 2" descr="Biografia de Benito Juárez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948</xdr:row>
      <xdr:rowOff>0</xdr:rowOff>
    </xdr:from>
    <xdr:ext cx="304800" cy="304800"/>
    <xdr:sp macro="" textlink="">
      <xdr:nvSpPr>
        <xdr:cNvPr id="18" name="AutoShape 1" descr="Biografia de Benito Juárez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941</xdr:row>
      <xdr:rowOff>0</xdr:rowOff>
    </xdr:from>
    <xdr:ext cx="304800" cy="304800"/>
    <xdr:sp macro="" textlink="">
      <xdr:nvSpPr>
        <xdr:cNvPr id="19" name="AutoShape 2" descr="Biografia de Benito Juárez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947</xdr:row>
      <xdr:rowOff>0</xdr:rowOff>
    </xdr:from>
    <xdr:ext cx="304800" cy="304800"/>
    <xdr:sp macro="" textlink="">
      <xdr:nvSpPr>
        <xdr:cNvPr id="20" name="AutoShape 1" descr="Biografia de Benito Juárez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938</xdr:row>
      <xdr:rowOff>0</xdr:rowOff>
    </xdr:from>
    <xdr:ext cx="304800" cy="304800"/>
    <xdr:sp macro="" textlink="">
      <xdr:nvSpPr>
        <xdr:cNvPr id="21" name="AutoShape 2" descr="Biografia de Benito Juárez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946</xdr:row>
      <xdr:rowOff>0</xdr:rowOff>
    </xdr:from>
    <xdr:ext cx="304800" cy="304800"/>
    <xdr:sp macro="" textlink="">
      <xdr:nvSpPr>
        <xdr:cNvPr id="22" name="AutoShape 1" descr="Biografia de Benito Juárez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939</xdr:row>
      <xdr:rowOff>0</xdr:rowOff>
    </xdr:from>
    <xdr:ext cx="304800" cy="304800"/>
    <xdr:sp macro="" textlink="">
      <xdr:nvSpPr>
        <xdr:cNvPr id="23" name="AutoShape 2" descr="Biografia de Benito Juárez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948</xdr:row>
      <xdr:rowOff>0</xdr:rowOff>
    </xdr:from>
    <xdr:ext cx="304800" cy="304800"/>
    <xdr:sp macro="" textlink="">
      <xdr:nvSpPr>
        <xdr:cNvPr id="24" name="AutoShape 1" descr="Biografia de Benito Juárez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941</xdr:row>
      <xdr:rowOff>0</xdr:rowOff>
    </xdr:from>
    <xdr:ext cx="304800" cy="304800"/>
    <xdr:sp macro="" textlink="">
      <xdr:nvSpPr>
        <xdr:cNvPr id="25" name="AutoShape 2" descr="Biografia de Benito Juárez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950</xdr:row>
      <xdr:rowOff>0</xdr:rowOff>
    </xdr:from>
    <xdr:ext cx="304800" cy="304800"/>
    <xdr:sp macro="" textlink="">
      <xdr:nvSpPr>
        <xdr:cNvPr id="26" name="AutoShape 1" descr="Biografia de Benito Juárez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942</xdr:row>
      <xdr:rowOff>0</xdr:rowOff>
    </xdr:from>
    <xdr:ext cx="304800" cy="304800"/>
    <xdr:sp macro="" textlink="">
      <xdr:nvSpPr>
        <xdr:cNvPr id="27" name="AutoShape 2" descr="Biografia de Benito Juárez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946</xdr:row>
      <xdr:rowOff>0</xdr:rowOff>
    </xdr:from>
    <xdr:ext cx="304800" cy="304800"/>
    <xdr:sp macro="" textlink="">
      <xdr:nvSpPr>
        <xdr:cNvPr id="28" name="AutoShape 1" descr="Biografia de Benito Juárez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939</xdr:row>
      <xdr:rowOff>0</xdr:rowOff>
    </xdr:from>
    <xdr:ext cx="304800" cy="304800"/>
    <xdr:sp macro="" textlink="">
      <xdr:nvSpPr>
        <xdr:cNvPr id="29" name="AutoShape 2" descr="Biografia de Benito Juárez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941</xdr:row>
      <xdr:rowOff>0</xdr:rowOff>
    </xdr:from>
    <xdr:ext cx="304800" cy="304800"/>
    <xdr:sp macro="" textlink="">
      <xdr:nvSpPr>
        <xdr:cNvPr id="31" name="AutoShape 2" descr="Biografia de Benito Juárez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950</xdr:row>
      <xdr:rowOff>0</xdr:rowOff>
    </xdr:from>
    <xdr:ext cx="304800" cy="304800"/>
    <xdr:sp macro="" textlink="">
      <xdr:nvSpPr>
        <xdr:cNvPr id="32" name="AutoShape 1" descr="Biografia de Benito Juárez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942</xdr:row>
      <xdr:rowOff>0</xdr:rowOff>
    </xdr:from>
    <xdr:ext cx="304800" cy="304800"/>
    <xdr:sp macro="" textlink="">
      <xdr:nvSpPr>
        <xdr:cNvPr id="33" name="AutoShape 2" descr="Biografia de Benito Juárez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951</xdr:row>
      <xdr:rowOff>0</xdr:rowOff>
    </xdr:from>
    <xdr:ext cx="304800" cy="304800"/>
    <xdr:sp macro="" textlink="">
      <xdr:nvSpPr>
        <xdr:cNvPr id="34" name="AutoShape 1" descr="Biografia de Benito Juárez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943</xdr:row>
      <xdr:rowOff>0</xdr:rowOff>
    </xdr:from>
    <xdr:ext cx="304800" cy="304800"/>
    <xdr:sp macro="" textlink="">
      <xdr:nvSpPr>
        <xdr:cNvPr id="35" name="AutoShape 2" descr="Biografia de Benito Juárez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1016</xdr:row>
      <xdr:rowOff>0</xdr:rowOff>
    </xdr:from>
    <xdr:ext cx="304800" cy="304800"/>
    <xdr:sp macro="" textlink="">
      <xdr:nvSpPr>
        <xdr:cNvPr id="36" name="AutoShape 1" descr="Biografia de Benito Juárez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1009</xdr:row>
      <xdr:rowOff>0</xdr:rowOff>
    </xdr:from>
    <xdr:ext cx="304800" cy="304800"/>
    <xdr:sp macro="" textlink="">
      <xdr:nvSpPr>
        <xdr:cNvPr id="37" name="AutoShape 2" descr="Biografia de Benito Juárez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1017</xdr:row>
      <xdr:rowOff>0</xdr:rowOff>
    </xdr:from>
    <xdr:ext cx="304800" cy="304800"/>
    <xdr:sp macro="" textlink="">
      <xdr:nvSpPr>
        <xdr:cNvPr id="38" name="AutoShape 1" descr="Biografia de Benito Juárez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1010</xdr:row>
      <xdr:rowOff>0</xdr:rowOff>
    </xdr:from>
    <xdr:ext cx="304800" cy="304800"/>
    <xdr:sp macro="" textlink="">
      <xdr:nvSpPr>
        <xdr:cNvPr id="39" name="AutoShape 2" descr="Biografia de Benito Juárez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1018</xdr:row>
      <xdr:rowOff>0</xdr:rowOff>
    </xdr:from>
    <xdr:ext cx="304800" cy="304800"/>
    <xdr:sp macro="" textlink="">
      <xdr:nvSpPr>
        <xdr:cNvPr id="40" name="AutoShape 1" descr="Biografia de Benito Juárez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1011</xdr:row>
      <xdr:rowOff>0</xdr:rowOff>
    </xdr:from>
    <xdr:ext cx="304800" cy="304800"/>
    <xdr:sp macro="" textlink="">
      <xdr:nvSpPr>
        <xdr:cNvPr id="41" name="AutoShape 2" descr="Biografia de Benito Juárez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1019</xdr:row>
      <xdr:rowOff>0</xdr:rowOff>
    </xdr:from>
    <xdr:ext cx="304800" cy="304800"/>
    <xdr:sp macro="" textlink="">
      <xdr:nvSpPr>
        <xdr:cNvPr id="42" name="AutoShape 1" descr="Biografia de Benito Juárez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1012</xdr:row>
      <xdr:rowOff>0</xdr:rowOff>
    </xdr:from>
    <xdr:ext cx="304800" cy="304800"/>
    <xdr:sp macro="" textlink="">
      <xdr:nvSpPr>
        <xdr:cNvPr id="43" name="AutoShape 2" descr="Biografia de Benito Juárez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1017</xdr:row>
      <xdr:rowOff>0</xdr:rowOff>
    </xdr:from>
    <xdr:ext cx="304800" cy="304800"/>
    <xdr:sp macro="" textlink="">
      <xdr:nvSpPr>
        <xdr:cNvPr id="44" name="AutoShape 1" descr="Biografia de Benito Juárez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1010</xdr:row>
      <xdr:rowOff>0</xdr:rowOff>
    </xdr:from>
    <xdr:ext cx="304800" cy="304800"/>
    <xdr:sp macro="" textlink="">
      <xdr:nvSpPr>
        <xdr:cNvPr id="45" name="AutoShape 2" descr="Biografia de Benito Juárez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1018</xdr:row>
      <xdr:rowOff>0</xdr:rowOff>
    </xdr:from>
    <xdr:ext cx="304800" cy="304800"/>
    <xdr:sp macro="" textlink="">
      <xdr:nvSpPr>
        <xdr:cNvPr id="46" name="AutoShape 1" descr="Biografia de Benito Juárez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1011</xdr:row>
      <xdr:rowOff>0</xdr:rowOff>
    </xdr:from>
    <xdr:ext cx="304800" cy="304800"/>
    <xdr:sp macro="" textlink="">
      <xdr:nvSpPr>
        <xdr:cNvPr id="47" name="AutoShape 2" descr="Biografia de Benito Juárez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1019</xdr:row>
      <xdr:rowOff>0</xdr:rowOff>
    </xdr:from>
    <xdr:ext cx="304800" cy="304800"/>
    <xdr:sp macro="" textlink="">
      <xdr:nvSpPr>
        <xdr:cNvPr id="48" name="AutoShape 1" descr="Biografia de Benito Juárez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1012</xdr:row>
      <xdr:rowOff>0</xdr:rowOff>
    </xdr:from>
    <xdr:ext cx="304800" cy="304800"/>
    <xdr:sp macro="" textlink="">
      <xdr:nvSpPr>
        <xdr:cNvPr id="49" name="AutoShape 2" descr="Biografia de Benito Juárez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1020</xdr:row>
      <xdr:rowOff>0</xdr:rowOff>
    </xdr:from>
    <xdr:ext cx="304800" cy="304800"/>
    <xdr:sp macro="" textlink="">
      <xdr:nvSpPr>
        <xdr:cNvPr id="50" name="AutoShape 1" descr="Biografia de Benito Juárez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1013</xdr:row>
      <xdr:rowOff>0</xdr:rowOff>
    </xdr:from>
    <xdr:ext cx="304800" cy="304800"/>
    <xdr:sp macro="" textlink="">
      <xdr:nvSpPr>
        <xdr:cNvPr id="51" name="AutoShape 2" descr="Biografia de Benito Juárez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1018</xdr:row>
      <xdr:rowOff>0</xdr:rowOff>
    </xdr:from>
    <xdr:ext cx="304800" cy="304800"/>
    <xdr:sp macro="" textlink="">
      <xdr:nvSpPr>
        <xdr:cNvPr id="52" name="AutoShape 1" descr="Biografia de Benito Juárez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1011</xdr:row>
      <xdr:rowOff>0</xdr:rowOff>
    </xdr:from>
    <xdr:ext cx="304800" cy="304800"/>
    <xdr:sp macro="" textlink="">
      <xdr:nvSpPr>
        <xdr:cNvPr id="53" name="AutoShape 2" descr="Biografia de Benito Juárez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1019</xdr:row>
      <xdr:rowOff>0</xdr:rowOff>
    </xdr:from>
    <xdr:ext cx="304800" cy="304800"/>
    <xdr:sp macro="" textlink="">
      <xdr:nvSpPr>
        <xdr:cNvPr id="54" name="AutoShape 1" descr="Biografia de Benito Juárez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1012</xdr:row>
      <xdr:rowOff>0</xdr:rowOff>
    </xdr:from>
    <xdr:ext cx="304800" cy="304800"/>
    <xdr:sp macro="" textlink="">
      <xdr:nvSpPr>
        <xdr:cNvPr id="55" name="AutoShape 2" descr="Biografia de Benito Juárez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1020</xdr:row>
      <xdr:rowOff>0</xdr:rowOff>
    </xdr:from>
    <xdr:ext cx="304800" cy="304800"/>
    <xdr:sp macro="" textlink="">
      <xdr:nvSpPr>
        <xdr:cNvPr id="56" name="AutoShape 1" descr="Biografia de Benito Juárez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1013</xdr:row>
      <xdr:rowOff>0</xdr:rowOff>
    </xdr:from>
    <xdr:ext cx="304800" cy="304800"/>
    <xdr:sp macro="" textlink="">
      <xdr:nvSpPr>
        <xdr:cNvPr id="57" name="AutoShape 2" descr="Biografia de Benito Juárez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1021</xdr:row>
      <xdr:rowOff>0</xdr:rowOff>
    </xdr:from>
    <xdr:ext cx="304800" cy="304800"/>
    <xdr:sp macro="" textlink="">
      <xdr:nvSpPr>
        <xdr:cNvPr id="58" name="AutoShape 1" descr="Biografia de Benito Juárez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1014</xdr:row>
      <xdr:rowOff>0</xdr:rowOff>
    </xdr:from>
    <xdr:ext cx="304800" cy="304800"/>
    <xdr:sp macro="" textlink="">
      <xdr:nvSpPr>
        <xdr:cNvPr id="59" name="AutoShape 2" descr="Biografia de Benito Juárez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1019</xdr:row>
      <xdr:rowOff>0</xdr:rowOff>
    </xdr:from>
    <xdr:ext cx="304800" cy="304800"/>
    <xdr:sp macro="" textlink="">
      <xdr:nvSpPr>
        <xdr:cNvPr id="60" name="AutoShape 1" descr="Biografia de Benito Juárez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1012</xdr:row>
      <xdr:rowOff>0</xdr:rowOff>
    </xdr:from>
    <xdr:ext cx="304800" cy="304800"/>
    <xdr:sp macro="" textlink="">
      <xdr:nvSpPr>
        <xdr:cNvPr id="61" name="AutoShape 2" descr="Biografia de Benito Juárez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1020</xdr:row>
      <xdr:rowOff>0</xdr:rowOff>
    </xdr:from>
    <xdr:ext cx="304800" cy="304800"/>
    <xdr:sp macro="" textlink="">
      <xdr:nvSpPr>
        <xdr:cNvPr id="62" name="AutoShape 1" descr="Biografia de Benito Juárez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1013</xdr:row>
      <xdr:rowOff>0</xdr:rowOff>
    </xdr:from>
    <xdr:ext cx="304800" cy="304800"/>
    <xdr:sp macro="" textlink="">
      <xdr:nvSpPr>
        <xdr:cNvPr id="63" name="AutoShape 2" descr="Biografia de Benito Juárez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1014</xdr:row>
      <xdr:rowOff>0</xdr:rowOff>
    </xdr:from>
    <xdr:ext cx="304800" cy="304800"/>
    <xdr:sp macro="" textlink="">
      <xdr:nvSpPr>
        <xdr:cNvPr id="65" name="AutoShape 2" descr="Biografia de Benito Juárez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3514725</xdr:colOff>
      <xdr:row>1547</xdr:row>
      <xdr:rowOff>180975</xdr:rowOff>
    </xdr:from>
    <xdr:ext cx="304800" cy="304800"/>
    <xdr:sp macro="" textlink="">
      <xdr:nvSpPr>
        <xdr:cNvPr id="67" name="AutoShape 2" descr="Biografia de Benito Juárez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5372100" y="189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68" name="AutoShape 1" descr="Biografia de Benito Juárez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69" name="AutoShape 2" descr="Biografia de Benito Juárez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0" name="AutoShape 1" descr="Biografia de Benito Juárez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1" name="AutoShape 2" descr="Biografia de Benito Juárez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2" name="AutoShape 1" descr="Biografia de Benito Juárez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3" name="AutoShape 2" descr="Biografia de Benito Juárez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4" name="AutoShape 1" descr="Biografia de Benito Juárez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5" name="AutoShape 2" descr="Biografia de Benito Juárez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6" name="AutoShape 1" descr="Biografia de Benito Juárez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7" name="AutoShape 2" descr="Biografia de Benito Juárez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8" name="AutoShape 1" descr="Biografia de Benito Juárez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79" name="AutoShape 2" descr="Biografia de Benito Juárez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0" name="AutoShape 1" descr="Biografia de Benito Juárez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1" name="AutoShape 2" descr="Biografia de Benito Juárez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2" name="AutoShape 1" descr="Biografia de Benito Juárez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3" name="AutoShape 2" descr="Biografia de Benito Juárez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4" name="AutoShape 1" descr="Biografia de Benito Juárez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5" name="AutoShape 2" descr="Biografia de Benito Juárez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6" name="AutoShape 1" descr="Biografia de Benito Juárez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7" name="AutoShape 2" descr="Biografia de Benito Juárez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8" name="AutoShape 1" descr="Biografia de Benito Juárez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89" name="AutoShape 2" descr="Biografia de Benito Juárez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0" name="AutoShape 1" descr="Biografia de Benito Juárez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1" name="AutoShape 2" descr="Biografia de Benito Juárez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2" name="AutoShape 1" descr="Biografia de Benito Juárez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3" name="AutoShape 2" descr="Biografia de Benito Juárez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4" name="AutoShape 1" descr="Biografia de Benito Juárez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5" name="AutoShape 2" descr="Biografia de Benito Juárez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6" name="AutoShape 1" descr="Biografia de Benito Juárez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7" name="AutoShape 2" descr="Biografia de Benito Juárez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8" name="AutoShape 1" descr="Biografia de Benito Juárez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99" name="AutoShape 2" descr="Biografia de Benito Juárez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0" name="AutoShape 1" descr="Biografia de Benito Juárez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1" name="AutoShape 2" descr="Biografia de Benito Juárez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2" name="AutoShape 1" descr="Biografia de Benito Juárez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3" name="AutoShape 2" descr="Biografia de Benito Juárez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4" name="AutoShape 1" descr="Biografia de Benito Juárez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5" name="AutoShape 2" descr="Biografia de Benito Juárez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6" name="AutoShape 1" descr="Biografia de Benito Juárez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7" name="AutoShape 2" descr="Biografia de Benito Juárez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8" name="AutoShape 1" descr="Biografia de Benito Juárez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09" name="AutoShape 2" descr="Biografia de Benito Juárez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0" name="AutoShape 1" descr="Biografia de Benito Juárez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1" name="AutoShape 2" descr="Biografia de Benito Juárez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2" name="AutoShape 1" descr="Biografia de Benito Juárez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3" name="AutoShape 2" descr="Biografia de Benito Juárez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4" name="AutoShape 1" descr="Biografia de Benito Juárez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5" name="AutoShape 2" descr="Biografia de Benito Juárez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6" name="AutoShape 1" descr="Biografia de Benito Juárez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7" name="AutoShape 2" descr="Biografia de Benito Juárez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8" name="AutoShape 1" descr="Biografia de Benito Juárez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19" name="AutoShape 2" descr="Biografia de Benito Juárez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0" name="AutoShape 1" descr="Biografia de Benito Juárez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1" name="AutoShape 2" descr="Biografia de Benito Juárez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2" name="AutoShape 1" descr="Biografia de Benito Juárez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3" name="AutoShape 2" descr="Biografia de Benito Juárez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4" name="AutoShape 1" descr="Biografia de Benito Juárez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5" name="AutoShape 2" descr="Biografia de Benito Juárez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6" name="AutoShape 1" descr="Biografia de Benito Juárez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7" name="AutoShape 2" descr="Biografia de Benito Juárez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8" name="AutoShape 1" descr="Biografia de Benito Juárez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29" name="AutoShape 2" descr="Biografia de Benito Juárez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0</xdr:row>
      <xdr:rowOff>0</xdr:rowOff>
    </xdr:from>
    <xdr:ext cx="304800" cy="304800"/>
    <xdr:sp macro="" textlink="">
      <xdr:nvSpPr>
        <xdr:cNvPr id="130" name="AutoShape 1" descr="Biografia de Benito Juárez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1" name="AutoShape 2" descr="Biografia de Benito Juárez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2" name="AutoShape 2" descr="Biografia de Benito Juárez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3" name="AutoShape 2" descr="Biografia de Benito Juárez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4" name="AutoShape 2" descr="Biografia de Benito Juárez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5" name="AutoShape 2" descr="Biografia de Benito Juárez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6" name="AutoShape 2" descr="Biografia de Benito Juárez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7" name="AutoShape 2" descr="Biografia de Benito Juárez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8" name="AutoShape 2" descr="Biografia de Benito Juárez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39" name="AutoShape 2" descr="Biografia de Benito Juárez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0" name="AutoShape 2" descr="Biografia de Benito Juárez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1" name="AutoShape 2" descr="Biografia de Benito Juárez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2" name="AutoShape 2" descr="Biografia de Benito Juárez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3" name="AutoShape 2" descr="Biografia de Benito Juárez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4" name="AutoShape 2" descr="Biografia de Benito Juárez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5" name="AutoShape 2" descr="Biografia de Benito Juárez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6" name="AutoShape 2" descr="Biografia de Benito Juárez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7" name="AutoShape 2" descr="Biografia de Benito Juárez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8" name="AutoShape 2" descr="Biografia de Benito Juárez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49" name="AutoShape 2" descr="Biografia de Benito Juárez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0" name="AutoShape 2" descr="Biografia de Benito Juárez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1" name="AutoShape 2" descr="Biografia de Benito Juárez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2" name="AutoShape 2" descr="Biografia de Benito Juárez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3" name="AutoShape 2" descr="Biografia de Benito Juárez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4" name="AutoShape 2" descr="Biografia de Benito Juárez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5" name="AutoShape 2" descr="Biografia de Benito Juárez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6" name="AutoShape 2" descr="Biografia de Benito Juárez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7" name="AutoShape 2" descr="Biografia de Benito Juárez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8" name="AutoShape 2" descr="Biografia de Benito Juárez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59" name="AutoShape 2" descr="Biografia de Benito Juárez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0" name="AutoShape 2" descr="Biografia de Benito Juárez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1" name="AutoShape 2" descr="Biografia de Benito Juárez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2" name="AutoShape 2" descr="Biografia de Benito Juárez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3" name="AutoShape 2" descr="Biografia de Benito Juárez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4" name="AutoShape 2" descr="Biografia de Benito Juárez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5" name="AutoShape 2" descr="Biografia de Benito Juárez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6" name="AutoShape 2" descr="Biografia de Benito Juárez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7" name="AutoShape 2" descr="Biografia de Benito Juárez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8" name="AutoShape 2" descr="Biografia de Benito Juárez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69" name="AutoShape 2" descr="Biografia de Benito Juárez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0" name="AutoShape 2" descr="Biografia de Benito Juárez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1" name="AutoShape 2" descr="Biografia de Benito Juárez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2" name="AutoShape 2" descr="Biografia de Benito Juárez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3" name="AutoShape 2" descr="Biografia de Benito Juárez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4" name="AutoShape 2" descr="Biografia de Benito Juárez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5" name="AutoShape 2" descr="Biografia de Benito Juárez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6" name="AutoShape 2" descr="Biografia de Benito Juárez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7" name="AutoShape 2" descr="Biografia de Benito Juárez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8" name="AutoShape 2" descr="Biografia de Benito Juárez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79" name="AutoShape 2" descr="Biografia de Benito Juárez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0" name="AutoShape 2" descr="Biografia de Benito Juárez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1" name="AutoShape 2" descr="Biografia de Benito Juárez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2" name="AutoShape 2" descr="Biografia de Benito Juárez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3" name="AutoShape 2" descr="Biografia de Benito Juárez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4" name="AutoShape 2" descr="Biografia de Benito Juárez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5" name="AutoShape 2" descr="Biografia de Benito Juárez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6" name="AutoShape 2" descr="Biografia de Benito Juárez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7" name="AutoShape 2" descr="Biografia de Benito Juárez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8" name="AutoShape 2" descr="Biografia de Benito Juárez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89" name="AutoShape 2" descr="Biografia de Benito Juárez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90" name="AutoShape 2" descr="Biografia de Benito Juárez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91" name="AutoShape 2" descr="Biografia de Benito Juárez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3467100</xdr:colOff>
      <xdr:row>1473</xdr:row>
      <xdr:rowOff>0</xdr:rowOff>
    </xdr:from>
    <xdr:ext cx="304800" cy="304800"/>
    <xdr:sp macro="" textlink="">
      <xdr:nvSpPr>
        <xdr:cNvPr id="192" name="AutoShape 2" descr="Biografia de Benito Juárez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F1868"/>
  <sheetViews>
    <sheetView zoomScaleNormal="100" workbookViewId="0">
      <selection activeCell="C1871" sqref="C1871"/>
    </sheetView>
  </sheetViews>
  <sheetFormatPr baseColWidth="10" defaultColWidth="11.453125" defaultRowHeight="14.5" x14ac:dyDescent="0.35"/>
  <cols>
    <col min="1" max="1" width="11.453125" style="17"/>
    <col min="2" max="2" width="13.1796875" style="17" customWidth="1"/>
    <col min="3" max="3" width="14.7265625" style="17" customWidth="1"/>
    <col min="4" max="4" width="53" style="17" customWidth="1"/>
    <col min="5" max="5" width="72" style="17" customWidth="1"/>
    <col min="6" max="6" width="24.1796875" style="17" customWidth="1"/>
    <col min="7" max="10" width="11.453125" style="17"/>
    <col min="11" max="11" width="22.81640625" style="62" customWidth="1"/>
    <col min="12" max="12" width="11.453125" style="17"/>
    <col min="13" max="13" width="17.26953125" style="17" bestFit="1" customWidth="1"/>
    <col min="14" max="14" width="11.453125" style="17"/>
    <col min="15" max="15" width="13.7265625" style="17" bestFit="1" customWidth="1"/>
    <col min="16" max="16384" width="11.453125" style="17"/>
  </cols>
  <sheetData>
    <row r="1" spans="1:17" s="68" customFormat="1" ht="29" x14ac:dyDescent="0.35">
      <c r="A1" s="76" t="s">
        <v>4582</v>
      </c>
      <c r="B1" s="63" t="s">
        <v>203</v>
      </c>
      <c r="C1" s="64" t="s">
        <v>3222</v>
      </c>
      <c r="D1" s="64" t="s">
        <v>0</v>
      </c>
      <c r="E1" s="64" t="s">
        <v>1021</v>
      </c>
      <c r="F1" s="64"/>
      <c r="G1" s="65" t="s">
        <v>2</v>
      </c>
      <c r="H1" s="64"/>
      <c r="I1" s="64" t="s">
        <v>4</v>
      </c>
      <c r="J1" s="66" t="s">
        <v>3</v>
      </c>
      <c r="K1" s="67" t="s">
        <v>204</v>
      </c>
      <c r="O1" s="69"/>
    </row>
    <row r="2" spans="1:17" ht="15.75" customHeight="1" x14ac:dyDescent="0.35">
      <c r="A2" s="45">
        <v>1</v>
      </c>
      <c r="B2" s="14">
        <v>3</v>
      </c>
      <c r="C2" s="46">
        <v>190204</v>
      </c>
      <c r="D2" s="21" t="s">
        <v>3069</v>
      </c>
      <c r="E2" s="21" t="s">
        <v>2262</v>
      </c>
      <c r="F2" s="21" t="s">
        <v>41</v>
      </c>
      <c r="G2" s="15">
        <v>28</v>
      </c>
      <c r="H2" s="22">
        <v>0.1</v>
      </c>
      <c r="I2" s="47">
        <f t="shared" ref="I2:I68" si="0">G2*H2</f>
        <v>2.8000000000000003</v>
      </c>
      <c r="J2" s="47">
        <f t="shared" ref="J2:J16" si="1">G2-I2</f>
        <v>25.2</v>
      </c>
      <c r="K2" s="5">
        <v>45323</v>
      </c>
    </row>
    <row r="3" spans="1:17" ht="15" customHeight="1" x14ac:dyDescent="0.35">
      <c r="A3" s="45">
        <v>2</v>
      </c>
      <c r="B3" s="14">
        <v>0</v>
      </c>
      <c r="C3" s="46">
        <v>190155</v>
      </c>
      <c r="D3" s="21" t="s">
        <v>3223</v>
      </c>
      <c r="E3" s="21" t="s">
        <v>2262</v>
      </c>
      <c r="F3" s="21" t="s">
        <v>41</v>
      </c>
      <c r="G3" s="15">
        <v>65</v>
      </c>
      <c r="H3" s="22">
        <v>0.2</v>
      </c>
      <c r="I3" s="47">
        <f>G3*H4</f>
        <v>6.5</v>
      </c>
      <c r="J3" s="47">
        <f t="shared" si="1"/>
        <v>58.5</v>
      </c>
      <c r="K3" s="5">
        <v>44317</v>
      </c>
    </row>
    <row r="4" spans="1:17" ht="15" customHeight="1" x14ac:dyDescent="0.35">
      <c r="A4" s="45">
        <v>3</v>
      </c>
      <c r="B4" s="14">
        <v>0</v>
      </c>
      <c r="C4" s="46"/>
      <c r="D4" s="21" t="s">
        <v>4360</v>
      </c>
      <c r="E4" s="21" t="s">
        <v>4361</v>
      </c>
      <c r="F4" s="21" t="s">
        <v>4362</v>
      </c>
      <c r="G4" s="15">
        <v>410</v>
      </c>
      <c r="H4" s="22">
        <v>0.1</v>
      </c>
      <c r="I4" s="47">
        <f>G4*H5</f>
        <v>94.3</v>
      </c>
      <c r="J4" s="47">
        <f t="shared" si="1"/>
        <v>315.7</v>
      </c>
      <c r="K4" s="5">
        <v>45047</v>
      </c>
    </row>
    <row r="5" spans="1:17" ht="15" customHeight="1" x14ac:dyDescent="0.35">
      <c r="A5" s="45">
        <v>4</v>
      </c>
      <c r="B5" s="14">
        <v>1</v>
      </c>
      <c r="C5" s="46" t="s">
        <v>3224</v>
      </c>
      <c r="D5" s="21" t="s">
        <v>2563</v>
      </c>
      <c r="E5" s="21" t="s">
        <v>133</v>
      </c>
      <c r="F5" s="21"/>
      <c r="G5" s="15">
        <v>487</v>
      </c>
      <c r="H5" s="22">
        <v>0.23</v>
      </c>
      <c r="I5" s="47">
        <f t="shared" si="0"/>
        <v>112.01</v>
      </c>
      <c r="J5" s="47">
        <f t="shared" si="1"/>
        <v>374.99</v>
      </c>
      <c r="K5" s="5">
        <v>45323</v>
      </c>
      <c r="O5" s="19"/>
    </row>
    <row r="6" spans="1:17" ht="15" customHeight="1" x14ac:dyDescent="0.35">
      <c r="A6" s="45">
        <v>5</v>
      </c>
      <c r="B6" s="14">
        <v>1</v>
      </c>
      <c r="C6" s="46" t="s">
        <v>4444</v>
      </c>
      <c r="D6" s="21" t="s">
        <v>619</v>
      </c>
      <c r="E6" s="21" t="s">
        <v>618</v>
      </c>
      <c r="F6" s="21" t="s">
        <v>48</v>
      </c>
      <c r="G6" s="15">
        <v>234</v>
      </c>
      <c r="H6" s="22">
        <v>0.2</v>
      </c>
      <c r="I6" s="47">
        <f t="shared" si="0"/>
        <v>46.800000000000004</v>
      </c>
      <c r="J6" s="47">
        <f t="shared" si="1"/>
        <v>187.2</v>
      </c>
      <c r="K6" s="5">
        <v>44835</v>
      </c>
      <c r="O6" s="19"/>
      <c r="Q6" s="19"/>
    </row>
    <row r="7" spans="1:17" ht="15" customHeight="1" x14ac:dyDescent="0.35">
      <c r="A7" s="45">
        <v>6</v>
      </c>
      <c r="B7" s="14">
        <v>1</v>
      </c>
      <c r="C7" s="46"/>
      <c r="D7" s="21" t="s">
        <v>625</v>
      </c>
      <c r="E7" s="21" t="s">
        <v>618</v>
      </c>
      <c r="F7" s="21" t="s">
        <v>626</v>
      </c>
      <c r="G7" s="15">
        <v>384</v>
      </c>
      <c r="H7" s="22">
        <v>0.2</v>
      </c>
      <c r="I7" s="47">
        <f t="shared" si="0"/>
        <v>76.800000000000011</v>
      </c>
      <c r="J7" s="47">
        <f t="shared" si="1"/>
        <v>307.2</v>
      </c>
      <c r="K7" s="5">
        <v>45078</v>
      </c>
      <c r="Q7" s="19"/>
    </row>
    <row r="8" spans="1:17" ht="15" customHeight="1" x14ac:dyDescent="0.35">
      <c r="A8" s="45">
        <v>7</v>
      </c>
      <c r="B8" s="14">
        <v>0</v>
      </c>
      <c r="C8" s="46" t="s">
        <v>3227</v>
      </c>
      <c r="D8" s="21" t="s">
        <v>3020</v>
      </c>
      <c r="E8" s="21" t="s">
        <v>2634</v>
      </c>
      <c r="F8" s="21" t="s">
        <v>2635</v>
      </c>
      <c r="G8" s="48">
        <v>399</v>
      </c>
      <c r="H8" s="22">
        <v>0.5</v>
      </c>
      <c r="I8" s="47">
        <f t="shared" si="0"/>
        <v>199.5</v>
      </c>
      <c r="J8" s="47">
        <f t="shared" si="1"/>
        <v>199.5</v>
      </c>
      <c r="K8" s="5">
        <v>44044</v>
      </c>
      <c r="Q8" s="19"/>
    </row>
    <row r="9" spans="1:17" ht="15" customHeight="1" x14ac:dyDescent="0.35">
      <c r="A9" s="45">
        <v>8</v>
      </c>
      <c r="B9" s="14">
        <v>1</v>
      </c>
      <c r="C9" s="46" t="s">
        <v>3226</v>
      </c>
      <c r="D9" s="21" t="s">
        <v>420</v>
      </c>
      <c r="E9" s="21" t="s">
        <v>1270</v>
      </c>
      <c r="F9" s="21"/>
      <c r="G9" s="15">
        <v>179</v>
      </c>
      <c r="H9" s="22">
        <v>0.6</v>
      </c>
      <c r="I9" s="47">
        <f t="shared" si="0"/>
        <v>107.39999999999999</v>
      </c>
      <c r="J9" s="47">
        <f t="shared" si="1"/>
        <v>71.600000000000009</v>
      </c>
      <c r="K9" s="5">
        <v>44682</v>
      </c>
      <c r="Q9" s="19"/>
    </row>
    <row r="10" spans="1:17" ht="15" customHeight="1" x14ac:dyDescent="0.35">
      <c r="A10" s="45">
        <v>9</v>
      </c>
      <c r="B10" s="14">
        <v>0</v>
      </c>
      <c r="C10" s="14"/>
      <c r="D10" s="21" t="s">
        <v>4040</v>
      </c>
      <c r="E10" s="21" t="s">
        <v>269</v>
      </c>
      <c r="F10" s="21" t="s">
        <v>234</v>
      </c>
      <c r="G10" s="15">
        <v>22</v>
      </c>
      <c r="H10" s="22">
        <v>0</v>
      </c>
      <c r="I10" s="47">
        <f t="shared" si="0"/>
        <v>0</v>
      </c>
      <c r="J10" s="47">
        <f t="shared" si="1"/>
        <v>22</v>
      </c>
      <c r="K10" s="5">
        <v>44652</v>
      </c>
    </row>
    <row r="11" spans="1:17" ht="15" customHeight="1" x14ac:dyDescent="0.35">
      <c r="A11" s="45">
        <v>10</v>
      </c>
      <c r="B11" s="14">
        <v>1</v>
      </c>
      <c r="C11" s="46"/>
      <c r="D11" s="21" t="s">
        <v>3736</v>
      </c>
      <c r="E11" s="21" t="s">
        <v>1270</v>
      </c>
      <c r="F11" s="21" t="s">
        <v>1271</v>
      </c>
      <c r="G11" s="15">
        <v>165</v>
      </c>
      <c r="H11" s="22">
        <v>0.6</v>
      </c>
      <c r="I11" s="47">
        <f t="shared" si="0"/>
        <v>99</v>
      </c>
      <c r="J11" s="47">
        <f t="shared" si="1"/>
        <v>66</v>
      </c>
      <c r="K11" s="5">
        <v>44562</v>
      </c>
    </row>
    <row r="12" spans="1:17" ht="15" customHeight="1" x14ac:dyDescent="0.35">
      <c r="A12" s="45">
        <v>11</v>
      </c>
      <c r="B12" s="14">
        <v>0</v>
      </c>
      <c r="C12" s="46" t="s">
        <v>3225</v>
      </c>
      <c r="D12" s="21" t="s">
        <v>3077</v>
      </c>
      <c r="E12" s="21" t="s">
        <v>269</v>
      </c>
      <c r="F12" s="21" t="s">
        <v>234</v>
      </c>
      <c r="G12" s="15">
        <v>34</v>
      </c>
      <c r="H12" s="22">
        <v>0.4</v>
      </c>
      <c r="I12" s="47">
        <f t="shared" si="0"/>
        <v>13.600000000000001</v>
      </c>
      <c r="J12" s="47">
        <f t="shared" si="1"/>
        <v>20.399999999999999</v>
      </c>
      <c r="K12" s="5">
        <v>44197</v>
      </c>
      <c r="O12" s="19"/>
    </row>
    <row r="13" spans="1:17" ht="15" customHeight="1" x14ac:dyDescent="0.35">
      <c r="A13" s="45">
        <v>12</v>
      </c>
      <c r="B13" s="14">
        <v>0</v>
      </c>
      <c r="C13" s="46"/>
      <c r="D13" s="21" t="s">
        <v>414</v>
      </c>
      <c r="E13" s="21" t="s">
        <v>407</v>
      </c>
      <c r="F13" s="21"/>
      <c r="G13" s="15">
        <v>85.8</v>
      </c>
      <c r="H13" s="22">
        <v>0.4</v>
      </c>
      <c r="I13" s="47">
        <f t="shared" si="0"/>
        <v>34.32</v>
      </c>
      <c r="J13" s="47">
        <f t="shared" si="1"/>
        <v>51.48</v>
      </c>
      <c r="K13" s="5">
        <v>43160</v>
      </c>
      <c r="O13" s="19"/>
    </row>
    <row r="14" spans="1:17" ht="15" customHeight="1" x14ac:dyDescent="0.35">
      <c r="A14" s="45">
        <v>13</v>
      </c>
      <c r="B14" s="14">
        <v>0</v>
      </c>
      <c r="C14" s="46"/>
      <c r="D14" s="21" t="s">
        <v>2859</v>
      </c>
      <c r="E14" s="21" t="s">
        <v>66</v>
      </c>
      <c r="F14" s="21" t="s">
        <v>400</v>
      </c>
      <c r="G14" s="15">
        <v>248</v>
      </c>
      <c r="H14" s="22">
        <v>0.65</v>
      </c>
      <c r="I14" s="47">
        <f t="shared" si="0"/>
        <v>161.20000000000002</v>
      </c>
      <c r="J14" s="47">
        <f t="shared" si="1"/>
        <v>86.799999999999983</v>
      </c>
      <c r="K14" s="5">
        <v>44958</v>
      </c>
      <c r="O14" s="19"/>
    </row>
    <row r="15" spans="1:17" ht="15" customHeight="1" x14ac:dyDescent="0.35">
      <c r="A15" s="45">
        <v>14</v>
      </c>
      <c r="B15" s="14">
        <v>0</v>
      </c>
      <c r="C15" s="46"/>
      <c r="D15" s="21" t="s">
        <v>3923</v>
      </c>
      <c r="E15" s="21" t="s">
        <v>66</v>
      </c>
      <c r="F15" s="21" t="s">
        <v>400</v>
      </c>
      <c r="G15" s="15">
        <v>240</v>
      </c>
      <c r="H15" s="22">
        <v>0.7</v>
      </c>
      <c r="I15" s="47">
        <f t="shared" si="0"/>
        <v>168</v>
      </c>
      <c r="J15" s="47">
        <f t="shared" si="1"/>
        <v>72</v>
      </c>
      <c r="K15" s="5">
        <v>45047</v>
      </c>
      <c r="O15" s="19"/>
    </row>
    <row r="16" spans="1:17" ht="15" customHeight="1" x14ac:dyDescent="0.35">
      <c r="A16" s="45">
        <v>15</v>
      </c>
      <c r="B16" s="14">
        <v>0</v>
      </c>
      <c r="C16" s="46"/>
      <c r="D16" s="21" t="s">
        <v>4181</v>
      </c>
      <c r="E16" s="21" t="s">
        <v>66</v>
      </c>
      <c r="F16" s="21"/>
      <c r="G16" s="15">
        <v>80</v>
      </c>
      <c r="H16" s="22">
        <v>0.2</v>
      </c>
      <c r="I16" s="47">
        <f t="shared" si="0"/>
        <v>16</v>
      </c>
      <c r="J16" s="47">
        <f t="shared" si="1"/>
        <v>64</v>
      </c>
      <c r="K16" s="5">
        <v>44562</v>
      </c>
    </row>
    <row r="17" spans="1:15" ht="15" customHeight="1" x14ac:dyDescent="0.35">
      <c r="A17" s="45">
        <v>16</v>
      </c>
      <c r="B17" s="14">
        <v>3</v>
      </c>
      <c r="C17" s="46"/>
      <c r="D17" s="21" t="s">
        <v>4376</v>
      </c>
      <c r="E17" s="21" t="s">
        <v>201</v>
      </c>
      <c r="F17" s="21" t="s">
        <v>202</v>
      </c>
      <c r="G17" s="15">
        <v>133.11000000000001</v>
      </c>
      <c r="H17" s="22">
        <v>0.7</v>
      </c>
      <c r="I17" s="47">
        <f t="shared" si="0"/>
        <v>93.177000000000007</v>
      </c>
      <c r="J17" s="47">
        <f t="shared" ref="J17:J82" si="2">G17-I17</f>
        <v>39.933000000000007</v>
      </c>
      <c r="K17" s="5">
        <v>45292</v>
      </c>
    </row>
    <row r="18" spans="1:15" ht="15" customHeight="1" x14ac:dyDescent="0.35">
      <c r="A18" s="45">
        <v>17</v>
      </c>
      <c r="B18" s="14">
        <v>1</v>
      </c>
      <c r="C18" s="46"/>
      <c r="D18" s="21" t="s">
        <v>4398</v>
      </c>
      <c r="E18" s="21" t="s">
        <v>4398</v>
      </c>
      <c r="F18" s="21" t="s">
        <v>41</v>
      </c>
      <c r="G18" s="15">
        <v>188</v>
      </c>
      <c r="H18" s="22">
        <v>0.3</v>
      </c>
      <c r="I18" s="47">
        <f t="shared" si="0"/>
        <v>56.4</v>
      </c>
      <c r="J18" s="47">
        <f t="shared" si="2"/>
        <v>131.6</v>
      </c>
      <c r="K18" s="5"/>
    </row>
    <row r="19" spans="1:15" ht="15" customHeight="1" x14ac:dyDescent="0.35">
      <c r="A19" s="45">
        <v>18</v>
      </c>
      <c r="B19" s="14">
        <v>5</v>
      </c>
      <c r="C19" s="46"/>
      <c r="D19" s="21" t="s">
        <v>42</v>
      </c>
      <c r="E19" s="21"/>
      <c r="F19" s="21" t="s">
        <v>44</v>
      </c>
      <c r="G19" s="15">
        <v>360</v>
      </c>
      <c r="H19" s="22">
        <v>0.6</v>
      </c>
      <c r="I19" s="47">
        <f t="shared" si="0"/>
        <v>216</v>
      </c>
      <c r="J19" s="47">
        <f t="shared" si="2"/>
        <v>144</v>
      </c>
      <c r="K19" s="5">
        <v>43191</v>
      </c>
    </row>
    <row r="20" spans="1:15" ht="15" customHeight="1" x14ac:dyDescent="0.35">
      <c r="A20" s="45">
        <v>19</v>
      </c>
      <c r="B20" s="14">
        <v>0</v>
      </c>
      <c r="C20" s="46"/>
      <c r="D20" s="21" t="s">
        <v>2738</v>
      </c>
      <c r="E20" s="21" t="s">
        <v>288</v>
      </c>
      <c r="F20" s="21" t="s">
        <v>410</v>
      </c>
      <c r="G20" s="15">
        <v>186</v>
      </c>
      <c r="H20" s="22">
        <v>0.25</v>
      </c>
      <c r="I20" s="47">
        <f t="shared" si="0"/>
        <v>46.5</v>
      </c>
      <c r="J20" s="47">
        <f t="shared" si="2"/>
        <v>139.5</v>
      </c>
      <c r="K20" s="5">
        <v>43709</v>
      </c>
    </row>
    <row r="21" spans="1:15" ht="15" customHeight="1" x14ac:dyDescent="0.35">
      <c r="A21" s="45">
        <v>20</v>
      </c>
      <c r="B21" s="14">
        <v>0</v>
      </c>
      <c r="C21" s="46"/>
      <c r="D21" s="21" t="s">
        <v>2612</v>
      </c>
      <c r="E21" s="49"/>
      <c r="F21" s="21" t="s">
        <v>693</v>
      </c>
      <c r="G21" s="15">
        <v>190</v>
      </c>
      <c r="H21" s="22">
        <v>0.2</v>
      </c>
      <c r="I21" s="47">
        <f t="shared" si="0"/>
        <v>38</v>
      </c>
      <c r="J21" s="47">
        <f t="shared" si="2"/>
        <v>152</v>
      </c>
      <c r="K21" s="5">
        <v>43862</v>
      </c>
    </row>
    <row r="22" spans="1:15" ht="15" customHeight="1" x14ac:dyDescent="0.35">
      <c r="A22" s="45">
        <v>21</v>
      </c>
      <c r="B22" s="14">
        <v>2</v>
      </c>
      <c r="C22" s="46"/>
      <c r="D22" s="21" t="s">
        <v>3366</v>
      </c>
      <c r="E22" s="21" t="s">
        <v>2839</v>
      </c>
      <c r="F22" s="21" t="s">
        <v>3367</v>
      </c>
      <c r="G22" s="15">
        <v>97</v>
      </c>
      <c r="H22" s="22">
        <v>0.5</v>
      </c>
      <c r="I22" s="47">
        <f t="shared" si="0"/>
        <v>48.5</v>
      </c>
      <c r="J22" s="47">
        <f t="shared" si="2"/>
        <v>48.5</v>
      </c>
      <c r="K22" s="5">
        <v>44593</v>
      </c>
      <c r="M22" s="27"/>
    </row>
    <row r="23" spans="1:15" ht="15" customHeight="1" x14ac:dyDescent="0.35">
      <c r="A23" s="45">
        <v>22</v>
      </c>
      <c r="B23" s="14">
        <v>0</v>
      </c>
      <c r="C23" s="46"/>
      <c r="D23" s="21" t="s">
        <v>3366</v>
      </c>
      <c r="E23" s="21" t="s">
        <v>88</v>
      </c>
      <c r="F23" s="21" t="s">
        <v>48</v>
      </c>
      <c r="G23" s="15">
        <v>64</v>
      </c>
      <c r="H23" s="22">
        <v>0.1</v>
      </c>
      <c r="I23" s="47">
        <f t="shared" si="0"/>
        <v>6.4</v>
      </c>
      <c r="J23" s="47">
        <f t="shared" si="2"/>
        <v>57.6</v>
      </c>
      <c r="K23" s="5">
        <v>43586</v>
      </c>
      <c r="M23" s="27"/>
    </row>
    <row r="24" spans="1:15" ht="15" customHeight="1" x14ac:dyDescent="0.35">
      <c r="A24" s="45">
        <v>23</v>
      </c>
      <c r="B24" s="14">
        <v>2</v>
      </c>
      <c r="C24" s="46"/>
      <c r="D24" s="21" t="s">
        <v>3540</v>
      </c>
      <c r="E24" s="21" t="s">
        <v>88</v>
      </c>
      <c r="F24" s="21" t="s">
        <v>400</v>
      </c>
      <c r="G24" s="15">
        <v>108</v>
      </c>
      <c r="H24" s="22">
        <v>0.1</v>
      </c>
      <c r="I24" s="47">
        <f t="shared" si="0"/>
        <v>10.8</v>
      </c>
      <c r="J24" s="47">
        <f t="shared" si="2"/>
        <v>97.2</v>
      </c>
      <c r="K24" s="5">
        <v>45292</v>
      </c>
      <c r="M24" s="27"/>
    </row>
    <row r="25" spans="1:15" ht="15" customHeight="1" x14ac:dyDescent="0.35">
      <c r="A25" s="45">
        <v>24</v>
      </c>
      <c r="B25" s="14">
        <v>2</v>
      </c>
      <c r="C25" s="46" t="s">
        <v>3973</v>
      </c>
      <c r="D25" s="21" t="s">
        <v>3803</v>
      </c>
      <c r="E25" s="21" t="s">
        <v>88</v>
      </c>
      <c r="F25" s="21" t="s">
        <v>626</v>
      </c>
      <c r="G25" s="15">
        <v>121</v>
      </c>
      <c r="H25" s="22">
        <v>0.1</v>
      </c>
      <c r="I25" s="47">
        <f t="shared" si="0"/>
        <v>12.100000000000001</v>
      </c>
      <c r="J25" s="47">
        <f t="shared" si="2"/>
        <v>108.9</v>
      </c>
      <c r="K25" s="5">
        <v>45200</v>
      </c>
      <c r="M25" s="27"/>
    </row>
    <row r="26" spans="1:15" ht="15" customHeight="1" x14ac:dyDescent="0.35">
      <c r="A26" s="45">
        <v>25</v>
      </c>
      <c r="B26" s="14">
        <v>0</v>
      </c>
      <c r="C26" s="46"/>
      <c r="D26" s="21" t="s">
        <v>2736</v>
      </c>
      <c r="E26" s="21" t="s">
        <v>88</v>
      </c>
      <c r="F26" s="21">
        <v>0.05</v>
      </c>
      <c r="G26" s="15">
        <v>189</v>
      </c>
      <c r="H26" s="22">
        <v>0.3</v>
      </c>
      <c r="I26" s="47">
        <f t="shared" si="0"/>
        <v>56.699999999999996</v>
      </c>
      <c r="J26" s="47">
        <f t="shared" si="2"/>
        <v>132.30000000000001</v>
      </c>
      <c r="K26" s="5">
        <v>43770</v>
      </c>
      <c r="L26" s="17" t="s">
        <v>3219</v>
      </c>
      <c r="M26" s="27"/>
    </row>
    <row r="27" spans="1:15" ht="15" customHeight="1" x14ac:dyDescent="0.35">
      <c r="A27" s="45">
        <v>26</v>
      </c>
      <c r="B27" s="14">
        <v>2</v>
      </c>
      <c r="C27" s="46" t="s">
        <v>3626</v>
      </c>
      <c r="D27" s="21" t="s">
        <v>3018</v>
      </c>
      <c r="E27" s="21" t="s">
        <v>3627</v>
      </c>
      <c r="F27" s="21" t="s">
        <v>3019</v>
      </c>
      <c r="G27" s="15">
        <v>130</v>
      </c>
      <c r="H27" s="22">
        <v>0.1</v>
      </c>
      <c r="I27" s="47">
        <f t="shared" si="0"/>
        <v>13</v>
      </c>
      <c r="J27" s="47">
        <f t="shared" si="2"/>
        <v>117</v>
      </c>
      <c r="K27" s="5">
        <v>44958</v>
      </c>
      <c r="M27" s="27"/>
    </row>
    <row r="28" spans="1:15" ht="15" customHeight="1" x14ac:dyDescent="0.35">
      <c r="A28" s="45">
        <v>27</v>
      </c>
      <c r="B28" s="14">
        <v>0</v>
      </c>
      <c r="C28" s="46"/>
      <c r="D28" s="21" t="s">
        <v>1943</v>
      </c>
      <c r="E28" s="21" t="s">
        <v>88</v>
      </c>
      <c r="F28" s="21" t="s">
        <v>801</v>
      </c>
      <c r="G28" s="15">
        <v>99</v>
      </c>
      <c r="H28" s="22">
        <v>0.2</v>
      </c>
      <c r="I28" s="47">
        <f t="shared" si="0"/>
        <v>19.8</v>
      </c>
      <c r="J28" s="47">
        <f t="shared" si="2"/>
        <v>79.2</v>
      </c>
      <c r="K28" s="5">
        <v>43647</v>
      </c>
      <c r="M28" s="27"/>
    </row>
    <row r="29" spans="1:15" ht="15" customHeight="1" x14ac:dyDescent="0.35">
      <c r="A29" s="45">
        <v>28</v>
      </c>
      <c r="B29" s="14">
        <v>0</v>
      </c>
      <c r="C29" s="46"/>
      <c r="D29" s="21" t="s">
        <v>4392</v>
      </c>
      <c r="E29" s="21"/>
      <c r="F29" s="21" t="s">
        <v>44</v>
      </c>
      <c r="G29" s="15">
        <v>180</v>
      </c>
      <c r="H29" s="22">
        <v>0.13</v>
      </c>
      <c r="I29" s="47">
        <f t="shared" si="0"/>
        <v>23.400000000000002</v>
      </c>
      <c r="J29" s="47">
        <f t="shared" si="2"/>
        <v>156.6</v>
      </c>
      <c r="K29" s="5">
        <v>43525</v>
      </c>
      <c r="O29" s="19"/>
    </row>
    <row r="30" spans="1:15" ht="15" customHeight="1" x14ac:dyDescent="0.35">
      <c r="A30" s="45">
        <v>29</v>
      </c>
      <c r="B30" s="14">
        <v>0</v>
      </c>
      <c r="C30" s="46" t="s">
        <v>3228</v>
      </c>
      <c r="D30" s="21" t="s">
        <v>385</v>
      </c>
      <c r="E30" s="49"/>
      <c r="F30" s="21"/>
      <c r="G30" s="15">
        <v>41.98</v>
      </c>
      <c r="H30" s="22">
        <v>0.2</v>
      </c>
      <c r="I30" s="47">
        <f t="shared" si="0"/>
        <v>8.395999999999999</v>
      </c>
      <c r="J30" s="47">
        <f t="shared" si="2"/>
        <v>33.583999999999996</v>
      </c>
      <c r="K30" s="5">
        <v>44013</v>
      </c>
      <c r="O30" s="19"/>
    </row>
    <row r="31" spans="1:15" ht="15" customHeight="1" x14ac:dyDescent="0.35">
      <c r="A31" s="45">
        <v>30</v>
      </c>
      <c r="B31" s="14">
        <v>2</v>
      </c>
      <c r="C31" s="46" t="s">
        <v>3229</v>
      </c>
      <c r="D31" s="21" t="s">
        <v>385</v>
      </c>
      <c r="E31" s="21" t="s">
        <v>383</v>
      </c>
      <c r="F31" s="21"/>
      <c r="G31" s="15">
        <v>192</v>
      </c>
      <c r="H31" s="22">
        <v>0.2</v>
      </c>
      <c r="I31" s="47">
        <f t="shared" si="0"/>
        <v>38.400000000000006</v>
      </c>
      <c r="J31" s="47">
        <f t="shared" si="2"/>
        <v>153.6</v>
      </c>
      <c r="K31" s="5">
        <v>45170</v>
      </c>
    </row>
    <row r="32" spans="1:15" ht="15" customHeight="1" x14ac:dyDescent="0.35">
      <c r="A32" s="45">
        <v>31</v>
      </c>
      <c r="B32" s="14">
        <v>1</v>
      </c>
      <c r="C32" s="46"/>
      <c r="D32" s="21" t="s">
        <v>384</v>
      </c>
      <c r="E32" s="21" t="s">
        <v>383</v>
      </c>
      <c r="F32" s="21"/>
      <c r="G32" s="15">
        <v>77.180000000000007</v>
      </c>
      <c r="H32" s="22">
        <v>0.2</v>
      </c>
      <c r="I32" s="47">
        <f t="shared" si="0"/>
        <v>15.436000000000002</v>
      </c>
      <c r="J32" s="47">
        <f t="shared" si="2"/>
        <v>61.744000000000007</v>
      </c>
      <c r="K32" s="5">
        <v>44682</v>
      </c>
    </row>
    <row r="33" spans="1:15" ht="15" customHeight="1" x14ac:dyDescent="0.35">
      <c r="A33" s="45">
        <v>32</v>
      </c>
      <c r="B33" s="14">
        <v>0</v>
      </c>
      <c r="C33" s="46"/>
      <c r="D33" s="21" t="s">
        <v>1295</v>
      </c>
      <c r="E33" s="21"/>
      <c r="F33" s="21" t="s">
        <v>1296</v>
      </c>
      <c r="G33" s="15">
        <v>690</v>
      </c>
      <c r="H33" s="22">
        <v>0.2</v>
      </c>
      <c r="I33" s="47">
        <f t="shared" si="0"/>
        <v>138</v>
      </c>
      <c r="J33" s="47">
        <f t="shared" si="2"/>
        <v>552</v>
      </c>
      <c r="K33" s="5"/>
    </row>
    <row r="34" spans="1:15" ht="15" customHeight="1" x14ac:dyDescent="0.35">
      <c r="A34" s="45">
        <v>33</v>
      </c>
      <c r="B34" s="14">
        <v>0</v>
      </c>
      <c r="C34" s="46">
        <v>18040060</v>
      </c>
      <c r="D34" s="21" t="s">
        <v>1293</v>
      </c>
      <c r="E34" s="21" t="s">
        <v>1294</v>
      </c>
      <c r="F34" s="21" t="s">
        <v>400</v>
      </c>
      <c r="G34" s="15">
        <v>1321</v>
      </c>
      <c r="H34" s="22">
        <v>0.3</v>
      </c>
      <c r="I34" s="47">
        <f t="shared" si="0"/>
        <v>396.3</v>
      </c>
      <c r="J34" s="47">
        <f t="shared" si="2"/>
        <v>924.7</v>
      </c>
      <c r="K34" s="5">
        <v>44317</v>
      </c>
      <c r="L34" s="19"/>
    </row>
    <row r="35" spans="1:15" ht="15" customHeight="1" x14ac:dyDescent="0.35">
      <c r="A35" s="45">
        <v>34</v>
      </c>
      <c r="B35" s="14">
        <v>0</v>
      </c>
      <c r="C35" s="46" t="s">
        <v>3231</v>
      </c>
      <c r="D35" s="21" t="s">
        <v>2923</v>
      </c>
      <c r="E35" s="21" t="s">
        <v>537</v>
      </c>
      <c r="F35" s="21" t="s">
        <v>2921</v>
      </c>
      <c r="G35" s="15">
        <v>147</v>
      </c>
      <c r="H35" s="22">
        <v>0.6</v>
      </c>
      <c r="I35" s="47">
        <f t="shared" si="0"/>
        <v>88.2</v>
      </c>
      <c r="J35" s="47">
        <f t="shared" si="2"/>
        <v>58.8</v>
      </c>
      <c r="K35" s="5">
        <v>44287</v>
      </c>
    </row>
    <row r="36" spans="1:15" ht="15" customHeight="1" x14ac:dyDescent="0.35">
      <c r="A36" s="45">
        <v>35</v>
      </c>
      <c r="B36" s="14">
        <v>1</v>
      </c>
      <c r="C36" s="46"/>
      <c r="D36" s="21" t="s">
        <v>4466</v>
      </c>
      <c r="E36" s="21" t="s">
        <v>150</v>
      </c>
      <c r="F36" s="21" t="s">
        <v>232</v>
      </c>
      <c r="G36" s="15">
        <v>180</v>
      </c>
      <c r="H36" s="22">
        <v>0.65</v>
      </c>
      <c r="I36" s="47">
        <f t="shared" si="0"/>
        <v>117</v>
      </c>
      <c r="J36" s="47">
        <f t="shared" si="2"/>
        <v>63</v>
      </c>
      <c r="K36" s="5">
        <v>45078</v>
      </c>
    </row>
    <row r="37" spans="1:15" ht="15" customHeight="1" x14ac:dyDescent="0.35">
      <c r="A37" s="45">
        <v>36</v>
      </c>
      <c r="B37" s="14">
        <v>2</v>
      </c>
      <c r="C37" s="46" t="s">
        <v>3230</v>
      </c>
      <c r="D37" s="21" t="s">
        <v>4465</v>
      </c>
      <c r="E37" s="21" t="s">
        <v>150</v>
      </c>
      <c r="F37" s="21" t="s">
        <v>393</v>
      </c>
      <c r="G37" s="15">
        <v>350</v>
      </c>
      <c r="H37" s="22">
        <v>0.7</v>
      </c>
      <c r="I37" s="47">
        <f t="shared" si="0"/>
        <v>244.99999999999997</v>
      </c>
      <c r="J37" s="47">
        <f t="shared" si="2"/>
        <v>105.00000000000003</v>
      </c>
      <c r="K37" s="5">
        <v>44866</v>
      </c>
      <c r="O37" s="19"/>
    </row>
    <row r="38" spans="1:15" ht="15" customHeight="1" x14ac:dyDescent="0.35">
      <c r="A38" s="45">
        <v>37</v>
      </c>
      <c r="B38" s="14">
        <v>2</v>
      </c>
      <c r="C38" s="46"/>
      <c r="D38" s="21" t="s">
        <v>3948</v>
      </c>
      <c r="E38" s="21" t="s">
        <v>3947</v>
      </c>
      <c r="F38" s="21"/>
      <c r="G38" s="15">
        <v>110</v>
      </c>
      <c r="H38" s="22">
        <v>0.5</v>
      </c>
      <c r="I38" s="47">
        <f t="shared" si="0"/>
        <v>55</v>
      </c>
      <c r="J38" s="47">
        <f t="shared" si="2"/>
        <v>55</v>
      </c>
      <c r="K38" s="5">
        <v>44713</v>
      </c>
      <c r="O38" s="19"/>
    </row>
    <row r="39" spans="1:15" ht="15" customHeight="1" x14ac:dyDescent="0.35">
      <c r="A39" s="45">
        <v>38</v>
      </c>
      <c r="B39" s="14">
        <v>1</v>
      </c>
      <c r="C39" s="14"/>
      <c r="D39" s="21" t="s">
        <v>3710</v>
      </c>
      <c r="E39" s="21" t="s">
        <v>3701</v>
      </c>
      <c r="F39" s="21"/>
      <c r="G39" s="15">
        <v>95</v>
      </c>
      <c r="H39" s="22">
        <v>0.4</v>
      </c>
      <c r="I39" s="47">
        <f t="shared" si="0"/>
        <v>38</v>
      </c>
      <c r="J39" s="47">
        <f t="shared" si="2"/>
        <v>57</v>
      </c>
      <c r="K39" s="5">
        <v>44501</v>
      </c>
      <c r="O39" s="19"/>
    </row>
    <row r="40" spans="1:15" ht="15" customHeight="1" x14ac:dyDescent="0.35">
      <c r="A40" s="45">
        <v>39</v>
      </c>
      <c r="B40" s="14">
        <v>1</v>
      </c>
      <c r="C40" s="46"/>
      <c r="D40" s="21" t="s">
        <v>4314</v>
      </c>
      <c r="E40" s="21" t="s">
        <v>88</v>
      </c>
      <c r="F40" s="21" t="s">
        <v>400</v>
      </c>
      <c r="G40" s="15">
        <v>66</v>
      </c>
      <c r="H40" s="22">
        <v>0.4</v>
      </c>
      <c r="I40" s="47">
        <f t="shared" si="0"/>
        <v>26.400000000000002</v>
      </c>
      <c r="J40" s="47">
        <f t="shared" si="2"/>
        <v>39.599999999999994</v>
      </c>
      <c r="K40" s="5">
        <v>44805</v>
      </c>
      <c r="O40" s="19"/>
    </row>
    <row r="41" spans="1:15" ht="15" customHeight="1" x14ac:dyDescent="0.35">
      <c r="A41" s="45">
        <v>40</v>
      </c>
      <c r="B41" s="14">
        <v>0</v>
      </c>
      <c r="C41" s="46">
        <v>902001</v>
      </c>
      <c r="D41" s="21" t="s">
        <v>4314</v>
      </c>
      <c r="E41" s="21" t="s">
        <v>88</v>
      </c>
      <c r="F41" s="21" t="s">
        <v>790</v>
      </c>
      <c r="G41" s="15">
        <v>76</v>
      </c>
      <c r="H41" s="22">
        <v>0.4</v>
      </c>
      <c r="I41" s="47">
        <f t="shared" si="0"/>
        <v>30.400000000000002</v>
      </c>
      <c r="J41" s="47">
        <f t="shared" si="2"/>
        <v>45.599999999999994</v>
      </c>
      <c r="K41" s="5">
        <v>45017</v>
      </c>
      <c r="O41" s="19"/>
    </row>
    <row r="42" spans="1:15" ht="15" customHeight="1" x14ac:dyDescent="0.35">
      <c r="A42" s="45">
        <v>41</v>
      </c>
      <c r="B42" s="14">
        <v>0</v>
      </c>
      <c r="C42" s="46"/>
      <c r="D42" s="21" t="s">
        <v>4261</v>
      </c>
      <c r="E42" s="21" t="s">
        <v>88</v>
      </c>
      <c r="F42" s="21" t="s">
        <v>400</v>
      </c>
      <c r="G42" s="15">
        <v>171</v>
      </c>
      <c r="H42" s="22">
        <v>0.15</v>
      </c>
      <c r="I42" s="47">
        <f t="shared" si="0"/>
        <v>25.65</v>
      </c>
      <c r="J42" s="47">
        <f t="shared" si="2"/>
        <v>145.35</v>
      </c>
      <c r="K42" s="5"/>
      <c r="O42" s="19"/>
    </row>
    <row r="43" spans="1:15" ht="15" customHeight="1" x14ac:dyDescent="0.35">
      <c r="A43" s="45">
        <v>42</v>
      </c>
      <c r="B43" s="14">
        <v>2</v>
      </c>
      <c r="C43" s="46"/>
      <c r="D43" s="21" t="s">
        <v>3206</v>
      </c>
      <c r="E43" s="21" t="s">
        <v>2495</v>
      </c>
      <c r="F43" s="21" t="s">
        <v>400</v>
      </c>
      <c r="G43" s="15">
        <v>101</v>
      </c>
      <c r="H43" s="22">
        <v>0.15</v>
      </c>
      <c r="I43" s="47">
        <f t="shared" si="0"/>
        <v>15.149999999999999</v>
      </c>
      <c r="J43" s="47">
        <f t="shared" si="2"/>
        <v>85.85</v>
      </c>
      <c r="K43" s="5">
        <v>44958</v>
      </c>
      <c r="O43" s="19"/>
    </row>
    <row r="44" spans="1:15" ht="15" customHeight="1" x14ac:dyDescent="0.35">
      <c r="A44" s="45">
        <v>43</v>
      </c>
      <c r="B44" s="14">
        <v>0</v>
      </c>
      <c r="C44" s="46" t="s">
        <v>3659</v>
      </c>
      <c r="D44" s="21" t="s">
        <v>1921</v>
      </c>
      <c r="E44" s="21" t="s">
        <v>692</v>
      </c>
      <c r="F44" s="21" t="s">
        <v>475</v>
      </c>
      <c r="G44" s="15">
        <v>137</v>
      </c>
      <c r="H44" s="22">
        <v>0.18</v>
      </c>
      <c r="I44" s="47">
        <f t="shared" si="0"/>
        <v>24.66</v>
      </c>
      <c r="J44" s="47">
        <f t="shared" si="2"/>
        <v>112.34</v>
      </c>
      <c r="K44" s="5">
        <v>44986</v>
      </c>
      <c r="O44" s="19"/>
    </row>
    <row r="45" spans="1:15" ht="15" customHeight="1" x14ac:dyDescent="0.35">
      <c r="A45" s="45">
        <v>44</v>
      </c>
      <c r="B45" s="14">
        <v>3</v>
      </c>
      <c r="C45" s="46" t="s">
        <v>3233</v>
      </c>
      <c r="D45" s="21" t="s">
        <v>2627</v>
      </c>
      <c r="E45" s="21" t="s">
        <v>88</v>
      </c>
      <c r="F45" s="21" t="s">
        <v>1410</v>
      </c>
      <c r="G45" s="15">
        <v>104</v>
      </c>
      <c r="H45" s="22">
        <v>0.6</v>
      </c>
      <c r="I45" s="47">
        <f t="shared" si="0"/>
        <v>62.4</v>
      </c>
      <c r="J45" s="47">
        <f t="shared" si="2"/>
        <v>41.6</v>
      </c>
      <c r="K45" s="5">
        <v>45323</v>
      </c>
      <c r="O45" s="19"/>
    </row>
    <row r="46" spans="1:15" ht="15" customHeight="1" x14ac:dyDescent="0.35">
      <c r="A46" s="45">
        <v>45</v>
      </c>
      <c r="B46" s="14">
        <v>0</v>
      </c>
      <c r="C46" s="46" t="s">
        <v>3622</v>
      </c>
      <c r="D46" s="21" t="s">
        <v>36</v>
      </c>
      <c r="E46" s="21" t="s">
        <v>33</v>
      </c>
      <c r="F46" s="21"/>
      <c r="G46" s="15">
        <v>99</v>
      </c>
      <c r="H46" s="22">
        <v>0.15</v>
      </c>
      <c r="I46" s="47">
        <f t="shared" si="0"/>
        <v>14.85</v>
      </c>
      <c r="J46" s="47">
        <f t="shared" si="2"/>
        <v>84.15</v>
      </c>
      <c r="K46" s="5">
        <v>45231</v>
      </c>
    </row>
    <row r="47" spans="1:15" ht="15" customHeight="1" x14ac:dyDescent="0.35">
      <c r="A47" s="45">
        <v>46</v>
      </c>
      <c r="B47" s="14">
        <v>1</v>
      </c>
      <c r="C47" s="46" t="s">
        <v>3693</v>
      </c>
      <c r="D47" s="21" t="s">
        <v>34</v>
      </c>
      <c r="E47" s="21" t="s">
        <v>35</v>
      </c>
      <c r="F47" s="21"/>
      <c r="G47" s="15">
        <v>118</v>
      </c>
      <c r="H47" s="22">
        <v>0.2</v>
      </c>
      <c r="I47" s="47">
        <f t="shared" si="0"/>
        <v>23.6</v>
      </c>
      <c r="J47" s="47">
        <f t="shared" si="2"/>
        <v>94.4</v>
      </c>
      <c r="K47" s="5">
        <v>44531</v>
      </c>
    </row>
    <row r="48" spans="1:15" ht="15" customHeight="1" x14ac:dyDescent="0.35">
      <c r="A48" s="45">
        <v>47</v>
      </c>
      <c r="B48" s="14">
        <v>1</v>
      </c>
      <c r="C48" s="46" t="s">
        <v>3234</v>
      </c>
      <c r="D48" s="21" t="s">
        <v>32</v>
      </c>
      <c r="E48" s="21" t="s">
        <v>35</v>
      </c>
      <c r="F48" s="21"/>
      <c r="G48" s="15">
        <v>118</v>
      </c>
      <c r="H48" s="22">
        <v>0.2</v>
      </c>
      <c r="I48" s="47">
        <f t="shared" si="0"/>
        <v>23.6</v>
      </c>
      <c r="J48" s="47">
        <f t="shared" si="2"/>
        <v>94.4</v>
      </c>
      <c r="K48" s="5">
        <v>45139</v>
      </c>
    </row>
    <row r="49" spans="1:32" ht="15" customHeight="1" x14ac:dyDescent="0.35">
      <c r="A49" s="45">
        <v>48</v>
      </c>
      <c r="B49" s="14">
        <v>0</v>
      </c>
      <c r="C49" s="46"/>
      <c r="D49" s="21" t="s">
        <v>1646</v>
      </c>
      <c r="E49" s="21" t="s">
        <v>1647</v>
      </c>
      <c r="F49" s="21" t="s">
        <v>1648</v>
      </c>
      <c r="G49" s="15">
        <v>550</v>
      </c>
      <c r="H49" s="22">
        <v>0.15</v>
      </c>
      <c r="I49" s="47">
        <f t="shared" si="0"/>
        <v>82.5</v>
      </c>
      <c r="J49" s="47">
        <f t="shared" si="2"/>
        <v>467.5</v>
      </c>
      <c r="K49" s="5">
        <v>43709</v>
      </c>
    </row>
    <row r="50" spans="1:32" ht="15" customHeight="1" x14ac:dyDescent="0.35">
      <c r="A50" s="45">
        <v>49</v>
      </c>
      <c r="B50" s="14">
        <v>0</v>
      </c>
      <c r="C50" s="46">
        <v>6954</v>
      </c>
      <c r="D50" s="21" t="s">
        <v>2379</v>
      </c>
      <c r="E50" s="21" t="s">
        <v>2380</v>
      </c>
      <c r="F50" s="21" t="s">
        <v>2381</v>
      </c>
      <c r="G50" s="15">
        <v>120</v>
      </c>
      <c r="H50" s="22">
        <v>0.18</v>
      </c>
      <c r="I50" s="47">
        <f t="shared" si="0"/>
        <v>21.599999999999998</v>
      </c>
      <c r="J50" s="47">
        <f t="shared" si="2"/>
        <v>98.4</v>
      </c>
      <c r="K50" s="5">
        <v>44075</v>
      </c>
    </row>
    <row r="51" spans="1:32" ht="15" customHeight="1" x14ac:dyDescent="0.35">
      <c r="A51" s="45">
        <v>50</v>
      </c>
      <c r="B51" s="14">
        <v>0</v>
      </c>
      <c r="C51" s="46">
        <v>11541887</v>
      </c>
      <c r="D51" s="21" t="s">
        <v>641</v>
      </c>
      <c r="E51" s="21" t="s">
        <v>421</v>
      </c>
      <c r="F51" s="21" t="s">
        <v>2552</v>
      </c>
      <c r="G51" s="15">
        <v>279</v>
      </c>
      <c r="H51" s="22">
        <v>0.18</v>
      </c>
      <c r="I51" s="47">
        <f t="shared" si="0"/>
        <v>50.22</v>
      </c>
      <c r="J51" s="47">
        <f t="shared" si="2"/>
        <v>228.78</v>
      </c>
      <c r="K51" s="5">
        <v>43800</v>
      </c>
      <c r="L51" s="17" t="s">
        <v>3021</v>
      </c>
    </row>
    <row r="52" spans="1:32" ht="15" customHeight="1" x14ac:dyDescent="0.35">
      <c r="A52" s="45">
        <v>51</v>
      </c>
      <c r="B52" s="14">
        <v>0</v>
      </c>
      <c r="C52" s="46"/>
      <c r="D52" s="21" t="s">
        <v>2857</v>
      </c>
      <c r="E52" s="21" t="s">
        <v>65</v>
      </c>
      <c r="F52" s="21" t="s">
        <v>705</v>
      </c>
      <c r="G52" s="15">
        <v>1019</v>
      </c>
      <c r="H52" s="22">
        <v>0.2</v>
      </c>
      <c r="I52" s="47">
        <f t="shared" si="0"/>
        <v>203.8</v>
      </c>
      <c r="J52" s="47">
        <f t="shared" si="2"/>
        <v>815.2</v>
      </c>
      <c r="K52" s="5">
        <v>43952</v>
      </c>
    </row>
    <row r="53" spans="1:32" ht="15" customHeight="1" x14ac:dyDescent="0.35">
      <c r="A53" s="45">
        <v>52</v>
      </c>
      <c r="B53" s="14">
        <v>1</v>
      </c>
      <c r="C53" s="46"/>
      <c r="D53" s="21" t="s">
        <v>1580</v>
      </c>
      <c r="E53" s="21" t="s">
        <v>1581</v>
      </c>
      <c r="F53" s="21"/>
      <c r="G53" s="15">
        <v>36</v>
      </c>
      <c r="H53" s="22">
        <v>0.2</v>
      </c>
      <c r="I53" s="47">
        <f t="shared" si="0"/>
        <v>7.2</v>
      </c>
      <c r="J53" s="47">
        <f t="shared" si="2"/>
        <v>28.8</v>
      </c>
      <c r="K53" s="5">
        <v>45200</v>
      </c>
    </row>
    <row r="54" spans="1:32" ht="15" customHeight="1" x14ac:dyDescent="0.35">
      <c r="A54" s="45">
        <v>53</v>
      </c>
      <c r="B54" s="14">
        <v>0</v>
      </c>
      <c r="C54" s="46"/>
      <c r="D54" s="21" t="s">
        <v>2680</v>
      </c>
      <c r="E54" s="21" t="s">
        <v>392</v>
      </c>
      <c r="F54" s="21" t="s">
        <v>393</v>
      </c>
      <c r="G54" s="15">
        <v>348</v>
      </c>
      <c r="H54" s="22">
        <v>0.17</v>
      </c>
      <c r="I54" s="47">
        <f t="shared" si="0"/>
        <v>59.160000000000004</v>
      </c>
      <c r="J54" s="47">
        <f t="shared" si="2"/>
        <v>288.83999999999997</v>
      </c>
      <c r="K54" s="5">
        <v>43739</v>
      </c>
    </row>
    <row r="55" spans="1:32" ht="15" customHeight="1" x14ac:dyDescent="0.4">
      <c r="A55" s="45">
        <v>54</v>
      </c>
      <c r="B55" s="14">
        <v>0</v>
      </c>
      <c r="C55" s="57"/>
      <c r="D55" s="21" t="s">
        <v>2485</v>
      </c>
      <c r="E55" s="21" t="s">
        <v>2149</v>
      </c>
      <c r="F55" s="21">
        <v>0.01</v>
      </c>
      <c r="G55" s="15">
        <v>411</v>
      </c>
      <c r="H55" s="22">
        <v>0.16</v>
      </c>
      <c r="I55" s="47">
        <f t="shared" si="0"/>
        <v>65.760000000000005</v>
      </c>
      <c r="J55" s="47">
        <f t="shared" si="2"/>
        <v>345.24</v>
      </c>
      <c r="K55" s="5">
        <v>44136</v>
      </c>
      <c r="L55" s="19"/>
      <c r="O55" s="19"/>
    </row>
    <row r="56" spans="1:32" ht="15" customHeight="1" x14ac:dyDescent="0.35">
      <c r="A56" s="45">
        <v>55</v>
      </c>
      <c r="B56" s="14">
        <v>2</v>
      </c>
      <c r="C56" s="14"/>
      <c r="D56" s="21" t="s">
        <v>3691</v>
      </c>
      <c r="E56" s="21" t="s">
        <v>1616</v>
      </c>
      <c r="F56" s="21" t="s">
        <v>3692</v>
      </c>
      <c r="G56" s="15">
        <v>33</v>
      </c>
      <c r="H56" s="22">
        <v>0.4</v>
      </c>
      <c r="I56" s="47">
        <f t="shared" si="0"/>
        <v>13.200000000000001</v>
      </c>
      <c r="J56" s="47">
        <f t="shared" si="2"/>
        <v>19.799999999999997</v>
      </c>
      <c r="K56" s="24">
        <v>44986</v>
      </c>
      <c r="O56" s="19"/>
    </row>
    <row r="57" spans="1:32" ht="15" customHeight="1" x14ac:dyDescent="0.35">
      <c r="A57" s="45">
        <v>56</v>
      </c>
      <c r="B57" s="14">
        <v>0</v>
      </c>
      <c r="C57" s="46"/>
      <c r="D57" s="21" t="s">
        <v>375</v>
      </c>
      <c r="E57" s="21" t="s">
        <v>155</v>
      </c>
      <c r="F57" s="21" t="s">
        <v>40</v>
      </c>
      <c r="G57" s="15">
        <v>116</v>
      </c>
      <c r="H57" s="22">
        <v>0.5</v>
      </c>
      <c r="I57" s="47">
        <f t="shared" si="0"/>
        <v>58</v>
      </c>
      <c r="J57" s="47">
        <f t="shared" si="2"/>
        <v>58</v>
      </c>
      <c r="K57" s="5">
        <v>42948</v>
      </c>
    </row>
    <row r="58" spans="1:32" ht="17.25" customHeight="1" x14ac:dyDescent="0.35">
      <c r="A58" s="45">
        <v>57</v>
      </c>
      <c r="B58" s="14">
        <v>0</v>
      </c>
      <c r="C58" s="14"/>
      <c r="D58" s="21" t="s">
        <v>3877</v>
      </c>
      <c r="E58" s="21" t="s">
        <v>3878</v>
      </c>
      <c r="F58" s="21"/>
      <c r="G58" s="15">
        <v>1668</v>
      </c>
      <c r="H58" s="22">
        <v>0.25</v>
      </c>
      <c r="I58" s="47">
        <f t="shared" si="0"/>
        <v>417</v>
      </c>
      <c r="J58" s="47">
        <f t="shared" si="2"/>
        <v>1251</v>
      </c>
      <c r="K58" s="5">
        <v>44228</v>
      </c>
      <c r="L58" s="17" t="s">
        <v>3879</v>
      </c>
    </row>
    <row r="59" spans="1:32" ht="15" customHeight="1" x14ac:dyDescent="0.35">
      <c r="A59" s="45">
        <v>58</v>
      </c>
      <c r="B59" s="14">
        <v>0</v>
      </c>
      <c r="C59" s="46"/>
      <c r="D59" s="21" t="s">
        <v>3850</v>
      </c>
      <c r="E59" s="21" t="s">
        <v>948</v>
      </c>
      <c r="F59" s="21"/>
      <c r="G59" s="15">
        <v>1635</v>
      </c>
      <c r="H59" s="22">
        <v>0.23499999999999999</v>
      </c>
      <c r="I59" s="47">
        <f t="shared" si="0"/>
        <v>384.22499999999997</v>
      </c>
      <c r="J59" s="47">
        <f t="shared" si="2"/>
        <v>1250.7750000000001</v>
      </c>
      <c r="K59" s="5"/>
    </row>
    <row r="60" spans="1:32" ht="15" customHeight="1" x14ac:dyDescent="0.35">
      <c r="A60" s="45">
        <v>59</v>
      </c>
      <c r="B60" s="14">
        <v>0</v>
      </c>
      <c r="C60" s="46" t="s">
        <v>3245</v>
      </c>
      <c r="D60" s="21" t="s">
        <v>1331</v>
      </c>
      <c r="E60" s="21" t="s">
        <v>223</v>
      </c>
      <c r="F60" s="21" t="s">
        <v>218</v>
      </c>
      <c r="G60" s="15">
        <v>740</v>
      </c>
      <c r="H60" s="22">
        <v>0.2</v>
      </c>
      <c r="I60" s="47">
        <f t="shared" si="0"/>
        <v>148</v>
      </c>
      <c r="J60" s="47">
        <f t="shared" si="2"/>
        <v>592</v>
      </c>
      <c r="K60" s="5">
        <v>44228</v>
      </c>
      <c r="O60" s="19"/>
    </row>
    <row r="61" spans="1:32" ht="15" customHeight="1" x14ac:dyDescent="0.35">
      <c r="A61" s="45">
        <v>60</v>
      </c>
      <c r="B61" s="14">
        <v>0</v>
      </c>
      <c r="C61" s="46"/>
      <c r="D61" s="21" t="s">
        <v>2918</v>
      </c>
      <c r="E61" s="21" t="s">
        <v>984</v>
      </c>
      <c r="F61" s="21" t="s">
        <v>208</v>
      </c>
      <c r="G61" s="15">
        <v>120</v>
      </c>
      <c r="H61" s="22">
        <v>0.55000000000000004</v>
      </c>
      <c r="I61" s="47">
        <f t="shared" si="0"/>
        <v>66</v>
      </c>
      <c r="J61" s="47">
        <f t="shared" si="2"/>
        <v>54</v>
      </c>
      <c r="K61" s="5">
        <v>44166</v>
      </c>
      <c r="O61" s="19"/>
    </row>
    <row r="62" spans="1:32" ht="15" customHeight="1" x14ac:dyDescent="0.35">
      <c r="A62" s="45">
        <v>61</v>
      </c>
      <c r="B62" s="14">
        <v>1</v>
      </c>
      <c r="C62" s="46"/>
      <c r="D62" s="21" t="s">
        <v>4398</v>
      </c>
      <c r="E62" s="21" t="s">
        <v>4398</v>
      </c>
      <c r="F62" s="21">
        <v>5</v>
      </c>
      <c r="G62" s="15">
        <v>188</v>
      </c>
      <c r="H62" s="22">
        <v>0.3</v>
      </c>
      <c r="I62" s="47">
        <f t="shared" si="0"/>
        <v>56.4</v>
      </c>
      <c r="J62" s="47">
        <f t="shared" si="2"/>
        <v>131.6</v>
      </c>
      <c r="K62" s="5"/>
      <c r="O62" s="19"/>
    </row>
    <row r="63" spans="1:32" ht="15" customHeight="1" x14ac:dyDescent="0.35">
      <c r="A63" s="45">
        <v>62</v>
      </c>
      <c r="B63" s="14">
        <v>2</v>
      </c>
      <c r="C63" s="46"/>
      <c r="D63" s="21" t="s">
        <v>4411</v>
      </c>
      <c r="E63" s="21" t="s">
        <v>1317</v>
      </c>
      <c r="F63" s="21">
        <v>250</v>
      </c>
      <c r="G63" s="15">
        <v>110</v>
      </c>
      <c r="H63" s="22">
        <v>0.2</v>
      </c>
      <c r="I63" s="47">
        <f t="shared" si="0"/>
        <v>22</v>
      </c>
      <c r="J63" s="47">
        <f t="shared" si="2"/>
        <v>88</v>
      </c>
      <c r="K63" s="5">
        <v>45200</v>
      </c>
      <c r="O63" s="19"/>
    </row>
    <row r="64" spans="1:32" ht="15" customHeight="1" x14ac:dyDescent="0.35">
      <c r="A64" s="45">
        <v>63</v>
      </c>
      <c r="B64" s="14">
        <v>0</v>
      </c>
      <c r="C64" s="46"/>
      <c r="D64" s="21" t="s">
        <v>4349</v>
      </c>
      <c r="E64" s="21" t="s">
        <v>1076</v>
      </c>
      <c r="F64" s="21" t="s">
        <v>1077</v>
      </c>
      <c r="G64" s="15">
        <v>350</v>
      </c>
      <c r="H64" s="22">
        <v>0.18</v>
      </c>
      <c r="I64" s="47">
        <f t="shared" si="0"/>
        <v>63</v>
      </c>
      <c r="J64" s="47">
        <f t="shared" si="2"/>
        <v>287</v>
      </c>
      <c r="K64" s="5">
        <v>45017</v>
      </c>
      <c r="O64" s="19"/>
      <c r="AF64" s="17">
        <v>2</v>
      </c>
    </row>
    <row r="65" spans="1:32" ht="15" customHeight="1" x14ac:dyDescent="0.35">
      <c r="A65" s="45">
        <v>64</v>
      </c>
      <c r="B65" s="14">
        <v>0</v>
      </c>
      <c r="C65" s="46"/>
      <c r="D65" s="21" t="s">
        <v>2003</v>
      </c>
      <c r="E65" s="21" t="s">
        <v>1076</v>
      </c>
      <c r="F65" s="21" t="s">
        <v>1077</v>
      </c>
      <c r="G65" s="15">
        <v>701</v>
      </c>
      <c r="H65" s="22">
        <v>0.25</v>
      </c>
      <c r="I65" s="47">
        <f t="shared" si="0"/>
        <v>175.25</v>
      </c>
      <c r="J65" s="47">
        <f t="shared" si="2"/>
        <v>525.75</v>
      </c>
      <c r="K65" s="5">
        <v>43374</v>
      </c>
      <c r="O65" s="19"/>
      <c r="AF65" s="17">
        <v>24</v>
      </c>
    </row>
    <row r="66" spans="1:32" ht="15" customHeight="1" x14ac:dyDescent="0.35">
      <c r="A66" s="45">
        <v>65</v>
      </c>
      <c r="B66" s="14">
        <v>0</v>
      </c>
      <c r="C66" s="46"/>
      <c r="D66" s="21" t="s">
        <v>684</v>
      </c>
      <c r="E66" s="21" t="s">
        <v>38</v>
      </c>
      <c r="F66" s="21" t="s">
        <v>702</v>
      </c>
      <c r="G66" s="15">
        <v>82.48</v>
      </c>
      <c r="H66" s="22">
        <v>0.4</v>
      </c>
      <c r="I66" s="47">
        <f t="shared" si="0"/>
        <v>32.992000000000004</v>
      </c>
      <c r="J66" s="47">
        <f t="shared" si="2"/>
        <v>49.488</v>
      </c>
      <c r="K66" s="5">
        <v>43160</v>
      </c>
    </row>
    <row r="67" spans="1:32" ht="15" customHeight="1" x14ac:dyDescent="0.35">
      <c r="A67" s="45">
        <v>66</v>
      </c>
      <c r="B67" s="14">
        <v>0</v>
      </c>
      <c r="C67" s="46"/>
      <c r="D67" s="21" t="s">
        <v>37</v>
      </c>
      <c r="E67" s="21" t="s">
        <v>38</v>
      </c>
      <c r="F67" s="21" t="s">
        <v>39</v>
      </c>
      <c r="G67" s="15">
        <v>70.209999999999994</v>
      </c>
      <c r="H67" s="22">
        <v>0.4</v>
      </c>
      <c r="I67" s="47">
        <f t="shared" si="0"/>
        <v>28.084</v>
      </c>
      <c r="J67" s="47">
        <f t="shared" si="2"/>
        <v>42.125999999999991</v>
      </c>
      <c r="K67" s="5">
        <v>43282</v>
      </c>
    </row>
    <row r="68" spans="1:32" ht="15" customHeight="1" x14ac:dyDescent="0.35">
      <c r="A68" s="45">
        <v>67</v>
      </c>
      <c r="B68" s="14">
        <v>3</v>
      </c>
      <c r="C68" s="14"/>
      <c r="D68" s="21" t="s">
        <v>4050</v>
      </c>
      <c r="E68" s="21" t="s">
        <v>4051</v>
      </c>
      <c r="F68" s="21"/>
      <c r="G68" s="15">
        <v>300</v>
      </c>
      <c r="H68" s="22">
        <v>0.6</v>
      </c>
      <c r="I68" s="47">
        <f t="shared" si="0"/>
        <v>180</v>
      </c>
      <c r="J68" s="47">
        <f t="shared" si="2"/>
        <v>120</v>
      </c>
      <c r="K68" s="5">
        <v>45901</v>
      </c>
    </row>
    <row r="69" spans="1:32" ht="15" customHeight="1" x14ac:dyDescent="0.35">
      <c r="A69" s="45">
        <v>68</v>
      </c>
      <c r="B69" s="14">
        <v>0</v>
      </c>
      <c r="C69" s="46">
        <v>810015</v>
      </c>
      <c r="D69" s="21" t="s">
        <v>2499</v>
      </c>
      <c r="E69" s="21"/>
      <c r="F69" s="21" t="s">
        <v>2494</v>
      </c>
      <c r="G69" s="15">
        <v>643</v>
      </c>
      <c r="H69" s="22">
        <v>0.1</v>
      </c>
      <c r="I69" s="47">
        <f t="shared" ref="I69:I134" si="3">G69*H69</f>
        <v>64.3</v>
      </c>
      <c r="J69" s="47">
        <f t="shared" si="2"/>
        <v>578.70000000000005</v>
      </c>
      <c r="K69" s="5">
        <v>44317</v>
      </c>
    </row>
    <row r="70" spans="1:32" ht="15" customHeight="1" x14ac:dyDescent="0.35">
      <c r="A70" s="45">
        <v>69</v>
      </c>
      <c r="B70" s="14">
        <v>1</v>
      </c>
      <c r="C70" s="46" t="s">
        <v>3232</v>
      </c>
      <c r="D70" s="21" t="s">
        <v>1395</v>
      </c>
      <c r="E70" s="21" t="s">
        <v>88</v>
      </c>
      <c r="F70" s="21" t="s">
        <v>400</v>
      </c>
      <c r="G70" s="15">
        <v>58</v>
      </c>
      <c r="H70" s="22">
        <v>0.4</v>
      </c>
      <c r="I70" s="47">
        <f t="shared" si="3"/>
        <v>23.200000000000003</v>
      </c>
      <c r="J70" s="47">
        <f t="shared" si="2"/>
        <v>34.799999999999997</v>
      </c>
      <c r="K70" s="5">
        <v>44896</v>
      </c>
    </row>
    <row r="71" spans="1:32" ht="15" customHeight="1" x14ac:dyDescent="0.35">
      <c r="A71" s="45">
        <v>70</v>
      </c>
      <c r="B71" s="14">
        <v>2</v>
      </c>
      <c r="C71" s="46" t="s">
        <v>3529</v>
      </c>
      <c r="D71" s="21" t="s">
        <v>1395</v>
      </c>
      <c r="E71" s="21" t="s">
        <v>88</v>
      </c>
      <c r="F71" s="21" t="s">
        <v>790</v>
      </c>
      <c r="G71" s="15">
        <v>92</v>
      </c>
      <c r="H71" s="22">
        <v>0.4</v>
      </c>
      <c r="I71" s="47">
        <f t="shared" si="3"/>
        <v>36.800000000000004</v>
      </c>
      <c r="J71" s="47">
        <f t="shared" si="2"/>
        <v>55.199999999999996</v>
      </c>
      <c r="K71" s="5">
        <v>45383</v>
      </c>
    </row>
    <row r="72" spans="1:32" ht="15" customHeight="1" x14ac:dyDescent="0.35">
      <c r="A72" s="45">
        <v>71</v>
      </c>
      <c r="B72" s="14">
        <v>0</v>
      </c>
      <c r="C72" s="46"/>
      <c r="D72" s="21" t="s">
        <v>2673</v>
      </c>
      <c r="E72" s="21" t="s">
        <v>2562</v>
      </c>
      <c r="F72" s="21"/>
      <c r="G72" s="15">
        <v>208.8</v>
      </c>
      <c r="H72" s="22">
        <v>0.6</v>
      </c>
      <c r="I72" s="47">
        <f t="shared" si="3"/>
        <v>125.28</v>
      </c>
      <c r="J72" s="47">
        <f t="shared" si="2"/>
        <v>83.52000000000001</v>
      </c>
      <c r="K72" s="5">
        <v>44197</v>
      </c>
    </row>
    <row r="73" spans="1:32" ht="15" customHeight="1" x14ac:dyDescent="0.35">
      <c r="A73" s="45">
        <v>72</v>
      </c>
      <c r="B73" s="14">
        <v>2</v>
      </c>
      <c r="C73" s="46" t="s">
        <v>3235</v>
      </c>
      <c r="D73" s="21" t="s">
        <v>2766</v>
      </c>
      <c r="E73" s="21" t="s">
        <v>2767</v>
      </c>
      <c r="F73" s="21" t="s">
        <v>391</v>
      </c>
      <c r="G73" s="15">
        <v>89</v>
      </c>
      <c r="H73" s="22">
        <v>0.17</v>
      </c>
      <c r="I73" s="47">
        <f t="shared" si="3"/>
        <v>15.13</v>
      </c>
      <c r="J73" s="47">
        <f t="shared" si="2"/>
        <v>73.87</v>
      </c>
      <c r="K73" s="5">
        <v>45901</v>
      </c>
    </row>
    <row r="74" spans="1:32" ht="15" customHeight="1" x14ac:dyDescent="0.35">
      <c r="A74" s="45">
        <v>73</v>
      </c>
      <c r="B74" s="14">
        <v>0</v>
      </c>
      <c r="C74" s="46">
        <v>810984</v>
      </c>
      <c r="D74" s="21" t="s">
        <v>2694</v>
      </c>
      <c r="E74" s="21" t="s">
        <v>277</v>
      </c>
      <c r="F74" s="21" t="s">
        <v>3532</v>
      </c>
      <c r="G74" s="15">
        <v>115</v>
      </c>
      <c r="H74" s="22">
        <v>0.2</v>
      </c>
      <c r="I74" s="47">
        <f t="shared" si="3"/>
        <v>23</v>
      </c>
      <c r="J74" s="47">
        <f t="shared" si="2"/>
        <v>92</v>
      </c>
      <c r="K74" s="5">
        <v>44166</v>
      </c>
      <c r="O74" s="19"/>
    </row>
    <row r="75" spans="1:32" ht="15" customHeight="1" x14ac:dyDescent="0.35">
      <c r="A75" s="45">
        <v>74</v>
      </c>
      <c r="B75" s="14">
        <v>0</v>
      </c>
      <c r="C75" s="46"/>
      <c r="D75" s="21" t="s">
        <v>28</v>
      </c>
      <c r="E75" s="21" t="s">
        <v>2869</v>
      </c>
      <c r="F75" s="21" t="s">
        <v>29</v>
      </c>
      <c r="G75" s="15">
        <v>68.459999999999994</v>
      </c>
      <c r="H75" s="22">
        <v>0.2</v>
      </c>
      <c r="I75" s="47">
        <f t="shared" si="3"/>
        <v>13.692</v>
      </c>
      <c r="J75" s="47">
        <f t="shared" si="2"/>
        <v>54.767999999999994</v>
      </c>
      <c r="K75" s="5">
        <v>43922</v>
      </c>
      <c r="O75" s="19"/>
    </row>
    <row r="76" spans="1:32" ht="15" customHeight="1" x14ac:dyDescent="0.35">
      <c r="A76" s="45">
        <v>75</v>
      </c>
      <c r="B76" s="14">
        <v>0</v>
      </c>
      <c r="C76" s="46"/>
      <c r="D76" s="21" t="s">
        <v>22</v>
      </c>
      <c r="E76" s="21" t="s">
        <v>23</v>
      </c>
      <c r="F76" s="21" t="s">
        <v>24</v>
      </c>
      <c r="G76" s="15">
        <v>45.14</v>
      </c>
      <c r="H76" s="22">
        <v>0.2</v>
      </c>
      <c r="I76" s="47">
        <f t="shared" si="3"/>
        <v>9.0280000000000005</v>
      </c>
      <c r="J76" s="47">
        <f t="shared" si="2"/>
        <v>36.112000000000002</v>
      </c>
      <c r="K76" s="5">
        <v>43282</v>
      </c>
      <c r="O76" s="19"/>
    </row>
    <row r="77" spans="1:32" ht="15" customHeight="1" x14ac:dyDescent="0.35">
      <c r="A77" s="45">
        <v>76</v>
      </c>
      <c r="B77" s="14">
        <v>0</v>
      </c>
      <c r="C77" s="46" t="s">
        <v>3237</v>
      </c>
      <c r="D77" s="21" t="s">
        <v>2686</v>
      </c>
      <c r="E77" s="21" t="s">
        <v>2466</v>
      </c>
      <c r="F77" s="21" t="s">
        <v>2467</v>
      </c>
      <c r="G77" s="15">
        <v>478.26</v>
      </c>
      <c r="H77" s="22">
        <v>0.2</v>
      </c>
      <c r="I77" s="47">
        <f t="shared" si="3"/>
        <v>95.652000000000001</v>
      </c>
      <c r="J77" s="47">
        <f t="shared" si="2"/>
        <v>382.608</v>
      </c>
      <c r="K77" s="5">
        <v>43800</v>
      </c>
      <c r="O77" s="19"/>
    </row>
    <row r="78" spans="1:32" ht="15" customHeight="1" x14ac:dyDescent="0.35">
      <c r="A78" s="45">
        <v>77</v>
      </c>
      <c r="B78" s="14">
        <v>0</v>
      </c>
      <c r="C78" s="46"/>
      <c r="D78" s="21" t="s">
        <v>1676</v>
      </c>
      <c r="E78" s="21" t="s">
        <v>1677</v>
      </c>
      <c r="F78" s="21" t="s">
        <v>1678</v>
      </c>
      <c r="G78" s="15">
        <v>374.43</v>
      </c>
      <c r="H78" s="22">
        <v>0.25</v>
      </c>
      <c r="I78" s="47">
        <f t="shared" si="3"/>
        <v>93.607500000000002</v>
      </c>
      <c r="J78" s="47">
        <f t="shared" si="2"/>
        <v>280.82249999999999</v>
      </c>
      <c r="K78" s="5">
        <v>43252</v>
      </c>
      <c r="O78" s="19"/>
    </row>
    <row r="79" spans="1:32" ht="15" customHeight="1" x14ac:dyDescent="0.35">
      <c r="A79" s="45">
        <v>78</v>
      </c>
      <c r="B79" s="14">
        <v>1</v>
      </c>
      <c r="C79" s="46"/>
      <c r="D79" s="21" t="s">
        <v>4559</v>
      </c>
      <c r="E79" s="21" t="s">
        <v>129</v>
      </c>
      <c r="F79" s="21" t="s">
        <v>742</v>
      </c>
      <c r="G79" s="15">
        <v>198</v>
      </c>
      <c r="H79" s="22">
        <v>0.1</v>
      </c>
      <c r="I79" s="47">
        <f t="shared" si="3"/>
        <v>19.8</v>
      </c>
      <c r="J79" s="47">
        <f t="shared" si="2"/>
        <v>178.2</v>
      </c>
      <c r="K79" s="5">
        <v>44958</v>
      </c>
      <c r="O79" s="19"/>
    </row>
    <row r="80" spans="1:32" ht="15" customHeight="1" x14ac:dyDescent="0.35">
      <c r="A80" s="45">
        <v>79</v>
      </c>
      <c r="B80" s="14">
        <v>1</v>
      </c>
      <c r="C80" s="46"/>
      <c r="D80" s="21" t="s">
        <v>4032</v>
      </c>
      <c r="E80" s="21" t="s">
        <v>563</v>
      </c>
      <c r="F80" s="21" t="s">
        <v>410</v>
      </c>
      <c r="G80" s="15">
        <v>126</v>
      </c>
      <c r="H80" s="22">
        <v>0.5</v>
      </c>
      <c r="I80" s="47">
        <f t="shared" si="3"/>
        <v>63</v>
      </c>
      <c r="J80" s="47">
        <f t="shared" si="2"/>
        <v>63</v>
      </c>
      <c r="K80" s="5">
        <v>46388</v>
      </c>
      <c r="O80" s="19"/>
    </row>
    <row r="81" spans="1:15" ht="15" customHeight="1" x14ac:dyDescent="0.35">
      <c r="A81" s="45">
        <v>80</v>
      </c>
      <c r="B81" s="14">
        <v>0</v>
      </c>
      <c r="C81" s="46" t="s">
        <v>3236</v>
      </c>
      <c r="D81" s="21" t="s">
        <v>1792</v>
      </c>
      <c r="E81" s="21" t="s">
        <v>960</v>
      </c>
      <c r="F81" s="21" t="s">
        <v>208</v>
      </c>
      <c r="G81" s="15">
        <v>1042</v>
      </c>
      <c r="H81" s="22">
        <v>0.25</v>
      </c>
      <c r="I81" s="47">
        <f t="shared" si="3"/>
        <v>260.5</v>
      </c>
      <c r="J81" s="47">
        <f t="shared" si="2"/>
        <v>781.5</v>
      </c>
      <c r="K81" s="5">
        <v>45383</v>
      </c>
    </row>
    <row r="82" spans="1:15" ht="15" customHeight="1" x14ac:dyDescent="0.35">
      <c r="A82" s="45">
        <v>81</v>
      </c>
      <c r="B82" s="14">
        <v>0</v>
      </c>
      <c r="C82" s="46">
        <v>856771</v>
      </c>
      <c r="D82" s="21" t="s">
        <v>2966</v>
      </c>
      <c r="E82" s="21" t="s">
        <v>2967</v>
      </c>
      <c r="F82" s="21" t="s">
        <v>2937</v>
      </c>
      <c r="G82" s="15">
        <v>227.63</v>
      </c>
      <c r="H82" s="22">
        <v>0.18</v>
      </c>
      <c r="I82" s="47">
        <f t="shared" si="3"/>
        <v>40.973399999999998</v>
      </c>
      <c r="J82" s="47">
        <f t="shared" si="2"/>
        <v>186.6566</v>
      </c>
      <c r="K82" s="5">
        <v>43983</v>
      </c>
    </row>
    <row r="83" spans="1:15" ht="15" customHeight="1" x14ac:dyDescent="0.35">
      <c r="A83" s="45">
        <v>82</v>
      </c>
      <c r="B83" s="14">
        <v>2</v>
      </c>
      <c r="C83" s="46"/>
      <c r="D83" s="21" t="s">
        <v>4163</v>
      </c>
      <c r="E83" s="21" t="s">
        <v>563</v>
      </c>
      <c r="F83" s="21" t="s">
        <v>2873</v>
      </c>
      <c r="G83" s="15">
        <v>146</v>
      </c>
      <c r="H83" s="22">
        <v>0.4</v>
      </c>
      <c r="I83" s="47">
        <f t="shared" si="3"/>
        <v>58.400000000000006</v>
      </c>
      <c r="J83" s="47">
        <f t="shared" ref="J83:J148" si="4">G83-I83</f>
        <v>87.6</v>
      </c>
      <c r="K83" s="5">
        <v>44927</v>
      </c>
    </row>
    <row r="84" spans="1:15" ht="15" customHeight="1" x14ac:dyDescent="0.35">
      <c r="A84" s="45">
        <v>83</v>
      </c>
      <c r="B84" s="14">
        <v>1</v>
      </c>
      <c r="C84" s="14"/>
      <c r="D84" s="21" t="s">
        <v>3995</v>
      </c>
      <c r="E84" s="21" t="s">
        <v>3994</v>
      </c>
      <c r="F84" s="21" t="s">
        <v>3532</v>
      </c>
      <c r="G84" s="15">
        <v>71</v>
      </c>
      <c r="H84" s="22">
        <v>0.3</v>
      </c>
      <c r="I84" s="47">
        <f t="shared" si="3"/>
        <v>21.3</v>
      </c>
      <c r="J84" s="47">
        <f t="shared" si="4"/>
        <v>49.7</v>
      </c>
      <c r="K84" s="5"/>
      <c r="M84" s="19"/>
    </row>
    <row r="85" spans="1:15" ht="15" customHeight="1" x14ac:dyDescent="0.35">
      <c r="A85" s="45">
        <v>84</v>
      </c>
      <c r="B85" s="14">
        <v>0</v>
      </c>
      <c r="C85" s="46" t="s">
        <v>3435</v>
      </c>
      <c r="D85" s="21" t="s">
        <v>3778</v>
      </c>
      <c r="E85" s="21" t="s">
        <v>150</v>
      </c>
      <c r="F85" s="21" t="s">
        <v>232</v>
      </c>
      <c r="G85" s="15">
        <v>404.08</v>
      </c>
      <c r="H85" s="22">
        <v>0.15</v>
      </c>
      <c r="I85" s="47">
        <f t="shared" si="3"/>
        <v>60.611999999999995</v>
      </c>
      <c r="J85" s="47">
        <f t="shared" si="4"/>
        <v>343.46799999999996</v>
      </c>
      <c r="K85" s="5">
        <v>44440</v>
      </c>
    </row>
    <row r="86" spans="1:15" ht="15" customHeight="1" x14ac:dyDescent="0.35">
      <c r="A86" s="45">
        <v>85</v>
      </c>
      <c r="B86" s="14">
        <v>0</v>
      </c>
      <c r="C86" s="46" t="s">
        <v>3473</v>
      </c>
      <c r="D86" s="21" t="s">
        <v>620</v>
      </c>
      <c r="E86" s="21" t="s">
        <v>150</v>
      </c>
      <c r="F86" s="21" t="s">
        <v>393</v>
      </c>
      <c r="G86" s="15">
        <v>783</v>
      </c>
      <c r="H86" s="22">
        <v>0.17</v>
      </c>
      <c r="I86" s="47">
        <f t="shared" si="3"/>
        <v>133.11000000000001</v>
      </c>
      <c r="J86" s="47">
        <f t="shared" si="4"/>
        <v>649.89</v>
      </c>
      <c r="K86" s="5">
        <v>44440</v>
      </c>
    </row>
    <row r="87" spans="1:15" ht="15" customHeight="1" x14ac:dyDescent="0.35">
      <c r="A87" s="45">
        <v>86</v>
      </c>
      <c r="B87" s="14">
        <v>0</v>
      </c>
      <c r="C87" s="46" t="s">
        <v>3240</v>
      </c>
      <c r="D87" s="21" t="s">
        <v>2889</v>
      </c>
      <c r="E87" s="21" t="s">
        <v>627</v>
      </c>
      <c r="F87" s="21" t="s">
        <v>2890</v>
      </c>
      <c r="G87" s="15">
        <v>677</v>
      </c>
      <c r="H87" s="22">
        <v>0.2</v>
      </c>
      <c r="I87" s="47">
        <f t="shared" si="3"/>
        <v>135.4</v>
      </c>
      <c r="J87" s="47">
        <f t="shared" si="4"/>
        <v>541.6</v>
      </c>
      <c r="K87" s="5">
        <v>43922</v>
      </c>
    </row>
    <row r="88" spans="1:15" ht="15" customHeight="1" x14ac:dyDescent="0.35">
      <c r="A88" s="45">
        <v>87</v>
      </c>
      <c r="B88" s="14">
        <v>1</v>
      </c>
      <c r="C88" s="46"/>
      <c r="D88" s="21" t="s">
        <v>2868</v>
      </c>
      <c r="E88" s="21" t="s">
        <v>53</v>
      </c>
      <c r="F88" s="21"/>
      <c r="G88" s="15">
        <v>69</v>
      </c>
      <c r="H88" s="22">
        <v>0.5</v>
      </c>
      <c r="I88" s="47">
        <f t="shared" si="3"/>
        <v>34.5</v>
      </c>
      <c r="J88" s="47">
        <f t="shared" si="4"/>
        <v>34.5</v>
      </c>
      <c r="K88" s="5">
        <v>44805</v>
      </c>
      <c r="L88" s="19"/>
    </row>
    <row r="89" spans="1:15" ht="15" customHeight="1" x14ac:dyDescent="0.35">
      <c r="A89" s="45">
        <v>88</v>
      </c>
      <c r="B89" s="14">
        <v>0</v>
      </c>
      <c r="C89" s="46" t="s">
        <v>3241</v>
      </c>
      <c r="D89" s="21" t="s">
        <v>2389</v>
      </c>
      <c r="E89" s="21" t="s">
        <v>53</v>
      </c>
      <c r="F89" s="21" t="s">
        <v>2870</v>
      </c>
      <c r="G89" s="15">
        <v>86</v>
      </c>
      <c r="H89" s="22">
        <v>0.6</v>
      </c>
      <c r="I89" s="47">
        <f t="shared" si="3"/>
        <v>51.6</v>
      </c>
      <c r="J89" s="47">
        <f t="shared" si="4"/>
        <v>34.4</v>
      </c>
      <c r="K89" s="5">
        <v>45444</v>
      </c>
    </row>
    <row r="90" spans="1:15" ht="15" customHeight="1" x14ac:dyDescent="0.35">
      <c r="A90" s="45">
        <v>89</v>
      </c>
      <c r="B90" s="14">
        <v>3</v>
      </c>
      <c r="C90" s="46" t="s">
        <v>3464</v>
      </c>
      <c r="D90" s="21" t="s">
        <v>1310</v>
      </c>
      <c r="E90" s="21" t="s">
        <v>386</v>
      </c>
      <c r="F90" s="21" t="s">
        <v>387</v>
      </c>
      <c r="G90" s="15">
        <v>392</v>
      </c>
      <c r="H90" s="22">
        <v>0.7</v>
      </c>
      <c r="I90" s="47">
        <f t="shared" si="3"/>
        <v>274.39999999999998</v>
      </c>
      <c r="J90" s="47">
        <f t="shared" si="4"/>
        <v>117.60000000000002</v>
      </c>
      <c r="K90" s="5">
        <v>45323</v>
      </c>
    </row>
    <row r="91" spans="1:15" ht="15" customHeight="1" x14ac:dyDescent="0.35">
      <c r="A91" s="45">
        <v>90</v>
      </c>
      <c r="B91" s="14">
        <v>0</v>
      </c>
      <c r="C91" s="46"/>
      <c r="D91" s="21" t="s">
        <v>1309</v>
      </c>
      <c r="E91" s="21" t="s">
        <v>386</v>
      </c>
      <c r="F91" s="21" t="s">
        <v>234</v>
      </c>
      <c r="G91" s="15">
        <v>280</v>
      </c>
      <c r="H91" s="22">
        <v>0.84</v>
      </c>
      <c r="I91" s="47">
        <f t="shared" si="3"/>
        <v>235.2</v>
      </c>
      <c r="J91" s="47">
        <f t="shared" si="4"/>
        <v>44.800000000000011</v>
      </c>
      <c r="K91" s="5">
        <v>43221</v>
      </c>
    </row>
    <row r="92" spans="1:15" ht="15" customHeight="1" x14ac:dyDescent="0.35">
      <c r="A92" s="45">
        <v>91</v>
      </c>
      <c r="B92" s="14">
        <v>0</v>
      </c>
      <c r="C92" s="14"/>
      <c r="D92" s="21" t="s">
        <v>3979</v>
      </c>
      <c r="E92" s="21" t="s">
        <v>3980</v>
      </c>
      <c r="F92" s="21" t="s">
        <v>382</v>
      </c>
      <c r="G92" s="15">
        <v>177</v>
      </c>
      <c r="H92" s="22">
        <v>0.5</v>
      </c>
      <c r="I92" s="47">
        <f t="shared" si="3"/>
        <v>88.5</v>
      </c>
      <c r="J92" s="47">
        <f t="shared" si="4"/>
        <v>88.5</v>
      </c>
      <c r="K92" s="5">
        <v>44805</v>
      </c>
      <c r="O92" s="19"/>
    </row>
    <row r="93" spans="1:15" ht="15" customHeight="1" x14ac:dyDescent="0.35">
      <c r="A93" s="45">
        <v>92</v>
      </c>
      <c r="B93" s="14">
        <v>0</v>
      </c>
      <c r="C93" s="46"/>
      <c r="D93" s="21" t="s">
        <v>1517</v>
      </c>
      <c r="E93" s="21" t="s">
        <v>1519</v>
      </c>
      <c r="F93" s="21" t="s">
        <v>1518</v>
      </c>
      <c r="G93" s="15">
        <v>318</v>
      </c>
      <c r="H93" s="22">
        <v>0.6</v>
      </c>
      <c r="I93" s="47">
        <f t="shared" si="3"/>
        <v>190.79999999999998</v>
      </c>
      <c r="J93" s="47">
        <f t="shared" si="4"/>
        <v>127.20000000000002</v>
      </c>
      <c r="K93" s="5">
        <v>43891</v>
      </c>
      <c r="L93" s="19"/>
      <c r="O93" s="19"/>
    </row>
    <row r="94" spans="1:15" ht="15" customHeight="1" x14ac:dyDescent="0.35">
      <c r="A94" s="45">
        <v>93</v>
      </c>
      <c r="B94" s="14">
        <v>0</v>
      </c>
      <c r="C94" s="46"/>
      <c r="D94" s="21" t="s">
        <v>408</v>
      </c>
      <c r="E94" s="21" t="s">
        <v>409</v>
      </c>
      <c r="F94" s="21" t="s">
        <v>410</v>
      </c>
      <c r="G94" s="15">
        <v>220</v>
      </c>
      <c r="H94" s="22">
        <v>0.2</v>
      </c>
      <c r="I94" s="47">
        <f t="shared" si="3"/>
        <v>44</v>
      </c>
      <c r="J94" s="47">
        <f t="shared" si="4"/>
        <v>176</v>
      </c>
      <c r="K94" s="5">
        <v>43160</v>
      </c>
      <c r="O94" s="19"/>
    </row>
    <row r="95" spans="1:15" ht="15" customHeight="1" x14ac:dyDescent="0.35">
      <c r="A95" s="45">
        <v>94</v>
      </c>
      <c r="B95" s="14">
        <v>0</v>
      </c>
      <c r="C95" s="46"/>
      <c r="D95" s="21" t="s">
        <v>408</v>
      </c>
      <c r="E95" s="21" t="s">
        <v>409</v>
      </c>
      <c r="F95" s="21" t="s">
        <v>202</v>
      </c>
      <c r="G95" s="15">
        <v>460.1</v>
      </c>
      <c r="H95" s="22">
        <v>0.2</v>
      </c>
      <c r="I95" s="47">
        <f t="shared" si="3"/>
        <v>92.02000000000001</v>
      </c>
      <c r="J95" s="47">
        <f t="shared" si="4"/>
        <v>368.08000000000004</v>
      </c>
      <c r="K95" s="5">
        <v>43160</v>
      </c>
      <c r="O95" s="19"/>
    </row>
    <row r="96" spans="1:15" ht="15" customHeight="1" x14ac:dyDescent="0.35">
      <c r="A96" s="45">
        <v>95</v>
      </c>
      <c r="B96" s="14">
        <v>0</v>
      </c>
      <c r="C96" s="46"/>
      <c r="D96" s="21" t="s">
        <v>25</v>
      </c>
      <c r="E96" s="21" t="s">
        <v>27</v>
      </c>
      <c r="F96" s="21"/>
      <c r="G96" s="15">
        <v>35.4</v>
      </c>
      <c r="H96" s="22">
        <v>0.4</v>
      </c>
      <c r="I96" s="47">
        <f t="shared" si="3"/>
        <v>14.16</v>
      </c>
      <c r="J96" s="47">
        <f t="shared" si="4"/>
        <v>21.24</v>
      </c>
      <c r="K96" s="5">
        <v>43435</v>
      </c>
      <c r="O96" s="19"/>
    </row>
    <row r="97" spans="1:15" ht="15" customHeight="1" x14ac:dyDescent="0.35">
      <c r="A97" s="45">
        <v>96</v>
      </c>
      <c r="B97" s="14">
        <v>7</v>
      </c>
      <c r="C97" s="46" t="s">
        <v>3242</v>
      </c>
      <c r="D97" s="21" t="s">
        <v>4511</v>
      </c>
      <c r="E97" s="21" t="s">
        <v>1298</v>
      </c>
      <c r="F97" s="21" t="s">
        <v>708</v>
      </c>
      <c r="G97" s="15">
        <v>45</v>
      </c>
      <c r="H97" s="22">
        <v>0.2</v>
      </c>
      <c r="I97" s="47">
        <f t="shared" si="3"/>
        <v>9</v>
      </c>
      <c r="J97" s="47">
        <f t="shared" si="4"/>
        <v>36</v>
      </c>
      <c r="K97" s="5">
        <v>45170</v>
      </c>
      <c r="O97" s="19"/>
    </row>
    <row r="98" spans="1:15" ht="15" customHeight="1" x14ac:dyDescent="0.35">
      <c r="A98" s="45">
        <v>97</v>
      </c>
      <c r="B98" s="14">
        <v>6</v>
      </c>
      <c r="C98" s="46">
        <v>185326</v>
      </c>
      <c r="D98" s="21" t="s">
        <v>4510</v>
      </c>
      <c r="E98" s="21" t="s">
        <v>1298</v>
      </c>
      <c r="F98" s="21" t="s">
        <v>2034</v>
      </c>
      <c r="G98" s="15">
        <v>179</v>
      </c>
      <c r="H98" s="22">
        <v>0.6</v>
      </c>
      <c r="I98" s="47">
        <f t="shared" si="3"/>
        <v>107.39999999999999</v>
      </c>
      <c r="J98" s="47">
        <f t="shared" si="4"/>
        <v>71.600000000000009</v>
      </c>
      <c r="K98" s="5">
        <v>45352</v>
      </c>
      <c r="O98" s="19"/>
    </row>
    <row r="99" spans="1:15" ht="15" customHeight="1" x14ac:dyDescent="0.35">
      <c r="A99" s="45">
        <v>98</v>
      </c>
      <c r="B99" s="14">
        <v>0</v>
      </c>
      <c r="C99" s="46"/>
      <c r="D99" s="21" t="s">
        <v>1306</v>
      </c>
      <c r="E99" s="21" t="s">
        <v>1307</v>
      </c>
      <c r="F99" s="21"/>
      <c r="G99" s="15">
        <v>422</v>
      </c>
      <c r="H99" s="22">
        <v>0.25</v>
      </c>
      <c r="I99" s="47">
        <f t="shared" si="3"/>
        <v>105.5</v>
      </c>
      <c r="J99" s="47">
        <f t="shared" si="4"/>
        <v>316.5</v>
      </c>
      <c r="K99" s="5">
        <v>44593</v>
      </c>
      <c r="O99" s="19"/>
    </row>
    <row r="100" spans="1:15" ht="15" customHeight="1" x14ac:dyDescent="0.35">
      <c r="A100" s="45">
        <v>99</v>
      </c>
      <c r="B100" s="14">
        <v>0</v>
      </c>
      <c r="C100" s="46"/>
      <c r="D100" s="21" t="s">
        <v>1297</v>
      </c>
      <c r="E100" s="21" t="s">
        <v>1298</v>
      </c>
      <c r="F100" s="21" t="s">
        <v>1669</v>
      </c>
      <c r="G100" s="15">
        <v>88</v>
      </c>
      <c r="H100" s="22">
        <v>0.2</v>
      </c>
      <c r="I100" s="47">
        <f t="shared" si="3"/>
        <v>17.600000000000001</v>
      </c>
      <c r="J100" s="47">
        <f t="shared" si="4"/>
        <v>70.400000000000006</v>
      </c>
      <c r="K100" s="5">
        <v>43435</v>
      </c>
      <c r="O100" s="19"/>
    </row>
    <row r="101" spans="1:15" ht="15" customHeight="1" x14ac:dyDescent="0.35">
      <c r="A101" s="45">
        <v>100</v>
      </c>
      <c r="B101" s="14">
        <v>0</v>
      </c>
      <c r="C101" s="46"/>
      <c r="D101" s="21" t="s">
        <v>1297</v>
      </c>
      <c r="E101" s="21" t="s">
        <v>1298</v>
      </c>
      <c r="F101" s="21" t="s">
        <v>1299</v>
      </c>
      <c r="G101" s="15">
        <v>151.54</v>
      </c>
      <c r="H101" s="22">
        <v>0.5</v>
      </c>
      <c r="I101" s="47">
        <f t="shared" si="3"/>
        <v>75.77</v>
      </c>
      <c r="J101" s="47">
        <f t="shared" si="4"/>
        <v>75.77</v>
      </c>
      <c r="K101" s="5">
        <v>43191</v>
      </c>
      <c r="M101" s="23"/>
      <c r="O101" s="19"/>
    </row>
    <row r="102" spans="1:15" ht="15" customHeight="1" x14ac:dyDescent="0.35">
      <c r="A102" s="45">
        <v>101</v>
      </c>
      <c r="B102" s="14">
        <v>2</v>
      </c>
      <c r="C102" s="46" t="s">
        <v>3243</v>
      </c>
      <c r="D102" s="21" t="s">
        <v>4566</v>
      </c>
      <c r="E102" s="21" t="s">
        <v>539</v>
      </c>
      <c r="F102" s="21" t="s">
        <v>41</v>
      </c>
      <c r="G102" s="15">
        <v>323</v>
      </c>
      <c r="H102" s="22">
        <v>0.6</v>
      </c>
      <c r="I102" s="47">
        <f t="shared" si="3"/>
        <v>193.79999999999998</v>
      </c>
      <c r="J102" s="47">
        <f t="shared" si="4"/>
        <v>129.20000000000002</v>
      </c>
      <c r="K102" s="5">
        <v>44228</v>
      </c>
    </row>
    <row r="103" spans="1:15" ht="15" customHeight="1" x14ac:dyDescent="0.35">
      <c r="A103" s="45">
        <v>102</v>
      </c>
      <c r="B103" s="14">
        <v>0</v>
      </c>
      <c r="C103" s="46"/>
      <c r="D103" s="21" t="s">
        <v>4375</v>
      </c>
      <c r="E103" s="21" t="s">
        <v>539</v>
      </c>
      <c r="F103" s="21" t="s">
        <v>41</v>
      </c>
      <c r="G103" s="15">
        <v>583</v>
      </c>
      <c r="H103" s="22">
        <v>0.6</v>
      </c>
      <c r="I103" s="47">
        <f t="shared" si="3"/>
        <v>349.8</v>
      </c>
      <c r="J103" s="47">
        <f t="shared" si="4"/>
        <v>233.2</v>
      </c>
      <c r="K103" s="5">
        <v>45139</v>
      </c>
    </row>
    <row r="104" spans="1:15" ht="15" customHeight="1" x14ac:dyDescent="0.35">
      <c r="A104" s="45">
        <v>103</v>
      </c>
      <c r="B104" s="14">
        <v>1</v>
      </c>
      <c r="C104" s="46" t="s">
        <v>3570</v>
      </c>
      <c r="D104" s="21" t="s">
        <v>4428</v>
      </c>
      <c r="E104" s="21" t="s">
        <v>539</v>
      </c>
      <c r="F104" s="21" t="s">
        <v>41</v>
      </c>
      <c r="G104" s="15">
        <v>582</v>
      </c>
      <c r="H104" s="22">
        <v>0.5</v>
      </c>
      <c r="I104" s="47">
        <f t="shared" si="3"/>
        <v>291</v>
      </c>
      <c r="J104" s="47">
        <f t="shared" si="4"/>
        <v>291</v>
      </c>
      <c r="K104" s="5">
        <v>44774</v>
      </c>
    </row>
    <row r="105" spans="1:15" ht="15" customHeight="1" x14ac:dyDescent="0.35">
      <c r="A105" s="45">
        <v>104</v>
      </c>
      <c r="B105" s="14">
        <v>2</v>
      </c>
      <c r="C105" s="46"/>
      <c r="D105" s="21" t="s">
        <v>4469</v>
      </c>
      <c r="E105" s="21" t="s">
        <v>539</v>
      </c>
      <c r="F105" s="21" t="s">
        <v>41</v>
      </c>
      <c r="G105" s="15">
        <v>31</v>
      </c>
      <c r="H105" s="22">
        <v>0.1</v>
      </c>
      <c r="I105" s="47">
        <f t="shared" si="3"/>
        <v>3.1</v>
      </c>
      <c r="J105" s="47">
        <f t="shared" si="4"/>
        <v>27.9</v>
      </c>
      <c r="K105" s="5">
        <v>44866</v>
      </c>
      <c r="L105" s="25"/>
    </row>
    <row r="106" spans="1:15" ht="15" customHeight="1" x14ac:dyDescent="0.35">
      <c r="A106" s="45">
        <v>105</v>
      </c>
      <c r="B106" s="14">
        <v>0</v>
      </c>
      <c r="C106" s="46"/>
      <c r="D106" s="21" t="s">
        <v>1017</v>
      </c>
      <c r="E106" s="21" t="s">
        <v>1018</v>
      </c>
      <c r="F106" s="21" t="s">
        <v>1019</v>
      </c>
      <c r="G106" s="15">
        <v>57</v>
      </c>
      <c r="H106" s="22">
        <v>0</v>
      </c>
      <c r="I106" s="47">
        <f t="shared" si="3"/>
        <v>0</v>
      </c>
      <c r="J106" s="47">
        <f t="shared" si="4"/>
        <v>57</v>
      </c>
      <c r="K106" s="5">
        <v>44621</v>
      </c>
    </row>
    <row r="107" spans="1:15" ht="15" customHeight="1" x14ac:dyDescent="0.35">
      <c r="A107" s="45">
        <v>106</v>
      </c>
      <c r="B107" s="14">
        <v>0</v>
      </c>
      <c r="C107" s="46"/>
      <c r="D107" s="21" t="s">
        <v>2838</v>
      </c>
      <c r="E107" s="21" t="s">
        <v>2839</v>
      </c>
      <c r="F107" s="21" t="s">
        <v>2840</v>
      </c>
      <c r="G107" s="15">
        <v>264</v>
      </c>
      <c r="H107" s="22">
        <v>0.18</v>
      </c>
      <c r="I107" s="47">
        <f t="shared" si="3"/>
        <v>47.519999999999996</v>
      </c>
      <c r="J107" s="47">
        <f t="shared" si="4"/>
        <v>216.48000000000002</v>
      </c>
      <c r="K107" s="5">
        <v>43952</v>
      </c>
      <c r="O107" s="19"/>
    </row>
    <row r="108" spans="1:15" ht="15" customHeight="1" x14ac:dyDescent="0.35">
      <c r="A108" s="45">
        <v>107</v>
      </c>
      <c r="B108" s="14">
        <v>2</v>
      </c>
      <c r="C108" s="46" t="s">
        <v>3238</v>
      </c>
      <c r="D108" s="21" t="s">
        <v>1755</v>
      </c>
      <c r="E108" s="21" t="s">
        <v>198</v>
      </c>
      <c r="F108" s="21" t="s">
        <v>234</v>
      </c>
      <c r="G108" s="15">
        <v>118</v>
      </c>
      <c r="H108" s="22">
        <v>0.5</v>
      </c>
      <c r="I108" s="47">
        <f t="shared" si="3"/>
        <v>59</v>
      </c>
      <c r="J108" s="47">
        <f t="shared" si="4"/>
        <v>59</v>
      </c>
      <c r="K108" s="5">
        <v>45352</v>
      </c>
      <c r="O108" s="19"/>
    </row>
    <row r="109" spans="1:15" ht="15" customHeight="1" x14ac:dyDescent="0.35">
      <c r="A109" s="45">
        <v>108</v>
      </c>
      <c r="B109" s="14">
        <v>0</v>
      </c>
      <c r="C109" s="46"/>
      <c r="D109" s="21" t="s">
        <v>4565</v>
      </c>
      <c r="E109" s="21" t="s">
        <v>198</v>
      </c>
      <c r="F109" s="21" t="s">
        <v>2895</v>
      </c>
      <c r="G109" s="15">
        <v>118</v>
      </c>
      <c r="H109" s="22">
        <v>0.3</v>
      </c>
      <c r="I109" s="47">
        <f t="shared" si="3"/>
        <v>35.4</v>
      </c>
      <c r="J109" s="47">
        <f t="shared" si="4"/>
        <v>82.6</v>
      </c>
      <c r="K109" s="5">
        <v>45261</v>
      </c>
      <c r="O109" s="19"/>
    </row>
    <row r="110" spans="1:15" ht="15" customHeight="1" x14ac:dyDescent="0.35">
      <c r="A110" s="45">
        <v>109</v>
      </c>
      <c r="B110" s="14">
        <v>1</v>
      </c>
      <c r="C110" s="46" t="s">
        <v>3420</v>
      </c>
      <c r="D110" s="21" t="s">
        <v>2171</v>
      </c>
      <c r="E110" s="21" t="s">
        <v>198</v>
      </c>
      <c r="F110" s="21" t="s">
        <v>4352</v>
      </c>
      <c r="G110" s="15">
        <v>114</v>
      </c>
      <c r="H110" s="22">
        <v>0.4</v>
      </c>
      <c r="I110" s="47">
        <f t="shared" si="3"/>
        <v>45.6</v>
      </c>
      <c r="J110" s="47">
        <f t="shared" si="4"/>
        <v>68.400000000000006</v>
      </c>
      <c r="K110" s="5">
        <v>44501</v>
      </c>
      <c r="O110" s="19"/>
    </row>
    <row r="111" spans="1:15" ht="15" customHeight="1" x14ac:dyDescent="0.35">
      <c r="A111" s="45">
        <v>110</v>
      </c>
      <c r="B111" s="14">
        <v>0</v>
      </c>
      <c r="C111" s="46"/>
      <c r="D111" s="21" t="s">
        <v>2069</v>
      </c>
      <c r="E111" s="21" t="s">
        <v>2067</v>
      </c>
      <c r="F111" s="21" t="s">
        <v>2068</v>
      </c>
      <c r="G111" s="15">
        <v>226.01</v>
      </c>
      <c r="H111" s="22">
        <v>0.5</v>
      </c>
      <c r="I111" s="47">
        <f t="shared" si="3"/>
        <v>113.005</v>
      </c>
      <c r="J111" s="47">
        <f t="shared" si="4"/>
        <v>113.005</v>
      </c>
      <c r="K111" s="5">
        <v>43405</v>
      </c>
      <c r="O111" s="19"/>
    </row>
    <row r="112" spans="1:15" ht="15" customHeight="1" x14ac:dyDescent="0.35">
      <c r="A112" s="45">
        <v>111</v>
      </c>
      <c r="B112" s="14">
        <v>1</v>
      </c>
      <c r="C112" s="46" t="s">
        <v>3644</v>
      </c>
      <c r="D112" s="21" t="s">
        <v>3645</v>
      </c>
      <c r="E112" s="21" t="s">
        <v>2067</v>
      </c>
      <c r="F112" s="21" t="s">
        <v>3646</v>
      </c>
      <c r="G112" s="15">
        <v>302</v>
      </c>
      <c r="H112" s="22">
        <v>0.2</v>
      </c>
      <c r="I112" s="47">
        <f t="shared" si="3"/>
        <v>60.400000000000006</v>
      </c>
      <c r="J112" s="47">
        <f t="shared" si="4"/>
        <v>241.6</v>
      </c>
      <c r="K112" s="5">
        <v>44531</v>
      </c>
      <c r="O112" s="19"/>
    </row>
    <row r="113" spans="1:16" ht="15" customHeight="1" x14ac:dyDescent="0.35">
      <c r="A113" s="45">
        <v>112</v>
      </c>
      <c r="B113" s="14">
        <v>0</v>
      </c>
      <c r="C113" s="46"/>
      <c r="D113" s="21" t="s">
        <v>2443</v>
      </c>
      <c r="E113" s="21" t="s">
        <v>2444</v>
      </c>
      <c r="F113" s="21" t="s">
        <v>234</v>
      </c>
      <c r="G113" s="15">
        <v>186.67</v>
      </c>
      <c r="H113" s="22">
        <v>0.2</v>
      </c>
      <c r="I113" s="47">
        <f t="shared" si="3"/>
        <v>37.333999999999996</v>
      </c>
      <c r="J113" s="47">
        <f t="shared" si="4"/>
        <v>149.33599999999998</v>
      </c>
      <c r="K113" s="5">
        <v>43709</v>
      </c>
      <c r="O113" s="19"/>
    </row>
    <row r="114" spans="1:16" ht="15" customHeight="1" x14ac:dyDescent="0.35">
      <c r="A114" s="45">
        <v>113</v>
      </c>
      <c r="B114" s="14">
        <v>0</v>
      </c>
      <c r="C114" s="46"/>
      <c r="D114" s="21" t="s">
        <v>1038</v>
      </c>
      <c r="E114" s="21" t="s">
        <v>198</v>
      </c>
      <c r="F114" s="21" t="s">
        <v>59</v>
      </c>
      <c r="G114" s="15">
        <v>157.5</v>
      </c>
      <c r="H114" s="22">
        <v>0.2</v>
      </c>
      <c r="I114" s="47">
        <f t="shared" si="3"/>
        <v>31.5</v>
      </c>
      <c r="J114" s="47">
        <f t="shared" si="4"/>
        <v>126</v>
      </c>
      <c r="K114" s="5">
        <v>43617</v>
      </c>
      <c r="O114" s="19"/>
    </row>
    <row r="115" spans="1:16" ht="15" customHeight="1" x14ac:dyDescent="0.35">
      <c r="A115" s="45">
        <v>114</v>
      </c>
      <c r="B115" s="14">
        <v>3</v>
      </c>
      <c r="C115" s="46" t="s">
        <v>3244</v>
      </c>
      <c r="D115" s="21" t="s">
        <v>3110</v>
      </c>
      <c r="E115" s="21" t="s">
        <v>440</v>
      </c>
      <c r="F115" s="21" t="s">
        <v>387</v>
      </c>
      <c r="G115" s="15">
        <v>120</v>
      </c>
      <c r="H115" s="22">
        <v>0.6</v>
      </c>
      <c r="I115" s="47">
        <f t="shared" si="3"/>
        <v>72</v>
      </c>
      <c r="J115" s="47">
        <f t="shared" si="4"/>
        <v>48</v>
      </c>
      <c r="K115" s="5">
        <v>44958</v>
      </c>
      <c r="O115" s="19"/>
    </row>
    <row r="116" spans="1:16" ht="15" customHeight="1" x14ac:dyDescent="0.35">
      <c r="A116" s="45">
        <v>115</v>
      </c>
      <c r="B116" s="14">
        <v>1</v>
      </c>
      <c r="C116" s="46"/>
      <c r="D116" s="21" t="s">
        <v>4560</v>
      </c>
      <c r="E116" s="21" t="s">
        <v>440</v>
      </c>
      <c r="F116" s="21" t="s">
        <v>59</v>
      </c>
      <c r="G116" s="15">
        <v>97</v>
      </c>
      <c r="H116" s="22">
        <v>0.2</v>
      </c>
      <c r="I116" s="47">
        <f t="shared" si="3"/>
        <v>19.400000000000002</v>
      </c>
      <c r="J116" s="47">
        <f t="shared" si="4"/>
        <v>77.599999999999994</v>
      </c>
      <c r="K116" s="5">
        <v>45200</v>
      </c>
      <c r="O116" s="19"/>
    </row>
    <row r="117" spans="1:16" ht="15" customHeight="1" x14ac:dyDescent="0.35">
      <c r="A117" s="45">
        <v>116</v>
      </c>
      <c r="B117" s="14">
        <v>0</v>
      </c>
      <c r="C117" s="46">
        <v>39</v>
      </c>
      <c r="D117" s="21" t="s">
        <v>2363</v>
      </c>
      <c r="E117" s="21" t="s">
        <v>440</v>
      </c>
      <c r="F117" s="21" t="s">
        <v>234</v>
      </c>
      <c r="G117" s="15">
        <v>120</v>
      </c>
      <c r="H117" s="22">
        <v>0.6</v>
      </c>
      <c r="I117" s="47">
        <f t="shared" si="3"/>
        <v>72</v>
      </c>
      <c r="J117" s="47">
        <f t="shared" si="4"/>
        <v>48</v>
      </c>
      <c r="K117" s="5">
        <v>44256</v>
      </c>
      <c r="O117" s="19"/>
    </row>
    <row r="118" spans="1:16" ht="15" customHeight="1" x14ac:dyDescent="0.35">
      <c r="A118" s="45">
        <v>117</v>
      </c>
      <c r="B118" s="14">
        <v>1</v>
      </c>
      <c r="C118" s="46"/>
      <c r="D118" s="21" t="s">
        <v>4267</v>
      </c>
      <c r="E118" s="21" t="s">
        <v>440</v>
      </c>
      <c r="F118" s="21" t="s">
        <v>234</v>
      </c>
      <c r="G118" s="15">
        <v>95</v>
      </c>
      <c r="H118" s="22">
        <v>0.2</v>
      </c>
      <c r="I118" s="47">
        <f t="shared" si="3"/>
        <v>19</v>
      </c>
      <c r="J118" s="47">
        <f t="shared" si="4"/>
        <v>76</v>
      </c>
      <c r="K118" s="5">
        <v>44958</v>
      </c>
      <c r="M118" s="19"/>
      <c r="O118" s="19"/>
    </row>
    <row r="119" spans="1:16" ht="15" customHeight="1" x14ac:dyDescent="0.35">
      <c r="A119" s="45">
        <v>118</v>
      </c>
      <c r="B119" s="14">
        <v>1</v>
      </c>
      <c r="C119" s="46" t="s">
        <v>3427</v>
      </c>
      <c r="D119" s="21" t="s">
        <v>1854</v>
      </c>
      <c r="E119" s="21" t="s">
        <v>440</v>
      </c>
      <c r="F119" s="21" t="s">
        <v>234</v>
      </c>
      <c r="G119" s="15">
        <v>422</v>
      </c>
      <c r="H119" s="22">
        <v>0.7</v>
      </c>
      <c r="I119" s="47">
        <f t="shared" si="3"/>
        <v>295.39999999999998</v>
      </c>
      <c r="J119" s="47">
        <f t="shared" si="4"/>
        <v>126.60000000000002</v>
      </c>
      <c r="K119" s="5">
        <v>45108</v>
      </c>
    </row>
    <row r="120" spans="1:16" ht="15" customHeight="1" x14ac:dyDescent="0.35">
      <c r="A120" s="45">
        <v>119</v>
      </c>
      <c r="B120" s="14">
        <v>0</v>
      </c>
      <c r="C120" s="46"/>
      <c r="D120" s="21" t="s">
        <v>1991</v>
      </c>
      <c r="E120" s="21" t="s">
        <v>277</v>
      </c>
      <c r="F120" s="21"/>
      <c r="G120" s="15">
        <v>102</v>
      </c>
      <c r="H120" s="22">
        <v>0.5</v>
      </c>
      <c r="I120" s="47">
        <f t="shared" si="3"/>
        <v>51</v>
      </c>
      <c r="J120" s="47">
        <f t="shared" si="4"/>
        <v>51</v>
      </c>
      <c r="K120" s="5">
        <v>43497</v>
      </c>
    </row>
    <row r="121" spans="1:16" ht="15" customHeight="1" x14ac:dyDescent="0.35">
      <c r="A121" s="45">
        <v>120</v>
      </c>
      <c r="B121" s="14">
        <v>0</v>
      </c>
      <c r="C121" s="46"/>
      <c r="D121" s="21" t="s">
        <v>1855</v>
      </c>
      <c r="E121" s="21" t="s">
        <v>440</v>
      </c>
      <c r="F121" s="21" t="s">
        <v>489</v>
      </c>
      <c r="G121" s="15">
        <v>303</v>
      </c>
      <c r="H121" s="22">
        <v>0.57999999999999996</v>
      </c>
      <c r="I121" s="47">
        <f t="shared" si="3"/>
        <v>175.73999999999998</v>
      </c>
      <c r="J121" s="47">
        <f t="shared" si="4"/>
        <v>127.26000000000002</v>
      </c>
      <c r="K121" s="5">
        <v>43988</v>
      </c>
      <c r="N121" s="28"/>
    </row>
    <row r="122" spans="1:16" ht="15" customHeight="1" x14ac:dyDescent="0.35">
      <c r="A122" s="45">
        <v>121</v>
      </c>
      <c r="B122" s="14">
        <v>0</v>
      </c>
      <c r="C122" s="21"/>
      <c r="D122" s="21" t="s">
        <v>3875</v>
      </c>
      <c r="E122" s="21" t="s">
        <v>2067</v>
      </c>
      <c r="F122" s="21" t="s">
        <v>2438</v>
      </c>
      <c r="G122" s="15">
        <v>663</v>
      </c>
      <c r="H122" s="22">
        <v>0.2</v>
      </c>
      <c r="I122" s="47">
        <f t="shared" si="3"/>
        <v>132.6</v>
      </c>
      <c r="J122" s="47">
        <f t="shared" si="4"/>
        <v>530.4</v>
      </c>
      <c r="K122" s="5">
        <v>44378</v>
      </c>
    </row>
    <row r="123" spans="1:16" ht="15" customHeight="1" x14ac:dyDescent="0.35">
      <c r="A123" s="45">
        <v>122</v>
      </c>
      <c r="B123" s="14">
        <v>0</v>
      </c>
      <c r="C123" s="46"/>
      <c r="D123" s="21" t="s">
        <v>1467</v>
      </c>
      <c r="E123" s="21" t="s">
        <v>318</v>
      </c>
      <c r="F123" s="21" t="s">
        <v>796</v>
      </c>
      <c r="G123" s="15">
        <v>348</v>
      </c>
      <c r="H123" s="22">
        <v>0.5</v>
      </c>
      <c r="I123" s="47">
        <f t="shared" si="3"/>
        <v>174</v>
      </c>
      <c r="J123" s="47">
        <f t="shared" si="4"/>
        <v>174</v>
      </c>
      <c r="K123" s="5">
        <v>43101</v>
      </c>
      <c r="N123" s="29"/>
      <c r="O123" s="29"/>
      <c r="P123" s="29"/>
    </row>
    <row r="124" spans="1:16" ht="15" customHeight="1" x14ac:dyDescent="0.35">
      <c r="A124" s="45">
        <v>123</v>
      </c>
      <c r="B124" s="14">
        <v>0</v>
      </c>
      <c r="C124" s="46"/>
      <c r="D124" s="21" t="s">
        <v>2463</v>
      </c>
      <c r="E124" s="21" t="s">
        <v>318</v>
      </c>
      <c r="F124" s="21" t="s">
        <v>796</v>
      </c>
      <c r="G124" s="15">
        <v>390</v>
      </c>
      <c r="H124" s="22">
        <v>0.75</v>
      </c>
      <c r="I124" s="47">
        <f t="shared" si="3"/>
        <v>292.5</v>
      </c>
      <c r="J124" s="47">
        <f t="shared" si="4"/>
        <v>97.5</v>
      </c>
      <c r="K124" s="5">
        <v>43525</v>
      </c>
      <c r="L124" s="19"/>
      <c r="M124" s="19"/>
    </row>
    <row r="125" spans="1:16" ht="15" customHeight="1" x14ac:dyDescent="0.35">
      <c r="A125" s="45">
        <v>124</v>
      </c>
      <c r="B125" s="14">
        <v>1</v>
      </c>
      <c r="C125" s="46"/>
      <c r="D125" s="21" t="s">
        <v>4000</v>
      </c>
      <c r="E125" s="21" t="s">
        <v>300</v>
      </c>
      <c r="F125" s="21" t="s">
        <v>783</v>
      </c>
      <c r="G125" s="15">
        <v>380</v>
      </c>
      <c r="H125" s="22">
        <v>0.6</v>
      </c>
      <c r="I125" s="47">
        <f t="shared" si="3"/>
        <v>228</v>
      </c>
      <c r="J125" s="47">
        <f t="shared" si="4"/>
        <v>152</v>
      </c>
      <c r="K125" s="5">
        <v>45078</v>
      </c>
    </row>
    <row r="126" spans="1:16" ht="15" customHeight="1" x14ac:dyDescent="0.35">
      <c r="A126" s="45">
        <v>125</v>
      </c>
      <c r="B126" s="14">
        <v>2</v>
      </c>
      <c r="C126" s="46"/>
      <c r="D126" s="21" t="s">
        <v>4531</v>
      </c>
      <c r="E126" s="21" t="s">
        <v>129</v>
      </c>
      <c r="F126" s="21" t="s">
        <v>742</v>
      </c>
      <c r="G126" s="15">
        <v>68</v>
      </c>
      <c r="H126" s="22">
        <v>0.2</v>
      </c>
      <c r="I126" s="47">
        <f t="shared" si="3"/>
        <v>13.600000000000001</v>
      </c>
      <c r="J126" s="47">
        <f t="shared" si="4"/>
        <v>54.4</v>
      </c>
      <c r="K126" s="5">
        <v>45108</v>
      </c>
    </row>
    <row r="127" spans="1:16" ht="15" customHeight="1" x14ac:dyDescent="0.35">
      <c r="A127" s="45">
        <v>126</v>
      </c>
      <c r="B127" s="14">
        <v>0</v>
      </c>
      <c r="C127" s="46" t="s">
        <v>3652</v>
      </c>
      <c r="D127" s="21" t="s">
        <v>1947</v>
      </c>
      <c r="E127" s="21" t="s">
        <v>1948</v>
      </c>
      <c r="F127" s="21"/>
      <c r="G127" s="15">
        <v>221</v>
      </c>
      <c r="H127" s="22">
        <v>0.2</v>
      </c>
      <c r="I127" s="47">
        <f t="shared" si="3"/>
        <v>44.2</v>
      </c>
      <c r="J127" s="47">
        <f t="shared" si="4"/>
        <v>176.8</v>
      </c>
      <c r="K127" s="5">
        <v>45992</v>
      </c>
    </row>
    <row r="128" spans="1:16" ht="15" customHeight="1" x14ac:dyDescent="0.35">
      <c r="A128" s="45">
        <v>127</v>
      </c>
      <c r="B128" s="14">
        <v>0</v>
      </c>
      <c r="C128" s="46"/>
      <c r="D128" s="21" t="s">
        <v>1351</v>
      </c>
      <c r="E128" s="21" t="s">
        <v>1352</v>
      </c>
      <c r="F128" s="21" t="s">
        <v>1353</v>
      </c>
      <c r="G128" s="15">
        <v>644</v>
      </c>
      <c r="H128" s="22">
        <v>0.15</v>
      </c>
      <c r="I128" s="47">
        <f t="shared" si="3"/>
        <v>96.6</v>
      </c>
      <c r="J128" s="47">
        <f t="shared" si="4"/>
        <v>547.4</v>
      </c>
      <c r="K128" s="5">
        <v>43040</v>
      </c>
      <c r="O128" s="19"/>
    </row>
    <row r="129" spans="1:15" ht="15" customHeight="1" x14ac:dyDescent="0.35">
      <c r="A129" s="45">
        <v>128</v>
      </c>
      <c r="B129" s="14">
        <v>0</v>
      </c>
      <c r="C129" s="46"/>
      <c r="D129" s="21" t="s">
        <v>1891</v>
      </c>
      <c r="E129" s="21" t="s">
        <v>1892</v>
      </c>
      <c r="F129" s="21" t="s">
        <v>382</v>
      </c>
      <c r="G129" s="15">
        <v>247</v>
      </c>
      <c r="H129" s="22">
        <v>0.2</v>
      </c>
      <c r="I129" s="47">
        <f t="shared" si="3"/>
        <v>49.400000000000006</v>
      </c>
      <c r="J129" s="47">
        <f t="shared" si="4"/>
        <v>197.6</v>
      </c>
      <c r="K129" s="5">
        <v>43709</v>
      </c>
      <c r="M129" s="19"/>
      <c r="O129" s="19"/>
    </row>
    <row r="130" spans="1:15" ht="15" customHeight="1" x14ac:dyDescent="0.35">
      <c r="A130" s="45">
        <v>129</v>
      </c>
      <c r="B130" s="14">
        <v>1</v>
      </c>
      <c r="C130" s="46"/>
      <c r="D130" s="21" t="s">
        <v>4408</v>
      </c>
      <c r="E130" s="21" t="s">
        <v>4409</v>
      </c>
      <c r="F130" s="21" t="s">
        <v>41</v>
      </c>
      <c r="G130" s="15">
        <v>134</v>
      </c>
      <c r="H130" s="22">
        <v>0.15</v>
      </c>
      <c r="I130" s="47">
        <f t="shared" si="3"/>
        <v>20.099999999999998</v>
      </c>
      <c r="J130" s="47">
        <f t="shared" si="4"/>
        <v>113.9</v>
      </c>
      <c r="K130" s="5"/>
      <c r="M130" s="19"/>
      <c r="O130" s="19"/>
    </row>
    <row r="131" spans="1:15" ht="15" customHeight="1" x14ac:dyDescent="0.35">
      <c r="A131" s="45">
        <v>130</v>
      </c>
      <c r="B131" s="14">
        <v>0</v>
      </c>
      <c r="C131" s="46"/>
      <c r="D131" s="21" t="s">
        <v>4002</v>
      </c>
      <c r="E131" s="21" t="s">
        <v>381</v>
      </c>
      <c r="F131" s="21" t="s">
        <v>382</v>
      </c>
      <c r="G131" s="15">
        <v>299</v>
      </c>
      <c r="H131" s="22">
        <v>0.6</v>
      </c>
      <c r="I131" s="47">
        <f t="shared" si="3"/>
        <v>179.4</v>
      </c>
      <c r="J131" s="47">
        <f t="shared" si="4"/>
        <v>119.6</v>
      </c>
      <c r="K131" s="5">
        <v>44958</v>
      </c>
      <c r="O131" s="19"/>
    </row>
    <row r="132" spans="1:15" ht="15" customHeight="1" x14ac:dyDescent="0.35">
      <c r="A132" s="45">
        <v>131</v>
      </c>
      <c r="B132" s="14">
        <v>0</v>
      </c>
      <c r="C132" s="46"/>
      <c r="D132" s="21" t="s">
        <v>2729</v>
      </c>
      <c r="E132" s="21" t="s">
        <v>245</v>
      </c>
      <c r="F132" s="21" t="s">
        <v>705</v>
      </c>
      <c r="G132" s="15">
        <v>350</v>
      </c>
      <c r="H132" s="22">
        <v>0.7</v>
      </c>
      <c r="I132" s="47">
        <f t="shared" si="3"/>
        <v>244.99999999999997</v>
      </c>
      <c r="J132" s="47">
        <f t="shared" si="4"/>
        <v>105.00000000000003</v>
      </c>
      <c r="K132" s="5">
        <v>44013</v>
      </c>
      <c r="O132" s="19"/>
    </row>
    <row r="133" spans="1:15" ht="15" customHeight="1" x14ac:dyDescent="0.35">
      <c r="A133" s="45">
        <v>132</v>
      </c>
      <c r="B133" s="14">
        <v>0</v>
      </c>
      <c r="C133" s="46"/>
      <c r="D133" s="21" t="s">
        <v>3602</v>
      </c>
      <c r="E133" s="21" t="s">
        <v>269</v>
      </c>
      <c r="F133" s="21"/>
      <c r="G133" s="15">
        <v>67.95</v>
      </c>
      <c r="H133" s="22">
        <v>0.5</v>
      </c>
      <c r="I133" s="47">
        <f t="shared" si="3"/>
        <v>33.975000000000001</v>
      </c>
      <c r="J133" s="47">
        <f t="shared" si="4"/>
        <v>33.975000000000001</v>
      </c>
      <c r="K133" s="5">
        <v>44835</v>
      </c>
      <c r="O133" s="19"/>
    </row>
    <row r="134" spans="1:15" ht="15" customHeight="1" x14ac:dyDescent="0.35">
      <c r="A134" s="45">
        <v>133</v>
      </c>
      <c r="B134" s="14">
        <v>2</v>
      </c>
      <c r="C134" s="46" t="s">
        <v>3655</v>
      </c>
      <c r="D134" s="21" t="s">
        <v>2665</v>
      </c>
      <c r="E134" s="21" t="s">
        <v>277</v>
      </c>
      <c r="F134" s="21"/>
      <c r="G134" s="15">
        <v>124</v>
      </c>
      <c r="H134" s="22">
        <v>0.2</v>
      </c>
      <c r="I134" s="47">
        <f t="shared" si="3"/>
        <v>24.8</v>
      </c>
      <c r="J134" s="47">
        <f t="shared" si="4"/>
        <v>99.2</v>
      </c>
      <c r="K134" s="5">
        <v>45413</v>
      </c>
      <c r="O134" s="19"/>
    </row>
    <row r="135" spans="1:15" ht="15" customHeight="1" x14ac:dyDescent="0.35">
      <c r="A135" s="45">
        <v>134</v>
      </c>
      <c r="B135" s="14">
        <v>3</v>
      </c>
      <c r="C135" s="46" t="s">
        <v>3656</v>
      </c>
      <c r="D135" s="21" t="s">
        <v>1024</v>
      </c>
      <c r="E135" s="21" t="s">
        <v>277</v>
      </c>
      <c r="F135" s="21"/>
      <c r="G135" s="15">
        <v>170</v>
      </c>
      <c r="H135" s="22">
        <v>0.2</v>
      </c>
      <c r="I135" s="47">
        <f t="shared" ref="I135:I198" si="5">G135*H135</f>
        <v>34</v>
      </c>
      <c r="J135" s="47">
        <f>G135-I135</f>
        <v>136</v>
      </c>
      <c r="K135" s="5">
        <v>45323</v>
      </c>
      <c r="O135" s="19"/>
    </row>
    <row r="136" spans="1:15" ht="15" customHeight="1" x14ac:dyDescent="0.35">
      <c r="A136" s="45">
        <v>135</v>
      </c>
      <c r="B136" s="14">
        <v>1</v>
      </c>
      <c r="C136" s="46" t="s">
        <v>3247</v>
      </c>
      <c r="D136" s="21" t="s">
        <v>673</v>
      </c>
      <c r="E136" s="21" t="s">
        <v>277</v>
      </c>
      <c r="F136" s="21"/>
      <c r="G136" s="15">
        <v>139</v>
      </c>
      <c r="H136" s="22">
        <v>0.2</v>
      </c>
      <c r="I136" s="47">
        <f t="shared" si="5"/>
        <v>27.8</v>
      </c>
      <c r="J136" s="47">
        <f t="shared" si="4"/>
        <v>111.2</v>
      </c>
      <c r="K136" s="5">
        <v>45352</v>
      </c>
      <c r="O136" s="19"/>
    </row>
    <row r="137" spans="1:15" ht="15" customHeight="1" x14ac:dyDescent="0.35">
      <c r="A137" s="45">
        <v>136</v>
      </c>
      <c r="B137" s="14">
        <v>0</v>
      </c>
      <c r="C137" s="46"/>
      <c r="D137" s="21" t="s">
        <v>1581</v>
      </c>
      <c r="E137" s="21" t="s">
        <v>3761</v>
      </c>
      <c r="F137" s="21"/>
      <c r="G137" s="15">
        <v>65</v>
      </c>
      <c r="H137" s="22">
        <v>0.3</v>
      </c>
      <c r="I137" s="47">
        <f t="shared" si="5"/>
        <v>19.5</v>
      </c>
      <c r="J137" s="47">
        <f t="shared" si="4"/>
        <v>45.5</v>
      </c>
      <c r="K137" s="5">
        <v>44621</v>
      </c>
      <c r="O137" s="19"/>
    </row>
    <row r="138" spans="1:15" ht="15" customHeight="1" x14ac:dyDescent="0.35">
      <c r="A138" s="45">
        <v>137</v>
      </c>
      <c r="B138" s="14">
        <v>0</v>
      </c>
      <c r="C138" s="46"/>
      <c r="D138" s="21" t="s">
        <v>3217</v>
      </c>
      <c r="E138" s="21" t="s">
        <v>3218</v>
      </c>
      <c r="F138" s="21" t="s">
        <v>48</v>
      </c>
      <c r="G138" s="15">
        <v>790</v>
      </c>
      <c r="H138" s="22">
        <v>0.6</v>
      </c>
      <c r="I138" s="47">
        <f t="shared" si="5"/>
        <v>474</v>
      </c>
      <c r="J138" s="47">
        <f t="shared" si="4"/>
        <v>316</v>
      </c>
      <c r="K138" s="5">
        <v>43862</v>
      </c>
      <c r="O138" s="19"/>
    </row>
    <row r="139" spans="1:15" ht="15" customHeight="1" x14ac:dyDescent="0.35">
      <c r="A139" s="45">
        <v>138</v>
      </c>
      <c r="B139" s="14">
        <v>0</v>
      </c>
      <c r="C139" s="46" t="s">
        <v>3239</v>
      </c>
      <c r="D139" s="21" t="s">
        <v>1494</v>
      </c>
      <c r="E139" s="21" t="s">
        <v>1495</v>
      </c>
      <c r="F139" s="21" t="s">
        <v>693</v>
      </c>
      <c r="G139" s="15">
        <v>688.77</v>
      </c>
      <c r="H139" s="22">
        <v>0.15</v>
      </c>
      <c r="I139" s="47">
        <f t="shared" si="5"/>
        <v>103.3155</v>
      </c>
      <c r="J139" s="47">
        <f t="shared" si="4"/>
        <v>585.45449999999994</v>
      </c>
      <c r="K139" s="5">
        <v>43800</v>
      </c>
      <c r="O139" s="19"/>
    </row>
    <row r="140" spans="1:15" ht="15" customHeight="1" x14ac:dyDescent="0.35">
      <c r="A140" s="45">
        <v>139</v>
      </c>
      <c r="B140" s="14">
        <v>0</v>
      </c>
      <c r="C140" s="46"/>
      <c r="D140" s="21" t="s">
        <v>3036</v>
      </c>
      <c r="E140" s="21" t="s">
        <v>1495</v>
      </c>
      <c r="F140" s="21" t="s">
        <v>693</v>
      </c>
      <c r="G140" s="15">
        <v>1950</v>
      </c>
      <c r="H140" s="22">
        <v>0.2</v>
      </c>
      <c r="I140" s="47">
        <f t="shared" si="5"/>
        <v>390</v>
      </c>
      <c r="J140" s="47">
        <f t="shared" si="4"/>
        <v>1560</v>
      </c>
      <c r="K140" s="5">
        <v>44621</v>
      </c>
    </row>
    <row r="141" spans="1:15" ht="15" customHeight="1" x14ac:dyDescent="0.35">
      <c r="A141" s="45">
        <v>140</v>
      </c>
      <c r="B141" s="14">
        <v>0</v>
      </c>
      <c r="C141" s="46"/>
      <c r="D141" s="21" t="s">
        <v>1688</v>
      </c>
      <c r="E141" s="21" t="s">
        <v>299</v>
      </c>
      <c r="F141" s="21" t="s">
        <v>989</v>
      </c>
      <c r="G141" s="15">
        <v>240</v>
      </c>
      <c r="H141" s="22">
        <v>0.5</v>
      </c>
      <c r="I141" s="47">
        <f t="shared" si="5"/>
        <v>120</v>
      </c>
      <c r="J141" s="47">
        <f t="shared" si="4"/>
        <v>120</v>
      </c>
      <c r="K141" s="5">
        <v>43160</v>
      </c>
    </row>
    <row r="142" spans="1:15" ht="15" customHeight="1" x14ac:dyDescent="0.35">
      <c r="A142" s="45">
        <v>141</v>
      </c>
      <c r="B142" s="14">
        <v>3</v>
      </c>
      <c r="C142" s="46"/>
      <c r="D142" s="21" t="s">
        <v>404</v>
      </c>
      <c r="E142" s="21" t="s">
        <v>402</v>
      </c>
      <c r="F142" s="21" t="s">
        <v>403</v>
      </c>
      <c r="G142" s="15">
        <v>405</v>
      </c>
      <c r="H142" s="22">
        <v>0.7</v>
      </c>
      <c r="I142" s="47">
        <f t="shared" si="5"/>
        <v>283.5</v>
      </c>
      <c r="J142" s="47">
        <f t="shared" si="4"/>
        <v>121.5</v>
      </c>
      <c r="K142" s="5">
        <v>45261</v>
      </c>
    </row>
    <row r="143" spans="1:15" ht="15" customHeight="1" x14ac:dyDescent="0.35">
      <c r="A143" s="45">
        <v>142</v>
      </c>
      <c r="B143" s="14">
        <v>1</v>
      </c>
      <c r="C143" s="46"/>
      <c r="D143" s="21" t="s">
        <v>2579</v>
      </c>
      <c r="E143" s="21" t="s">
        <v>2580</v>
      </c>
      <c r="F143" s="21" t="s">
        <v>2581</v>
      </c>
      <c r="G143" s="15">
        <v>540</v>
      </c>
      <c r="H143" s="22">
        <v>0.14000000000000001</v>
      </c>
      <c r="I143" s="47">
        <f t="shared" si="5"/>
        <v>75.600000000000009</v>
      </c>
      <c r="J143" s="47">
        <f t="shared" si="4"/>
        <v>464.4</v>
      </c>
      <c r="K143" s="5">
        <v>43831</v>
      </c>
      <c r="L143" s="19"/>
    </row>
    <row r="144" spans="1:15" ht="15" customHeight="1" x14ac:dyDescent="0.35">
      <c r="A144" s="45">
        <v>143</v>
      </c>
      <c r="B144" s="14">
        <v>0</v>
      </c>
      <c r="C144" s="46"/>
      <c r="D144" s="21" t="s">
        <v>4296</v>
      </c>
      <c r="E144" s="21" t="s">
        <v>397</v>
      </c>
      <c r="F144" s="21"/>
      <c r="G144" s="15">
        <v>141</v>
      </c>
      <c r="H144" s="22">
        <v>0.6</v>
      </c>
      <c r="I144" s="47">
        <f t="shared" si="5"/>
        <v>84.6</v>
      </c>
      <c r="J144" s="47">
        <f t="shared" si="4"/>
        <v>56.400000000000006</v>
      </c>
      <c r="K144" s="5">
        <v>45078</v>
      </c>
    </row>
    <row r="145" spans="1:15" ht="15" customHeight="1" x14ac:dyDescent="0.35">
      <c r="A145" s="45">
        <v>144</v>
      </c>
      <c r="B145" s="14">
        <v>0</v>
      </c>
      <c r="C145" s="46"/>
      <c r="D145" s="21" t="s">
        <v>396</v>
      </c>
      <c r="E145" s="21" t="s">
        <v>397</v>
      </c>
      <c r="F145" s="21">
        <v>0.01</v>
      </c>
      <c r="G145" s="15">
        <v>172.6</v>
      </c>
      <c r="H145" s="22">
        <v>0.25</v>
      </c>
      <c r="I145" s="47">
        <f t="shared" si="5"/>
        <v>43.15</v>
      </c>
      <c r="J145" s="47">
        <f t="shared" si="4"/>
        <v>129.44999999999999</v>
      </c>
      <c r="K145" s="5">
        <v>44105</v>
      </c>
    </row>
    <row r="146" spans="1:15" ht="15" customHeight="1" x14ac:dyDescent="0.35">
      <c r="A146" s="45">
        <v>145</v>
      </c>
      <c r="B146" s="14">
        <v>1</v>
      </c>
      <c r="C146" s="46" t="s">
        <v>3248</v>
      </c>
      <c r="D146" s="21" t="s">
        <v>3111</v>
      </c>
      <c r="E146" s="21" t="s">
        <v>397</v>
      </c>
      <c r="F146" s="50">
        <v>0.01</v>
      </c>
      <c r="G146" s="15">
        <v>124</v>
      </c>
      <c r="H146" s="22">
        <v>0.4</v>
      </c>
      <c r="I146" s="47">
        <f t="shared" si="5"/>
        <v>49.6</v>
      </c>
      <c r="J146" s="47">
        <f t="shared" si="4"/>
        <v>74.400000000000006</v>
      </c>
      <c r="K146" s="5">
        <v>45017</v>
      </c>
    </row>
    <row r="147" spans="1:15" ht="15" customHeight="1" x14ac:dyDescent="0.35">
      <c r="A147" s="45">
        <v>146</v>
      </c>
      <c r="B147" s="14">
        <v>0</v>
      </c>
      <c r="C147" s="46"/>
      <c r="D147" s="21" t="s">
        <v>1275</v>
      </c>
      <c r="E147" s="21" t="s">
        <v>480</v>
      </c>
      <c r="F147" s="21" t="s">
        <v>1269</v>
      </c>
      <c r="G147" s="15">
        <v>79.5</v>
      </c>
      <c r="H147" s="22">
        <v>0.47</v>
      </c>
      <c r="I147" s="47">
        <f t="shared" si="5"/>
        <v>37.364999999999995</v>
      </c>
      <c r="J147" s="47">
        <f t="shared" si="4"/>
        <v>42.135000000000005</v>
      </c>
      <c r="K147" s="5">
        <v>43344</v>
      </c>
    </row>
    <row r="148" spans="1:15" ht="15" customHeight="1" x14ac:dyDescent="0.35">
      <c r="A148" s="45">
        <v>147</v>
      </c>
      <c r="B148" s="14">
        <v>2</v>
      </c>
      <c r="C148" s="46" t="s">
        <v>3251</v>
      </c>
      <c r="D148" s="21" t="s">
        <v>380</v>
      </c>
      <c r="E148" s="21" t="s">
        <v>217</v>
      </c>
      <c r="F148" s="21" t="s">
        <v>202</v>
      </c>
      <c r="G148" s="15">
        <v>514</v>
      </c>
      <c r="H148" s="22">
        <v>0.65</v>
      </c>
      <c r="I148" s="47">
        <f t="shared" si="5"/>
        <v>334.1</v>
      </c>
      <c r="J148" s="47">
        <f t="shared" si="4"/>
        <v>179.89999999999998</v>
      </c>
      <c r="K148" s="5">
        <v>44896</v>
      </c>
    </row>
    <row r="149" spans="1:15" ht="15" customHeight="1" x14ac:dyDescent="0.35">
      <c r="A149" s="45">
        <v>148</v>
      </c>
      <c r="B149" s="14">
        <v>2</v>
      </c>
      <c r="C149" s="14"/>
      <c r="D149" s="21" t="s">
        <v>3807</v>
      </c>
      <c r="E149" s="21" t="s">
        <v>1425</v>
      </c>
      <c r="F149" s="21" t="s">
        <v>202</v>
      </c>
      <c r="G149" s="15">
        <v>145</v>
      </c>
      <c r="H149" s="22">
        <v>0.6</v>
      </c>
      <c r="I149" s="47">
        <f t="shared" si="5"/>
        <v>87</v>
      </c>
      <c r="J149" s="47">
        <f t="shared" ref="J149:J212" si="6">G149-I149</f>
        <v>58</v>
      </c>
      <c r="K149" s="5">
        <v>45047</v>
      </c>
    </row>
    <row r="150" spans="1:15" ht="15" customHeight="1" x14ac:dyDescent="0.35">
      <c r="A150" s="45">
        <v>149</v>
      </c>
      <c r="B150" s="14">
        <v>0</v>
      </c>
      <c r="C150" s="14"/>
      <c r="D150" s="21" t="s">
        <v>4124</v>
      </c>
      <c r="E150" s="21" t="s">
        <v>590</v>
      </c>
      <c r="F150" s="21" t="s">
        <v>4125</v>
      </c>
      <c r="G150" s="15">
        <v>123</v>
      </c>
      <c r="H150" s="22">
        <v>0.5</v>
      </c>
      <c r="I150" s="47">
        <f t="shared" si="5"/>
        <v>61.5</v>
      </c>
      <c r="J150" s="47">
        <f t="shared" si="6"/>
        <v>61.5</v>
      </c>
      <c r="K150" s="5">
        <v>44927</v>
      </c>
    </row>
    <row r="151" spans="1:15" ht="15" customHeight="1" x14ac:dyDescent="0.35">
      <c r="A151" s="45">
        <v>150</v>
      </c>
      <c r="B151" s="14">
        <v>0</v>
      </c>
      <c r="C151" s="14"/>
      <c r="D151" s="21" t="s">
        <v>3774</v>
      </c>
      <c r="E151" s="21" t="s">
        <v>2374</v>
      </c>
      <c r="F151" s="21" t="s">
        <v>234</v>
      </c>
      <c r="G151" s="15">
        <v>135</v>
      </c>
      <c r="H151" s="22">
        <v>0.4</v>
      </c>
      <c r="I151" s="47">
        <f t="shared" si="5"/>
        <v>54</v>
      </c>
      <c r="J151" s="47">
        <f t="shared" si="6"/>
        <v>81</v>
      </c>
      <c r="K151" s="5">
        <v>44986</v>
      </c>
      <c r="O151" s="19"/>
    </row>
    <row r="152" spans="1:15" ht="15" customHeight="1" x14ac:dyDescent="0.35">
      <c r="A152" s="45">
        <v>151</v>
      </c>
      <c r="B152" s="14">
        <v>1</v>
      </c>
      <c r="C152" s="46"/>
      <c r="D152" s="21" t="s">
        <v>4379</v>
      </c>
      <c r="E152" s="21" t="s">
        <v>374</v>
      </c>
      <c r="F152" s="21"/>
      <c r="G152" s="15">
        <v>127</v>
      </c>
      <c r="H152" s="22">
        <v>0.5</v>
      </c>
      <c r="I152" s="47">
        <f t="shared" si="5"/>
        <v>63.5</v>
      </c>
      <c r="J152" s="47">
        <f t="shared" si="6"/>
        <v>63.5</v>
      </c>
      <c r="K152" s="5">
        <v>45017</v>
      </c>
      <c r="O152" s="19"/>
    </row>
    <row r="153" spans="1:15" ht="15" customHeight="1" x14ac:dyDescent="0.35">
      <c r="A153" s="45">
        <v>152</v>
      </c>
      <c r="B153" s="14">
        <v>1</v>
      </c>
      <c r="C153" s="46"/>
      <c r="D153" s="21" t="s">
        <v>4021</v>
      </c>
      <c r="E153" s="21" t="s">
        <v>201</v>
      </c>
      <c r="F153" s="21" t="s">
        <v>202</v>
      </c>
      <c r="G153" s="15">
        <v>99</v>
      </c>
      <c r="H153" s="22">
        <v>0.1</v>
      </c>
      <c r="I153" s="47">
        <f t="shared" si="5"/>
        <v>9.9</v>
      </c>
      <c r="J153" s="47">
        <f t="shared" si="6"/>
        <v>89.1</v>
      </c>
      <c r="K153" s="5">
        <v>44927</v>
      </c>
      <c r="O153" s="19"/>
    </row>
    <row r="154" spans="1:15" ht="15" customHeight="1" x14ac:dyDescent="0.35">
      <c r="A154" s="45">
        <v>153</v>
      </c>
      <c r="B154" s="14">
        <v>0</v>
      </c>
      <c r="C154" s="46"/>
      <c r="D154" s="21" t="s">
        <v>4225</v>
      </c>
      <c r="E154" s="21" t="s">
        <v>201</v>
      </c>
      <c r="F154" s="21" t="s">
        <v>2895</v>
      </c>
      <c r="G154" s="15">
        <v>103</v>
      </c>
      <c r="H154" s="22">
        <v>0.1</v>
      </c>
      <c r="I154" s="47">
        <f t="shared" si="5"/>
        <v>10.3</v>
      </c>
      <c r="J154" s="47">
        <f t="shared" si="6"/>
        <v>92.7</v>
      </c>
      <c r="K154" s="5">
        <v>45352</v>
      </c>
      <c r="O154" s="19"/>
    </row>
    <row r="155" spans="1:15" ht="15" customHeight="1" x14ac:dyDescent="0.35">
      <c r="A155" s="45">
        <v>154</v>
      </c>
      <c r="B155" s="14">
        <v>2</v>
      </c>
      <c r="C155" s="46"/>
      <c r="D155" s="21" t="s">
        <v>4562</v>
      </c>
      <c r="E155" s="21" t="s">
        <v>201</v>
      </c>
      <c r="F155" s="21" t="s">
        <v>234</v>
      </c>
      <c r="G155" s="15">
        <v>65</v>
      </c>
      <c r="H155" s="22">
        <v>0.1</v>
      </c>
      <c r="I155" s="47">
        <f t="shared" si="5"/>
        <v>6.5</v>
      </c>
      <c r="J155" s="47">
        <f t="shared" si="6"/>
        <v>58.5</v>
      </c>
      <c r="K155" s="5">
        <v>45108</v>
      </c>
      <c r="L155" s="17" t="s">
        <v>4004</v>
      </c>
      <c r="O155" s="19"/>
    </row>
    <row r="156" spans="1:15" ht="15" customHeight="1" x14ac:dyDescent="0.35">
      <c r="A156" s="45">
        <v>155</v>
      </c>
      <c r="B156" s="14">
        <v>0</v>
      </c>
      <c r="C156" s="46"/>
      <c r="D156" s="21" t="s">
        <v>3590</v>
      </c>
      <c r="E156" s="21" t="s">
        <v>201</v>
      </c>
      <c r="F156" s="21" t="s">
        <v>234</v>
      </c>
      <c r="G156" s="15">
        <v>42</v>
      </c>
      <c r="H156" s="22">
        <v>0.1</v>
      </c>
      <c r="I156" s="47">
        <f t="shared" si="5"/>
        <v>4.2</v>
      </c>
      <c r="J156" s="47">
        <f t="shared" si="6"/>
        <v>37.799999999999997</v>
      </c>
      <c r="K156" s="5">
        <v>45413</v>
      </c>
      <c r="L156" s="17" t="s">
        <v>4003</v>
      </c>
      <c r="O156" s="19"/>
    </row>
    <row r="157" spans="1:15" ht="15" customHeight="1" x14ac:dyDescent="0.35">
      <c r="A157" s="45">
        <v>156</v>
      </c>
      <c r="B157" s="14">
        <v>1</v>
      </c>
      <c r="C157" s="46"/>
      <c r="D157" s="21" t="s">
        <v>4121</v>
      </c>
      <c r="E157" s="21" t="s">
        <v>406</v>
      </c>
      <c r="F157" s="21" t="s">
        <v>202</v>
      </c>
      <c r="G157" s="15">
        <v>65.23</v>
      </c>
      <c r="H157" s="22">
        <v>0.1</v>
      </c>
      <c r="I157" s="47">
        <f t="shared" si="5"/>
        <v>6.5230000000000006</v>
      </c>
      <c r="J157" s="47">
        <f t="shared" si="6"/>
        <v>58.707000000000001</v>
      </c>
      <c r="K157" s="5">
        <v>45323</v>
      </c>
      <c r="O157" s="19"/>
    </row>
    <row r="158" spans="1:15" ht="15" customHeight="1" x14ac:dyDescent="0.35">
      <c r="A158" s="45">
        <v>157</v>
      </c>
      <c r="B158" s="14">
        <v>3</v>
      </c>
      <c r="C158" s="46" t="s">
        <v>3535</v>
      </c>
      <c r="D158" s="21" t="s">
        <v>411</v>
      </c>
      <c r="E158" s="21" t="s">
        <v>406</v>
      </c>
      <c r="F158" s="21" t="s">
        <v>202</v>
      </c>
      <c r="G158" s="15">
        <v>135</v>
      </c>
      <c r="H158" s="22">
        <v>0.1</v>
      </c>
      <c r="I158" s="47">
        <f t="shared" si="5"/>
        <v>13.5</v>
      </c>
      <c r="J158" s="47">
        <f t="shared" si="6"/>
        <v>121.5</v>
      </c>
      <c r="K158" s="5">
        <v>45078</v>
      </c>
      <c r="O158" s="19"/>
    </row>
    <row r="159" spans="1:15" ht="15" customHeight="1" x14ac:dyDescent="0.35">
      <c r="A159" s="45">
        <v>158</v>
      </c>
      <c r="B159" s="14">
        <v>0</v>
      </c>
      <c r="C159" s="46" t="s">
        <v>3440</v>
      </c>
      <c r="D159" s="21" t="s">
        <v>412</v>
      </c>
      <c r="E159" s="21" t="s">
        <v>406</v>
      </c>
      <c r="F159" s="21" t="s">
        <v>202</v>
      </c>
      <c r="G159" s="15">
        <v>337</v>
      </c>
      <c r="H159" s="22">
        <v>0.12</v>
      </c>
      <c r="I159" s="47">
        <f t="shared" si="5"/>
        <v>40.44</v>
      </c>
      <c r="J159" s="47">
        <f t="shared" si="6"/>
        <v>296.56</v>
      </c>
      <c r="K159" s="5">
        <v>45017</v>
      </c>
      <c r="O159" s="19"/>
    </row>
    <row r="160" spans="1:15" ht="15" customHeight="1" x14ac:dyDescent="0.35">
      <c r="A160" s="45">
        <v>159</v>
      </c>
      <c r="B160" s="14">
        <v>0</v>
      </c>
      <c r="C160" s="46"/>
      <c r="D160" s="21" t="s">
        <v>405</v>
      </c>
      <c r="E160" s="21" t="s">
        <v>406</v>
      </c>
      <c r="F160" s="21" t="s">
        <v>202</v>
      </c>
      <c r="G160" s="15">
        <v>95</v>
      </c>
      <c r="H160" s="22">
        <v>0.4</v>
      </c>
      <c r="I160" s="47">
        <f t="shared" si="5"/>
        <v>38</v>
      </c>
      <c r="J160" s="47">
        <f t="shared" si="6"/>
        <v>57</v>
      </c>
      <c r="K160" s="5">
        <v>44896</v>
      </c>
    </row>
    <row r="161" spans="1:15" ht="15" customHeight="1" x14ac:dyDescent="0.35">
      <c r="A161" s="45">
        <v>160</v>
      </c>
      <c r="B161" s="14">
        <v>0</v>
      </c>
      <c r="C161" s="46" t="s">
        <v>3613</v>
      </c>
      <c r="D161" s="21" t="s">
        <v>679</v>
      </c>
      <c r="E161" s="21" t="s">
        <v>677</v>
      </c>
      <c r="F161" s="21" t="s">
        <v>678</v>
      </c>
      <c r="G161" s="15">
        <v>717</v>
      </c>
      <c r="H161" s="22">
        <v>0.3</v>
      </c>
      <c r="I161" s="47">
        <f t="shared" si="5"/>
        <v>215.1</v>
      </c>
      <c r="J161" s="47">
        <f t="shared" si="6"/>
        <v>501.9</v>
      </c>
      <c r="K161" s="5">
        <v>44531</v>
      </c>
      <c r="L161" s="19"/>
    </row>
    <row r="162" spans="1:15" ht="15" customHeight="1" x14ac:dyDescent="0.35">
      <c r="A162" s="45">
        <v>161</v>
      </c>
      <c r="B162" s="14">
        <v>0</v>
      </c>
      <c r="C162" s="46"/>
      <c r="D162" s="21" t="s">
        <v>680</v>
      </c>
      <c r="E162" s="21" t="s">
        <v>677</v>
      </c>
      <c r="F162" s="21" t="s">
        <v>678</v>
      </c>
      <c r="G162" s="15">
        <v>923</v>
      </c>
      <c r="H162" s="22">
        <v>0.5</v>
      </c>
      <c r="I162" s="47">
        <f t="shared" si="5"/>
        <v>461.5</v>
      </c>
      <c r="J162" s="47">
        <f t="shared" si="6"/>
        <v>461.5</v>
      </c>
      <c r="K162" s="5">
        <v>43221</v>
      </c>
      <c r="L162" s="19"/>
    </row>
    <row r="163" spans="1:15" ht="15" customHeight="1" x14ac:dyDescent="0.35">
      <c r="A163" s="45">
        <v>162</v>
      </c>
      <c r="B163" s="14">
        <v>0</v>
      </c>
      <c r="C163" s="46" t="s">
        <v>3250</v>
      </c>
      <c r="D163" s="21" t="s">
        <v>1989</v>
      </c>
      <c r="E163" s="21" t="s">
        <v>73</v>
      </c>
      <c r="F163" s="21" t="s">
        <v>1990</v>
      </c>
      <c r="G163" s="15">
        <v>100</v>
      </c>
      <c r="H163" s="22">
        <v>0.45</v>
      </c>
      <c r="I163" s="47">
        <f t="shared" si="5"/>
        <v>45</v>
      </c>
      <c r="J163" s="47">
        <f t="shared" si="6"/>
        <v>55</v>
      </c>
      <c r="K163" s="5">
        <v>44287</v>
      </c>
      <c r="L163" s="19"/>
    </row>
    <row r="164" spans="1:15" ht="15" customHeight="1" x14ac:dyDescent="0.35">
      <c r="A164" s="45">
        <v>163</v>
      </c>
      <c r="B164" s="14">
        <v>0</v>
      </c>
      <c r="C164" s="46"/>
      <c r="D164" s="21" t="s">
        <v>2040</v>
      </c>
      <c r="E164" s="21" t="s">
        <v>159</v>
      </c>
      <c r="F164" s="21" t="s">
        <v>44</v>
      </c>
      <c r="G164" s="15">
        <v>470</v>
      </c>
      <c r="H164" s="22">
        <v>0.2</v>
      </c>
      <c r="I164" s="47">
        <f t="shared" si="5"/>
        <v>94</v>
      </c>
      <c r="J164" s="47">
        <f t="shared" si="6"/>
        <v>376</v>
      </c>
      <c r="K164" s="5">
        <v>43466</v>
      </c>
    </row>
    <row r="165" spans="1:15" ht="15" customHeight="1" x14ac:dyDescent="0.35">
      <c r="A165" s="45">
        <v>164</v>
      </c>
      <c r="B165" s="14">
        <v>0</v>
      </c>
      <c r="C165" s="46"/>
      <c r="D165" s="21" t="s">
        <v>2896</v>
      </c>
      <c r="E165" s="49"/>
      <c r="F165" s="21" t="s">
        <v>2873</v>
      </c>
      <c r="G165" s="15">
        <v>465.1</v>
      </c>
      <c r="H165" s="22">
        <v>0.3</v>
      </c>
      <c r="I165" s="47">
        <f t="shared" si="5"/>
        <v>139.53</v>
      </c>
      <c r="J165" s="47">
        <f t="shared" si="6"/>
        <v>325.57000000000005</v>
      </c>
      <c r="K165" s="5">
        <v>44378</v>
      </c>
    </row>
    <row r="166" spans="1:15" ht="15" customHeight="1" x14ac:dyDescent="0.35">
      <c r="A166" s="45">
        <v>165</v>
      </c>
      <c r="B166" s="14">
        <v>0</v>
      </c>
      <c r="C166" s="46" t="s">
        <v>3249</v>
      </c>
      <c r="D166" s="21" t="s">
        <v>3103</v>
      </c>
      <c r="E166" s="21" t="s">
        <v>563</v>
      </c>
      <c r="F166" s="21" t="s">
        <v>410</v>
      </c>
      <c r="G166" s="15">
        <v>499</v>
      </c>
      <c r="H166" s="22">
        <v>0.18</v>
      </c>
      <c r="I166" s="47">
        <f t="shared" si="5"/>
        <v>89.82</v>
      </c>
      <c r="J166" s="47">
        <f t="shared" si="6"/>
        <v>409.18</v>
      </c>
      <c r="K166" s="5">
        <v>44621</v>
      </c>
    </row>
    <row r="167" spans="1:15" ht="15" customHeight="1" x14ac:dyDescent="0.35">
      <c r="A167" s="45">
        <v>166</v>
      </c>
      <c r="B167" s="14">
        <v>0</v>
      </c>
      <c r="C167" s="46"/>
      <c r="D167" s="21" t="s">
        <v>2936</v>
      </c>
      <c r="E167" s="21" t="s">
        <v>388</v>
      </c>
      <c r="F167" s="21" t="s">
        <v>2937</v>
      </c>
      <c r="G167" s="15">
        <v>180</v>
      </c>
      <c r="H167" s="22">
        <v>0.6</v>
      </c>
      <c r="I167" s="47">
        <f t="shared" si="5"/>
        <v>108</v>
      </c>
      <c r="J167" s="47">
        <f t="shared" si="6"/>
        <v>72</v>
      </c>
      <c r="K167" s="5">
        <v>45292</v>
      </c>
      <c r="M167" s="19"/>
    </row>
    <row r="168" spans="1:15" ht="15" customHeight="1" x14ac:dyDescent="0.35">
      <c r="A168" s="45">
        <v>167</v>
      </c>
      <c r="B168" s="14">
        <v>0</v>
      </c>
      <c r="C168" s="14"/>
      <c r="D168" s="21" t="s">
        <v>3907</v>
      </c>
      <c r="E168" s="21" t="s">
        <v>388</v>
      </c>
      <c r="F168" s="21" t="s">
        <v>3445</v>
      </c>
      <c r="G168" s="15">
        <v>126</v>
      </c>
      <c r="H168" s="22">
        <v>0.4</v>
      </c>
      <c r="I168" s="47">
        <f t="shared" si="5"/>
        <v>50.400000000000006</v>
      </c>
      <c r="J168" s="47">
        <f t="shared" si="6"/>
        <v>75.599999999999994</v>
      </c>
      <c r="K168" s="5">
        <v>44743</v>
      </c>
      <c r="L168" s="25"/>
    </row>
    <row r="169" spans="1:15" ht="15" customHeight="1" x14ac:dyDescent="0.35">
      <c r="A169" s="45">
        <v>168</v>
      </c>
      <c r="B169" s="14">
        <v>1</v>
      </c>
      <c r="C169" s="46"/>
      <c r="D169" s="21" t="s">
        <v>2984</v>
      </c>
      <c r="E169" s="21" t="s">
        <v>2908</v>
      </c>
      <c r="F169" s="21" t="s">
        <v>2909</v>
      </c>
      <c r="G169" s="15">
        <v>240</v>
      </c>
      <c r="H169" s="22">
        <v>0.6</v>
      </c>
      <c r="I169" s="47">
        <f t="shared" si="5"/>
        <v>144</v>
      </c>
      <c r="J169" s="47">
        <f t="shared" si="6"/>
        <v>96</v>
      </c>
      <c r="K169" s="5">
        <v>45352</v>
      </c>
      <c r="L169" s="17" t="s">
        <v>2192</v>
      </c>
      <c r="M169" s="19"/>
    </row>
    <row r="170" spans="1:15" ht="15" customHeight="1" x14ac:dyDescent="0.35">
      <c r="A170" s="45">
        <v>169</v>
      </c>
      <c r="B170" s="14">
        <v>0</v>
      </c>
      <c r="C170" s="46"/>
      <c r="D170" s="21" t="s">
        <v>4140</v>
      </c>
      <c r="E170" s="21" t="s">
        <v>388</v>
      </c>
      <c r="F170" s="21" t="s">
        <v>40</v>
      </c>
      <c r="G170" s="15">
        <v>120</v>
      </c>
      <c r="H170" s="22">
        <v>0.4</v>
      </c>
      <c r="I170" s="47">
        <f t="shared" si="5"/>
        <v>48</v>
      </c>
      <c r="J170" s="47">
        <f t="shared" si="6"/>
        <v>72</v>
      </c>
      <c r="K170" s="5">
        <v>45017</v>
      </c>
      <c r="M170" s="19"/>
      <c r="O170" s="19"/>
    </row>
    <row r="171" spans="1:15" ht="15" customHeight="1" x14ac:dyDescent="0.35">
      <c r="A171" s="45">
        <v>170</v>
      </c>
      <c r="B171" s="14">
        <v>0</v>
      </c>
      <c r="C171" s="46"/>
      <c r="D171" s="21" t="s">
        <v>4505</v>
      </c>
      <c r="E171" s="21" t="s">
        <v>2908</v>
      </c>
      <c r="F171" s="21" t="s">
        <v>389</v>
      </c>
      <c r="G171" s="15">
        <v>281</v>
      </c>
      <c r="H171" s="22">
        <v>0.7</v>
      </c>
      <c r="I171" s="47">
        <f t="shared" si="5"/>
        <v>196.7</v>
      </c>
      <c r="J171" s="47">
        <f t="shared" si="6"/>
        <v>84.300000000000011</v>
      </c>
      <c r="K171" s="5">
        <v>45108</v>
      </c>
      <c r="O171" s="19"/>
    </row>
    <row r="172" spans="1:15" ht="15" customHeight="1" x14ac:dyDescent="0.35">
      <c r="A172" s="45">
        <v>171</v>
      </c>
      <c r="B172" s="14">
        <v>0</v>
      </c>
      <c r="C172" s="46"/>
      <c r="D172" s="21" t="s">
        <v>418</v>
      </c>
      <c r="E172" s="21" t="s">
        <v>416</v>
      </c>
      <c r="F172" s="21" t="s">
        <v>419</v>
      </c>
      <c r="G172" s="15">
        <v>671.79</v>
      </c>
      <c r="H172" s="22">
        <v>0.2</v>
      </c>
      <c r="I172" s="47">
        <f t="shared" si="5"/>
        <v>134.358</v>
      </c>
      <c r="J172" s="47">
        <f t="shared" si="6"/>
        <v>537.43200000000002</v>
      </c>
      <c r="K172" s="5">
        <v>43009</v>
      </c>
      <c r="O172" s="19"/>
    </row>
    <row r="173" spans="1:15" ht="15" customHeight="1" x14ac:dyDescent="0.35">
      <c r="A173" s="45">
        <v>172</v>
      </c>
      <c r="B173" s="14">
        <v>1</v>
      </c>
      <c r="C173" s="46"/>
      <c r="D173" s="21" t="s">
        <v>415</v>
      </c>
      <c r="E173" s="21" t="s">
        <v>416</v>
      </c>
      <c r="F173" s="21" t="s">
        <v>417</v>
      </c>
      <c r="G173" s="15">
        <v>250</v>
      </c>
      <c r="H173" s="22">
        <v>0.2</v>
      </c>
      <c r="I173" s="47">
        <f t="shared" si="5"/>
        <v>50</v>
      </c>
      <c r="J173" s="47">
        <f t="shared" si="6"/>
        <v>200</v>
      </c>
      <c r="K173" s="5">
        <v>43221</v>
      </c>
      <c r="O173" s="19"/>
    </row>
    <row r="174" spans="1:15" ht="15" customHeight="1" x14ac:dyDescent="0.35">
      <c r="A174" s="45">
        <v>173</v>
      </c>
      <c r="B174" s="14">
        <v>1</v>
      </c>
      <c r="C174" s="46"/>
      <c r="D174" s="21" t="s">
        <v>4011</v>
      </c>
      <c r="E174" s="21" t="s">
        <v>1307</v>
      </c>
      <c r="F174" s="21" t="s">
        <v>4012</v>
      </c>
      <c r="G174" s="15">
        <v>194.5</v>
      </c>
      <c r="H174" s="22">
        <v>0.35</v>
      </c>
      <c r="I174" s="47">
        <f t="shared" si="5"/>
        <v>68.074999999999989</v>
      </c>
      <c r="J174" s="47">
        <f t="shared" si="6"/>
        <v>126.42500000000001</v>
      </c>
      <c r="K174" s="5"/>
      <c r="O174" s="19"/>
    </row>
    <row r="175" spans="1:15" ht="15" customHeight="1" x14ac:dyDescent="0.35">
      <c r="A175" s="45">
        <v>174</v>
      </c>
      <c r="B175" s="14">
        <v>0</v>
      </c>
      <c r="C175" s="46" t="s">
        <v>3377</v>
      </c>
      <c r="D175" s="21" t="s">
        <v>3376</v>
      </c>
      <c r="E175" s="21" t="s">
        <v>1412</v>
      </c>
      <c r="F175" s="21" t="s">
        <v>2438</v>
      </c>
      <c r="G175" s="15">
        <v>636.86</v>
      </c>
      <c r="H175" s="22">
        <v>0.18</v>
      </c>
      <c r="I175" s="47">
        <f t="shared" si="5"/>
        <v>114.6348</v>
      </c>
      <c r="J175" s="47">
        <f t="shared" si="6"/>
        <v>522.22519999999997</v>
      </c>
      <c r="K175" s="5">
        <v>43983</v>
      </c>
      <c r="L175" s="17" t="s">
        <v>3745</v>
      </c>
      <c r="O175" s="19"/>
    </row>
    <row r="176" spans="1:15" ht="15" customHeight="1" x14ac:dyDescent="0.35">
      <c r="A176" s="45">
        <v>175</v>
      </c>
      <c r="B176" s="14">
        <v>0</v>
      </c>
      <c r="C176" s="46" t="s">
        <v>3253</v>
      </c>
      <c r="D176" s="21" t="s">
        <v>3065</v>
      </c>
      <c r="E176" s="21" t="s">
        <v>30</v>
      </c>
      <c r="F176" s="21" t="s">
        <v>1976</v>
      </c>
      <c r="G176" s="15">
        <v>389</v>
      </c>
      <c r="H176" s="22">
        <v>0.2</v>
      </c>
      <c r="I176" s="47">
        <f t="shared" si="5"/>
        <v>77.800000000000011</v>
      </c>
      <c r="J176" s="47">
        <f t="shared" si="6"/>
        <v>311.2</v>
      </c>
      <c r="K176" s="5">
        <v>44166</v>
      </c>
      <c r="L176" s="19"/>
    </row>
    <row r="177" spans="1:12" ht="15" customHeight="1" x14ac:dyDescent="0.35">
      <c r="A177" s="45">
        <v>176</v>
      </c>
      <c r="B177" s="14">
        <v>1</v>
      </c>
      <c r="C177" s="46"/>
      <c r="D177" s="21" t="s">
        <v>239</v>
      </c>
      <c r="E177" s="21" t="s">
        <v>30</v>
      </c>
      <c r="F177" s="21" t="s">
        <v>31</v>
      </c>
      <c r="G177" s="15">
        <v>477</v>
      </c>
      <c r="H177" s="22">
        <v>0.2</v>
      </c>
      <c r="I177" s="47">
        <f t="shared" si="5"/>
        <v>95.4</v>
      </c>
      <c r="J177" s="47">
        <f t="shared" si="6"/>
        <v>381.6</v>
      </c>
      <c r="K177" s="5">
        <v>45139</v>
      </c>
    </row>
    <row r="178" spans="1:12" ht="15" customHeight="1" x14ac:dyDescent="0.35">
      <c r="A178" s="45">
        <v>177</v>
      </c>
      <c r="B178" s="14">
        <v>0</v>
      </c>
      <c r="C178" s="46"/>
      <c r="D178" s="21" t="s">
        <v>1411</v>
      </c>
      <c r="E178" s="21" t="s">
        <v>1412</v>
      </c>
      <c r="F178" s="21" t="s">
        <v>1413</v>
      </c>
      <c r="G178" s="15">
        <v>635</v>
      </c>
      <c r="H178" s="22">
        <v>0.2</v>
      </c>
      <c r="I178" s="47">
        <f t="shared" si="5"/>
        <v>127</v>
      </c>
      <c r="J178" s="47">
        <f t="shared" si="6"/>
        <v>508</v>
      </c>
      <c r="K178" s="5">
        <v>44409</v>
      </c>
    </row>
    <row r="179" spans="1:12" ht="15" customHeight="1" x14ac:dyDescent="0.35">
      <c r="A179" s="45">
        <v>178</v>
      </c>
      <c r="B179" s="14">
        <v>0</v>
      </c>
      <c r="C179" s="46"/>
      <c r="D179" s="21" t="s">
        <v>1664</v>
      </c>
      <c r="E179" s="21" t="s">
        <v>1246</v>
      </c>
      <c r="F179" s="21" t="s">
        <v>993</v>
      </c>
      <c r="G179" s="15">
        <v>102</v>
      </c>
      <c r="H179" s="22">
        <v>0.7</v>
      </c>
      <c r="I179" s="47">
        <f t="shared" si="5"/>
        <v>71.399999999999991</v>
      </c>
      <c r="J179" s="47">
        <f t="shared" si="6"/>
        <v>30.600000000000009</v>
      </c>
      <c r="K179" s="5">
        <v>43466</v>
      </c>
      <c r="L179" s="19"/>
    </row>
    <row r="180" spans="1:12" ht="15" customHeight="1" x14ac:dyDescent="0.35">
      <c r="A180" s="45">
        <v>179</v>
      </c>
      <c r="B180" s="14">
        <v>0</v>
      </c>
      <c r="C180" s="46"/>
      <c r="D180" s="21" t="s">
        <v>1662</v>
      </c>
      <c r="E180" s="21" t="s">
        <v>1246</v>
      </c>
      <c r="F180" s="21" t="s">
        <v>1663</v>
      </c>
      <c r="G180" s="15">
        <v>81</v>
      </c>
      <c r="H180" s="22">
        <v>0.5</v>
      </c>
      <c r="I180" s="47">
        <f t="shared" si="5"/>
        <v>40.5</v>
      </c>
      <c r="J180" s="47">
        <f t="shared" si="6"/>
        <v>40.5</v>
      </c>
      <c r="K180" s="5">
        <v>43252</v>
      </c>
    </row>
    <row r="181" spans="1:12" ht="15" customHeight="1" x14ac:dyDescent="0.35">
      <c r="A181" s="45">
        <v>180</v>
      </c>
      <c r="B181" s="14">
        <v>1</v>
      </c>
      <c r="C181" s="46" t="s">
        <v>3252</v>
      </c>
      <c r="D181" s="21" t="s">
        <v>924</v>
      </c>
      <c r="E181" s="21" t="s">
        <v>925</v>
      </c>
      <c r="F181" s="21"/>
      <c r="G181" s="15">
        <v>576</v>
      </c>
      <c r="H181" s="22">
        <v>0.2</v>
      </c>
      <c r="I181" s="47">
        <f t="shared" si="5"/>
        <v>115.2</v>
      </c>
      <c r="J181" s="47">
        <f t="shared" si="6"/>
        <v>460.8</v>
      </c>
      <c r="K181" s="5">
        <v>45352</v>
      </c>
    </row>
    <row r="182" spans="1:12" ht="15" customHeight="1" x14ac:dyDescent="0.35">
      <c r="A182" s="45">
        <v>181</v>
      </c>
      <c r="B182" s="14">
        <v>0</v>
      </c>
      <c r="C182" s="46"/>
      <c r="D182" s="21" t="s">
        <v>985</v>
      </c>
      <c r="E182" s="21" t="s">
        <v>137</v>
      </c>
      <c r="F182" s="21" t="s">
        <v>986</v>
      </c>
      <c r="G182" s="15">
        <v>608</v>
      </c>
      <c r="H182" s="22">
        <v>0.18</v>
      </c>
      <c r="I182" s="47">
        <f t="shared" si="5"/>
        <v>109.44</v>
      </c>
      <c r="J182" s="47">
        <f t="shared" si="6"/>
        <v>498.56</v>
      </c>
      <c r="K182" s="5">
        <v>43160</v>
      </c>
      <c r="L182" s="19"/>
    </row>
    <row r="183" spans="1:12" ht="15" customHeight="1" x14ac:dyDescent="0.35">
      <c r="A183" s="45">
        <v>182</v>
      </c>
      <c r="B183" s="14">
        <v>1</v>
      </c>
      <c r="C183" s="46" t="s">
        <v>3419</v>
      </c>
      <c r="D183" s="21" t="s">
        <v>1328</v>
      </c>
      <c r="E183" s="21" t="s">
        <v>378</v>
      </c>
      <c r="F183" s="21" t="s">
        <v>218</v>
      </c>
      <c r="G183" s="15">
        <v>263</v>
      </c>
      <c r="H183" s="22">
        <v>0.15</v>
      </c>
      <c r="I183" s="47">
        <f t="shared" si="5"/>
        <v>39.449999999999996</v>
      </c>
      <c r="J183" s="47">
        <f t="shared" si="6"/>
        <v>223.55</v>
      </c>
      <c r="K183" s="5">
        <v>44958</v>
      </c>
    </row>
    <row r="184" spans="1:12" ht="15" customHeight="1" x14ac:dyDescent="0.35">
      <c r="A184" s="45">
        <v>183</v>
      </c>
      <c r="B184" s="14">
        <v>1</v>
      </c>
      <c r="C184" s="46" t="s">
        <v>3415</v>
      </c>
      <c r="D184" s="21" t="s">
        <v>674</v>
      </c>
      <c r="E184" s="21" t="s">
        <v>378</v>
      </c>
      <c r="F184" s="21" t="s">
        <v>379</v>
      </c>
      <c r="G184" s="15">
        <v>338</v>
      </c>
      <c r="H184" s="22">
        <v>0.2</v>
      </c>
      <c r="I184" s="47">
        <f t="shared" si="5"/>
        <v>67.600000000000009</v>
      </c>
      <c r="J184" s="47">
        <f t="shared" si="6"/>
        <v>270.39999999999998</v>
      </c>
      <c r="K184" s="5">
        <v>45078</v>
      </c>
    </row>
    <row r="185" spans="1:12" ht="15" customHeight="1" x14ac:dyDescent="0.35">
      <c r="A185" s="45">
        <v>184</v>
      </c>
      <c r="B185" s="14">
        <v>0</v>
      </c>
      <c r="C185" s="46"/>
      <c r="D185" s="21" t="s">
        <v>4447</v>
      </c>
      <c r="E185" s="21" t="s">
        <v>399</v>
      </c>
      <c r="F185" s="21" t="s">
        <v>400</v>
      </c>
      <c r="G185" s="15">
        <v>864</v>
      </c>
      <c r="H185" s="22">
        <v>0.15</v>
      </c>
      <c r="I185" s="47">
        <f t="shared" si="5"/>
        <v>129.6</v>
      </c>
      <c r="J185" s="47">
        <f t="shared" si="6"/>
        <v>734.4</v>
      </c>
      <c r="K185" s="5">
        <v>42917</v>
      </c>
    </row>
    <row r="186" spans="1:12" ht="15" customHeight="1" x14ac:dyDescent="0.35">
      <c r="A186" s="45">
        <v>185</v>
      </c>
      <c r="B186" s="14">
        <v>0</v>
      </c>
      <c r="C186" s="46"/>
      <c r="D186" s="21" t="s">
        <v>918</v>
      </c>
      <c r="E186" s="21" t="s">
        <v>399</v>
      </c>
      <c r="F186" s="21" t="s">
        <v>400</v>
      </c>
      <c r="G186" s="15">
        <v>966</v>
      </c>
      <c r="H186" s="22">
        <v>0.2</v>
      </c>
      <c r="I186" s="47">
        <f t="shared" si="5"/>
        <v>193.20000000000002</v>
      </c>
      <c r="J186" s="47">
        <f t="shared" si="6"/>
        <v>772.8</v>
      </c>
      <c r="K186" s="5">
        <v>44531</v>
      </c>
    </row>
    <row r="187" spans="1:12" ht="15" customHeight="1" x14ac:dyDescent="0.35">
      <c r="A187" s="45">
        <v>186</v>
      </c>
      <c r="B187" s="14">
        <v>0</v>
      </c>
      <c r="C187" s="46" t="s">
        <v>3472</v>
      </c>
      <c r="D187" s="21" t="s">
        <v>1796</v>
      </c>
      <c r="E187" s="21" t="s">
        <v>1797</v>
      </c>
      <c r="F187" s="21" t="s">
        <v>400</v>
      </c>
      <c r="G187" s="15">
        <v>602</v>
      </c>
      <c r="H187" s="22">
        <v>0.2</v>
      </c>
      <c r="I187" s="47">
        <f t="shared" si="5"/>
        <v>120.4</v>
      </c>
      <c r="J187" s="47">
        <f t="shared" si="6"/>
        <v>481.6</v>
      </c>
      <c r="K187" s="5">
        <v>44713</v>
      </c>
    </row>
    <row r="188" spans="1:12" ht="15" customHeight="1" x14ac:dyDescent="0.35">
      <c r="A188" s="45">
        <v>187</v>
      </c>
      <c r="B188" s="14">
        <v>0</v>
      </c>
      <c r="C188" s="46" t="s">
        <v>3255</v>
      </c>
      <c r="D188" s="21" t="s">
        <v>4090</v>
      </c>
      <c r="E188" s="21" t="s">
        <v>1848</v>
      </c>
      <c r="F188" s="21" t="s">
        <v>1849</v>
      </c>
      <c r="G188" s="15">
        <v>786</v>
      </c>
      <c r="H188" s="22">
        <v>0.24</v>
      </c>
      <c r="I188" s="47">
        <f t="shared" si="5"/>
        <v>188.64</v>
      </c>
      <c r="J188" s="47">
        <f t="shared" si="6"/>
        <v>597.36</v>
      </c>
      <c r="K188" s="5">
        <v>44652</v>
      </c>
    </row>
    <row r="189" spans="1:12" ht="15" customHeight="1" x14ac:dyDescent="0.35">
      <c r="A189" s="45">
        <v>188</v>
      </c>
      <c r="B189" s="14">
        <v>0</v>
      </c>
      <c r="C189" s="46" t="s">
        <v>3254</v>
      </c>
      <c r="D189" s="21" t="s">
        <v>2088</v>
      </c>
      <c r="E189" s="21" t="s">
        <v>1848</v>
      </c>
      <c r="F189" s="21" t="s">
        <v>3000</v>
      </c>
      <c r="G189" s="15">
        <v>1194</v>
      </c>
      <c r="H189" s="22">
        <v>0.3</v>
      </c>
      <c r="I189" s="47">
        <f t="shared" si="5"/>
        <v>358.2</v>
      </c>
      <c r="J189" s="47">
        <f t="shared" si="6"/>
        <v>835.8</v>
      </c>
      <c r="K189" s="5">
        <v>43831</v>
      </c>
    </row>
    <row r="190" spans="1:12" ht="15" customHeight="1" x14ac:dyDescent="0.35">
      <c r="A190" s="45">
        <v>189</v>
      </c>
      <c r="B190" s="14">
        <v>0</v>
      </c>
      <c r="C190" s="46"/>
      <c r="D190" s="21" t="s">
        <v>685</v>
      </c>
      <c r="E190" s="21" t="s">
        <v>53</v>
      </c>
      <c r="F190" s="21" t="s">
        <v>703</v>
      </c>
      <c r="G190" s="15">
        <v>224</v>
      </c>
      <c r="H190" s="22">
        <v>0.12</v>
      </c>
      <c r="I190" s="47">
        <f t="shared" si="5"/>
        <v>26.88</v>
      </c>
      <c r="J190" s="47">
        <f t="shared" si="6"/>
        <v>197.12</v>
      </c>
      <c r="K190" s="5">
        <v>43739</v>
      </c>
    </row>
    <row r="191" spans="1:12" ht="15" customHeight="1" x14ac:dyDescent="0.35">
      <c r="A191" s="45">
        <v>190</v>
      </c>
      <c r="B191" s="14">
        <v>0</v>
      </c>
      <c r="C191" s="14"/>
      <c r="D191" s="21" t="s">
        <v>3937</v>
      </c>
      <c r="E191" s="21" t="s">
        <v>315</v>
      </c>
      <c r="F191" s="21" t="s">
        <v>2937</v>
      </c>
      <c r="G191" s="15">
        <v>120</v>
      </c>
      <c r="H191" s="22">
        <v>0.3</v>
      </c>
      <c r="I191" s="47">
        <f t="shared" si="5"/>
        <v>36</v>
      </c>
      <c r="J191" s="47">
        <f t="shared" si="6"/>
        <v>84</v>
      </c>
      <c r="K191" s="5">
        <v>44774</v>
      </c>
    </row>
    <row r="192" spans="1:12" ht="15" customHeight="1" x14ac:dyDescent="0.35">
      <c r="A192" s="45">
        <v>191</v>
      </c>
      <c r="B192" s="14">
        <v>0</v>
      </c>
      <c r="C192" s="46" t="s">
        <v>3256</v>
      </c>
      <c r="D192" s="21" t="s">
        <v>4420</v>
      </c>
      <c r="E192" s="21" t="s">
        <v>137</v>
      </c>
      <c r="F192" s="21" t="s">
        <v>51</v>
      </c>
      <c r="G192" s="15">
        <v>476</v>
      </c>
      <c r="H192" s="22">
        <v>0.18</v>
      </c>
      <c r="I192" s="47">
        <f t="shared" si="5"/>
        <v>85.679999999999993</v>
      </c>
      <c r="J192" s="47">
        <f t="shared" si="6"/>
        <v>390.32</v>
      </c>
      <c r="K192" s="5">
        <v>44105</v>
      </c>
    </row>
    <row r="193" spans="1:15" ht="15" customHeight="1" x14ac:dyDescent="0.35">
      <c r="A193" s="45">
        <v>192</v>
      </c>
      <c r="B193" s="14">
        <v>1</v>
      </c>
      <c r="C193" s="46"/>
      <c r="D193" s="21" t="s">
        <v>3834</v>
      </c>
      <c r="E193" s="21" t="s">
        <v>401</v>
      </c>
      <c r="F193" s="21" t="s">
        <v>234</v>
      </c>
      <c r="G193" s="15">
        <v>240</v>
      </c>
      <c r="H193" s="22">
        <v>0.5</v>
      </c>
      <c r="I193" s="47">
        <f t="shared" si="5"/>
        <v>120</v>
      </c>
      <c r="J193" s="47">
        <f t="shared" si="6"/>
        <v>120</v>
      </c>
      <c r="K193" s="5">
        <v>42979</v>
      </c>
      <c r="O193" s="19"/>
    </row>
    <row r="194" spans="1:15" ht="15" customHeight="1" x14ac:dyDescent="0.35">
      <c r="A194" s="45">
        <v>193</v>
      </c>
      <c r="B194" s="14">
        <v>0</v>
      </c>
      <c r="C194" s="46"/>
      <c r="D194" s="21" t="s">
        <v>671</v>
      </c>
      <c r="E194" s="21" t="s">
        <v>401</v>
      </c>
      <c r="F194" s="21" t="s">
        <v>377</v>
      </c>
      <c r="G194" s="15">
        <v>607.79</v>
      </c>
      <c r="H194" s="22">
        <v>0.4</v>
      </c>
      <c r="I194" s="47">
        <f t="shared" si="5"/>
        <v>243.11599999999999</v>
      </c>
      <c r="J194" s="47">
        <f t="shared" si="6"/>
        <v>364.67399999999998</v>
      </c>
      <c r="K194" s="5">
        <v>43405</v>
      </c>
      <c r="O194" s="19"/>
    </row>
    <row r="195" spans="1:15" ht="15" customHeight="1" x14ac:dyDescent="0.35">
      <c r="A195" s="45">
        <v>194</v>
      </c>
      <c r="B195" s="14">
        <v>0</v>
      </c>
      <c r="C195" s="46" t="s">
        <v>3257</v>
      </c>
      <c r="D195" s="21" t="s">
        <v>376</v>
      </c>
      <c r="E195" s="21" t="s">
        <v>401</v>
      </c>
      <c r="F195" s="21" t="s">
        <v>377</v>
      </c>
      <c r="G195" s="15">
        <v>360.4</v>
      </c>
      <c r="H195" s="22">
        <v>0.6</v>
      </c>
      <c r="I195" s="47">
        <f t="shared" si="5"/>
        <v>216.23999999999998</v>
      </c>
      <c r="J195" s="47">
        <f t="shared" si="6"/>
        <v>144.16</v>
      </c>
      <c r="K195" s="5">
        <v>44136</v>
      </c>
      <c r="O195" s="19"/>
    </row>
    <row r="196" spans="1:15" ht="15" customHeight="1" x14ac:dyDescent="0.35">
      <c r="A196" s="45">
        <v>195</v>
      </c>
      <c r="B196" s="14">
        <v>0</v>
      </c>
      <c r="C196" s="46" t="s">
        <v>3258</v>
      </c>
      <c r="D196" s="21" t="s">
        <v>3050</v>
      </c>
      <c r="E196" s="21" t="s">
        <v>401</v>
      </c>
      <c r="F196" s="21" t="s">
        <v>790</v>
      </c>
      <c r="G196" s="15">
        <v>271</v>
      </c>
      <c r="H196" s="22">
        <v>0.4</v>
      </c>
      <c r="I196" s="47">
        <f t="shared" si="5"/>
        <v>108.4</v>
      </c>
      <c r="J196" s="47">
        <f t="shared" si="6"/>
        <v>162.6</v>
      </c>
      <c r="K196" s="5">
        <v>43922</v>
      </c>
      <c r="O196" s="19"/>
    </row>
    <row r="197" spans="1:15" ht="15" customHeight="1" x14ac:dyDescent="0.35">
      <c r="A197" s="45">
        <v>196</v>
      </c>
      <c r="B197" s="14">
        <v>0</v>
      </c>
      <c r="C197" s="46"/>
      <c r="D197" s="21" t="s">
        <v>3985</v>
      </c>
      <c r="E197" s="21" t="s">
        <v>401</v>
      </c>
      <c r="F197" s="21" t="s">
        <v>2895</v>
      </c>
      <c r="G197" s="15">
        <v>150</v>
      </c>
      <c r="H197" s="22">
        <v>0.2</v>
      </c>
      <c r="I197" s="47">
        <f t="shared" si="5"/>
        <v>30</v>
      </c>
      <c r="J197" s="47">
        <f t="shared" si="6"/>
        <v>120</v>
      </c>
      <c r="K197" s="5">
        <v>44866</v>
      </c>
      <c r="O197" s="19"/>
    </row>
    <row r="198" spans="1:15" ht="15" customHeight="1" x14ac:dyDescent="0.35">
      <c r="A198" s="45">
        <v>197</v>
      </c>
      <c r="B198" s="14">
        <v>0</v>
      </c>
      <c r="C198" s="46" t="s">
        <v>3259</v>
      </c>
      <c r="D198" s="21" t="s">
        <v>394</v>
      </c>
      <c r="E198" s="21" t="s">
        <v>395</v>
      </c>
      <c r="F198" s="21"/>
      <c r="G198" s="15">
        <v>297</v>
      </c>
      <c r="H198" s="22">
        <v>0.5</v>
      </c>
      <c r="I198" s="47">
        <f t="shared" si="5"/>
        <v>148.5</v>
      </c>
      <c r="J198" s="47">
        <f t="shared" si="6"/>
        <v>148.5</v>
      </c>
      <c r="K198" s="5">
        <v>44621</v>
      </c>
      <c r="O198" s="19"/>
    </row>
    <row r="199" spans="1:15" ht="15" customHeight="1" x14ac:dyDescent="0.35">
      <c r="A199" s="45">
        <v>198</v>
      </c>
      <c r="B199" s="14">
        <v>0</v>
      </c>
      <c r="C199" s="46"/>
      <c r="D199" s="21" t="s">
        <v>2464</v>
      </c>
      <c r="E199" s="21" t="s">
        <v>401</v>
      </c>
      <c r="F199" s="21" t="s">
        <v>377</v>
      </c>
      <c r="G199" s="15">
        <v>340</v>
      </c>
      <c r="H199" s="22">
        <v>0.6</v>
      </c>
      <c r="I199" s="47">
        <f t="shared" ref="I199:I262" si="7">G199*H199</f>
        <v>204</v>
      </c>
      <c r="J199" s="47">
        <f t="shared" si="6"/>
        <v>136</v>
      </c>
      <c r="K199" s="5">
        <v>43922</v>
      </c>
    </row>
    <row r="200" spans="1:15" ht="15" customHeight="1" x14ac:dyDescent="0.35">
      <c r="A200" s="45">
        <v>199</v>
      </c>
      <c r="B200" s="14">
        <v>0</v>
      </c>
      <c r="C200" s="46"/>
      <c r="D200" s="21" t="s">
        <v>1468</v>
      </c>
      <c r="E200" s="21" t="s">
        <v>1469</v>
      </c>
      <c r="F200" s="21" t="s">
        <v>1470</v>
      </c>
      <c r="G200" s="15">
        <v>242</v>
      </c>
      <c r="H200" s="22">
        <v>0.4</v>
      </c>
      <c r="I200" s="47">
        <f t="shared" si="7"/>
        <v>96.800000000000011</v>
      </c>
      <c r="J200" s="47">
        <f t="shared" si="6"/>
        <v>145.19999999999999</v>
      </c>
      <c r="K200" s="5">
        <v>44927</v>
      </c>
    </row>
    <row r="201" spans="1:15" ht="15" customHeight="1" x14ac:dyDescent="0.35">
      <c r="A201" s="45">
        <v>200</v>
      </c>
      <c r="B201" s="14">
        <v>0</v>
      </c>
      <c r="C201" s="46"/>
      <c r="D201" s="21" t="s">
        <v>1545</v>
      </c>
      <c r="E201" s="21" t="s">
        <v>1546</v>
      </c>
      <c r="F201" s="21"/>
      <c r="G201" s="15">
        <v>156</v>
      </c>
      <c r="H201" s="22">
        <v>0.2</v>
      </c>
      <c r="I201" s="47">
        <f t="shared" si="7"/>
        <v>31.200000000000003</v>
      </c>
      <c r="J201" s="47">
        <f t="shared" si="6"/>
        <v>124.8</v>
      </c>
      <c r="K201" s="5">
        <v>43586</v>
      </c>
    </row>
    <row r="202" spans="1:15" ht="15" customHeight="1" x14ac:dyDescent="0.35">
      <c r="A202" s="45">
        <v>201</v>
      </c>
      <c r="B202" s="14">
        <v>0</v>
      </c>
      <c r="C202" s="46"/>
      <c r="D202" s="21" t="s">
        <v>4034</v>
      </c>
      <c r="E202" s="21" t="s">
        <v>457</v>
      </c>
      <c r="F202" s="21" t="s">
        <v>447</v>
      </c>
      <c r="G202" s="15">
        <v>93</v>
      </c>
      <c r="H202" s="22">
        <v>0.3</v>
      </c>
      <c r="I202" s="47">
        <f t="shared" si="7"/>
        <v>27.9</v>
      </c>
      <c r="J202" s="47">
        <f t="shared" si="6"/>
        <v>65.099999999999994</v>
      </c>
      <c r="K202" s="5">
        <v>44896</v>
      </c>
    </row>
    <row r="203" spans="1:15" ht="15" customHeight="1" x14ac:dyDescent="0.35">
      <c r="A203" s="45">
        <v>202</v>
      </c>
      <c r="B203" s="14">
        <v>0</v>
      </c>
      <c r="C203" s="46"/>
      <c r="D203" s="21" t="s">
        <v>442</v>
      </c>
      <c r="E203" s="21" t="s">
        <v>443</v>
      </c>
      <c r="F203" s="21" t="s">
        <v>444</v>
      </c>
      <c r="G203" s="15">
        <v>242</v>
      </c>
      <c r="H203" s="22">
        <v>0.18</v>
      </c>
      <c r="I203" s="47">
        <f t="shared" si="7"/>
        <v>43.559999999999995</v>
      </c>
      <c r="J203" s="47">
        <f t="shared" si="6"/>
        <v>198.44</v>
      </c>
      <c r="K203" s="5">
        <v>44562</v>
      </c>
    </row>
    <row r="204" spans="1:15" ht="15" customHeight="1" x14ac:dyDescent="0.35">
      <c r="A204" s="45">
        <v>203</v>
      </c>
      <c r="B204" s="14">
        <v>0</v>
      </c>
      <c r="C204" s="46" t="s">
        <v>3685</v>
      </c>
      <c r="D204" s="21" t="s">
        <v>4083</v>
      </c>
      <c r="E204" s="21" t="s">
        <v>457</v>
      </c>
      <c r="F204" s="21" t="s">
        <v>447</v>
      </c>
      <c r="G204" s="15">
        <v>460</v>
      </c>
      <c r="H204" s="22">
        <v>0.25</v>
      </c>
      <c r="I204" s="47">
        <f t="shared" si="7"/>
        <v>115</v>
      </c>
      <c r="J204" s="47">
        <f t="shared" si="6"/>
        <v>345</v>
      </c>
      <c r="K204" s="5">
        <v>44621</v>
      </c>
    </row>
    <row r="205" spans="1:15" ht="15" customHeight="1" x14ac:dyDescent="0.35">
      <c r="A205" s="45">
        <v>204</v>
      </c>
      <c r="B205" s="14">
        <v>0</v>
      </c>
      <c r="C205" s="46" t="s">
        <v>3521</v>
      </c>
      <c r="D205" s="21" t="s">
        <v>445</v>
      </c>
      <c r="E205" s="21" t="s">
        <v>457</v>
      </c>
      <c r="F205" s="21" t="s">
        <v>446</v>
      </c>
      <c r="G205" s="15">
        <v>232</v>
      </c>
      <c r="H205" s="22">
        <v>0.18</v>
      </c>
      <c r="I205" s="47">
        <f t="shared" si="7"/>
        <v>41.76</v>
      </c>
      <c r="J205" s="47">
        <f t="shared" si="6"/>
        <v>190.24</v>
      </c>
      <c r="K205" s="5">
        <v>44562</v>
      </c>
    </row>
    <row r="206" spans="1:15" ht="15" customHeight="1" x14ac:dyDescent="0.35">
      <c r="A206" s="45">
        <v>205</v>
      </c>
      <c r="B206" s="14">
        <v>1</v>
      </c>
      <c r="C206" s="46" t="s">
        <v>3635</v>
      </c>
      <c r="D206" s="21" t="s">
        <v>2193</v>
      </c>
      <c r="E206" s="21" t="s">
        <v>457</v>
      </c>
      <c r="F206" s="21" t="s">
        <v>2194</v>
      </c>
      <c r="G206" s="15">
        <v>95</v>
      </c>
      <c r="H206" s="22">
        <v>0.3</v>
      </c>
      <c r="I206" s="47">
        <f t="shared" si="7"/>
        <v>28.5</v>
      </c>
      <c r="J206" s="47">
        <f t="shared" si="6"/>
        <v>66.5</v>
      </c>
      <c r="K206" s="5">
        <v>45566</v>
      </c>
      <c r="O206" s="19"/>
    </row>
    <row r="207" spans="1:15" ht="15" customHeight="1" x14ac:dyDescent="0.35">
      <c r="A207" s="45">
        <v>206</v>
      </c>
      <c r="B207" s="14">
        <v>1</v>
      </c>
      <c r="C207" s="46" t="s">
        <v>3636</v>
      </c>
      <c r="D207" s="21" t="s">
        <v>1346</v>
      </c>
      <c r="E207" s="21" t="s">
        <v>457</v>
      </c>
      <c r="F207" s="21" t="s">
        <v>1347</v>
      </c>
      <c r="G207" s="15">
        <v>80</v>
      </c>
      <c r="H207" s="22">
        <v>0.3</v>
      </c>
      <c r="I207" s="47">
        <f t="shared" si="7"/>
        <v>24</v>
      </c>
      <c r="J207" s="47">
        <f t="shared" si="6"/>
        <v>56</v>
      </c>
      <c r="K207" s="5">
        <v>45505</v>
      </c>
      <c r="O207" s="19"/>
    </row>
    <row r="208" spans="1:15" ht="15" customHeight="1" x14ac:dyDescent="0.35">
      <c r="A208" s="45">
        <v>207</v>
      </c>
      <c r="B208" s="14">
        <v>1</v>
      </c>
      <c r="C208" s="46" t="s">
        <v>3260</v>
      </c>
      <c r="D208" s="21" t="s">
        <v>2195</v>
      </c>
      <c r="E208" s="21" t="s">
        <v>457</v>
      </c>
      <c r="F208" s="21" t="s">
        <v>2196</v>
      </c>
      <c r="G208" s="15">
        <v>99</v>
      </c>
      <c r="H208" s="22">
        <v>0.3</v>
      </c>
      <c r="I208" s="47">
        <f t="shared" si="7"/>
        <v>29.7</v>
      </c>
      <c r="J208" s="47">
        <f t="shared" si="6"/>
        <v>69.3</v>
      </c>
      <c r="K208" s="5">
        <v>45078</v>
      </c>
      <c r="O208" s="19"/>
    </row>
    <row r="209" spans="1:26" ht="15" customHeight="1" x14ac:dyDescent="0.35">
      <c r="A209" s="45">
        <v>208</v>
      </c>
      <c r="B209" s="14">
        <v>0</v>
      </c>
      <c r="C209" s="46" t="s">
        <v>3604</v>
      </c>
      <c r="D209" s="21" t="s">
        <v>3605</v>
      </c>
      <c r="E209" s="21" t="s">
        <v>55</v>
      </c>
      <c r="F209" s="21" t="s">
        <v>494</v>
      </c>
      <c r="G209" s="15">
        <v>787</v>
      </c>
      <c r="H209" s="22">
        <v>0.25</v>
      </c>
      <c r="I209" s="47">
        <f t="shared" si="7"/>
        <v>196.75</v>
      </c>
      <c r="J209" s="47">
        <f t="shared" si="6"/>
        <v>590.25</v>
      </c>
      <c r="K209" s="5">
        <v>45200</v>
      </c>
      <c r="O209" s="19"/>
    </row>
    <row r="210" spans="1:26" ht="15" customHeight="1" x14ac:dyDescent="0.35">
      <c r="A210" s="45">
        <v>209</v>
      </c>
      <c r="B210" s="14">
        <v>0</v>
      </c>
      <c r="C210" s="46"/>
      <c r="D210" s="21" t="s">
        <v>434</v>
      </c>
      <c r="E210" s="21" t="s">
        <v>1041</v>
      </c>
      <c r="F210" s="21" t="s">
        <v>400</v>
      </c>
      <c r="G210" s="15">
        <v>625</v>
      </c>
      <c r="H210" s="22">
        <v>0.6</v>
      </c>
      <c r="I210" s="47">
        <f t="shared" si="7"/>
        <v>375</v>
      </c>
      <c r="J210" s="47">
        <f t="shared" si="6"/>
        <v>250</v>
      </c>
      <c r="K210" s="5">
        <v>43678</v>
      </c>
      <c r="O210" s="19"/>
    </row>
    <row r="211" spans="1:26" ht="15" customHeight="1" x14ac:dyDescent="0.35">
      <c r="A211" s="45">
        <v>210</v>
      </c>
      <c r="B211" s="14">
        <v>0</v>
      </c>
      <c r="C211" s="46"/>
      <c r="D211" s="21" t="s">
        <v>1764</v>
      </c>
      <c r="E211" s="21" t="s">
        <v>1832</v>
      </c>
      <c r="F211" s="21"/>
      <c r="G211" s="15">
        <v>127</v>
      </c>
      <c r="H211" s="22">
        <v>0.45</v>
      </c>
      <c r="I211" s="47">
        <f t="shared" si="7"/>
        <v>57.15</v>
      </c>
      <c r="J211" s="47">
        <f t="shared" si="6"/>
        <v>69.849999999999994</v>
      </c>
      <c r="K211" s="5">
        <v>43709</v>
      </c>
      <c r="L211" s="19"/>
      <c r="O211" s="19"/>
    </row>
    <row r="212" spans="1:26" ht="15" customHeight="1" x14ac:dyDescent="0.35">
      <c r="A212" s="45">
        <v>211</v>
      </c>
      <c r="B212" s="14">
        <v>2</v>
      </c>
      <c r="C212" s="46" t="s">
        <v>3263</v>
      </c>
      <c r="D212" s="21" t="s">
        <v>1868</v>
      </c>
      <c r="E212" s="21" t="s">
        <v>1869</v>
      </c>
      <c r="F212" s="21"/>
      <c r="G212" s="15">
        <v>125</v>
      </c>
      <c r="H212" s="22">
        <v>0.65</v>
      </c>
      <c r="I212" s="47">
        <f t="shared" si="7"/>
        <v>81.25</v>
      </c>
      <c r="J212" s="47">
        <f t="shared" si="6"/>
        <v>43.75</v>
      </c>
      <c r="K212" s="5">
        <v>45261</v>
      </c>
      <c r="O212" s="19"/>
    </row>
    <row r="213" spans="1:26" ht="15" customHeight="1" x14ac:dyDescent="0.35">
      <c r="A213" s="45">
        <v>212</v>
      </c>
      <c r="B213" s="14">
        <v>1</v>
      </c>
      <c r="C213" s="46" t="s">
        <v>3262</v>
      </c>
      <c r="D213" s="21" t="s">
        <v>1772</v>
      </c>
      <c r="E213" s="21" t="s">
        <v>1773</v>
      </c>
      <c r="F213" s="21"/>
      <c r="G213" s="15">
        <v>299</v>
      </c>
      <c r="H213" s="22">
        <v>0.13</v>
      </c>
      <c r="I213" s="47">
        <f t="shared" si="7"/>
        <v>38.870000000000005</v>
      </c>
      <c r="J213" s="47">
        <f t="shared" ref="J213:J276" si="8">G213-I213</f>
        <v>260.13</v>
      </c>
      <c r="K213" s="5">
        <v>43922</v>
      </c>
      <c r="O213" s="19"/>
      <c r="R213" s="29"/>
      <c r="S213" s="26"/>
      <c r="T213" s="29"/>
      <c r="U213" s="29"/>
      <c r="V213" s="29"/>
      <c r="W213" s="29"/>
      <c r="X213" s="26"/>
      <c r="Y213" s="29"/>
      <c r="Z213" s="29"/>
    </row>
    <row r="214" spans="1:26" ht="15.75" customHeight="1" x14ac:dyDescent="0.35">
      <c r="A214" s="45">
        <v>213</v>
      </c>
      <c r="B214" s="14">
        <v>0</v>
      </c>
      <c r="C214" s="46"/>
      <c r="D214" s="21" t="s">
        <v>2329</v>
      </c>
      <c r="E214" s="21" t="s">
        <v>1349</v>
      </c>
      <c r="F214" s="21">
        <v>0.02</v>
      </c>
      <c r="G214" s="15">
        <v>93</v>
      </c>
      <c r="H214" s="22">
        <v>0.6</v>
      </c>
      <c r="I214" s="47">
        <f t="shared" si="7"/>
        <v>55.8</v>
      </c>
      <c r="J214" s="47">
        <f t="shared" si="8"/>
        <v>37.200000000000003</v>
      </c>
      <c r="K214" s="5">
        <v>43191</v>
      </c>
      <c r="O214" s="19"/>
      <c r="R214" s="30"/>
      <c r="S214" s="29"/>
      <c r="T214" s="29"/>
      <c r="U214" s="29"/>
      <c r="V214" s="29"/>
      <c r="W214" s="29"/>
      <c r="X214" s="29"/>
      <c r="Y214" s="29"/>
      <c r="Z214" s="29"/>
    </row>
    <row r="215" spans="1:26" ht="15" customHeight="1" x14ac:dyDescent="0.35">
      <c r="A215" s="45">
        <v>214</v>
      </c>
      <c r="B215" s="14">
        <v>0</v>
      </c>
      <c r="C215" s="46"/>
      <c r="D215" s="21" t="s">
        <v>50</v>
      </c>
      <c r="E215" s="21" t="s">
        <v>3933</v>
      </c>
      <c r="F215" s="21" t="s">
        <v>51</v>
      </c>
      <c r="G215" s="15">
        <v>520</v>
      </c>
      <c r="H215" s="22">
        <v>0.4</v>
      </c>
      <c r="I215" s="47">
        <f t="shared" si="7"/>
        <v>208</v>
      </c>
      <c r="J215" s="47">
        <f t="shared" si="8"/>
        <v>312</v>
      </c>
      <c r="K215" s="5"/>
      <c r="O215" s="19"/>
      <c r="R215" s="29"/>
      <c r="S215" s="29"/>
      <c r="T215" s="20"/>
      <c r="U215" s="29"/>
      <c r="V215" s="29"/>
      <c r="W215" s="29"/>
      <c r="X215" s="20"/>
      <c r="Y215" s="29"/>
      <c r="Z215" s="29"/>
    </row>
    <row r="216" spans="1:26" ht="15" customHeight="1" x14ac:dyDescent="0.35">
      <c r="A216" s="45">
        <v>215</v>
      </c>
      <c r="B216" s="14">
        <v>0</v>
      </c>
      <c r="C216" s="46" t="s">
        <v>3261</v>
      </c>
      <c r="D216" s="21" t="s">
        <v>2042</v>
      </c>
      <c r="E216" s="21" t="s">
        <v>2043</v>
      </c>
      <c r="F216" s="21"/>
      <c r="G216" s="15">
        <v>381</v>
      </c>
      <c r="H216" s="22">
        <v>0.25</v>
      </c>
      <c r="I216" s="47">
        <f t="shared" si="7"/>
        <v>95.25</v>
      </c>
      <c r="J216" s="47">
        <f t="shared" si="8"/>
        <v>285.75</v>
      </c>
      <c r="K216" s="5">
        <v>44378</v>
      </c>
      <c r="O216" s="19"/>
      <c r="R216" s="29"/>
      <c r="S216" s="29"/>
      <c r="T216" s="20"/>
      <c r="U216" s="29"/>
      <c r="V216" s="29"/>
      <c r="W216" s="29"/>
      <c r="X216" s="20"/>
      <c r="Y216" s="29"/>
      <c r="Z216" s="29"/>
    </row>
    <row r="217" spans="1:26" ht="15" customHeight="1" x14ac:dyDescent="0.35">
      <c r="A217" s="45">
        <v>216</v>
      </c>
      <c r="B217" s="14">
        <v>1</v>
      </c>
      <c r="C217" s="46" t="s">
        <v>3502</v>
      </c>
      <c r="D217" s="21" t="s">
        <v>422</v>
      </c>
      <c r="E217" s="21" t="s">
        <v>423</v>
      </c>
      <c r="F217" s="21" t="s">
        <v>424</v>
      </c>
      <c r="G217" s="15">
        <v>534</v>
      </c>
      <c r="H217" s="22">
        <v>0.2</v>
      </c>
      <c r="I217" s="47">
        <f t="shared" si="7"/>
        <v>106.80000000000001</v>
      </c>
      <c r="J217" s="47">
        <f t="shared" si="8"/>
        <v>427.2</v>
      </c>
      <c r="K217" s="5">
        <v>44805</v>
      </c>
      <c r="O217" s="1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" customHeight="1" x14ac:dyDescent="0.35">
      <c r="A218" s="45">
        <v>217</v>
      </c>
      <c r="B218" s="14">
        <v>0</v>
      </c>
      <c r="C218" s="46"/>
      <c r="D218" s="21" t="s">
        <v>1542</v>
      </c>
      <c r="E218" s="21" t="s">
        <v>1543</v>
      </c>
      <c r="F218" s="21" t="s">
        <v>1544</v>
      </c>
      <c r="G218" s="15">
        <v>290</v>
      </c>
      <c r="H218" s="22">
        <v>0.2</v>
      </c>
      <c r="I218" s="47">
        <f t="shared" si="7"/>
        <v>58</v>
      </c>
      <c r="J218" s="47">
        <f t="shared" si="8"/>
        <v>232</v>
      </c>
      <c r="K218" s="5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" customHeight="1" x14ac:dyDescent="0.35">
      <c r="A219" s="45">
        <v>218</v>
      </c>
      <c r="B219" s="14">
        <v>0</v>
      </c>
      <c r="C219" s="46"/>
      <c r="D219" s="21" t="s">
        <v>2321</v>
      </c>
      <c r="E219" s="21" t="s">
        <v>2322</v>
      </c>
      <c r="F219" s="21"/>
      <c r="G219" s="15">
        <v>124.23</v>
      </c>
      <c r="H219" s="22">
        <v>0.18</v>
      </c>
      <c r="I219" s="47">
        <f t="shared" si="7"/>
        <v>22.3614</v>
      </c>
      <c r="J219" s="47">
        <f t="shared" si="8"/>
        <v>101.8686</v>
      </c>
      <c r="K219" s="5">
        <v>43647</v>
      </c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" customHeight="1" x14ac:dyDescent="0.35">
      <c r="A220" s="45">
        <v>219</v>
      </c>
      <c r="B220" s="14">
        <v>0</v>
      </c>
      <c r="C220" s="46"/>
      <c r="D220" s="21" t="s">
        <v>805</v>
      </c>
      <c r="E220" s="21" t="s">
        <v>806</v>
      </c>
      <c r="F220" s="21"/>
      <c r="G220" s="15">
        <v>94.83</v>
      </c>
      <c r="H220" s="22">
        <v>0.2</v>
      </c>
      <c r="I220" s="47">
        <f t="shared" si="7"/>
        <v>18.966000000000001</v>
      </c>
      <c r="J220" s="47">
        <f t="shared" si="8"/>
        <v>75.864000000000004</v>
      </c>
      <c r="K220" s="5">
        <v>43709</v>
      </c>
      <c r="R220" s="26"/>
      <c r="S220" s="29"/>
      <c r="T220" s="29"/>
      <c r="U220" s="29"/>
      <c r="V220" s="29"/>
      <c r="W220" s="29"/>
      <c r="X220" s="29"/>
      <c r="Y220" s="29"/>
      <c r="Z220" s="29"/>
    </row>
    <row r="221" spans="1:26" ht="15" customHeight="1" x14ac:dyDescent="0.35">
      <c r="A221" s="45">
        <v>220</v>
      </c>
      <c r="B221" s="14">
        <v>0</v>
      </c>
      <c r="C221" s="46"/>
      <c r="D221" s="21" t="s">
        <v>2525</v>
      </c>
      <c r="E221" s="21" t="s">
        <v>2526</v>
      </c>
      <c r="F221" s="21" t="s">
        <v>3715</v>
      </c>
      <c r="G221" s="15">
        <v>46</v>
      </c>
      <c r="H221" s="22">
        <v>0.2</v>
      </c>
      <c r="I221" s="47">
        <f t="shared" si="7"/>
        <v>9.2000000000000011</v>
      </c>
      <c r="J221" s="47">
        <f t="shared" si="8"/>
        <v>36.799999999999997</v>
      </c>
      <c r="K221" s="5">
        <v>44378</v>
      </c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" customHeight="1" x14ac:dyDescent="0.35">
      <c r="A222" s="45">
        <v>221</v>
      </c>
      <c r="B222" s="14">
        <v>2</v>
      </c>
      <c r="C222" s="46"/>
      <c r="D222" s="21" t="s">
        <v>4162</v>
      </c>
      <c r="E222" s="21" t="s">
        <v>3518</v>
      </c>
      <c r="F222" s="21" t="s">
        <v>2289</v>
      </c>
      <c r="G222" s="15">
        <v>40</v>
      </c>
      <c r="H222" s="22">
        <v>0.45</v>
      </c>
      <c r="I222" s="47">
        <f t="shared" si="7"/>
        <v>18</v>
      </c>
      <c r="J222" s="47">
        <f t="shared" si="8"/>
        <v>22</v>
      </c>
      <c r="K222" s="5">
        <v>44682</v>
      </c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" customHeight="1" x14ac:dyDescent="0.35">
      <c r="A223" s="45">
        <v>222</v>
      </c>
      <c r="B223" s="14">
        <v>0</v>
      </c>
      <c r="C223" s="46"/>
      <c r="D223" s="21" t="s">
        <v>4166</v>
      </c>
      <c r="E223" s="21" t="s">
        <v>3518</v>
      </c>
      <c r="F223" s="21" t="s">
        <v>3554</v>
      </c>
      <c r="G223" s="15">
        <v>56</v>
      </c>
      <c r="H223" s="22">
        <v>0.45</v>
      </c>
      <c r="I223" s="47">
        <f t="shared" si="7"/>
        <v>25.2</v>
      </c>
      <c r="J223" s="47">
        <f t="shared" si="8"/>
        <v>30.8</v>
      </c>
      <c r="K223" s="5">
        <v>44682</v>
      </c>
      <c r="R223" s="26"/>
      <c r="S223" s="26"/>
      <c r="T223" s="29"/>
      <c r="U223" s="29"/>
      <c r="V223" s="29"/>
      <c r="W223" s="29"/>
      <c r="X223" s="26"/>
      <c r="Y223" s="26"/>
      <c r="Z223" s="29"/>
    </row>
    <row r="224" spans="1:26" ht="15" customHeight="1" x14ac:dyDescent="0.35">
      <c r="A224" s="45">
        <v>223</v>
      </c>
      <c r="B224" s="14">
        <v>0</v>
      </c>
      <c r="C224" s="46"/>
      <c r="D224" s="21" t="s">
        <v>1120</v>
      </c>
      <c r="E224" s="21" t="s">
        <v>1119</v>
      </c>
      <c r="F224" s="21" t="s">
        <v>410</v>
      </c>
      <c r="G224" s="15">
        <v>97.59</v>
      </c>
      <c r="H224" s="22">
        <v>0.7</v>
      </c>
      <c r="I224" s="47">
        <f t="shared" si="7"/>
        <v>68.313000000000002</v>
      </c>
      <c r="J224" s="47">
        <f t="shared" si="8"/>
        <v>29.277000000000001</v>
      </c>
      <c r="K224" s="5">
        <v>43101</v>
      </c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" customHeight="1" x14ac:dyDescent="0.35">
      <c r="A225" s="45">
        <v>224</v>
      </c>
      <c r="B225" s="14">
        <v>0</v>
      </c>
      <c r="C225" s="46" t="s">
        <v>3264</v>
      </c>
      <c r="D225" s="21" t="s">
        <v>1631</v>
      </c>
      <c r="E225" s="21" t="s">
        <v>55</v>
      </c>
      <c r="F225" s="21" t="s">
        <v>400</v>
      </c>
      <c r="G225" s="15">
        <v>456</v>
      </c>
      <c r="H225" s="22">
        <v>0.7</v>
      </c>
      <c r="I225" s="47">
        <f t="shared" si="7"/>
        <v>319.2</v>
      </c>
      <c r="J225" s="47">
        <f t="shared" si="8"/>
        <v>136.80000000000001</v>
      </c>
      <c r="K225" s="5">
        <v>44409</v>
      </c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" customHeight="1" x14ac:dyDescent="0.35">
      <c r="A226" s="45">
        <v>225</v>
      </c>
      <c r="B226" s="14">
        <v>1</v>
      </c>
      <c r="C226" s="46"/>
      <c r="D226" s="21" t="s">
        <v>2100</v>
      </c>
      <c r="E226" s="21" t="s">
        <v>55</v>
      </c>
      <c r="F226" s="21" t="s">
        <v>400</v>
      </c>
      <c r="G226" s="15">
        <v>702</v>
      </c>
      <c r="H226" s="22">
        <v>0.6</v>
      </c>
      <c r="I226" s="47">
        <f t="shared" si="7"/>
        <v>421.2</v>
      </c>
      <c r="J226" s="47">
        <f t="shared" si="8"/>
        <v>280.8</v>
      </c>
      <c r="K226" s="5">
        <v>45261</v>
      </c>
      <c r="R226" s="26"/>
      <c r="S226" s="29"/>
      <c r="T226" s="29"/>
      <c r="U226" s="29"/>
      <c r="V226" s="29"/>
      <c r="W226" s="29"/>
      <c r="X226" s="29"/>
      <c r="Y226" s="29"/>
      <c r="Z226" s="29"/>
    </row>
    <row r="227" spans="1:26" ht="15" customHeight="1" x14ac:dyDescent="0.35">
      <c r="A227" s="45">
        <v>226</v>
      </c>
      <c r="B227" s="14">
        <v>0</v>
      </c>
      <c r="C227" s="46" t="s">
        <v>3559</v>
      </c>
      <c r="D227" s="21" t="s">
        <v>54</v>
      </c>
      <c r="E227" s="21" t="s">
        <v>55</v>
      </c>
      <c r="F227" s="21" t="s">
        <v>56</v>
      </c>
      <c r="G227" s="15">
        <v>441</v>
      </c>
      <c r="H227" s="22">
        <v>0.65</v>
      </c>
      <c r="I227" s="47">
        <f t="shared" si="7"/>
        <v>286.65000000000003</v>
      </c>
      <c r="J227" s="47">
        <f t="shared" si="8"/>
        <v>154.34999999999997</v>
      </c>
      <c r="K227" s="5">
        <v>44652</v>
      </c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" customHeight="1" x14ac:dyDescent="0.35">
      <c r="A228" s="45">
        <v>227</v>
      </c>
      <c r="B228" s="14">
        <v>1</v>
      </c>
      <c r="C228" s="46" t="s">
        <v>3265</v>
      </c>
      <c r="D228" s="21" t="s">
        <v>4472</v>
      </c>
      <c r="E228" s="21" t="s">
        <v>983</v>
      </c>
      <c r="F228" s="21" t="s">
        <v>41</v>
      </c>
      <c r="G228" s="15">
        <v>144</v>
      </c>
      <c r="H228" s="22">
        <v>0.5</v>
      </c>
      <c r="I228" s="47">
        <f t="shared" si="7"/>
        <v>72</v>
      </c>
      <c r="J228" s="47">
        <f t="shared" si="8"/>
        <v>72</v>
      </c>
      <c r="K228" s="5">
        <v>44136</v>
      </c>
      <c r="O228" s="1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" customHeight="1" x14ac:dyDescent="0.35">
      <c r="A229" s="45">
        <v>228</v>
      </c>
      <c r="B229" s="14">
        <v>0</v>
      </c>
      <c r="C229" s="46"/>
      <c r="D229" s="21" t="s">
        <v>428</v>
      </c>
      <c r="E229" s="21" t="s">
        <v>429</v>
      </c>
      <c r="F229" s="21" t="s">
        <v>430</v>
      </c>
      <c r="G229" s="15">
        <v>81</v>
      </c>
      <c r="H229" s="22">
        <v>0.4</v>
      </c>
      <c r="I229" s="47">
        <f t="shared" si="7"/>
        <v>32.4</v>
      </c>
      <c r="J229" s="47">
        <f t="shared" si="8"/>
        <v>48.6</v>
      </c>
      <c r="K229" s="5">
        <v>42948</v>
      </c>
      <c r="O229" s="19"/>
      <c r="R229" s="26"/>
      <c r="S229" s="26"/>
      <c r="T229" s="29"/>
      <c r="U229" s="29"/>
      <c r="V229" s="29"/>
      <c r="W229" s="29"/>
      <c r="X229" s="26"/>
      <c r="Y229" s="26"/>
      <c r="Z229" s="29"/>
    </row>
    <row r="230" spans="1:26" ht="15" customHeight="1" x14ac:dyDescent="0.35">
      <c r="A230" s="45">
        <v>229</v>
      </c>
      <c r="B230" s="14">
        <v>0</v>
      </c>
      <c r="C230" s="46"/>
      <c r="D230" s="21" t="s">
        <v>502</v>
      </c>
      <c r="E230" s="21" t="s">
        <v>503</v>
      </c>
      <c r="F230" s="21" t="s">
        <v>504</v>
      </c>
      <c r="G230" s="15">
        <v>99</v>
      </c>
      <c r="H230" s="22">
        <v>0.4</v>
      </c>
      <c r="I230" s="47">
        <f t="shared" si="7"/>
        <v>39.6</v>
      </c>
      <c r="J230" s="47">
        <f t="shared" si="8"/>
        <v>59.4</v>
      </c>
      <c r="K230" s="5">
        <v>43132</v>
      </c>
      <c r="O230" s="1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" customHeight="1" x14ac:dyDescent="0.35">
      <c r="A231" s="45">
        <v>230</v>
      </c>
      <c r="B231" s="14">
        <v>2</v>
      </c>
      <c r="C231" s="46" t="s">
        <v>3528</v>
      </c>
      <c r="D231" s="21" t="s">
        <v>3072</v>
      </c>
      <c r="E231" s="21" t="s">
        <v>2218</v>
      </c>
      <c r="F231" s="21" t="s">
        <v>270</v>
      </c>
      <c r="G231" s="15">
        <v>50</v>
      </c>
      <c r="H231" s="22">
        <v>0.4</v>
      </c>
      <c r="I231" s="47">
        <f t="shared" si="7"/>
        <v>20</v>
      </c>
      <c r="J231" s="47">
        <f t="shared" si="8"/>
        <v>30</v>
      </c>
      <c r="K231" s="5">
        <v>45352</v>
      </c>
      <c r="O231" s="19"/>
      <c r="R231" s="26"/>
      <c r="S231" s="29"/>
      <c r="T231" s="29"/>
      <c r="U231" s="29"/>
      <c r="V231" s="29"/>
      <c r="W231" s="26"/>
      <c r="X231" s="29"/>
      <c r="Y231" s="29"/>
      <c r="Z231" s="29"/>
    </row>
    <row r="232" spans="1:26" ht="15" customHeight="1" x14ac:dyDescent="0.35">
      <c r="A232" s="45">
        <v>231</v>
      </c>
      <c r="B232" s="14">
        <v>0</v>
      </c>
      <c r="C232" s="46"/>
      <c r="D232" s="21" t="s">
        <v>2679</v>
      </c>
      <c r="E232" s="21" t="s">
        <v>436</v>
      </c>
      <c r="F232" s="21" t="s">
        <v>437</v>
      </c>
      <c r="G232" s="15">
        <v>158.11000000000001</v>
      </c>
      <c r="H232" s="22">
        <v>0.17</v>
      </c>
      <c r="I232" s="47">
        <f t="shared" si="7"/>
        <v>26.878700000000006</v>
      </c>
      <c r="J232" s="47">
        <f t="shared" si="8"/>
        <v>131.2313</v>
      </c>
      <c r="K232" s="5">
        <v>43831</v>
      </c>
      <c r="O232" s="19"/>
      <c r="R232" s="26"/>
      <c r="S232" s="29"/>
      <c r="T232" s="29"/>
      <c r="U232" s="29"/>
      <c r="V232" s="29"/>
      <c r="W232" s="31"/>
      <c r="X232" s="29"/>
      <c r="Y232" s="29"/>
      <c r="Z232" s="29"/>
    </row>
    <row r="233" spans="1:26" ht="15" customHeight="1" x14ac:dyDescent="0.35">
      <c r="A233" s="45">
        <v>232</v>
      </c>
      <c r="B233" s="14">
        <v>0</v>
      </c>
      <c r="C233" s="46"/>
      <c r="D233" s="21" t="s">
        <v>435</v>
      </c>
      <c r="E233" s="21" t="s">
        <v>358</v>
      </c>
      <c r="F233" s="21" t="s">
        <v>202</v>
      </c>
      <c r="G233" s="15">
        <v>103</v>
      </c>
      <c r="H233" s="22">
        <v>0.6</v>
      </c>
      <c r="I233" s="47">
        <f t="shared" si="7"/>
        <v>61.8</v>
      </c>
      <c r="J233" s="47">
        <f t="shared" si="8"/>
        <v>41.2</v>
      </c>
      <c r="K233" s="5">
        <v>44470</v>
      </c>
      <c r="O233" s="19"/>
      <c r="R233" s="26"/>
      <c r="S233" s="29"/>
      <c r="T233" s="29"/>
      <c r="U233" s="29"/>
      <c r="V233" s="29"/>
      <c r="W233" s="31"/>
      <c r="X233" s="29"/>
      <c r="Y233" s="29"/>
      <c r="Z233" s="29"/>
    </row>
    <row r="234" spans="1:26" ht="15" customHeight="1" x14ac:dyDescent="0.35">
      <c r="A234" s="45">
        <v>233</v>
      </c>
      <c r="B234" s="14">
        <v>0</v>
      </c>
      <c r="C234" s="46"/>
      <c r="D234" s="21" t="s">
        <v>1932</v>
      </c>
      <c r="E234" s="21" t="s">
        <v>1933</v>
      </c>
      <c r="F234" s="21" t="s">
        <v>1934</v>
      </c>
      <c r="G234" s="15">
        <v>2189</v>
      </c>
      <c r="H234" s="22">
        <v>0.2</v>
      </c>
      <c r="I234" s="47">
        <f t="shared" si="7"/>
        <v>437.8</v>
      </c>
      <c r="J234" s="47">
        <f t="shared" si="8"/>
        <v>1751.2</v>
      </c>
      <c r="K234" s="5">
        <v>43070</v>
      </c>
      <c r="O234" s="19"/>
      <c r="R234" s="26"/>
      <c r="S234" s="29"/>
      <c r="T234" s="29"/>
      <c r="U234" s="29"/>
      <c r="V234" s="29"/>
      <c r="W234" s="31"/>
      <c r="X234" s="29"/>
      <c r="Y234" s="29"/>
      <c r="Z234" s="29"/>
    </row>
    <row r="235" spans="1:26" ht="15" customHeight="1" x14ac:dyDescent="0.35">
      <c r="A235" s="45">
        <v>234</v>
      </c>
      <c r="B235" s="14">
        <v>1</v>
      </c>
      <c r="C235" s="46" t="s">
        <v>3428</v>
      </c>
      <c r="D235" s="21" t="s">
        <v>1268</v>
      </c>
      <c r="E235" s="21" t="s">
        <v>449</v>
      </c>
      <c r="F235" s="21"/>
      <c r="G235" s="15">
        <v>291</v>
      </c>
      <c r="H235" s="22">
        <v>0.65</v>
      </c>
      <c r="I235" s="47">
        <f t="shared" si="7"/>
        <v>189.15</v>
      </c>
      <c r="J235" s="47">
        <f t="shared" si="8"/>
        <v>101.85</v>
      </c>
      <c r="K235" s="5">
        <v>44682</v>
      </c>
      <c r="O235" s="1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" customHeight="1" x14ac:dyDescent="0.35">
      <c r="A236" s="45">
        <v>235</v>
      </c>
      <c r="B236" s="14">
        <v>0</v>
      </c>
      <c r="C236" s="46"/>
      <c r="D236" s="21" t="s">
        <v>2561</v>
      </c>
      <c r="E236" s="21" t="s">
        <v>629</v>
      </c>
      <c r="F236" s="21"/>
      <c r="G236" s="15">
        <v>243.31</v>
      </c>
      <c r="H236" s="22">
        <v>0.15</v>
      </c>
      <c r="I236" s="47">
        <f t="shared" si="7"/>
        <v>36.496499999999997</v>
      </c>
      <c r="J236" s="47">
        <f t="shared" si="8"/>
        <v>206.8135</v>
      </c>
      <c r="K236" s="5">
        <v>43678</v>
      </c>
      <c r="O236" s="1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" customHeight="1" x14ac:dyDescent="0.35">
      <c r="A237" s="45">
        <v>236</v>
      </c>
      <c r="B237" s="14">
        <v>0</v>
      </c>
      <c r="C237" s="46"/>
      <c r="D237" s="21" t="s">
        <v>4270</v>
      </c>
      <c r="E237" s="21" t="s">
        <v>390</v>
      </c>
      <c r="F237" s="21"/>
      <c r="G237" s="15">
        <v>30</v>
      </c>
      <c r="H237" s="22">
        <v>0.2</v>
      </c>
      <c r="I237" s="47">
        <f t="shared" si="7"/>
        <v>6</v>
      </c>
      <c r="J237" s="47">
        <f t="shared" si="8"/>
        <v>24</v>
      </c>
      <c r="K237" s="5">
        <v>44927</v>
      </c>
      <c r="O237" s="19"/>
      <c r="R237" s="26"/>
      <c r="S237" s="32"/>
      <c r="T237" s="32"/>
      <c r="U237" s="29"/>
      <c r="V237" s="29"/>
      <c r="W237" s="29"/>
      <c r="X237" s="29"/>
      <c r="Y237" s="29"/>
      <c r="Z237" s="29"/>
    </row>
    <row r="238" spans="1:26" ht="15" customHeight="1" x14ac:dyDescent="0.35">
      <c r="A238" s="45">
        <v>237</v>
      </c>
      <c r="B238" s="14">
        <v>2</v>
      </c>
      <c r="C238" s="46"/>
      <c r="D238" s="21" t="s">
        <v>4147</v>
      </c>
      <c r="E238" s="21" t="s">
        <v>47</v>
      </c>
      <c r="F238" s="21" t="s">
        <v>48</v>
      </c>
      <c r="G238" s="15">
        <v>86</v>
      </c>
      <c r="H238" s="22">
        <v>0.3</v>
      </c>
      <c r="I238" s="47">
        <f t="shared" si="7"/>
        <v>25.8</v>
      </c>
      <c r="J238" s="47">
        <f t="shared" si="8"/>
        <v>60.2</v>
      </c>
      <c r="K238" s="5">
        <v>45323</v>
      </c>
      <c r="O238" s="19"/>
      <c r="R238" s="29"/>
      <c r="S238" s="29"/>
      <c r="T238" s="29"/>
      <c r="U238" s="29"/>
      <c r="V238" s="29"/>
      <c r="W238" s="33"/>
      <c r="X238" s="29"/>
      <c r="Y238" s="29"/>
      <c r="Z238" s="29"/>
    </row>
    <row r="239" spans="1:26" ht="15" customHeight="1" x14ac:dyDescent="0.35">
      <c r="A239" s="45">
        <v>238</v>
      </c>
      <c r="B239" s="14">
        <v>0</v>
      </c>
      <c r="C239" s="46"/>
      <c r="D239" s="21" t="s">
        <v>1942</v>
      </c>
      <c r="E239" s="21"/>
      <c r="F239" s="21"/>
      <c r="G239" s="15">
        <v>2800</v>
      </c>
      <c r="H239" s="22">
        <v>0.3</v>
      </c>
      <c r="I239" s="47">
        <f t="shared" si="7"/>
        <v>840</v>
      </c>
      <c r="J239" s="47">
        <f t="shared" si="8"/>
        <v>1960</v>
      </c>
      <c r="K239" s="5"/>
      <c r="O239" s="19"/>
    </row>
    <row r="240" spans="1:26" ht="15" customHeight="1" x14ac:dyDescent="0.35">
      <c r="A240" s="45">
        <v>239</v>
      </c>
      <c r="B240" s="14">
        <v>0</v>
      </c>
      <c r="C240" s="46"/>
      <c r="D240" s="21" t="s">
        <v>3963</v>
      </c>
      <c r="E240" s="21" t="s">
        <v>1935</v>
      </c>
      <c r="F240" s="21" t="s">
        <v>2968</v>
      </c>
      <c r="G240" s="15">
        <v>300</v>
      </c>
      <c r="H240" s="22">
        <v>0.4</v>
      </c>
      <c r="I240" s="47">
        <f t="shared" si="7"/>
        <v>120</v>
      </c>
      <c r="J240" s="47">
        <f t="shared" si="8"/>
        <v>180</v>
      </c>
      <c r="K240" s="5">
        <v>44378</v>
      </c>
      <c r="L240" s="17" t="s">
        <v>3219</v>
      </c>
      <c r="O240" s="19"/>
    </row>
    <row r="241" spans="1:15" ht="15" customHeight="1" x14ac:dyDescent="0.35">
      <c r="A241" s="45">
        <v>240</v>
      </c>
      <c r="B241" s="14">
        <v>0</v>
      </c>
      <c r="C241" s="46" t="s">
        <v>3266</v>
      </c>
      <c r="D241" s="21" t="s">
        <v>1936</v>
      </c>
      <c r="E241" s="21" t="s">
        <v>1935</v>
      </c>
      <c r="F241" s="21" t="s">
        <v>382</v>
      </c>
      <c r="G241" s="15">
        <v>460</v>
      </c>
      <c r="H241" s="22">
        <v>0.25</v>
      </c>
      <c r="I241" s="47">
        <f t="shared" si="7"/>
        <v>115</v>
      </c>
      <c r="J241" s="47">
        <f t="shared" si="8"/>
        <v>345</v>
      </c>
      <c r="K241" s="5">
        <v>44075</v>
      </c>
    </row>
    <row r="242" spans="1:15" ht="15" customHeight="1" x14ac:dyDescent="0.35">
      <c r="A242" s="45">
        <v>241</v>
      </c>
      <c r="B242" s="14">
        <v>1</v>
      </c>
      <c r="C242" s="46" t="s">
        <v>3268</v>
      </c>
      <c r="D242" s="21" t="s">
        <v>3022</v>
      </c>
      <c r="E242" s="21" t="s">
        <v>440</v>
      </c>
      <c r="F242" s="21" t="s">
        <v>387</v>
      </c>
      <c r="G242" s="15">
        <v>542</v>
      </c>
      <c r="H242" s="22">
        <v>0.2</v>
      </c>
      <c r="I242" s="47">
        <f t="shared" si="7"/>
        <v>108.4</v>
      </c>
      <c r="J242" s="47">
        <f t="shared" si="8"/>
        <v>433.6</v>
      </c>
      <c r="K242" s="5">
        <v>45323</v>
      </c>
    </row>
    <row r="243" spans="1:15" ht="15" customHeight="1" x14ac:dyDescent="0.35">
      <c r="A243" s="45">
        <v>242</v>
      </c>
      <c r="B243" s="14">
        <v>1</v>
      </c>
      <c r="C243" s="46" t="s">
        <v>3267</v>
      </c>
      <c r="D243" s="21" t="s">
        <v>2403</v>
      </c>
      <c r="E243" s="21" t="s">
        <v>440</v>
      </c>
      <c r="F243" s="21" t="s">
        <v>234</v>
      </c>
      <c r="G243" s="15">
        <v>392</v>
      </c>
      <c r="H243" s="22">
        <v>0.2</v>
      </c>
      <c r="I243" s="47">
        <f t="shared" si="7"/>
        <v>78.400000000000006</v>
      </c>
      <c r="J243" s="47">
        <f t="shared" si="8"/>
        <v>313.60000000000002</v>
      </c>
      <c r="K243" s="5">
        <v>45931</v>
      </c>
      <c r="O243" s="19"/>
    </row>
    <row r="244" spans="1:15" ht="15" customHeight="1" x14ac:dyDescent="0.35">
      <c r="A244" s="45">
        <v>243</v>
      </c>
      <c r="B244" s="14">
        <v>0</v>
      </c>
      <c r="C244" s="46" t="s">
        <v>3269</v>
      </c>
      <c r="D244" s="21" t="s">
        <v>441</v>
      </c>
      <c r="E244" s="21" t="s">
        <v>440</v>
      </c>
      <c r="F244" s="21" t="s">
        <v>4315</v>
      </c>
      <c r="G244" s="15">
        <v>200</v>
      </c>
      <c r="H244" s="22">
        <v>0.25</v>
      </c>
      <c r="I244" s="47">
        <f t="shared" si="7"/>
        <v>50</v>
      </c>
      <c r="J244" s="47">
        <f t="shared" si="8"/>
        <v>150</v>
      </c>
      <c r="K244" s="5">
        <v>45047</v>
      </c>
    </row>
    <row r="245" spans="1:15" ht="15" customHeight="1" x14ac:dyDescent="0.35">
      <c r="A245" s="45">
        <v>244</v>
      </c>
      <c r="B245" s="14">
        <v>1</v>
      </c>
      <c r="C245" s="46" t="s">
        <v>3623</v>
      </c>
      <c r="D245" s="21" t="s">
        <v>452</v>
      </c>
      <c r="E245" s="21" t="s">
        <v>451</v>
      </c>
      <c r="F245" s="21"/>
      <c r="G245" s="15">
        <v>94</v>
      </c>
      <c r="H245" s="22">
        <v>0.15</v>
      </c>
      <c r="I245" s="47">
        <f t="shared" si="7"/>
        <v>14.1</v>
      </c>
      <c r="J245" s="47">
        <f t="shared" si="8"/>
        <v>79.900000000000006</v>
      </c>
      <c r="K245" s="5">
        <v>45047</v>
      </c>
    </row>
    <row r="246" spans="1:15" ht="15" customHeight="1" x14ac:dyDescent="0.35">
      <c r="A246" s="45">
        <v>245</v>
      </c>
      <c r="B246" s="14">
        <v>0</v>
      </c>
      <c r="C246" s="46"/>
      <c r="D246" s="21" t="s">
        <v>45</v>
      </c>
      <c r="E246" s="21" t="s">
        <v>1966</v>
      </c>
      <c r="F246" s="21"/>
      <c r="G246" s="15">
        <v>264.39</v>
      </c>
      <c r="H246" s="22">
        <v>0.6</v>
      </c>
      <c r="I246" s="47">
        <f t="shared" si="7"/>
        <v>158.63399999999999</v>
      </c>
      <c r="J246" s="47">
        <f t="shared" si="8"/>
        <v>105.756</v>
      </c>
      <c r="K246" s="5">
        <v>43374</v>
      </c>
      <c r="L246" s="17" t="s">
        <v>2222</v>
      </c>
    </row>
    <row r="247" spans="1:15" ht="15" customHeight="1" x14ac:dyDescent="0.35">
      <c r="A247" s="45">
        <v>246</v>
      </c>
      <c r="B247" s="14">
        <v>0</v>
      </c>
      <c r="C247" s="46"/>
      <c r="D247" s="21" t="s">
        <v>431</v>
      </c>
      <c r="E247" s="21" t="s">
        <v>374</v>
      </c>
      <c r="F247" s="21" t="s">
        <v>432</v>
      </c>
      <c r="G247" s="15">
        <v>120</v>
      </c>
      <c r="H247" s="22">
        <v>0.4</v>
      </c>
      <c r="I247" s="47">
        <f t="shared" si="7"/>
        <v>48</v>
      </c>
      <c r="J247" s="47">
        <f t="shared" si="8"/>
        <v>72</v>
      </c>
      <c r="K247" s="5">
        <v>42767</v>
      </c>
    </row>
    <row r="248" spans="1:15" ht="15" customHeight="1" x14ac:dyDescent="0.35">
      <c r="A248" s="45">
        <v>247</v>
      </c>
      <c r="B248" s="14">
        <v>0</v>
      </c>
      <c r="C248" s="46"/>
      <c r="D248" s="21" t="s">
        <v>1633</v>
      </c>
      <c r="E248" s="21" t="s">
        <v>1634</v>
      </c>
      <c r="F248" s="21"/>
      <c r="G248" s="15">
        <v>234</v>
      </c>
      <c r="H248" s="22">
        <v>0.4</v>
      </c>
      <c r="I248" s="47">
        <f t="shared" si="7"/>
        <v>93.600000000000009</v>
      </c>
      <c r="J248" s="47">
        <f t="shared" si="8"/>
        <v>140.39999999999998</v>
      </c>
      <c r="K248" s="5">
        <v>43009</v>
      </c>
    </row>
    <row r="249" spans="1:15" ht="15" customHeight="1" x14ac:dyDescent="0.35">
      <c r="A249" s="45">
        <v>248</v>
      </c>
      <c r="B249" s="14">
        <v>1</v>
      </c>
      <c r="C249" s="46" t="s">
        <v>3270</v>
      </c>
      <c r="D249" s="21" t="s">
        <v>3032</v>
      </c>
      <c r="E249" s="21" t="s">
        <v>266</v>
      </c>
      <c r="F249" s="21" t="s">
        <v>3030</v>
      </c>
      <c r="G249" s="15">
        <v>225</v>
      </c>
      <c r="H249" s="22">
        <v>0.85</v>
      </c>
      <c r="I249" s="47">
        <f t="shared" si="7"/>
        <v>191.25</v>
      </c>
      <c r="J249" s="47">
        <f t="shared" si="8"/>
        <v>33.75</v>
      </c>
      <c r="K249" s="5">
        <v>44743</v>
      </c>
      <c r="L249" s="17" t="s">
        <v>4569</v>
      </c>
    </row>
    <row r="250" spans="1:15" ht="15" customHeight="1" x14ac:dyDescent="0.35">
      <c r="A250" s="45">
        <v>249</v>
      </c>
      <c r="B250" s="14">
        <v>1</v>
      </c>
      <c r="C250" s="46" t="s">
        <v>3276</v>
      </c>
      <c r="D250" s="21" t="s">
        <v>3148</v>
      </c>
      <c r="E250" s="21" t="s">
        <v>501</v>
      </c>
      <c r="F250" s="21" t="s">
        <v>2986</v>
      </c>
      <c r="G250" s="15">
        <v>240.9</v>
      </c>
      <c r="H250" s="22">
        <v>0.65</v>
      </c>
      <c r="I250" s="47">
        <f t="shared" si="7"/>
        <v>156.58500000000001</v>
      </c>
      <c r="J250" s="47">
        <f t="shared" si="8"/>
        <v>84.314999999999998</v>
      </c>
      <c r="K250" s="5">
        <v>44682</v>
      </c>
    </row>
    <row r="251" spans="1:15" ht="15" customHeight="1" x14ac:dyDescent="0.35">
      <c r="A251" s="45">
        <v>250</v>
      </c>
      <c r="B251" s="14">
        <v>0</v>
      </c>
      <c r="C251" s="46" t="s">
        <v>3275</v>
      </c>
      <c r="D251" s="21" t="s">
        <v>500</v>
      </c>
      <c r="E251" s="21" t="s">
        <v>501</v>
      </c>
      <c r="F251" s="21" t="s">
        <v>208</v>
      </c>
      <c r="G251" s="15">
        <v>178</v>
      </c>
      <c r="H251" s="22">
        <v>0.6</v>
      </c>
      <c r="I251" s="47">
        <f t="shared" si="7"/>
        <v>106.8</v>
      </c>
      <c r="J251" s="47">
        <f t="shared" si="8"/>
        <v>71.2</v>
      </c>
      <c r="K251" s="5">
        <v>44652</v>
      </c>
    </row>
    <row r="252" spans="1:15" ht="15" customHeight="1" x14ac:dyDescent="0.35">
      <c r="A252" s="45">
        <v>251</v>
      </c>
      <c r="B252" s="14">
        <v>0</v>
      </c>
      <c r="C252" s="46"/>
      <c r="D252" s="21" t="s">
        <v>1971</v>
      </c>
      <c r="E252" s="21" t="s">
        <v>1753</v>
      </c>
      <c r="F252" s="21" t="s">
        <v>202</v>
      </c>
      <c r="G252" s="15">
        <v>365</v>
      </c>
      <c r="H252" s="22">
        <v>0.5</v>
      </c>
      <c r="I252" s="47">
        <f t="shared" si="7"/>
        <v>182.5</v>
      </c>
      <c r="J252" s="47">
        <f t="shared" si="8"/>
        <v>182.5</v>
      </c>
      <c r="K252" s="5">
        <v>43435</v>
      </c>
    </row>
    <row r="253" spans="1:15" ht="15" customHeight="1" x14ac:dyDescent="0.35">
      <c r="A253" s="45">
        <v>252</v>
      </c>
      <c r="B253" s="14">
        <v>0</v>
      </c>
      <c r="C253" s="46"/>
      <c r="D253" s="21" t="s">
        <v>2078</v>
      </c>
      <c r="E253" s="21" t="s">
        <v>2079</v>
      </c>
      <c r="F253" s="21"/>
      <c r="G253" s="15">
        <v>324.60000000000002</v>
      </c>
      <c r="H253" s="22">
        <v>0.17</v>
      </c>
      <c r="I253" s="47">
        <f t="shared" si="7"/>
        <v>55.182000000000009</v>
      </c>
      <c r="J253" s="47">
        <f t="shared" si="8"/>
        <v>269.41800000000001</v>
      </c>
      <c r="K253" s="5">
        <v>44105</v>
      </c>
    </row>
    <row r="254" spans="1:15" ht="15" customHeight="1" x14ac:dyDescent="0.35">
      <c r="A254" s="45">
        <v>253</v>
      </c>
      <c r="B254" s="14">
        <v>2</v>
      </c>
      <c r="C254" s="14" t="s">
        <v>3449</v>
      </c>
      <c r="D254" s="45" t="s">
        <v>4356</v>
      </c>
      <c r="E254" s="45" t="s">
        <v>2775</v>
      </c>
      <c r="F254" s="45" t="s">
        <v>44</v>
      </c>
      <c r="G254" s="58">
        <v>136</v>
      </c>
      <c r="H254" s="22">
        <v>0.7</v>
      </c>
      <c r="I254" s="47">
        <f t="shared" si="7"/>
        <v>95.199999999999989</v>
      </c>
      <c r="J254" s="47">
        <f t="shared" si="8"/>
        <v>40.800000000000011</v>
      </c>
      <c r="K254" s="5">
        <v>44896</v>
      </c>
      <c r="O254" s="19"/>
    </row>
    <row r="255" spans="1:15" ht="15" customHeight="1" x14ac:dyDescent="0.35">
      <c r="A255" s="45">
        <v>254</v>
      </c>
      <c r="B255" s="14">
        <v>1</v>
      </c>
      <c r="C255" s="46" t="s">
        <v>3687</v>
      </c>
      <c r="D255" s="21" t="s">
        <v>1973</v>
      </c>
      <c r="E255" s="21" t="s">
        <v>1974</v>
      </c>
      <c r="F255" s="21" t="s">
        <v>448</v>
      </c>
      <c r="G255" s="15">
        <v>158</v>
      </c>
      <c r="H255" s="22">
        <v>0.6</v>
      </c>
      <c r="I255" s="47">
        <f t="shared" si="7"/>
        <v>94.8</v>
      </c>
      <c r="J255" s="47">
        <f t="shared" si="8"/>
        <v>63.2</v>
      </c>
      <c r="K255" s="5">
        <v>45383</v>
      </c>
      <c r="O255" s="19"/>
    </row>
    <row r="256" spans="1:15" ht="15" customHeight="1" x14ac:dyDescent="0.35">
      <c r="A256" s="45">
        <v>255</v>
      </c>
      <c r="B256" s="14">
        <v>0</v>
      </c>
      <c r="C256" s="46"/>
      <c r="D256" s="21" t="s">
        <v>2253</v>
      </c>
      <c r="E256" s="21" t="s">
        <v>46</v>
      </c>
      <c r="F256" s="21"/>
      <c r="G256" s="15">
        <v>231</v>
      </c>
      <c r="H256" s="22">
        <v>0.3</v>
      </c>
      <c r="I256" s="47">
        <f t="shared" si="7"/>
        <v>69.3</v>
      </c>
      <c r="J256" s="47">
        <f t="shared" si="8"/>
        <v>161.69999999999999</v>
      </c>
      <c r="K256" s="5">
        <v>44166</v>
      </c>
      <c r="O256" s="19"/>
    </row>
    <row r="257" spans="1:15" ht="15" customHeight="1" x14ac:dyDescent="0.35">
      <c r="A257" s="45">
        <v>256</v>
      </c>
      <c r="B257" s="14">
        <v>0</v>
      </c>
      <c r="C257" s="46"/>
      <c r="D257" s="21" t="s">
        <v>4115</v>
      </c>
      <c r="E257" s="21" t="s">
        <v>672</v>
      </c>
      <c r="F257" s="21" t="s">
        <v>44</v>
      </c>
      <c r="G257" s="15">
        <v>72</v>
      </c>
      <c r="H257" s="22">
        <v>0.4</v>
      </c>
      <c r="I257" s="47">
        <f t="shared" si="7"/>
        <v>28.8</v>
      </c>
      <c r="J257" s="47">
        <f t="shared" si="8"/>
        <v>43.2</v>
      </c>
      <c r="K257" s="5">
        <v>44927</v>
      </c>
      <c r="O257" s="19"/>
    </row>
    <row r="258" spans="1:15" ht="15" customHeight="1" x14ac:dyDescent="0.35">
      <c r="A258" s="45">
        <v>257</v>
      </c>
      <c r="B258" s="14">
        <v>0</v>
      </c>
      <c r="C258" s="46"/>
      <c r="D258" s="21" t="s">
        <v>1341</v>
      </c>
      <c r="E258" s="21" t="s">
        <v>1342</v>
      </c>
      <c r="F258" s="21"/>
      <c r="G258" s="15">
        <v>563.26</v>
      </c>
      <c r="H258" s="22">
        <v>0.2</v>
      </c>
      <c r="I258" s="47">
        <f t="shared" si="7"/>
        <v>112.652</v>
      </c>
      <c r="J258" s="47">
        <f t="shared" si="8"/>
        <v>450.608</v>
      </c>
      <c r="K258" s="5">
        <v>43252</v>
      </c>
      <c r="O258" s="19"/>
    </row>
    <row r="259" spans="1:15" ht="15" customHeight="1" x14ac:dyDescent="0.35">
      <c r="A259" s="45">
        <v>258</v>
      </c>
      <c r="B259" s="14">
        <v>1</v>
      </c>
      <c r="C259" s="46"/>
      <c r="D259" s="21" t="s">
        <v>4579</v>
      </c>
      <c r="E259" s="21" t="s">
        <v>433</v>
      </c>
      <c r="F259" s="21"/>
      <c r="G259" s="15">
        <v>640</v>
      </c>
      <c r="H259" s="22">
        <v>0.5</v>
      </c>
      <c r="I259" s="47">
        <f t="shared" si="7"/>
        <v>320</v>
      </c>
      <c r="J259" s="47">
        <f t="shared" si="8"/>
        <v>320</v>
      </c>
      <c r="K259" s="5">
        <v>43191</v>
      </c>
      <c r="O259" s="19"/>
    </row>
    <row r="260" spans="1:15" ht="15" customHeight="1" x14ac:dyDescent="0.35">
      <c r="A260" s="45">
        <v>259</v>
      </c>
      <c r="B260" s="14">
        <v>0</v>
      </c>
      <c r="C260" s="14">
        <v>905439</v>
      </c>
      <c r="D260" s="21" t="s">
        <v>3697</v>
      </c>
      <c r="E260" s="21" t="s">
        <v>3698</v>
      </c>
      <c r="F260" s="21" t="s">
        <v>489</v>
      </c>
      <c r="G260" s="15">
        <v>60</v>
      </c>
      <c r="H260" s="22">
        <v>0.2</v>
      </c>
      <c r="I260" s="47">
        <f t="shared" si="7"/>
        <v>12</v>
      </c>
      <c r="J260" s="47">
        <f t="shared" si="8"/>
        <v>48</v>
      </c>
      <c r="K260" s="5">
        <v>44317</v>
      </c>
      <c r="O260" s="19"/>
    </row>
    <row r="261" spans="1:15" ht="15" customHeight="1" x14ac:dyDescent="0.35">
      <c r="A261" s="45">
        <v>260</v>
      </c>
      <c r="B261" s="14">
        <v>2</v>
      </c>
      <c r="C261" s="46"/>
      <c r="D261" s="21" t="s">
        <v>4247</v>
      </c>
      <c r="E261" s="21" t="s">
        <v>821</v>
      </c>
      <c r="F261" s="21" t="s">
        <v>2957</v>
      </c>
      <c r="G261" s="15">
        <v>3995</v>
      </c>
      <c r="H261" s="22">
        <v>0.6</v>
      </c>
      <c r="I261" s="47">
        <f t="shared" si="7"/>
        <v>2397</v>
      </c>
      <c r="J261" s="47">
        <f t="shared" si="8"/>
        <v>1598</v>
      </c>
      <c r="K261" s="5"/>
      <c r="L261" s="17" t="s">
        <v>4583</v>
      </c>
      <c r="O261" s="19"/>
    </row>
    <row r="262" spans="1:15" ht="15" customHeight="1" x14ac:dyDescent="0.35">
      <c r="A262" s="45">
        <v>261</v>
      </c>
      <c r="B262" s="14">
        <v>0</v>
      </c>
      <c r="C262" s="46"/>
      <c r="D262" s="21" t="s">
        <v>2006</v>
      </c>
      <c r="E262" s="21" t="s">
        <v>245</v>
      </c>
      <c r="F262" s="21" t="s">
        <v>693</v>
      </c>
      <c r="G262" s="15">
        <v>384</v>
      </c>
      <c r="H262" s="22">
        <v>0.55000000000000004</v>
      </c>
      <c r="I262" s="47">
        <f t="shared" si="7"/>
        <v>211.20000000000002</v>
      </c>
      <c r="J262" s="47">
        <f t="shared" si="8"/>
        <v>172.79999999999998</v>
      </c>
      <c r="K262" s="5">
        <v>44531</v>
      </c>
      <c r="O262" s="19"/>
    </row>
    <row r="263" spans="1:15" ht="15" customHeight="1" x14ac:dyDescent="0.35">
      <c r="A263" s="45">
        <v>262</v>
      </c>
      <c r="B263" s="14">
        <v>0</v>
      </c>
      <c r="C263" s="46"/>
      <c r="D263" s="21" t="s">
        <v>2006</v>
      </c>
      <c r="E263" s="21" t="s">
        <v>245</v>
      </c>
      <c r="F263" s="21" t="s">
        <v>705</v>
      </c>
      <c r="G263" s="15">
        <v>342</v>
      </c>
      <c r="H263" s="22">
        <v>0.55000000000000004</v>
      </c>
      <c r="I263" s="47">
        <f t="shared" ref="I263:I328" si="9">G263*H263</f>
        <v>188.10000000000002</v>
      </c>
      <c r="J263" s="47">
        <f t="shared" si="8"/>
        <v>153.89999999999998</v>
      </c>
      <c r="K263" s="5">
        <v>43739</v>
      </c>
      <c r="O263" s="19"/>
    </row>
    <row r="264" spans="1:15" ht="15" customHeight="1" x14ac:dyDescent="0.35">
      <c r="A264" s="45">
        <v>263</v>
      </c>
      <c r="B264" s="14">
        <v>0</v>
      </c>
      <c r="C264" s="14" t="s">
        <v>3443</v>
      </c>
      <c r="D264" s="45" t="s">
        <v>3444</v>
      </c>
      <c r="E264" s="45" t="s">
        <v>2748</v>
      </c>
      <c r="F264" s="45" t="s">
        <v>3445</v>
      </c>
      <c r="G264" s="59">
        <v>337.93</v>
      </c>
      <c r="H264" s="22">
        <v>0.18</v>
      </c>
      <c r="I264" s="47">
        <f t="shared" si="9"/>
        <v>60.827399999999997</v>
      </c>
      <c r="J264" s="47">
        <f t="shared" si="8"/>
        <v>277.1026</v>
      </c>
      <c r="K264" s="5">
        <v>44136</v>
      </c>
      <c r="O264" s="19"/>
    </row>
    <row r="265" spans="1:15" ht="15" customHeight="1" x14ac:dyDescent="0.35">
      <c r="A265" s="45">
        <v>264</v>
      </c>
      <c r="B265" s="14">
        <v>0</v>
      </c>
      <c r="C265" s="46" t="s">
        <v>3277</v>
      </c>
      <c r="D265" s="21" t="s">
        <v>3034</v>
      </c>
      <c r="E265" s="21" t="s">
        <v>392</v>
      </c>
      <c r="F265" s="21" t="s">
        <v>232</v>
      </c>
      <c r="G265" s="15">
        <v>290</v>
      </c>
      <c r="H265" s="22">
        <v>0.6</v>
      </c>
      <c r="I265" s="47">
        <f t="shared" si="9"/>
        <v>174</v>
      </c>
      <c r="J265" s="47">
        <f t="shared" si="8"/>
        <v>116</v>
      </c>
      <c r="K265" s="5">
        <v>44531</v>
      </c>
      <c r="O265" s="19"/>
    </row>
    <row r="266" spans="1:15" ht="15" customHeight="1" x14ac:dyDescent="0.35">
      <c r="A266" s="45">
        <v>265</v>
      </c>
      <c r="B266" s="14">
        <v>0</v>
      </c>
      <c r="C266" s="46" t="s">
        <v>3272</v>
      </c>
      <c r="D266" s="21" t="s">
        <v>2960</v>
      </c>
      <c r="E266" s="21" t="s">
        <v>63</v>
      </c>
      <c r="F266" s="21" t="s">
        <v>2961</v>
      </c>
      <c r="G266" s="15">
        <v>114</v>
      </c>
      <c r="H266" s="22">
        <v>0.6</v>
      </c>
      <c r="I266" s="47">
        <f t="shared" si="9"/>
        <v>68.399999999999991</v>
      </c>
      <c r="J266" s="47">
        <f t="shared" si="8"/>
        <v>45.600000000000009</v>
      </c>
      <c r="K266" s="5">
        <v>44044</v>
      </c>
      <c r="O266" s="19"/>
    </row>
    <row r="267" spans="1:15" ht="15" customHeight="1" x14ac:dyDescent="0.35">
      <c r="A267" s="45">
        <v>266</v>
      </c>
      <c r="B267" s="14">
        <v>0</v>
      </c>
      <c r="C267" s="46" t="s">
        <v>3274</v>
      </c>
      <c r="D267" s="21" t="s">
        <v>1672</v>
      </c>
      <c r="E267" s="21" t="s">
        <v>426</v>
      </c>
      <c r="F267" s="21" t="s">
        <v>3700</v>
      </c>
      <c r="G267" s="15">
        <v>172</v>
      </c>
      <c r="H267" s="22">
        <v>0.15</v>
      </c>
      <c r="I267" s="47">
        <f t="shared" si="9"/>
        <v>25.8</v>
      </c>
      <c r="J267" s="47">
        <f t="shared" si="8"/>
        <v>146.19999999999999</v>
      </c>
      <c r="K267" s="5">
        <v>45170</v>
      </c>
      <c r="O267" s="19"/>
    </row>
    <row r="268" spans="1:15" ht="15" customHeight="1" x14ac:dyDescent="0.35">
      <c r="A268" s="45">
        <v>267</v>
      </c>
      <c r="B268" s="14">
        <v>1</v>
      </c>
      <c r="C268" s="46" t="s">
        <v>3273</v>
      </c>
      <c r="D268" s="21" t="s">
        <v>427</v>
      </c>
      <c r="E268" s="21" t="s">
        <v>426</v>
      </c>
      <c r="F268" s="21"/>
      <c r="G268" s="15">
        <v>172</v>
      </c>
      <c r="H268" s="22">
        <v>0.15</v>
      </c>
      <c r="I268" s="47">
        <f t="shared" si="9"/>
        <v>25.8</v>
      </c>
      <c r="J268" s="47">
        <f t="shared" si="8"/>
        <v>146.19999999999999</v>
      </c>
      <c r="K268" s="5">
        <v>44621</v>
      </c>
    </row>
    <row r="269" spans="1:15" ht="15" customHeight="1" x14ac:dyDescent="0.35">
      <c r="A269" s="45">
        <v>268</v>
      </c>
      <c r="B269" s="14">
        <v>0</v>
      </c>
      <c r="C269" s="46"/>
      <c r="D269" s="21" t="s">
        <v>3663</v>
      </c>
      <c r="E269" s="21" t="s">
        <v>2251</v>
      </c>
      <c r="F269" s="21" t="s">
        <v>41</v>
      </c>
      <c r="G269" s="15">
        <v>367</v>
      </c>
      <c r="H269" s="22">
        <v>0.5</v>
      </c>
      <c r="I269" s="47">
        <f t="shared" si="9"/>
        <v>183.5</v>
      </c>
      <c r="J269" s="47">
        <f t="shared" si="8"/>
        <v>183.5</v>
      </c>
      <c r="K269" s="5">
        <v>44409</v>
      </c>
    </row>
    <row r="270" spans="1:15" ht="15" customHeight="1" x14ac:dyDescent="0.35">
      <c r="A270" s="45">
        <v>269</v>
      </c>
      <c r="B270" s="14">
        <v>1</v>
      </c>
      <c r="C270" s="46"/>
      <c r="D270" s="21" t="s">
        <v>4458</v>
      </c>
      <c r="E270" s="21" t="s">
        <v>129</v>
      </c>
      <c r="F270" s="21" t="s">
        <v>742</v>
      </c>
      <c r="G270" s="15">
        <v>170</v>
      </c>
      <c r="H270" s="22">
        <v>0.6</v>
      </c>
      <c r="I270" s="47">
        <f t="shared" si="9"/>
        <v>102</v>
      </c>
      <c r="J270" s="47">
        <f t="shared" si="8"/>
        <v>68</v>
      </c>
      <c r="K270" s="5">
        <v>45231</v>
      </c>
      <c r="L270" s="19"/>
    </row>
    <row r="271" spans="1:15" ht="15" customHeight="1" x14ac:dyDescent="0.35">
      <c r="A271" s="45">
        <v>270</v>
      </c>
      <c r="B271" s="14">
        <v>0</v>
      </c>
      <c r="C271" s="46"/>
      <c r="D271" s="21" t="s">
        <v>3101</v>
      </c>
      <c r="E271" s="21" t="s">
        <v>388</v>
      </c>
      <c r="F271" s="21" t="s">
        <v>389</v>
      </c>
      <c r="G271" s="15">
        <v>744.57</v>
      </c>
      <c r="H271" s="22">
        <v>0.25</v>
      </c>
      <c r="I271" s="47">
        <f t="shared" si="9"/>
        <v>186.14250000000001</v>
      </c>
      <c r="J271" s="47">
        <f t="shared" si="8"/>
        <v>558.42750000000001</v>
      </c>
      <c r="K271" s="5"/>
    </row>
    <row r="272" spans="1:15" ht="15" customHeight="1" x14ac:dyDescent="0.35">
      <c r="A272" s="45">
        <v>271</v>
      </c>
      <c r="B272" s="14">
        <v>0</v>
      </c>
      <c r="C272" s="46"/>
      <c r="D272" s="45" t="s">
        <v>3101</v>
      </c>
      <c r="E272" s="21" t="s">
        <v>388</v>
      </c>
      <c r="F272" s="21" t="s">
        <v>989</v>
      </c>
      <c r="G272" s="15">
        <v>972</v>
      </c>
      <c r="H272" s="22">
        <v>0.2</v>
      </c>
      <c r="I272" s="47">
        <f t="shared" si="9"/>
        <v>194.4</v>
      </c>
      <c r="J272" s="47">
        <f t="shared" si="8"/>
        <v>777.6</v>
      </c>
      <c r="K272" s="5">
        <v>44805</v>
      </c>
    </row>
    <row r="273" spans="1:15" ht="15" customHeight="1" x14ac:dyDescent="0.35">
      <c r="A273" s="45">
        <v>272</v>
      </c>
      <c r="B273" s="14">
        <v>0</v>
      </c>
      <c r="C273" s="46" t="s">
        <v>3617</v>
      </c>
      <c r="D273" s="21" t="s">
        <v>1988</v>
      </c>
      <c r="E273" s="21" t="s">
        <v>1058</v>
      </c>
      <c r="F273" s="21" t="s">
        <v>218</v>
      </c>
      <c r="G273" s="15">
        <v>553</v>
      </c>
      <c r="H273" s="22">
        <v>0.3</v>
      </c>
      <c r="I273" s="47">
        <f t="shared" si="9"/>
        <v>165.9</v>
      </c>
      <c r="J273" s="47">
        <f t="shared" si="8"/>
        <v>387.1</v>
      </c>
      <c r="K273" s="5">
        <v>44682</v>
      </c>
    </row>
    <row r="274" spans="1:15" ht="15" customHeight="1" x14ac:dyDescent="0.35">
      <c r="A274" s="45">
        <v>273</v>
      </c>
      <c r="B274" s="14">
        <v>0</v>
      </c>
      <c r="C274" s="46"/>
      <c r="D274" s="21" t="s">
        <v>2037</v>
      </c>
      <c r="E274" s="21" t="s">
        <v>2038</v>
      </c>
      <c r="F274" s="21" t="s">
        <v>2039</v>
      </c>
      <c r="G274" s="15">
        <v>41.7</v>
      </c>
      <c r="H274" s="22">
        <v>0.35</v>
      </c>
      <c r="I274" s="47">
        <f t="shared" si="9"/>
        <v>14.595000000000001</v>
      </c>
      <c r="J274" s="47">
        <f t="shared" si="8"/>
        <v>27.105000000000004</v>
      </c>
      <c r="K274" s="5">
        <v>43525</v>
      </c>
    </row>
    <row r="275" spans="1:15" ht="15" customHeight="1" x14ac:dyDescent="0.35">
      <c r="A275" s="45">
        <v>274</v>
      </c>
      <c r="B275" s="14">
        <v>0</v>
      </c>
      <c r="C275" s="46"/>
      <c r="D275" s="21" t="s">
        <v>696</v>
      </c>
      <c r="E275" s="21" t="s">
        <v>425</v>
      </c>
      <c r="F275" s="21"/>
      <c r="G275" s="15">
        <v>261</v>
      </c>
      <c r="H275" s="22">
        <v>0.17</v>
      </c>
      <c r="I275" s="47">
        <f t="shared" si="9"/>
        <v>44.370000000000005</v>
      </c>
      <c r="J275" s="47">
        <f t="shared" si="8"/>
        <v>216.63</v>
      </c>
      <c r="K275" s="5">
        <v>43739</v>
      </c>
    </row>
    <row r="276" spans="1:15" ht="15" customHeight="1" x14ac:dyDescent="0.35">
      <c r="A276" s="45">
        <v>275</v>
      </c>
      <c r="B276" s="14">
        <v>0</v>
      </c>
      <c r="C276" s="46"/>
      <c r="D276" s="21" t="s">
        <v>1718</v>
      </c>
      <c r="E276" s="21" t="s">
        <v>425</v>
      </c>
      <c r="F276" s="21"/>
      <c r="G276" s="15">
        <v>128.25</v>
      </c>
      <c r="H276" s="22">
        <v>0.2</v>
      </c>
      <c r="I276" s="47">
        <f t="shared" si="9"/>
        <v>25.650000000000002</v>
      </c>
      <c r="J276" s="47">
        <f t="shared" si="8"/>
        <v>102.6</v>
      </c>
      <c r="K276" s="5">
        <v>43983</v>
      </c>
    </row>
    <row r="277" spans="1:15" ht="15" customHeight="1" x14ac:dyDescent="0.35">
      <c r="A277" s="45">
        <v>276</v>
      </c>
      <c r="B277" s="14">
        <v>0</v>
      </c>
      <c r="C277" s="46" t="s">
        <v>3279</v>
      </c>
      <c r="D277" s="21" t="s">
        <v>438</v>
      </c>
      <c r="E277" s="21" t="s">
        <v>425</v>
      </c>
      <c r="F277" s="21" t="s">
        <v>439</v>
      </c>
      <c r="G277" s="15">
        <v>257.52999999999997</v>
      </c>
      <c r="H277" s="22">
        <v>0.17</v>
      </c>
      <c r="I277" s="47">
        <f t="shared" si="9"/>
        <v>43.780099999999997</v>
      </c>
      <c r="J277" s="47">
        <f t="shared" ref="J277:J341" si="10">G277-I277</f>
        <v>213.74989999999997</v>
      </c>
      <c r="K277" s="5">
        <v>44805</v>
      </c>
    </row>
    <row r="278" spans="1:15" ht="15" customHeight="1" x14ac:dyDescent="0.35">
      <c r="A278" s="45">
        <v>277</v>
      </c>
      <c r="B278" s="14">
        <v>5</v>
      </c>
      <c r="C278" s="46"/>
      <c r="D278" s="21" t="s">
        <v>1243</v>
      </c>
      <c r="E278" s="21" t="s">
        <v>2170</v>
      </c>
      <c r="F278" s="21" t="s">
        <v>1244</v>
      </c>
      <c r="G278" s="15">
        <v>76</v>
      </c>
      <c r="H278" s="22">
        <v>0.4</v>
      </c>
      <c r="I278" s="47">
        <f t="shared" si="9"/>
        <v>30.400000000000002</v>
      </c>
      <c r="J278" s="47">
        <f t="shared" si="10"/>
        <v>45.599999999999994</v>
      </c>
      <c r="K278" s="5">
        <v>45078</v>
      </c>
    </row>
    <row r="279" spans="1:15" ht="15" customHeight="1" x14ac:dyDescent="0.35">
      <c r="A279" s="45">
        <v>278</v>
      </c>
      <c r="B279" s="39">
        <v>0</v>
      </c>
      <c r="C279" s="46" t="s">
        <v>3278</v>
      </c>
      <c r="D279" s="21" t="s">
        <v>2330</v>
      </c>
      <c r="E279" s="21" t="s">
        <v>2331</v>
      </c>
      <c r="F279" s="21" t="s">
        <v>2332</v>
      </c>
      <c r="G279" s="15">
        <v>516</v>
      </c>
      <c r="H279" s="22">
        <v>0.2</v>
      </c>
      <c r="I279" s="47">
        <f t="shared" si="9"/>
        <v>103.2</v>
      </c>
      <c r="J279" s="47">
        <f t="shared" si="10"/>
        <v>412.8</v>
      </c>
      <c r="K279" s="5">
        <v>44470</v>
      </c>
      <c r="O279" s="19"/>
    </row>
    <row r="280" spans="1:15" ht="15" customHeight="1" x14ac:dyDescent="0.35">
      <c r="A280" s="45">
        <v>279</v>
      </c>
      <c r="B280" s="14">
        <v>1</v>
      </c>
      <c r="C280" s="46"/>
      <c r="D280" s="21" t="s">
        <v>2109</v>
      </c>
      <c r="E280" s="21" t="s">
        <v>499</v>
      </c>
      <c r="F280" s="21"/>
      <c r="G280" s="15">
        <v>81</v>
      </c>
      <c r="H280" s="22">
        <v>0.4</v>
      </c>
      <c r="I280" s="47">
        <f t="shared" si="9"/>
        <v>32.4</v>
      </c>
      <c r="J280" s="47">
        <f t="shared" si="10"/>
        <v>48.6</v>
      </c>
      <c r="K280" s="5">
        <v>44470</v>
      </c>
      <c r="O280" s="19"/>
    </row>
    <row r="281" spans="1:15" ht="15" customHeight="1" x14ac:dyDescent="0.35">
      <c r="A281" s="45">
        <v>280</v>
      </c>
      <c r="B281" s="14">
        <v>1</v>
      </c>
      <c r="C281" s="46"/>
      <c r="D281" s="21" t="s">
        <v>4364</v>
      </c>
      <c r="E281" s="21" t="s">
        <v>340</v>
      </c>
      <c r="F281" s="21"/>
      <c r="G281" s="15">
        <v>199</v>
      </c>
      <c r="H281" s="22">
        <v>0.6</v>
      </c>
      <c r="I281" s="47">
        <f t="shared" si="9"/>
        <v>119.39999999999999</v>
      </c>
      <c r="J281" s="47">
        <f t="shared" si="10"/>
        <v>79.600000000000009</v>
      </c>
      <c r="K281" s="5">
        <v>45566</v>
      </c>
      <c r="O281" s="19"/>
    </row>
    <row r="282" spans="1:15" ht="15" customHeight="1" x14ac:dyDescent="0.35">
      <c r="A282" s="45">
        <v>281</v>
      </c>
      <c r="B282" s="14">
        <v>1</v>
      </c>
      <c r="C282" s="46"/>
      <c r="D282" s="21" t="s">
        <v>4570</v>
      </c>
      <c r="E282" s="21" t="s">
        <v>38</v>
      </c>
      <c r="F282" s="21"/>
      <c r="G282" s="15">
        <v>140</v>
      </c>
      <c r="H282" s="22">
        <v>0.4</v>
      </c>
      <c r="I282" s="47">
        <f t="shared" si="9"/>
        <v>56</v>
      </c>
      <c r="J282" s="47">
        <f t="shared" si="10"/>
        <v>84</v>
      </c>
      <c r="K282" s="5">
        <v>43040</v>
      </c>
      <c r="O282" s="19"/>
    </row>
    <row r="283" spans="1:15" ht="15" customHeight="1" x14ac:dyDescent="0.35">
      <c r="A283" s="45">
        <v>282</v>
      </c>
      <c r="B283" s="14">
        <v>0</v>
      </c>
      <c r="C283" s="46"/>
      <c r="D283" s="21" t="s">
        <v>52</v>
      </c>
      <c r="E283" s="21" t="s">
        <v>53</v>
      </c>
      <c r="F283" s="21"/>
      <c r="G283" s="15">
        <v>96</v>
      </c>
      <c r="H283" s="22">
        <v>0.4</v>
      </c>
      <c r="I283" s="47">
        <f t="shared" si="9"/>
        <v>38.400000000000006</v>
      </c>
      <c r="J283" s="47">
        <f t="shared" si="10"/>
        <v>57.599999999999994</v>
      </c>
      <c r="K283" s="5">
        <v>43132</v>
      </c>
      <c r="O283" s="19"/>
    </row>
    <row r="284" spans="1:15" ht="15" customHeight="1" x14ac:dyDescent="0.35">
      <c r="A284" s="45">
        <v>283</v>
      </c>
      <c r="B284" s="14">
        <v>0</v>
      </c>
      <c r="C284" s="46"/>
      <c r="D284" s="21" t="s">
        <v>4564</v>
      </c>
      <c r="E284" s="21" t="s">
        <v>38</v>
      </c>
      <c r="F284" s="21"/>
      <c r="G284" s="15">
        <v>89</v>
      </c>
      <c r="H284" s="22">
        <v>0.3</v>
      </c>
      <c r="I284" s="47">
        <f t="shared" si="9"/>
        <v>26.7</v>
      </c>
      <c r="J284" s="47">
        <f t="shared" si="10"/>
        <v>62.3</v>
      </c>
      <c r="K284" s="5">
        <v>45323</v>
      </c>
      <c r="O284" s="19"/>
    </row>
    <row r="285" spans="1:15" ht="15" customHeight="1" x14ac:dyDescent="0.35">
      <c r="A285" s="45">
        <v>284</v>
      </c>
      <c r="B285" s="14">
        <v>1</v>
      </c>
      <c r="C285" s="46"/>
      <c r="D285" s="21" t="s">
        <v>4372</v>
      </c>
      <c r="E285" s="21" t="s">
        <v>38</v>
      </c>
      <c r="F285" s="21"/>
      <c r="G285" s="15">
        <v>88.8</v>
      </c>
      <c r="H285" s="22">
        <v>0.5</v>
      </c>
      <c r="I285" s="47">
        <f t="shared" si="9"/>
        <v>44.4</v>
      </c>
      <c r="J285" s="47">
        <f t="shared" si="10"/>
        <v>44.4</v>
      </c>
      <c r="K285" s="5">
        <v>44896</v>
      </c>
      <c r="O285" s="19"/>
    </row>
    <row r="286" spans="1:15" ht="15" customHeight="1" x14ac:dyDescent="0.35">
      <c r="A286" s="45">
        <v>285</v>
      </c>
      <c r="B286" s="14">
        <v>0</v>
      </c>
      <c r="C286" s="46" t="s">
        <v>3509</v>
      </c>
      <c r="D286" s="21" t="s">
        <v>3510</v>
      </c>
      <c r="E286" s="21" t="s">
        <v>3511</v>
      </c>
      <c r="F286" s="21" t="s">
        <v>3512</v>
      </c>
      <c r="G286" s="15">
        <v>80</v>
      </c>
      <c r="H286" s="22">
        <v>0.5</v>
      </c>
      <c r="I286" s="47">
        <f t="shared" si="9"/>
        <v>40</v>
      </c>
      <c r="J286" s="47">
        <f t="shared" si="10"/>
        <v>40</v>
      </c>
      <c r="K286" s="5">
        <v>44348</v>
      </c>
      <c r="O286" s="19"/>
    </row>
    <row r="287" spans="1:15" ht="15" customHeight="1" x14ac:dyDescent="0.35">
      <c r="A287" s="45">
        <v>286</v>
      </c>
      <c r="B287" s="14">
        <v>0</v>
      </c>
      <c r="C287" s="14"/>
      <c r="D287" s="21" t="s">
        <v>4264</v>
      </c>
      <c r="E287" s="21" t="s">
        <v>4262</v>
      </c>
      <c r="F287" s="21" t="s">
        <v>4263</v>
      </c>
      <c r="G287" s="15">
        <v>210</v>
      </c>
      <c r="H287" s="22">
        <v>0.4</v>
      </c>
      <c r="I287" s="47">
        <f t="shared" si="9"/>
        <v>84</v>
      </c>
      <c r="J287" s="47">
        <f t="shared" si="10"/>
        <v>126</v>
      </c>
      <c r="K287" s="5">
        <v>44774</v>
      </c>
      <c r="O287" s="19"/>
    </row>
    <row r="288" spans="1:15" ht="15" customHeight="1" x14ac:dyDescent="0.35">
      <c r="A288" s="45">
        <v>287</v>
      </c>
      <c r="B288" s="14">
        <v>0</v>
      </c>
      <c r="C288" s="14"/>
      <c r="D288" s="21" t="s">
        <v>4448</v>
      </c>
      <c r="E288" s="21" t="s">
        <v>529</v>
      </c>
      <c r="F288" s="21"/>
      <c r="G288" s="15">
        <v>556</v>
      </c>
      <c r="H288" s="22">
        <v>0.7</v>
      </c>
      <c r="I288" s="47">
        <f t="shared" si="9"/>
        <v>389.2</v>
      </c>
      <c r="J288" s="47">
        <f t="shared" si="10"/>
        <v>166.8</v>
      </c>
      <c r="K288" s="5">
        <v>44652</v>
      </c>
      <c r="L288" s="17" t="s">
        <v>3219</v>
      </c>
      <c r="O288" s="19"/>
    </row>
    <row r="289" spans="1:15" ht="15" customHeight="1" x14ac:dyDescent="0.35">
      <c r="A289" s="45">
        <v>288</v>
      </c>
      <c r="B289" s="14">
        <v>1</v>
      </c>
      <c r="C289" s="46"/>
      <c r="D289" s="21" t="s">
        <v>4330</v>
      </c>
      <c r="E289" s="21" t="s">
        <v>4331</v>
      </c>
      <c r="F289" s="21" t="s">
        <v>1002</v>
      </c>
      <c r="G289" s="15">
        <v>390</v>
      </c>
      <c r="H289" s="22">
        <v>0.3</v>
      </c>
      <c r="I289" s="47">
        <f t="shared" si="9"/>
        <v>117</v>
      </c>
      <c r="J289" s="47">
        <f t="shared" si="10"/>
        <v>273</v>
      </c>
      <c r="K289" s="5">
        <v>43344</v>
      </c>
      <c r="L289" s="17" t="s">
        <v>3944</v>
      </c>
      <c r="O289" s="19"/>
    </row>
    <row r="290" spans="1:15" ht="15" customHeight="1" x14ac:dyDescent="0.35">
      <c r="A290" s="45">
        <v>289</v>
      </c>
      <c r="B290" s="14">
        <v>0</v>
      </c>
      <c r="C290" s="14"/>
      <c r="D290" s="21" t="s">
        <v>3733</v>
      </c>
      <c r="E290" s="21" t="s">
        <v>76</v>
      </c>
      <c r="F290" s="21" t="s">
        <v>202</v>
      </c>
      <c r="G290" s="15">
        <v>160</v>
      </c>
      <c r="H290" s="22">
        <v>0.7</v>
      </c>
      <c r="I290" s="47">
        <f t="shared" si="9"/>
        <v>112</v>
      </c>
      <c r="J290" s="47">
        <f t="shared" si="10"/>
        <v>48</v>
      </c>
      <c r="K290" s="5">
        <v>45200</v>
      </c>
      <c r="O290" s="19"/>
    </row>
    <row r="291" spans="1:15" ht="15" customHeight="1" x14ac:dyDescent="0.35">
      <c r="A291" s="45">
        <v>290</v>
      </c>
      <c r="B291" s="14">
        <v>1</v>
      </c>
      <c r="C291" s="46" t="s">
        <v>3280</v>
      </c>
      <c r="D291" s="21" t="s">
        <v>2829</v>
      </c>
      <c r="E291" s="21" t="s">
        <v>63</v>
      </c>
      <c r="F291" s="21" t="s">
        <v>2830</v>
      </c>
      <c r="G291" s="15">
        <v>155.44</v>
      </c>
      <c r="H291" s="22">
        <v>0.5</v>
      </c>
      <c r="I291" s="47">
        <f t="shared" si="9"/>
        <v>77.72</v>
      </c>
      <c r="J291" s="47">
        <f t="shared" si="10"/>
        <v>77.72</v>
      </c>
      <c r="K291" s="5">
        <v>44562</v>
      </c>
      <c r="L291" s="19"/>
    </row>
    <row r="292" spans="1:15" ht="15" customHeight="1" x14ac:dyDescent="0.35">
      <c r="A292" s="45">
        <v>291</v>
      </c>
      <c r="B292" s="14">
        <v>1</v>
      </c>
      <c r="C292" s="46" t="s">
        <v>3281</v>
      </c>
      <c r="D292" s="21" t="s">
        <v>2781</v>
      </c>
      <c r="E292" s="21" t="s">
        <v>63</v>
      </c>
      <c r="F292" s="21" t="s">
        <v>2782</v>
      </c>
      <c r="G292" s="15">
        <v>119.06</v>
      </c>
      <c r="H292" s="22">
        <v>0.6</v>
      </c>
      <c r="I292" s="47">
        <f t="shared" si="9"/>
        <v>71.435999999999993</v>
      </c>
      <c r="J292" s="47">
        <f t="shared" si="10"/>
        <v>47.624000000000009</v>
      </c>
      <c r="K292" s="5">
        <v>44593</v>
      </c>
    </row>
    <row r="293" spans="1:15" ht="15" customHeight="1" x14ac:dyDescent="0.35">
      <c r="A293" s="45">
        <v>292</v>
      </c>
      <c r="B293" s="14">
        <v>1</v>
      </c>
      <c r="C293" s="46" t="s">
        <v>3373</v>
      </c>
      <c r="D293" s="21" t="s">
        <v>3371</v>
      </c>
      <c r="E293" s="21" t="s">
        <v>3370</v>
      </c>
      <c r="F293" s="21" t="s">
        <v>3372</v>
      </c>
      <c r="G293" s="15">
        <v>927.78</v>
      </c>
      <c r="H293" s="22">
        <v>0.25</v>
      </c>
      <c r="I293" s="47">
        <f t="shared" si="9"/>
        <v>231.94499999999999</v>
      </c>
      <c r="J293" s="47">
        <f t="shared" si="10"/>
        <v>695.83500000000004</v>
      </c>
      <c r="K293" s="5">
        <v>44378</v>
      </c>
    </row>
    <row r="294" spans="1:15" ht="15" customHeight="1" x14ac:dyDescent="0.35">
      <c r="A294" s="45">
        <v>293</v>
      </c>
      <c r="B294" s="14">
        <v>0</v>
      </c>
      <c r="C294" s="46"/>
      <c r="D294" s="21" t="s">
        <v>1658</v>
      </c>
      <c r="E294" s="21"/>
      <c r="F294" s="21"/>
      <c r="G294" s="15">
        <v>59.78</v>
      </c>
      <c r="H294" s="22">
        <v>0.2</v>
      </c>
      <c r="I294" s="47">
        <f t="shared" si="9"/>
        <v>11.956000000000001</v>
      </c>
      <c r="J294" s="47">
        <f t="shared" si="10"/>
        <v>47.823999999999998</v>
      </c>
      <c r="K294" s="5">
        <v>43952</v>
      </c>
    </row>
    <row r="295" spans="1:15" ht="15" customHeight="1" x14ac:dyDescent="0.35">
      <c r="A295" s="45">
        <v>294</v>
      </c>
      <c r="B295" s="14">
        <v>0</v>
      </c>
      <c r="C295" s="46" t="s">
        <v>3282</v>
      </c>
      <c r="D295" s="21" t="s">
        <v>2528</v>
      </c>
      <c r="E295" s="21" t="s">
        <v>53</v>
      </c>
      <c r="F295" s="21"/>
      <c r="G295" s="15">
        <v>283.08999999999997</v>
      </c>
      <c r="H295" s="22">
        <v>0.1</v>
      </c>
      <c r="I295" s="47">
        <f t="shared" si="9"/>
        <v>28.308999999999997</v>
      </c>
      <c r="J295" s="47">
        <f t="shared" si="10"/>
        <v>254.78099999999998</v>
      </c>
      <c r="K295" s="5">
        <v>43922</v>
      </c>
      <c r="L295" s="17" t="s">
        <v>1668</v>
      </c>
    </row>
    <row r="296" spans="1:15" ht="15" customHeight="1" x14ac:dyDescent="0.35">
      <c r="A296" s="45">
        <v>295</v>
      </c>
      <c r="B296" s="14">
        <v>1</v>
      </c>
      <c r="C296" s="46"/>
      <c r="D296" s="21" t="s">
        <v>4541</v>
      </c>
      <c r="E296" s="21" t="s">
        <v>2170</v>
      </c>
      <c r="F296" s="21" t="s">
        <v>4542</v>
      </c>
      <c r="G296" s="15">
        <v>86</v>
      </c>
      <c r="H296" s="22">
        <v>0.1</v>
      </c>
      <c r="I296" s="47">
        <f t="shared" si="9"/>
        <v>8.6</v>
      </c>
      <c r="J296" s="47">
        <f t="shared" si="10"/>
        <v>77.400000000000006</v>
      </c>
      <c r="K296" s="5"/>
    </row>
    <row r="297" spans="1:15" ht="15" customHeight="1" x14ac:dyDescent="0.35">
      <c r="A297" s="45">
        <v>296</v>
      </c>
      <c r="B297" s="14">
        <v>0</v>
      </c>
      <c r="C297" s="46"/>
      <c r="D297" s="21" t="s">
        <v>2229</v>
      </c>
      <c r="E297" s="21" t="s">
        <v>2170</v>
      </c>
      <c r="F297" s="21" t="s">
        <v>2230</v>
      </c>
      <c r="G297" s="15">
        <v>57</v>
      </c>
      <c r="H297" s="22">
        <v>0.5</v>
      </c>
      <c r="I297" s="47">
        <f t="shared" si="9"/>
        <v>28.5</v>
      </c>
      <c r="J297" s="47">
        <f t="shared" si="10"/>
        <v>28.5</v>
      </c>
      <c r="K297" s="5">
        <v>43525</v>
      </c>
    </row>
    <row r="298" spans="1:15" ht="15" customHeight="1" x14ac:dyDescent="0.35">
      <c r="A298" s="45">
        <v>297</v>
      </c>
      <c r="B298" s="14">
        <v>1</v>
      </c>
      <c r="C298" s="46" t="s">
        <v>3271</v>
      </c>
      <c r="D298" s="21" t="s">
        <v>2747</v>
      </c>
      <c r="E298" s="21" t="s">
        <v>2748</v>
      </c>
      <c r="F298" s="21" t="s">
        <v>44</v>
      </c>
      <c r="G298" s="15">
        <v>93</v>
      </c>
      <c r="H298" s="22">
        <v>0.6</v>
      </c>
      <c r="I298" s="47">
        <f t="shared" si="9"/>
        <v>55.8</v>
      </c>
      <c r="J298" s="47">
        <f t="shared" si="10"/>
        <v>37.200000000000003</v>
      </c>
      <c r="K298" s="5">
        <v>44537</v>
      </c>
      <c r="O298" s="19"/>
    </row>
    <row r="299" spans="1:15" ht="15" customHeight="1" x14ac:dyDescent="0.35">
      <c r="A299" s="45">
        <v>298</v>
      </c>
      <c r="B299" s="14">
        <v>2</v>
      </c>
      <c r="C299" s="14"/>
      <c r="D299" s="21" t="s">
        <v>4185</v>
      </c>
      <c r="E299" s="21" t="s">
        <v>129</v>
      </c>
      <c r="F299" s="21" t="s">
        <v>489</v>
      </c>
      <c r="G299" s="15">
        <v>96</v>
      </c>
      <c r="H299" s="22">
        <v>0.4</v>
      </c>
      <c r="I299" s="47">
        <f t="shared" si="9"/>
        <v>38.400000000000006</v>
      </c>
      <c r="J299" s="47">
        <f t="shared" si="10"/>
        <v>57.599999999999994</v>
      </c>
      <c r="K299" s="5">
        <v>44682</v>
      </c>
      <c r="O299" s="19"/>
    </row>
    <row r="300" spans="1:15" ht="15" customHeight="1" x14ac:dyDescent="0.35">
      <c r="A300" s="45">
        <v>299</v>
      </c>
      <c r="B300" s="14">
        <v>0</v>
      </c>
      <c r="C300" s="46" t="s">
        <v>3285</v>
      </c>
      <c r="D300" s="21" t="s">
        <v>100</v>
      </c>
      <c r="E300" s="21" t="s">
        <v>49</v>
      </c>
      <c r="F300" s="21"/>
      <c r="G300" s="15">
        <v>201</v>
      </c>
      <c r="H300" s="22">
        <v>0.4</v>
      </c>
      <c r="I300" s="47">
        <f t="shared" si="9"/>
        <v>80.400000000000006</v>
      </c>
      <c r="J300" s="47">
        <f t="shared" si="10"/>
        <v>120.6</v>
      </c>
      <c r="K300" s="5">
        <v>44927</v>
      </c>
      <c r="O300" s="19"/>
    </row>
    <row r="301" spans="1:15" ht="15" customHeight="1" x14ac:dyDescent="0.35">
      <c r="A301" s="45">
        <v>300</v>
      </c>
      <c r="B301" s="14">
        <v>0</v>
      </c>
      <c r="C301" s="46"/>
      <c r="D301" s="21" t="s">
        <v>2946</v>
      </c>
      <c r="E301" s="21" t="s">
        <v>1004</v>
      </c>
      <c r="F301" s="21" t="s">
        <v>3983</v>
      </c>
      <c r="G301" s="15">
        <v>274</v>
      </c>
      <c r="H301" s="22">
        <v>0.2</v>
      </c>
      <c r="I301" s="47">
        <f t="shared" si="9"/>
        <v>54.800000000000004</v>
      </c>
      <c r="J301" s="47">
        <f t="shared" si="10"/>
        <v>219.2</v>
      </c>
      <c r="K301" s="5">
        <v>44866</v>
      </c>
      <c r="O301" s="19"/>
    </row>
    <row r="302" spans="1:15" ht="15" customHeight="1" x14ac:dyDescent="0.35">
      <c r="A302" s="45">
        <v>301</v>
      </c>
      <c r="B302" s="14">
        <v>0</v>
      </c>
      <c r="C302" s="46" t="s">
        <v>3287</v>
      </c>
      <c r="D302" s="21" t="s">
        <v>3078</v>
      </c>
      <c r="E302" s="21" t="s">
        <v>2748</v>
      </c>
      <c r="F302" s="21" t="s">
        <v>44</v>
      </c>
      <c r="G302" s="15">
        <v>122.12</v>
      </c>
      <c r="H302" s="22">
        <v>0.15</v>
      </c>
      <c r="I302" s="47">
        <f t="shared" si="9"/>
        <v>18.318000000000001</v>
      </c>
      <c r="J302" s="47">
        <f t="shared" si="10"/>
        <v>103.80200000000001</v>
      </c>
      <c r="K302" s="5">
        <v>44593</v>
      </c>
      <c r="N302" s="17" t="s">
        <v>4453</v>
      </c>
      <c r="O302" s="19"/>
    </row>
    <row r="303" spans="1:15" ht="15" customHeight="1" x14ac:dyDescent="0.35">
      <c r="A303" s="45">
        <v>302</v>
      </c>
      <c r="B303" s="14">
        <v>0</v>
      </c>
      <c r="C303" s="46" t="s">
        <v>3286</v>
      </c>
      <c r="D303" s="21" t="s">
        <v>3153</v>
      </c>
      <c r="E303" s="21" t="s">
        <v>3154</v>
      </c>
      <c r="F303" s="21" t="s">
        <v>3155</v>
      </c>
      <c r="G303" s="15">
        <v>138.55000000000001</v>
      </c>
      <c r="H303" s="22">
        <v>0.2</v>
      </c>
      <c r="I303" s="47">
        <f t="shared" si="9"/>
        <v>27.710000000000004</v>
      </c>
      <c r="J303" s="47">
        <f t="shared" si="10"/>
        <v>110.84</v>
      </c>
      <c r="K303" s="5">
        <v>44562</v>
      </c>
      <c r="O303" s="19"/>
    </row>
    <row r="304" spans="1:15" ht="15" customHeight="1" x14ac:dyDescent="0.35">
      <c r="A304" s="45">
        <v>303</v>
      </c>
      <c r="B304" s="14">
        <v>0</v>
      </c>
      <c r="C304" s="46"/>
      <c r="D304" s="21" t="s">
        <v>2535</v>
      </c>
      <c r="E304" s="21" t="s">
        <v>2536</v>
      </c>
      <c r="F304" s="21" t="s">
        <v>2537</v>
      </c>
      <c r="G304" s="15">
        <v>160</v>
      </c>
      <c r="H304" s="22">
        <v>0.6</v>
      </c>
      <c r="I304" s="47">
        <f t="shared" si="9"/>
        <v>96</v>
      </c>
      <c r="J304" s="47">
        <f t="shared" si="10"/>
        <v>64</v>
      </c>
      <c r="K304" s="5">
        <v>44501</v>
      </c>
      <c r="O304" s="19"/>
    </row>
    <row r="305" spans="1:15" ht="15" customHeight="1" x14ac:dyDescent="0.35">
      <c r="A305" s="45">
        <v>304</v>
      </c>
      <c r="B305" s="14">
        <v>0</v>
      </c>
      <c r="C305" s="46"/>
      <c r="D305" s="21" t="s">
        <v>2871</v>
      </c>
      <c r="E305" s="21" t="s">
        <v>2872</v>
      </c>
      <c r="F305" s="21" t="s">
        <v>40</v>
      </c>
      <c r="G305" s="15">
        <v>70</v>
      </c>
      <c r="H305" s="22">
        <v>0.18</v>
      </c>
      <c r="I305" s="47">
        <f t="shared" si="9"/>
        <v>12.6</v>
      </c>
      <c r="J305" s="47">
        <f t="shared" si="10"/>
        <v>57.4</v>
      </c>
      <c r="K305" s="5">
        <v>44013</v>
      </c>
      <c r="O305" s="19"/>
    </row>
    <row r="306" spans="1:15" ht="15" customHeight="1" x14ac:dyDescent="0.35">
      <c r="A306" s="45">
        <v>305</v>
      </c>
      <c r="B306" s="14">
        <v>0</v>
      </c>
      <c r="C306" s="46"/>
      <c r="D306" s="21" t="s">
        <v>2774</v>
      </c>
      <c r="E306" s="21" t="s">
        <v>2775</v>
      </c>
      <c r="F306" s="21" t="s">
        <v>44</v>
      </c>
      <c r="G306" s="15">
        <v>105</v>
      </c>
      <c r="H306" s="22">
        <v>0.5</v>
      </c>
      <c r="I306" s="47">
        <f t="shared" si="9"/>
        <v>52.5</v>
      </c>
      <c r="J306" s="47">
        <f t="shared" si="10"/>
        <v>52.5</v>
      </c>
      <c r="K306" s="5">
        <v>43952</v>
      </c>
      <c r="O306" s="19"/>
    </row>
    <row r="307" spans="1:15" ht="15" customHeight="1" x14ac:dyDescent="0.35">
      <c r="A307" s="45">
        <v>306</v>
      </c>
      <c r="B307" s="14">
        <v>1</v>
      </c>
      <c r="C307" s="46"/>
      <c r="D307" s="21" t="s">
        <v>2669</v>
      </c>
      <c r="E307" s="21" t="s">
        <v>109</v>
      </c>
      <c r="F307" s="21" t="s">
        <v>2670</v>
      </c>
      <c r="G307" s="15">
        <v>90</v>
      </c>
      <c r="H307" s="22">
        <v>0.4</v>
      </c>
      <c r="I307" s="47">
        <f t="shared" si="9"/>
        <v>36</v>
      </c>
      <c r="J307" s="47">
        <f t="shared" si="10"/>
        <v>54</v>
      </c>
      <c r="K307" s="5">
        <v>44621</v>
      </c>
      <c r="O307" s="19"/>
    </row>
    <row r="308" spans="1:15" ht="15" customHeight="1" x14ac:dyDescent="0.35">
      <c r="A308" s="45">
        <v>307</v>
      </c>
      <c r="B308" s="14">
        <v>0</v>
      </c>
      <c r="C308" s="46"/>
      <c r="D308" s="21" t="s">
        <v>3026</v>
      </c>
      <c r="E308" s="21" t="s">
        <v>3027</v>
      </c>
      <c r="F308" s="21" t="s">
        <v>3028</v>
      </c>
      <c r="G308" s="15">
        <v>280</v>
      </c>
      <c r="H308" s="22">
        <v>0</v>
      </c>
      <c r="I308" s="47">
        <f t="shared" si="9"/>
        <v>0</v>
      </c>
      <c r="J308" s="47">
        <f t="shared" si="10"/>
        <v>280</v>
      </c>
      <c r="K308" s="5">
        <v>44317</v>
      </c>
      <c r="O308" s="19"/>
    </row>
    <row r="309" spans="1:15" ht="15" customHeight="1" x14ac:dyDescent="0.35">
      <c r="A309" s="45">
        <v>308</v>
      </c>
      <c r="B309" s="14">
        <v>0</v>
      </c>
      <c r="C309" s="46"/>
      <c r="D309" s="21" t="s">
        <v>2128</v>
      </c>
      <c r="E309" s="21" t="s">
        <v>480</v>
      </c>
      <c r="F309" s="21" t="s">
        <v>1269</v>
      </c>
      <c r="G309" s="15">
        <v>105.24</v>
      </c>
      <c r="H309" s="22">
        <v>0.4</v>
      </c>
      <c r="I309" s="47">
        <f t="shared" si="9"/>
        <v>42.096000000000004</v>
      </c>
      <c r="J309" s="47">
        <f t="shared" si="10"/>
        <v>63.143999999999991</v>
      </c>
      <c r="K309" s="5">
        <v>43922</v>
      </c>
      <c r="L309" s="17" t="s">
        <v>3029</v>
      </c>
      <c r="N309" s="19"/>
      <c r="O309" s="19"/>
    </row>
    <row r="310" spans="1:15" ht="15" customHeight="1" x14ac:dyDescent="0.35">
      <c r="A310" s="45">
        <v>309</v>
      </c>
      <c r="B310" s="14">
        <v>1</v>
      </c>
      <c r="C310" s="14"/>
      <c r="D310" s="21" t="s">
        <v>4042</v>
      </c>
      <c r="E310" s="21" t="s">
        <v>4043</v>
      </c>
      <c r="F310" s="21"/>
      <c r="G310" s="15">
        <v>77</v>
      </c>
      <c r="H310" s="22">
        <v>0.15</v>
      </c>
      <c r="I310" s="47">
        <f t="shared" si="9"/>
        <v>11.549999999999999</v>
      </c>
      <c r="J310" s="47">
        <f t="shared" si="10"/>
        <v>65.45</v>
      </c>
      <c r="K310" s="5">
        <v>45200</v>
      </c>
    </row>
    <row r="311" spans="1:15" ht="15" customHeight="1" x14ac:dyDescent="0.35">
      <c r="A311" s="45">
        <v>310</v>
      </c>
      <c r="B311" s="14">
        <v>0</v>
      </c>
      <c r="C311" s="46"/>
      <c r="D311" s="21" t="s">
        <v>2360</v>
      </c>
      <c r="E311" s="21" t="s">
        <v>2361</v>
      </c>
      <c r="F311" s="21"/>
      <c r="G311" s="15">
        <v>180</v>
      </c>
      <c r="H311" s="22">
        <v>0.25</v>
      </c>
      <c r="I311" s="47">
        <f t="shared" si="9"/>
        <v>45</v>
      </c>
      <c r="J311" s="47">
        <f t="shared" si="10"/>
        <v>135</v>
      </c>
      <c r="K311" s="5">
        <v>44835</v>
      </c>
    </row>
    <row r="312" spans="1:15" ht="15" customHeight="1" x14ac:dyDescent="0.35">
      <c r="A312" s="45">
        <v>311</v>
      </c>
      <c r="B312" s="14">
        <v>0</v>
      </c>
      <c r="C312" s="46"/>
      <c r="D312" s="21" t="s">
        <v>1972</v>
      </c>
      <c r="E312" s="21" t="s">
        <v>73</v>
      </c>
      <c r="F312" s="21" t="s">
        <v>993</v>
      </c>
      <c r="G312" s="15">
        <v>155</v>
      </c>
      <c r="H312" s="22">
        <v>0.45</v>
      </c>
      <c r="I312" s="47">
        <f t="shared" si="9"/>
        <v>69.75</v>
      </c>
      <c r="J312" s="47">
        <f t="shared" si="10"/>
        <v>85.25</v>
      </c>
      <c r="K312" s="5">
        <v>43252</v>
      </c>
      <c r="L312" s="17" t="s">
        <v>2222</v>
      </c>
    </row>
    <row r="313" spans="1:15" ht="15" customHeight="1" x14ac:dyDescent="0.35">
      <c r="A313" s="45">
        <v>312</v>
      </c>
      <c r="B313" s="14">
        <v>0</v>
      </c>
      <c r="C313" s="46"/>
      <c r="D313" s="21" t="s">
        <v>530</v>
      </c>
      <c r="E313" s="21" t="s">
        <v>145</v>
      </c>
      <c r="F313" s="21" t="s">
        <v>531</v>
      </c>
      <c r="G313" s="15">
        <v>275</v>
      </c>
      <c r="H313" s="22">
        <v>0.2</v>
      </c>
      <c r="I313" s="47">
        <f t="shared" si="9"/>
        <v>55</v>
      </c>
      <c r="J313" s="47">
        <f t="shared" si="10"/>
        <v>220</v>
      </c>
      <c r="K313" s="5">
        <v>42736</v>
      </c>
    </row>
    <row r="314" spans="1:15" ht="15" customHeight="1" x14ac:dyDescent="0.35">
      <c r="A314" s="45">
        <v>313</v>
      </c>
      <c r="B314" s="14">
        <v>0</v>
      </c>
      <c r="C314" s="14"/>
      <c r="D314" s="21" t="s">
        <v>3911</v>
      </c>
      <c r="E314" s="21" t="s">
        <v>3912</v>
      </c>
      <c r="F314" s="21" t="s">
        <v>3913</v>
      </c>
      <c r="G314" s="15">
        <v>508</v>
      </c>
      <c r="H314" s="22">
        <v>0.2</v>
      </c>
      <c r="I314" s="47">
        <f t="shared" si="9"/>
        <v>101.60000000000001</v>
      </c>
      <c r="J314" s="47">
        <f t="shared" si="10"/>
        <v>406.4</v>
      </c>
      <c r="K314" s="5">
        <v>45200</v>
      </c>
    </row>
    <row r="315" spans="1:15" ht="15" customHeight="1" x14ac:dyDescent="0.35">
      <c r="A315" s="45">
        <v>314</v>
      </c>
      <c r="B315" s="14">
        <v>0</v>
      </c>
      <c r="C315" s="46" t="s">
        <v>3288</v>
      </c>
      <c r="D315" s="21" t="s">
        <v>3062</v>
      </c>
      <c r="E315" s="21" t="s">
        <v>3063</v>
      </c>
      <c r="F315" s="21" t="s">
        <v>3064</v>
      </c>
      <c r="G315" s="15">
        <v>144</v>
      </c>
      <c r="H315" s="22">
        <v>0.18</v>
      </c>
      <c r="I315" s="47">
        <f t="shared" si="9"/>
        <v>25.919999999999998</v>
      </c>
      <c r="J315" s="47">
        <f t="shared" si="10"/>
        <v>118.08</v>
      </c>
      <c r="K315" s="5">
        <v>44743</v>
      </c>
      <c r="O315" s="19"/>
    </row>
    <row r="316" spans="1:15" ht="15" customHeight="1" x14ac:dyDescent="0.35">
      <c r="A316" s="45">
        <v>315</v>
      </c>
      <c r="B316" s="14">
        <v>0</v>
      </c>
      <c r="C316" s="46"/>
      <c r="D316" s="21" t="s">
        <v>2835</v>
      </c>
      <c r="E316" s="21" t="s">
        <v>546</v>
      </c>
      <c r="F316" s="21" t="s">
        <v>547</v>
      </c>
      <c r="G316" s="15">
        <v>252</v>
      </c>
      <c r="H316" s="22">
        <v>0.18</v>
      </c>
      <c r="I316" s="47">
        <f t="shared" si="9"/>
        <v>45.36</v>
      </c>
      <c r="J316" s="47">
        <f t="shared" si="10"/>
        <v>206.64</v>
      </c>
      <c r="K316" s="5">
        <v>44440</v>
      </c>
      <c r="O316" s="19"/>
    </row>
    <row r="317" spans="1:15" ht="15" customHeight="1" x14ac:dyDescent="0.35">
      <c r="A317" s="45">
        <v>316</v>
      </c>
      <c r="B317" s="14">
        <v>1</v>
      </c>
      <c r="C317" s="46" t="s">
        <v>3386</v>
      </c>
      <c r="D317" s="21" t="s">
        <v>3387</v>
      </c>
      <c r="E317" s="21" t="s">
        <v>548</v>
      </c>
      <c r="F317" s="21" t="s">
        <v>547</v>
      </c>
      <c r="G317" s="15">
        <v>151.61000000000001</v>
      </c>
      <c r="H317" s="22">
        <v>0.2</v>
      </c>
      <c r="I317" s="47">
        <f t="shared" si="9"/>
        <v>30.322000000000003</v>
      </c>
      <c r="J317" s="47">
        <f t="shared" si="10"/>
        <v>121.28800000000001</v>
      </c>
      <c r="K317" s="5">
        <v>44256</v>
      </c>
      <c r="O317" s="19"/>
    </row>
    <row r="318" spans="1:15" ht="15" customHeight="1" x14ac:dyDescent="0.35">
      <c r="A318" s="45">
        <v>317</v>
      </c>
      <c r="B318" s="14">
        <v>0</v>
      </c>
      <c r="C318" s="46"/>
      <c r="D318" s="21" t="s">
        <v>604</v>
      </c>
      <c r="E318" s="21" t="s">
        <v>605</v>
      </c>
      <c r="F318" s="21"/>
      <c r="G318" s="15">
        <v>126.33</v>
      </c>
      <c r="H318" s="22">
        <v>0.4</v>
      </c>
      <c r="I318" s="47">
        <f t="shared" si="9"/>
        <v>50.532000000000004</v>
      </c>
      <c r="J318" s="47">
        <f t="shared" si="10"/>
        <v>75.798000000000002</v>
      </c>
      <c r="K318" s="5">
        <v>42826</v>
      </c>
      <c r="O318" s="19"/>
    </row>
    <row r="319" spans="1:15" ht="15" customHeight="1" x14ac:dyDescent="0.35">
      <c r="A319" s="45">
        <v>318</v>
      </c>
      <c r="B319" s="14">
        <v>0</v>
      </c>
      <c r="C319" s="14"/>
      <c r="D319" s="21" t="s">
        <v>3868</v>
      </c>
      <c r="E319" s="21" t="s">
        <v>525</v>
      </c>
      <c r="F319" s="21" t="s">
        <v>3867</v>
      </c>
      <c r="G319" s="15">
        <v>160.6</v>
      </c>
      <c r="H319" s="22">
        <v>0.35</v>
      </c>
      <c r="I319" s="47">
        <f t="shared" si="9"/>
        <v>56.209999999999994</v>
      </c>
      <c r="J319" s="47">
        <f t="shared" si="10"/>
        <v>104.39</v>
      </c>
      <c r="K319" s="5">
        <v>44682</v>
      </c>
      <c r="O319" s="19"/>
    </row>
    <row r="320" spans="1:15" ht="15" customHeight="1" x14ac:dyDescent="0.35">
      <c r="A320" s="45">
        <v>319</v>
      </c>
      <c r="B320" s="14">
        <v>0</v>
      </c>
      <c r="C320" s="46"/>
      <c r="D320" s="21" t="s">
        <v>4244</v>
      </c>
      <c r="E320" s="21" t="s">
        <v>523</v>
      </c>
      <c r="F320" s="21"/>
      <c r="G320" s="15">
        <v>199</v>
      </c>
      <c r="H320" s="22">
        <v>0.42</v>
      </c>
      <c r="I320" s="47">
        <f t="shared" si="9"/>
        <v>83.58</v>
      </c>
      <c r="J320" s="47">
        <f t="shared" si="10"/>
        <v>115.42</v>
      </c>
      <c r="K320" s="5"/>
      <c r="O320" s="19"/>
    </row>
    <row r="321" spans="1:15" ht="15" customHeight="1" x14ac:dyDescent="0.35">
      <c r="A321" s="45">
        <v>320</v>
      </c>
      <c r="B321" s="14">
        <v>1</v>
      </c>
      <c r="C321" s="46" t="s">
        <v>3291</v>
      </c>
      <c r="D321" s="21" t="s">
        <v>526</v>
      </c>
      <c r="E321" s="21" t="s">
        <v>527</v>
      </c>
      <c r="F321" s="21"/>
      <c r="G321" s="15">
        <v>99</v>
      </c>
      <c r="H321" s="22">
        <v>0.15</v>
      </c>
      <c r="I321" s="47">
        <f t="shared" si="9"/>
        <v>14.85</v>
      </c>
      <c r="J321" s="47">
        <f t="shared" si="10"/>
        <v>84.15</v>
      </c>
      <c r="K321" s="5">
        <v>45231</v>
      </c>
    </row>
    <row r="322" spans="1:15" ht="15" customHeight="1" x14ac:dyDescent="0.35">
      <c r="A322" s="45">
        <v>321</v>
      </c>
      <c r="B322" s="14">
        <v>1</v>
      </c>
      <c r="C322" s="46" t="s">
        <v>3564</v>
      </c>
      <c r="D322" s="21" t="s">
        <v>4286</v>
      </c>
      <c r="E322" s="21" t="s">
        <v>523</v>
      </c>
      <c r="F322" s="21" t="s">
        <v>48</v>
      </c>
      <c r="G322" s="15">
        <v>177</v>
      </c>
      <c r="H322" s="22">
        <v>0.2</v>
      </c>
      <c r="I322" s="47">
        <f t="shared" si="9"/>
        <v>35.4</v>
      </c>
      <c r="J322" s="47">
        <f t="shared" si="10"/>
        <v>141.6</v>
      </c>
      <c r="K322" s="5">
        <v>44197</v>
      </c>
    </row>
    <row r="323" spans="1:15" ht="15" customHeight="1" x14ac:dyDescent="0.35">
      <c r="A323" s="45">
        <v>322</v>
      </c>
      <c r="B323" s="14">
        <v>1</v>
      </c>
      <c r="C323" s="46" t="s">
        <v>3289</v>
      </c>
      <c r="D323" s="21" t="s">
        <v>524</v>
      </c>
      <c r="E323" s="21" t="s">
        <v>525</v>
      </c>
      <c r="F323" s="21"/>
      <c r="G323" s="15">
        <v>94</v>
      </c>
      <c r="H323" s="22">
        <v>0.15</v>
      </c>
      <c r="I323" s="47">
        <f t="shared" si="9"/>
        <v>14.1</v>
      </c>
      <c r="J323" s="47">
        <f t="shared" si="10"/>
        <v>79.900000000000006</v>
      </c>
      <c r="K323" s="5">
        <v>43862</v>
      </c>
    </row>
    <row r="324" spans="1:15" ht="15" customHeight="1" x14ac:dyDescent="0.35">
      <c r="A324" s="45">
        <v>323</v>
      </c>
      <c r="B324" s="14">
        <v>1</v>
      </c>
      <c r="C324" s="46"/>
      <c r="D324" s="21" t="s">
        <v>4357</v>
      </c>
      <c r="E324" s="21" t="s">
        <v>200</v>
      </c>
      <c r="F324" s="21" t="s">
        <v>2743</v>
      </c>
      <c r="G324" s="15">
        <v>182</v>
      </c>
      <c r="H324" s="22">
        <v>0.4</v>
      </c>
      <c r="I324" s="47">
        <f t="shared" si="9"/>
        <v>72.8</v>
      </c>
      <c r="J324" s="47">
        <f t="shared" si="10"/>
        <v>109.2</v>
      </c>
      <c r="K324" s="5"/>
    </row>
    <row r="325" spans="1:15" ht="15" customHeight="1" x14ac:dyDescent="0.35">
      <c r="A325" s="45">
        <v>324</v>
      </c>
      <c r="B325" s="14">
        <v>0</v>
      </c>
      <c r="C325" s="46" t="s">
        <v>3290</v>
      </c>
      <c r="D325" s="21" t="s">
        <v>1723</v>
      </c>
      <c r="E325" s="21" t="s">
        <v>616</v>
      </c>
      <c r="F325" s="21" t="s">
        <v>1724</v>
      </c>
      <c r="G325" s="15">
        <v>177.88</v>
      </c>
      <c r="H325" s="22">
        <v>0.18</v>
      </c>
      <c r="I325" s="47">
        <f t="shared" si="9"/>
        <v>32.0184</v>
      </c>
      <c r="J325" s="47">
        <f t="shared" si="10"/>
        <v>145.86160000000001</v>
      </c>
      <c r="K325" s="5">
        <v>43922</v>
      </c>
    </row>
    <row r="326" spans="1:15" ht="15" customHeight="1" x14ac:dyDescent="0.35">
      <c r="A326" s="45">
        <v>325</v>
      </c>
      <c r="B326" s="14">
        <v>0</v>
      </c>
      <c r="C326" s="46"/>
      <c r="D326" s="21" t="s">
        <v>522</v>
      </c>
      <c r="E326" s="21" t="s">
        <v>523</v>
      </c>
      <c r="F326" s="21" t="s">
        <v>234</v>
      </c>
      <c r="G326" s="15">
        <v>155.61000000000001</v>
      </c>
      <c r="H326" s="22">
        <v>0.2</v>
      </c>
      <c r="I326" s="47">
        <f t="shared" si="9"/>
        <v>31.122000000000003</v>
      </c>
      <c r="J326" s="47">
        <f t="shared" si="10"/>
        <v>124.48800000000001</v>
      </c>
      <c r="K326" s="5">
        <v>42948</v>
      </c>
    </row>
    <row r="327" spans="1:15" ht="15" customHeight="1" x14ac:dyDescent="0.35">
      <c r="A327" s="45">
        <v>326</v>
      </c>
      <c r="B327" s="14">
        <v>0</v>
      </c>
      <c r="C327" s="46"/>
      <c r="D327" s="21" t="s">
        <v>2302</v>
      </c>
      <c r="E327" s="21"/>
      <c r="F327" s="21"/>
      <c r="G327" s="15">
        <v>104.4</v>
      </c>
      <c r="H327" s="22">
        <v>0.4</v>
      </c>
      <c r="I327" s="47">
        <f t="shared" si="9"/>
        <v>41.760000000000005</v>
      </c>
      <c r="J327" s="47">
        <f t="shared" si="10"/>
        <v>62.64</v>
      </c>
      <c r="K327" s="5">
        <v>43525</v>
      </c>
    </row>
    <row r="328" spans="1:15" ht="15" customHeight="1" x14ac:dyDescent="0.35">
      <c r="A328" s="45">
        <v>327</v>
      </c>
      <c r="B328" s="14">
        <v>0</v>
      </c>
      <c r="C328" s="46"/>
      <c r="D328" s="21" t="s">
        <v>2852</v>
      </c>
      <c r="E328" s="21" t="s">
        <v>2853</v>
      </c>
      <c r="F328" s="21"/>
      <c r="G328" s="15">
        <v>57.67</v>
      </c>
      <c r="H328" s="22">
        <v>0.2</v>
      </c>
      <c r="I328" s="47">
        <f t="shared" si="9"/>
        <v>11.534000000000001</v>
      </c>
      <c r="J328" s="47">
        <f t="shared" si="10"/>
        <v>46.136000000000003</v>
      </c>
      <c r="K328" s="5">
        <v>43983</v>
      </c>
      <c r="L328" s="17" t="s">
        <v>2222</v>
      </c>
    </row>
    <row r="329" spans="1:15" ht="15" customHeight="1" x14ac:dyDescent="0.35">
      <c r="A329" s="45">
        <v>328</v>
      </c>
      <c r="B329" s="14">
        <v>2</v>
      </c>
      <c r="C329" s="46"/>
      <c r="D329" s="21" t="s">
        <v>3647</v>
      </c>
      <c r="E329" s="21" t="s">
        <v>62</v>
      </c>
      <c r="F329" s="21" t="s">
        <v>218</v>
      </c>
      <c r="G329" s="15">
        <v>203</v>
      </c>
      <c r="H329" s="22">
        <v>0.7</v>
      </c>
      <c r="I329" s="47">
        <f t="shared" ref="I329:I392" si="11">G329*H329</f>
        <v>142.1</v>
      </c>
      <c r="J329" s="47">
        <f t="shared" si="10"/>
        <v>60.900000000000006</v>
      </c>
      <c r="K329" s="5">
        <v>44621</v>
      </c>
    </row>
    <row r="330" spans="1:15" ht="15" customHeight="1" x14ac:dyDescent="0.35">
      <c r="A330" s="45">
        <v>329</v>
      </c>
      <c r="B330" s="14">
        <v>0</v>
      </c>
      <c r="C330" s="46"/>
      <c r="D330" s="21" t="s">
        <v>3869</v>
      </c>
      <c r="E330" s="21" t="s">
        <v>62</v>
      </c>
      <c r="F330" s="21" t="s">
        <v>218</v>
      </c>
      <c r="G330" s="15">
        <v>55</v>
      </c>
      <c r="H330" s="22">
        <v>0.4</v>
      </c>
      <c r="I330" s="47">
        <f t="shared" si="11"/>
        <v>22</v>
      </c>
      <c r="J330" s="47">
        <f t="shared" si="10"/>
        <v>33</v>
      </c>
      <c r="K330" s="5">
        <v>44927</v>
      </c>
    </row>
    <row r="331" spans="1:15" ht="15" customHeight="1" x14ac:dyDescent="0.35">
      <c r="A331" s="45">
        <v>330</v>
      </c>
      <c r="B331" s="14">
        <v>0</v>
      </c>
      <c r="C331" s="46"/>
      <c r="D331" s="21" t="s">
        <v>1238</v>
      </c>
      <c r="E331" s="21" t="s">
        <v>1239</v>
      </c>
      <c r="F331" s="21" t="s">
        <v>1240</v>
      </c>
      <c r="G331" s="15">
        <v>210</v>
      </c>
      <c r="H331" s="22">
        <v>0.6</v>
      </c>
      <c r="I331" s="47">
        <f t="shared" si="11"/>
        <v>126</v>
      </c>
      <c r="J331" s="47">
        <f t="shared" si="10"/>
        <v>84</v>
      </c>
      <c r="K331" s="5">
        <v>45383</v>
      </c>
    </row>
    <row r="332" spans="1:15" ht="15" customHeight="1" x14ac:dyDescent="0.35">
      <c r="A332" s="45">
        <v>331</v>
      </c>
      <c r="B332" s="14">
        <v>0</v>
      </c>
      <c r="C332" s="46"/>
      <c r="D332" s="21" t="s">
        <v>613</v>
      </c>
      <c r="E332" s="21" t="s">
        <v>614</v>
      </c>
      <c r="F332" s="21" t="s">
        <v>48</v>
      </c>
      <c r="G332" s="15">
        <v>60.9</v>
      </c>
      <c r="H332" s="22">
        <v>0.4</v>
      </c>
      <c r="I332" s="47">
        <f t="shared" si="11"/>
        <v>24.36</v>
      </c>
      <c r="J332" s="47">
        <f t="shared" si="10"/>
        <v>36.54</v>
      </c>
      <c r="K332" s="5">
        <v>43344</v>
      </c>
    </row>
    <row r="333" spans="1:15" ht="15" customHeight="1" x14ac:dyDescent="0.35">
      <c r="A333" s="45">
        <v>332</v>
      </c>
      <c r="B333" s="14">
        <v>0</v>
      </c>
      <c r="C333" s="46" t="s">
        <v>3292</v>
      </c>
      <c r="D333" s="21" t="s">
        <v>600</v>
      </c>
      <c r="E333" s="21" t="s">
        <v>601</v>
      </c>
      <c r="F333" s="21" t="s">
        <v>704</v>
      </c>
      <c r="G333" s="15">
        <v>270</v>
      </c>
      <c r="H333" s="22">
        <v>0.6</v>
      </c>
      <c r="I333" s="47">
        <f t="shared" si="11"/>
        <v>162</v>
      </c>
      <c r="J333" s="47">
        <f t="shared" si="10"/>
        <v>108</v>
      </c>
      <c r="K333" s="5">
        <v>44013</v>
      </c>
      <c r="O333" s="19"/>
    </row>
    <row r="334" spans="1:15" ht="15" customHeight="1" x14ac:dyDescent="0.35">
      <c r="A334" s="45">
        <v>333</v>
      </c>
      <c r="B334" s="14">
        <v>0</v>
      </c>
      <c r="C334" s="46" t="s">
        <v>3294</v>
      </c>
      <c r="D334" s="21" t="s">
        <v>540</v>
      </c>
      <c r="E334" s="21" t="s">
        <v>541</v>
      </c>
      <c r="F334" s="21" t="s">
        <v>48</v>
      </c>
      <c r="G334" s="15">
        <v>55</v>
      </c>
      <c r="H334" s="22">
        <v>0.2</v>
      </c>
      <c r="I334" s="47">
        <f t="shared" si="11"/>
        <v>11</v>
      </c>
      <c r="J334" s="47">
        <f t="shared" si="10"/>
        <v>44</v>
      </c>
      <c r="K334" s="5">
        <v>44986</v>
      </c>
      <c r="O334" s="19"/>
    </row>
    <row r="335" spans="1:15" ht="15" customHeight="1" x14ac:dyDescent="0.35">
      <c r="A335" s="45">
        <v>334</v>
      </c>
      <c r="B335" s="14">
        <v>0</v>
      </c>
      <c r="C335" s="46" t="s">
        <v>3293</v>
      </c>
      <c r="D335" s="21" t="s">
        <v>1476</v>
      </c>
      <c r="E335" s="21" t="s">
        <v>1477</v>
      </c>
      <c r="F335" s="21" t="s">
        <v>1478</v>
      </c>
      <c r="G335" s="15">
        <v>1213.32</v>
      </c>
      <c r="H335" s="22">
        <v>0.25</v>
      </c>
      <c r="I335" s="47">
        <f t="shared" si="11"/>
        <v>303.33</v>
      </c>
      <c r="J335" s="47">
        <f t="shared" si="10"/>
        <v>909.99</v>
      </c>
      <c r="K335" s="5">
        <v>43922</v>
      </c>
      <c r="O335" s="19"/>
    </row>
    <row r="336" spans="1:15" ht="15" customHeight="1" x14ac:dyDescent="0.35">
      <c r="A336" s="45">
        <v>335</v>
      </c>
      <c r="B336" s="14">
        <v>0</v>
      </c>
      <c r="C336" s="46" t="s">
        <v>3621</v>
      </c>
      <c r="D336" s="21" t="s">
        <v>3798</v>
      </c>
      <c r="E336" s="21" t="s">
        <v>532</v>
      </c>
      <c r="F336" s="21" t="s">
        <v>202</v>
      </c>
      <c r="G336" s="15">
        <v>868</v>
      </c>
      <c r="H336" s="22">
        <v>0.25</v>
      </c>
      <c r="I336" s="47">
        <f t="shared" si="11"/>
        <v>217</v>
      </c>
      <c r="J336" s="47">
        <f t="shared" si="10"/>
        <v>651</v>
      </c>
      <c r="K336" s="5">
        <v>44866</v>
      </c>
      <c r="O336" s="19"/>
    </row>
    <row r="337" spans="1:15" ht="15" customHeight="1" x14ac:dyDescent="0.35">
      <c r="A337" s="45">
        <v>336</v>
      </c>
      <c r="B337" s="14">
        <v>0</v>
      </c>
      <c r="C337" s="46" t="s">
        <v>3523</v>
      </c>
      <c r="D337" s="21" t="s">
        <v>2041</v>
      </c>
      <c r="E337" s="21" t="s">
        <v>603</v>
      </c>
      <c r="F337" s="21" t="s">
        <v>234</v>
      </c>
      <c r="G337" s="15">
        <v>574</v>
      </c>
      <c r="H337" s="22">
        <v>0.2</v>
      </c>
      <c r="I337" s="47">
        <f t="shared" si="11"/>
        <v>114.80000000000001</v>
      </c>
      <c r="J337" s="47">
        <f t="shared" si="10"/>
        <v>459.2</v>
      </c>
      <c r="K337" s="5">
        <v>44835</v>
      </c>
      <c r="L337" s="17" t="s">
        <v>4332</v>
      </c>
      <c r="O337" s="19"/>
    </row>
    <row r="338" spans="1:15" ht="15" customHeight="1" x14ac:dyDescent="0.35">
      <c r="A338" s="45">
        <v>337</v>
      </c>
      <c r="B338" s="14">
        <v>0</v>
      </c>
      <c r="C338" s="46" t="s">
        <v>3296</v>
      </c>
      <c r="D338" s="21" t="s">
        <v>4084</v>
      </c>
      <c r="E338" s="21" t="s">
        <v>603</v>
      </c>
      <c r="F338" s="21" t="s">
        <v>234</v>
      </c>
      <c r="G338" s="15">
        <v>594</v>
      </c>
      <c r="H338" s="22">
        <v>0.65</v>
      </c>
      <c r="I338" s="47">
        <f t="shared" si="11"/>
        <v>386.1</v>
      </c>
      <c r="J338" s="47">
        <f t="shared" si="10"/>
        <v>207.89999999999998</v>
      </c>
      <c r="K338" s="5">
        <v>44866</v>
      </c>
      <c r="M338" s="19"/>
      <c r="O338" s="19"/>
    </row>
    <row r="339" spans="1:15" ht="15" customHeight="1" x14ac:dyDescent="0.35">
      <c r="A339" s="45">
        <v>338</v>
      </c>
      <c r="B339" s="14">
        <v>1</v>
      </c>
      <c r="C339" s="46" t="s">
        <v>3295</v>
      </c>
      <c r="D339" s="21" t="s">
        <v>602</v>
      </c>
      <c r="E339" s="21" t="s">
        <v>603</v>
      </c>
      <c r="F339" s="21" t="s">
        <v>59</v>
      </c>
      <c r="G339" s="15">
        <v>297</v>
      </c>
      <c r="H339" s="22">
        <v>0.6</v>
      </c>
      <c r="I339" s="47">
        <f t="shared" si="11"/>
        <v>178.2</v>
      </c>
      <c r="J339" s="47">
        <f t="shared" si="10"/>
        <v>118.80000000000001</v>
      </c>
      <c r="K339" s="5">
        <v>45261</v>
      </c>
      <c r="O339" s="19"/>
    </row>
    <row r="340" spans="1:15" ht="15" customHeight="1" x14ac:dyDescent="0.35">
      <c r="A340" s="45">
        <v>339</v>
      </c>
      <c r="B340" s="14">
        <v>3</v>
      </c>
      <c r="C340" s="46"/>
      <c r="D340" s="21" t="s">
        <v>4243</v>
      </c>
      <c r="E340" s="21" t="s">
        <v>58</v>
      </c>
      <c r="F340" s="21" t="s">
        <v>234</v>
      </c>
      <c r="G340" s="15">
        <v>122</v>
      </c>
      <c r="H340" s="22">
        <v>0.3</v>
      </c>
      <c r="I340" s="47">
        <f t="shared" si="11"/>
        <v>36.6</v>
      </c>
      <c r="J340" s="47">
        <f t="shared" si="10"/>
        <v>85.4</v>
      </c>
      <c r="K340" s="5">
        <v>45444</v>
      </c>
      <c r="N340" s="28"/>
      <c r="O340" s="19"/>
    </row>
    <row r="341" spans="1:15" ht="15" customHeight="1" x14ac:dyDescent="0.35">
      <c r="A341" s="45">
        <v>340</v>
      </c>
      <c r="B341" s="14">
        <v>0</v>
      </c>
      <c r="C341" s="46"/>
      <c r="D341" s="21" t="s">
        <v>2597</v>
      </c>
      <c r="E341" s="21" t="s">
        <v>58</v>
      </c>
      <c r="F341" s="21" t="s">
        <v>59</v>
      </c>
      <c r="G341" s="15">
        <v>108</v>
      </c>
      <c r="H341" s="22">
        <v>0.4</v>
      </c>
      <c r="I341" s="47">
        <f t="shared" si="11"/>
        <v>43.2</v>
      </c>
      <c r="J341" s="47">
        <f t="shared" si="10"/>
        <v>64.8</v>
      </c>
      <c r="K341" s="5">
        <v>44713</v>
      </c>
      <c r="O341" s="17">
        <f>69*4</f>
        <v>276</v>
      </c>
    </row>
    <row r="342" spans="1:15" ht="15" customHeight="1" x14ac:dyDescent="0.35">
      <c r="A342" s="45">
        <v>341</v>
      </c>
      <c r="B342" s="14">
        <v>0</v>
      </c>
      <c r="C342" s="46" t="s">
        <v>3374</v>
      </c>
      <c r="D342" s="21" t="s">
        <v>2854</v>
      </c>
      <c r="E342" s="21" t="s">
        <v>58</v>
      </c>
      <c r="F342" s="21" t="s">
        <v>234</v>
      </c>
      <c r="G342" s="15">
        <v>170</v>
      </c>
      <c r="H342" s="22">
        <v>0.6</v>
      </c>
      <c r="I342" s="47">
        <f t="shared" si="11"/>
        <v>102</v>
      </c>
      <c r="J342" s="47">
        <f t="shared" ref="J342:J350" si="12">G342-I342</f>
        <v>68</v>
      </c>
      <c r="K342" s="5">
        <v>45292</v>
      </c>
      <c r="M342" s="19"/>
    </row>
    <row r="343" spans="1:15" ht="15" customHeight="1" x14ac:dyDescent="0.35">
      <c r="A343" s="45">
        <v>342</v>
      </c>
      <c r="B343" s="14">
        <v>0</v>
      </c>
      <c r="C343" s="46" t="s">
        <v>3406</v>
      </c>
      <c r="D343" s="21" t="s">
        <v>3407</v>
      </c>
      <c r="E343" s="21" t="s">
        <v>58</v>
      </c>
      <c r="F343" s="21" t="s">
        <v>2743</v>
      </c>
      <c r="G343" s="15">
        <v>168</v>
      </c>
      <c r="H343" s="22">
        <v>0.6</v>
      </c>
      <c r="I343" s="47">
        <f t="shared" si="11"/>
        <v>100.8</v>
      </c>
      <c r="J343" s="47">
        <f t="shared" si="12"/>
        <v>67.2</v>
      </c>
      <c r="K343" s="5">
        <v>44805</v>
      </c>
    </row>
    <row r="344" spans="1:15" ht="15" customHeight="1" x14ac:dyDescent="0.35">
      <c r="A344" s="45">
        <v>343</v>
      </c>
      <c r="B344" s="14">
        <v>0</v>
      </c>
      <c r="C344" s="46"/>
      <c r="D344" s="21" t="s">
        <v>1433</v>
      </c>
      <c r="E344" s="21" t="s">
        <v>58</v>
      </c>
      <c r="F344" s="21" t="s">
        <v>756</v>
      </c>
      <c r="G344" s="15">
        <v>78</v>
      </c>
      <c r="H344" s="22">
        <v>0.5</v>
      </c>
      <c r="I344" s="47">
        <f t="shared" si="11"/>
        <v>39</v>
      </c>
      <c r="J344" s="47">
        <f t="shared" si="12"/>
        <v>39</v>
      </c>
      <c r="K344" s="5">
        <v>43160</v>
      </c>
    </row>
    <row r="345" spans="1:15" ht="15" customHeight="1" x14ac:dyDescent="0.35">
      <c r="A345" s="45">
        <v>344</v>
      </c>
      <c r="B345" s="14">
        <v>2</v>
      </c>
      <c r="C345" s="46" t="s">
        <v>3297</v>
      </c>
      <c r="D345" s="21" t="s">
        <v>1433</v>
      </c>
      <c r="E345" s="21" t="s">
        <v>58</v>
      </c>
      <c r="F345" s="21" t="s">
        <v>59</v>
      </c>
      <c r="G345" s="15">
        <v>120</v>
      </c>
      <c r="H345" s="22">
        <v>0.5</v>
      </c>
      <c r="I345" s="47">
        <f t="shared" si="11"/>
        <v>60</v>
      </c>
      <c r="J345" s="47">
        <f t="shared" si="12"/>
        <v>60</v>
      </c>
      <c r="K345" s="5">
        <v>44682</v>
      </c>
    </row>
    <row r="346" spans="1:15" ht="15" customHeight="1" x14ac:dyDescent="0.35">
      <c r="A346" s="45">
        <v>345</v>
      </c>
      <c r="B346" s="14">
        <v>0</v>
      </c>
      <c r="C346" s="46"/>
      <c r="D346" s="21" t="s">
        <v>2944</v>
      </c>
      <c r="E346" s="21" t="s">
        <v>2945</v>
      </c>
      <c r="F346" s="21"/>
      <c r="G346" s="15">
        <v>350</v>
      </c>
      <c r="H346" s="22">
        <v>0.75</v>
      </c>
      <c r="I346" s="47">
        <f t="shared" si="11"/>
        <v>262.5</v>
      </c>
      <c r="J346" s="47">
        <f t="shared" si="12"/>
        <v>87.5</v>
      </c>
      <c r="K346" s="5"/>
    </row>
    <row r="347" spans="1:15" ht="15" customHeight="1" x14ac:dyDescent="0.35">
      <c r="A347" s="45">
        <v>346</v>
      </c>
      <c r="B347" s="14">
        <v>0</v>
      </c>
      <c r="C347" s="46"/>
      <c r="D347" s="21" t="s">
        <v>1624</v>
      </c>
      <c r="E347" s="21" t="s">
        <v>1624</v>
      </c>
      <c r="F347" s="21" t="s">
        <v>387</v>
      </c>
      <c r="G347" s="15">
        <v>357</v>
      </c>
      <c r="H347" s="22">
        <v>0.5</v>
      </c>
      <c r="I347" s="47">
        <f t="shared" si="11"/>
        <v>178.5</v>
      </c>
      <c r="J347" s="47">
        <f t="shared" si="12"/>
        <v>178.5</v>
      </c>
      <c r="K347" s="5">
        <v>43160</v>
      </c>
    </row>
    <row r="348" spans="1:15" ht="15" customHeight="1" x14ac:dyDescent="0.35">
      <c r="A348" s="45">
        <v>347</v>
      </c>
      <c r="B348" s="14">
        <v>1</v>
      </c>
      <c r="C348" s="46"/>
      <c r="D348" s="21" t="s">
        <v>4134</v>
      </c>
      <c r="E348" s="21" t="s">
        <v>386</v>
      </c>
      <c r="F348" s="21" t="s">
        <v>387</v>
      </c>
      <c r="G348" s="15">
        <v>503</v>
      </c>
      <c r="H348" s="22">
        <v>0.5</v>
      </c>
      <c r="I348" s="47">
        <f t="shared" si="11"/>
        <v>251.5</v>
      </c>
      <c r="J348" s="47">
        <f t="shared" si="12"/>
        <v>251.5</v>
      </c>
      <c r="K348" s="5">
        <v>45352</v>
      </c>
      <c r="L348" s="17" t="s">
        <v>4514</v>
      </c>
      <c r="N348" s="17">
        <f>252*4</f>
        <v>1008</v>
      </c>
    </row>
    <row r="349" spans="1:15" ht="15" customHeight="1" x14ac:dyDescent="0.35">
      <c r="A349" s="45">
        <v>348</v>
      </c>
      <c r="B349" s="14">
        <v>0</v>
      </c>
      <c r="C349" s="46" t="s">
        <v>3585</v>
      </c>
      <c r="D349" s="21" t="s">
        <v>2055</v>
      </c>
      <c r="E349" s="21" t="s">
        <v>386</v>
      </c>
      <c r="F349" s="21" t="s">
        <v>234</v>
      </c>
      <c r="G349" s="15">
        <v>280</v>
      </c>
      <c r="H349" s="22">
        <v>0.77</v>
      </c>
      <c r="I349" s="47">
        <f t="shared" si="11"/>
        <v>215.6</v>
      </c>
      <c r="J349" s="47">
        <f t="shared" si="12"/>
        <v>64.400000000000006</v>
      </c>
      <c r="K349" s="5">
        <v>44228</v>
      </c>
    </row>
    <row r="350" spans="1:15" ht="15" customHeight="1" x14ac:dyDescent="0.35">
      <c r="A350" s="45">
        <v>349</v>
      </c>
      <c r="B350" s="14">
        <v>0</v>
      </c>
      <c r="C350" s="46"/>
      <c r="D350" s="21" t="s">
        <v>4410</v>
      </c>
      <c r="E350" s="21" t="s">
        <v>386</v>
      </c>
      <c r="F350" s="21" t="s">
        <v>387</v>
      </c>
      <c r="G350" s="15">
        <v>392</v>
      </c>
      <c r="H350" s="22">
        <v>0.72</v>
      </c>
      <c r="I350" s="47">
        <f t="shared" si="11"/>
        <v>282.24</v>
      </c>
      <c r="J350" s="47">
        <f t="shared" si="12"/>
        <v>109.75999999999999</v>
      </c>
      <c r="K350" s="5">
        <v>44986</v>
      </c>
      <c r="L350" s="17" t="s">
        <v>3023</v>
      </c>
    </row>
    <row r="351" spans="1:15" ht="15" customHeight="1" x14ac:dyDescent="0.35">
      <c r="A351" s="45">
        <v>350</v>
      </c>
      <c r="B351" s="14">
        <v>0</v>
      </c>
      <c r="C351" s="46"/>
      <c r="D351" s="21" t="s">
        <v>3031</v>
      </c>
      <c r="E351" s="21" t="s">
        <v>603</v>
      </c>
      <c r="F351" s="21" t="s">
        <v>2902</v>
      </c>
      <c r="G351" s="15">
        <v>519</v>
      </c>
      <c r="H351" s="22">
        <v>0.22</v>
      </c>
      <c r="I351" s="47">
        <f t="shared" si="11"/>
        <v>114.18</v>
      </c>
      <c r="J351" s="47">
        <f t="shared" ref="J351:J382" si="13">G351-I351</f>
        <v>404.82</v>
      </c>
      <c r="K351" s="5">
        <v>43891</v>
      </c>
      <c r="L351" s="17" t="s">
        <v>3023</v>
      </c>
      <c r="O351" s="19"/>
    </row>
    <row r="352" spans="1:15" ht="15" customHeight="1" x14ac:dyDescent="0.35">
      <c r="A352" s="45">
        <v>351</v>
      </c>
      <c r="B352" s="14">
        <v>6</v>
      </c>
      <c r="C352" s="46" t="s">
        <v>3424</v>
      </c>
      <c r="D352" s="21" t="s">
        <v>3954</v>
      </c>
      <c r="E352" s="21" t="s">
        <v>603</v>
      </c>
      <c r="F352" s="21" t="s">
        <v>413</v>
      </c>
      <c r="G352" s="15">
        <v>250</v>
      </c>
      <c r="H352" s="22">
        <v>0.7</v>
      </c>
      <c r="I352" s="47">
        <f t="shared" si="11"/>
        <v>175</v>
      </c>
      <c r="J352" s="47">
        <f t="shared" si="13"/>
        <v>75</v>
      </c>
      <c r="K352" s="5">
        <v>45139</v>
      </c>
      <c r="O352" s="19"/>
    </row>
    <row r="353" spans="1:16" ht="15" customHeight="1" x14ac:dyDescent="0.35">
      <c r="A353" s="45">
        <v>352</v>
      </c>
      <c r="B353" s="14">
        <v>0</v>
      </c>
      <c r="C353" s="46" t="s">
        <v>3522</v>
      </c>
      <c r="D353" s="21" t="s">
        <v>2477</v>
      </c>
      <c r="E353" s="21" t="s">
        <v>615</v>
      </c>
      <c r="F353" s="21" t="s">
        <v>48</v>
      </c>
      <c r="G353" s="15">
        <v>385</v>
      </c>
      <c r="H353" s="22">
        <v>0.25</v>
      </c>
      <c r="I353" s="47">
        <f t="shared" si="11"/>
        <v>96.25</v>
      </c>
      <c r="J353" s="47">
        <f t="shared" si="13"/>
        <v>288.75</v>
      </c>
      <c r="K353" s="5">
        <v>44774</v>
      </c>
      <c r="O353" s="19"/>
    </row>
    <row r="354" spans="1:16" ht="15" customHeight="1" x14ac:dyDescent="0.35">
      <c r="A354" s="45">
        <v>353</v>
      </c>
      <c r="B354" s="14">
        <v>1</v>
      </c>
      <c r="C354" s="46" t="s">
        <v>3298</v>
      </c>
      <c r="D354" s="21" t="s">
        <v>4431</v>
      </c>
      <c r="E354" s="21" t="s">
        <v>615</v>
      </c>
      <c r="F354" s="21" t="s">
        <v>48</v>
      </c>
      <c r="G354" s="15">
        <v>1248</v>
      </c>
      <c r="H354" s="22">
        <v>0.8</v>
      </c>
      <c r="I354" s="47">
        <f t="shared" si="11"/>
        <v>998.40000000000009</v>
      </c>
      <c r="J354" s="47">
        <f t="shared" si="13"/>
        <v>249.59999999999991</v>
      </c>
      <c r="K354" s="5">
        <v>45352</v>
      </c>
    </row>
    <row r="355" spans="1:16" ht="15" customHeight="1" x14ac:dyDescent="0.35">
      <c r="A355" s="45">
        <v>354</v>
      </c>
      <c r="B355" s="14">
        <v>0</v>
      </c>
      <c r="C355" s="46"/>
      <c r="D355" s="21" t="s">
        <v>4457</v>
      </c>
      <c r="E355" s="21" t="s">
        <v>615</v>
      </c>
      <c r="F355" s="21" t="s">
        <v>48</v>
      </c>
      <c r="G355" s="15">
        <v>385</v>
      </c>
      <c r="H355" s="22">
        <v>0.6</v>
      </c>
      <c r="I355" s="47">
        <f t="shared" si="11"/>
        <v>231</v>
      </c>
      <c r="J355" s="47">
        <f t="shared" si="13"/>
        <v>154</v>
      </c>
      <c r="K355" s="5">
        <v>45139</v>
      </c>
    </row>
    <row r="356" spans="1:16" ht="15" customHeight="1" x14ac:dyDescent="0.35">
      <c r="A356" s="45">
        <v>355</v>
      </c>
      <c r="B356" s="14">
        <v>0</v>
      </c>
      <c r="C356" s="14"/>
      <c r="D356" s="21" t="s">
        <v>3654</v>
      </c>
      <c r="E356" s="21" t="s">
        <v>103</v>
      </c>
      <c r="F356" s="21" t="s">
        <v>391</v>
      </c>
      <c r="G356" s="15">
        <v>79.2</v>
      </c>
      <c r="H356" s="22">
        <v>0.4</v>
      </c>
      <c r="I356" s="47">
        <f t="shared" si="11"/>
        <v>31.680000000000003</v>
      </c>
      <c r="J356" s="47">
        <f t="shared" si="13"/>
        <v>47.519999999999996</v>
      </c>
      <c r="K356" s="5">
        <v>44440</v>
      </c>
    </row>
    <row r="357" spans="1:16" ht="15" customHeight="1" x14ac:dyDescent="0.35">
      <c r="A357" s="45">
        <v>356</v>
      </c>
      <c r="B357" s="14">
        <v>0</v>
      </c>
      <c r="C357" s="14"/>
      <c r="D357" s="21" t="s">
        <v>4214</v>
      </c>
      <c r="E357" s="21" t="s">
        <v>4213</v>
      </c>
      <c r="F357" s="21"/>
      <c r="G357" s="15">
        <v>494.41</v>
      </c>
      <c r="H357" s="22">
        <v>0.2</v>
      </c>
      <c r="I357" s="47">
        <f t="shared" si="11"/>
        <v>98.882000000000005</v>
      </c>
      <c r="J357" s="47">
        <f t="shared" si="13"/>
        <v>395.52800000000002</v>
      </c>
      <c r="K357" s="5"/>
    </row>
    <row r="358" spans="1:16" ht="15" customHeight="1" x14ac:dyDescent="0.35">
      <c r="A358" s="45">
        <v>357</v>
      </c>
      <c r="B358" s="14">
        <v>0</v>
      </c>
      <c r="C358" s="46" t="s">
        <v>3476</v>
      </c>
      <c r="D358" s="21" t="s">
        <v>2845</v>
      </c>
      <c r="E358" s="21" t="s">
        <v>103</v>
      </c>
      <c r="F358" s="21" t="s">
        <v>391</v>
      </c>
      <c r="G358" s="15">
        <v>332</v>
      </c>
      <c r="H358" s="22">
        <v>0.2</v>
      </c>
      <c r="I358" s="47">
        <f t="shared" si="11"/>
        <v>66.400000000000006</v>
      </c>
      <c r="J358" s="47">
        <f t="shared" si="13"/>
        <v>265.60000000000002</v>
      </c>
      <c r="K358" s="5">
        <v>44470</v>
      </c>
    </row>
    <row r="359" spans="1:16" ht="15" customHeight="1" x14ac:dyDescent="0.35">
      <c r="A359" s="45">
        <v>358</v>
      </c>
      <c r="B359" s="14">
        <v>0</v>
      </c>
      <c r="C359" s="46" t="s">
        <v>3299</v>
      </c>
      <c r="D359" s="21" t="s">
        <v>2856</v>
      </c>
      <c r="E359" s="21" t="s">
        <v>103</v>
      </c>
      <c r="F359" s="21"/>
      <c r="G359" s="15">
        <v>291</v>
      </c>
      <c r="H359" s="22">
        <v>0.1</v>
      </c>
      <c r="I359" s="47">
        <f t="shared" si="11"/>
        <v>29.1</v>
      </c>
      <c r="J359" s="47">
        <f t="shared" si="13"/>
        <v>261.89999999999998</v>
      </c>
      <c r="K359" s="5">
        <v>43922</v>
      </c>
    </row>
    <row r="360" spans="1:16" ht="15" customHeight="1" x14ac:dyDescent="0.35">
      <c r="A360" s="45">
        <v>359</v>
      </c>
      <c r="B360" s="14">
        <v>0</v>
      </c>
      <c r="C360" s="46" t="s">
        <v>3433</v>
      </c>
      <c r="D360" s="21" t="s">
        <v>2510</v>
      </c>
      <c r="E360" s="21" t="s">
        <v>103</v>
      </c>
      <c r="F360" s="21" t="s">
        <v>2511</v>
      </c>
      <c r="G360" s="15">
        <v>381.56</v>
      </c>
      <c r="H360" s="22">
        <v>0.2</v>
      </c>
      <c r="I360" s="47">
        <f t="shared" si="11"/>
        <v>76.311999999999998</v>
      </c>
      <c r="J360" s="47">
        <f t="shared" si="13"/>
        <v>305.24799999999999</v>
      </c>
      <c r="K360" s="5">
        <v>44287</v>
      </c>
    </row>
    <row r="361" spans="1:16" ht="15" customHeight="1" x14ac:dyDescent="0.35">
      <c r="A361" s="45">
        <v>360</v>
      </c>
      <c r="B361" s="14">
        <v>0</v>
      </c>
      <c r="C361" s="46"/>
      <c r="D361" s="21" t="s">
        <v>2816</v>
      </c>
      <c r="E361" s="21" t="s">
        <v>629</v>
      </c>
      <c r="F361" s="21"/>
      <c r="G361" s="15">
        <v>170</v>
      </c>
      <c r="H361" s="22">
        <v>0.2</v>
      </c>
      <c r="I361" s="47">
        <f t="shared" si="11"/>
        <v>34</v>
      </c>
      <c r="J361" s="47">
        <f t="shared" si="13"/>
        <v>136</v>
      </c>
      <c r="K361" s="5">
        <v>44986</v>
      </c>
    </row>
    <row r="362" spans="1:16" ht="15" customHeight="1" x14ac:dyDescent="0.35">
      <c r="A362" s="45">
        <v>361</v>
      </c>
      <c r="B362" s="14">
        <v>1</v>
      </c>
      <c r="C362" s="46" t="s">
        <v>3402</v>
      </c>
      <c r="D362" s="21" t="s">
        <v>3975</v>
      </c>
      <c r="E362" s="21" t="s">
        <v>629</v>
      </c>
      <c r="F362" s="21"/>
      <c r="G362" s="15">
        <v>195</v>
      </c>
      <c r="H362" s="22">
        <v>0.2</v>
      </c>
      <c r="I362" s="47">
        <f t="shared" si="11"/>
        <v>39</v>
      </c>
      <c r="J362" s="47">
        <f t="shared" si="13"/>
        <v>156</v>
      </c>
      <c r="K362" s="5">
        <v>45017</v>
      </c>
      <c r="O362" s="19"/>
    </row>
    <row r="363" spans="1:16" ht="15" customHeight="1" x14ac:dyDescent="0.35">
      <c r="A363" s="45">
        <v>362</v>
      </c>
      <c r="B363" s="14">
        <v>1</v>
      </c>
      <c r="C363" s="46"/>
      <c r="D363" s="21" t="s">
        <v>2300</v>
      </c>
      <c r="E363" s="21" t="s">
        <v>4199</v>
      </c>
      <c r="F363" s="21" t="s">
        <v>2301</v>
      </c>
      <c r="G363" s="15">
        <v>159</v>
      </c>
      <c r="H363" s="22">
        <v>0.4</v>
      </c>
      <c r="I363" s="47">
        <f t="shared" si="11"/>
        <v>63.6</v>
      </c>
      <c r="J363" s="47">
        <f t="shared" si="13"/>
        <v>95.4</v>
      </c>
      <c r="K363" s="5">
        <v>44440</v>
      </c>
    </row>
    <row r="364" spans="1:16" ht="15" customHeight="1" x14ac:dyDescent="0.35">
      <c r="A364" s="45">
        <v>363</v>
      </c>
      <c r="B364" s="14">
        <v>1</v>
      </c>
      <c r="C364" s="14"/>
      <c r="D364" s="21" t="s">
        <v>4203</v>
      </c>
      <c r="E364" s="21" t="s">
        <v>4199</v>
      </c>
      <c r="F364" s="21" t="s">
        <v>4204</v>
      </c>
      <c r="G364" s="15">
        <v>147</v>
      </c>
      <c r="H364" s="22">
        <v>0.4</v>
      </c>
      <c r="I364" s="47">
        <f t="shared" si="11"/>
        <v>58.800000000000004</v>
      </c>
      <c r="J364" s="47">
        <f t="shared" si="13"/>
        <v>88.199999999999989</v>
      </c>
      <c r="K364" s="5"/>
    </row>
    <row r="365" spans="1:16" ht="15" customHeight="1" x14ac:dyDescent="0.35">
      <c r="A365" s="45">
        <v>364</v>
      </c>
      <c r="B365" s="14">
        <v>1</v>
      </c>
      <c r="C365" s="46" t="s">
        <v>2975</v>
      </c>
      <c r="D365" s="21" t="s">
        <v>4259</v>
      </c>
      <c r="E365" s="21" t="s">
        <v>4199</v>
      </c>
      <c r="F365" s="21"/>
      <c r="G365" s="15">
        <v>174</v>
      </c>
      <c r="H365" s="22">
        <v>0.4</v>
      </c>
      <c r="I365" s="47">
        <f t="shared" si="11"/>
        <v>69.600000000000009</v>
      </c>
      <c r="J365" s="47">
        <f t="shared" si="13"/>
        <v>104.39999999999999</v>
      </c>
      <c r="K365" s="5">
        <v>44682</v>
      </c>
    </row>
    <row r="366" spans="1:16" ht="15" customHeight="1" x14ac:dyDescent="0.35">
      <c r="A366" s="45">
        <v>365</v>
      </c>
      <c r="B366" s="14">
        <v>0</v>
      </c>
      <c r="C366" s="46"/>
      <c r="D366" s="21" t="s">
        <v>2239</v>
      </c>
      <c r="E366" s="21" t="s">
        <v>2240</v>
      </c>
      <c r="F366" s="21" t="s">
        <v>2241</v>
      </c>
      <c r="G366" s="15">
        <v>357</v>
      </c>
      <c r="H366" s="22">
        <v>0.6</v>
      </c>
      <c r="I366" s="47">
        <f t="shared" si="11"/>
        <v>214.2</v>
      </c>
      <c r="J366" s="47">
        <f t="shared" si="13"/>
        <v>142.80000000000001</v>
      </c>
      <c r="K366" s="5">
        <v>43678</v>
      </c>
      <c r="P366" s="17">
        <v>84</v>
      </c>
    </row>
    <row r="367" spans="1:16" ht="15" customHeight="1" x14ac:dyDescent="0.35">
      <c r="A367" s="45">
        <v>366</v>
      </c>
      <c r="B367" s="14">
        <v>0</v>
      </c>
      <c r="C367" s="46"/>
      <c r="D367" s="21" t="s">
        <v>2741</v>
      </c>
      <c r="E367" s="21" t="s">
        <v>58</v>
      </c>
      <c r="F367" s="21" t="s">
        <v>234</v>
      </c>
      <c r="G367" s="15">
        <v>519</v>
      </c>
      <c r="H367" s="22">
        <v>0.2</v>
      </c>
      <c r="I367" s="47">
        <f t="shared" si="11"/>
        <v>103.80000000000001</v>
      </c>
      <c r="J367" s="47">
        <f t="shared" si="13"/>
        <v>415.2</v>
      </c>
      <c r="K367" s="5">
        <v>43556</v>
      </c>
    </row>
    <row r="368" spans="1:16" ht="15" customHeight="1" x14ac:dyDescent="0.35">
      <c r="A368" s="45">
        <v>367</v>
      </c>
      <c r="B368" s="14">
        <v>0</v>
      </c>
      <c r="C368" s="46"/>
      <c r="D368" s="21" t="s">
        <v>57</v>
      </c>
      <c r="E368" s="21" t="s">
        <v>58</v>
      </c>
      <c r="F368" s="21" t="s">
        <v>59</v>
      </c>
      <c r="G368" s="15">
        <v>484</v>
      </c>
      <c r="H368" s="22">
        <v>0.2</v>
      </c>
      <c r="I368" s="47">
        <f t="shared" si="11"/>
        <v>96.800000000000011</v>
      </c>
      <c r="J368" s="47">
        <f t="shared" si="13"/>
        <v>387.2</v>
      </c>
      <c r="K368" s="5">
        <v>44501</v>
      </c>
    </row>
    <row r="369" spans="1:15" ht="15" customHeight="1" x14ac:dyDescent="0.35">
      <c r="A369" s="45">
        <v>368</v>
      </c>
      <c r="B369" s="14">
        <v>0</v>
      </c>
      <c r="C369" s="46"/>
      <c r="D369" s="21" t="s">
        <v>544</v>
      </c>
      <c r="E369" s="21" t="s">
        <v>543</v>
      </c>
      <c r="F369" s="21" t="s">
        <v>234</v>
      </c>
      <c r="G369" s="15">
        <v>192.78</v>
      </c>
      <c r="H369" s="22">
        <v>0.4</v>
      </c>
      <c r="I369" s="47">
        <f t="shared" si="11"/>
        <v>77.112000000000009</v>
      </c>
      <c r="J369" s="47">
        <f t="shared" si="13"/>
        <v>115.66799999999999</v>
      </c>
      <c r="K369" s="5">
        <v>43040</v>
      </c>
      <c r="O369" s="19"/>
    </row>
    <row r="370" spans="1:15" ht="15" customHeight="1" x14ac:dyDescent="0.35">
      <c r="A370" s="45">
        <v>369</v>
      </c>
      <c r="B370" s="14">
        <v>0</v>
      </c>
      <c r="C370" s="46"/>
      <c r="D370" s="21" t="s">
        <v>542</v>
      </c>
      <c r="E370" s="21" t="s">
        <v>543</v>
      </c>
      <c r="F370" s="21" t="s">
        <v>59</v>
      </c>
      <c r="G370" s="15">
        <v>136.68</v>
      </c>
      <c r="H370" s="22">
        <v>0.4</v>
      </c>
      <c r="I370" s="47">
        <f t="shared" si="11"/>
        <v>54.672000000000004</v>
      </c>
      <c r="J370" s="47">
        <f t="shared" si="13"/>
        <v>82.00800000000001</v>
      </c>
      <c r="K370" s="5">
        <v>43040</v>
      </c>
      <c r="O370" s="19"/>
    </row>
    <row r="371" spans="1:15" ht="15" customHeight="1" x14ac:dyDescent="0.35">
      <c r="A371" s="45">
        <v>370</v>
      </c>
      <c r="B371" s="14">
        <v>0</v>
      </c>
      <c r="C371" s="46"/>
      <c r="D371" s="21" t="s">
        <v>972</v>
      </c>
      <c r="E371" s="21" t="s">
        <v>973</v>
      </c>
      <c r="F371" s="21" t="s">
        <v>974</v>
      </c>
      <c r="G371" s="15">
        <v>327.61</v>
      </c>
      <c r="H371" s="22">
        <v>0.2</v>
      </c>
      <c r="I371" s="47">
        <f t="shared" si="11"/>
        <v>65.522000000000006</v>
      </c>
      <c r="J371" s="47">
        <f t="shared" si="13"/>
        <v>262.08800000000002</v>
      </c>
      <c r="K371" s="5">
        <v>42917</v>
      </c>
      <c r="O371" s="19"/>
    </row>
    <row r="372" spans="1:15" ht="15" customHeight="1" x14ac:dyDescent="0.35">
      <c r="A372" s="45">
        <v>371</v>
      </c>
      <c r="B372" s="14">
        <v>0</v>
      </c>
      <c r="C372" s="46" t="s">
        <v>3389</v>
      </c>
      <c r="D372" s="21" t="s">
        <v>545</v>
      </c>
      <c r="E372" s="21" t="s">
        <v>67</v>
      </c>
      <c r="F372" s="21" t="s">
        <v>705</v>
      </c>
      <c r="G372" s="15">
        <v>183</v>
      </c>
      <c r="H372" s="22">
        <v>0.4</v>
      </c>
      <c r="I372" s="47">
        <f t="shared" si="11"/>
        <v>73.2</v>
      </c>
      <c r="J372" s="47">
        <f t="shared" si="13"/>
        <v>109.8</v>
      </c>
      <c r="K372" s="5">
        <v>44682</v>
      </c>
      <c r="M372" s="19"/>
      <c r="O372" s="19"/>
    </row>
    <row r="373" spans="1:15" ht="15" customHeight="1" x14ac:dyDescent="0.35">
      <c r="A373" s="45">
        <v>372</v>
      </c>
      <c r="B373" s="14">
        <v>2</v>
      </c>
      <c r="C373" s="46" t="s">
        <v>3610</v>
      </c>
      <c r="D373" s="21" t="s">
        <v>3611</v>
      </c>
      <c r="E373" s="21" t="s">
        <v>279</v>
      </c>
      <c r="F373" s="21" t="s">
        <v>44</v>
      </c>
      <c r="G373" s="15">
        <v>74</v>
      </c>
      <c r="H373" s="22">
        <v>0.6</v>
      </c>
      <c r="I373" s="47">
        <f t="shared" si="11"/>
        <v>44.4</v>
      </c>
      <c r="J373" s="47">
        <f t="shared" si="13"/>
        <v>29.6</v>
      </c>
      <c r="K373" s="5">
        <v>45078</v>
      </c>
      <c r="O373" s="19"/>
    </row>
    <row r="374" spans="1:15" ht="15" customHeight="1" x14ac:dyDescent="0.35">
      <c r="A374" s="45">
        <v>373</v>
      </c>
      <c r="B374" s="14">
        <v>0</v>
      </c>
      <c r="C374" s="46"/>
      <c r="D374" s="21" t="s">
        <v>1460</v>
      </c>
      <c r="E374" s="21" t="s">
        <v>510</v>
      </c>
      <c r="F374" s="21" t="s">
        <v>234</v>
      </c>
      <c r="G374" s="15">
        <v>88.19</v>
      </c>
      <c r="H374" s="22">
        <v>0.2</v>
      </c>
      <c r="I374" s="47">
        <f t="shared" si="11"/>
        <v>17.638000000000002</v>
      </c>
      <c r="J374" s="47">
        <f t="shared" si="13"/>
        <v>70.551999999999992</v>
      </c>
      <c r="K374" s="5">
        <v>42979</v>
      </c>
      <c r="O374" s="19"/>
    </row>
    <row r="375" spans="1:15" ht="15" customHeight="1" x14ac:dyDescent="0.35">
      <c r="A375" s="45">
        <v>374</v>
      </c>
      <c r="B375" s="14">
        <v>0</v>
      </c>
      <c r="C375" s="46"/>
      <c r="D375" s="21" t="s">
        <v>607</v>
      </c>
      <c r="E375" s="21" t="s">
        <v>510</v>
      </c>
      <c r="F375" s="21" t="s">
        <v>202</v>
      </c>
      <c r="G375" s="15">
        <v>101</v>
      </c>
      <c r="H375" s="22">
        <v>0.2</v>
      </c>
      <c r="I375" s="47">
        <f t="shared" si="11"/>
        <v>20.200000000000003</v>
      </c>
      <c r="J375" s="47">
        <f t="shared" si="13"/>
        <v>80.8</v>
      </c>
      <c r="K375" s="5">
        <v>42644</v>
      </c>
      <c r="O375" s="19"/>
    </row>
    <row r="376" spans="1:15" ht="15" customHeight="1" x14ac:dyDescent="0.35">
      <c r="A376" s="45">
        <v>375</v>
      </c>
      <c r="B376" s="14">
        <v>0</v>
      </c>
      <c r="C376" s="46"/>
      <c r="D376" s="21" t="s">
        <v>1061</v>
      </c>
      <c r="E376" s="21" t="s">
        <v>1049</v>
      </c>
      <c r="F376" s="21" t="s">
        <v>387</v>
      </c>
      <c r="G376" s="15">
        <v>81.75</v>
      </c>
      <c r="H376" s="22">
        <v>0.2</v>
      </c>
      <c r="I376" s="47">
        <f t="shared" si="11"/>
        <v>16.350000000000001</v>
      </c>
      <c r="J376" s="47">
        <f t="shared" si="13"/>
        <v>65.400000000000006</v>
      </c>
      <c r="K376" s="5">
        <v>43282</v>
      </c>
    </row>
    <row r="377" spans="1:15" ht="15" customHeight="1" x14ac:dyDescent="0.35">
      <c r="A377" s="45">
        <v>376</v>
      </c>
      <c r="B377" s="14">
        <v>0</v>
      </c>
      <c r="C377" s="46"/>
      <c r="D377" s="21" t="s">
        <v>60</v>
      </c>
      <c r="E377" s="21" t="s">
        <v>61</v>
      </c>
      <c r="F377" s="21" t="s">
        <v>410</v>
      </c>
      <c r="G377" s="15">
        <v>318.75</v>
      </c>
      <c r="H377" s="22">
        <v>0.6</v>
      </c>
      <c r="I377" s="47">
        <f t="shared" si="11"/>
        <v>191.25</v>
      </c>
      <c r="J377" s="47">
        <f t="shared" si="13"/>
        <v>127.5</v>
      </c>
      <c r="K377" s="5">
        <v>44866</v>
      </c>
    </row>
    <row r="378" spans="1:15" ht="15" customHeight="1" x14ac:dyDescent="0.35">
      <c r="A378" s="45">
        <v>377</v>
      </c>
      <c r="B378" s="14">
        <v>0</v>
      </c>
      <c r="C378" s="46" t="s">
        <v>3300</v>
      </c>
      <c r="D378" s="21" t="s">
        <v>3005</v>
      </c>
      <c r="E378" s="21" t="s">
        <v>3006</v>
      </c>
      <c r="F378" s="21" t="s">
        <v>2446</v>
      </c>
      <c r="G378" s="15">
        <v>27</v>
      </c>
      <c r="H378" s="22">
        <v>0.2</v>
      </c>
      <c r="I378" s="47">
        <f t="shared" si="11"/>
        <v>5.4</v>
      </c>
      <c r="J378" s="47">
        <f t="shared" si="13"/>
        <v>21.6</v>
      </c>
      <c r="K378" s="5">
        <v>44805</v>
      </c>
    </row>
    <row r="379" spans="1:15" ht="15" customHeight="1" x14ac:dyDescent="0.35">
      <c r="A379" s="45">
        <v>378</v>
      </c>
      <c r="B379" s="14">
        <v>0</v>
      </c>
      <c r="C379" s="46"/>
      <c r="D379" s="21" t="s">
        <v>99</v>
      </c>
      <c r="E379" s="21" t="s">
        <v>63</v>
      </c>
      <c r="F379" s="21" t="s">
        <v>706</v>
      </c>
      <c r="G379" s="15">
        <v>99</v>
      </c>
      <c r="H379" s="22">
        <v>0.4</v>
      </c>
      <c r="I379" s="47">
        <f t="shared" si="11"/>
        <v>39.6</v>
      </c>
      <c r="J379" s="47">
        <f t="shared" si="13"/>
        <v>59.4</v>
      </c>
      <c r="K379" s="5">
        <v>43313</v>
      </c>
    </row>
    <row r="380" spans="1:15" ht="15" customHeight="1" x14ac:dyDescent="0.35">
      <c r="A380" s="45">
        <v>379</v>
      </c>
      <c r="B380" s="14">
        <v>0</v>
      </c>
      <c r="C380" s="46"/>
      <c r="D380" s="21" t="s">
        <v>2715</v>
      </c>
      <c r="E380" s="21" t="s">
        <v>188</v>
      </c>
      <c r="F380" s="21" t="s">
        <v>234</v>
      </c>
      <c r="G380" s="15">
        <v>319.87</v>
      </c>
      <c r="H380" s="22">
        <v>0.65</v>
      </c>
      <c r="I380" s="47">
        <f t="shared" si="11"/>
        <v>207.91550000000001</v>
      </c>
      <c r="J380" s="47">
        <f t="shared" si="13"/>
        <v>111.9545</v>
      </c>
      <c r="K380" s="5">
        <v>43831</v>
      </c>
    </row>
    <row r="381" spans="1:15" ht="15" customHeight="1" x14ac:dyDescent="0.35">
      <c r="A381" s="45">
        <v>380</v>
      </c>
      <c r="B381" s="14">
        <v>0</v>
      </c>
      <c r="C381" s="46" t="s">
        <v>3447</v>
      </c>
      <c r="D381" s="21" t="s">
        <v>599</v>
      </c>
      <c r="E381" s="21" t="s">
        <v>188</v>
      </c>
      <c r="F381" s="21" t="s">
        <v>413</v>
      </c>
      <c r="G381" s="15">
        <v>385</v>
      </c>
      <c r="H381" s="22">
        <v>0.65</v>
      </c>
      <c r="I381" s="47">
        <f t="shared" si="11"/>
        <v>250.25</v>
      </c>
      <c r="J381" s="47">
        <f t="shared" si="13"/>
        <v>134.75</v>
      </c>
      <c r="K381" s="5">
        <v>44958</v>
      </c>
    </row>
    <row r="382" spans="1:15" ht="15" customHeight="1" x14ac:dyDescent="0.35">
      <c r="A382" s="45">
        <v>381</v>
      </c>
      <c r="B382" s="14">
        <v>0</v>
      </c>
      <c r="C382" s="46" t="s">
        <v>3448</v>
      </c>
      <c r="D382" s="21" t="s">
        <v>599</v>
      </c>
      <c r="E382" s="21" t="s">
        <v>188</v>
      </c>
      <c r="F382" s="21" t="s">
        <v>234</v>
      </c>
      <c r="G382" s="15">
        <v>320</v>
      </c>
      <c r="H382" s="22">
        <v>0.7</v>
      </c>
      <c r="I382" s="47">
        <f t="shared" si="11"/>
        <v>224</v>
      </c>
      <c r="J382" s="47">
        <f t="shared" si="13"/>
        <v>96</v>
      </c>
      <c r="K382" s="5">
        <v>44470</v>
      </c>
    </row>
    <row r="383" spans="1:15" ht="15" customHeight="1" x14ac:dyDescent="0.35">
      <c r="A383" s="45">
        <v>382</v>
      </c>
      <c r="B383" s="14">
        <v>1</v>
      </c>
      <c r="C383" s="46" t="s">
        <v>3620</v>
      </c>
      <c r="D383" s="21" t="s">
        <v>533</v>
      </c>
      <c r="E383" s="21" t="s">
        <v>67</v>
      </c>
      <c r="F383" s="21" t="s">
        <v>705</v>
      </c>
      <c r="G383" s="15">
        <v>120</v>
      </c>
      <c r="H383" s="22">
        <v>0.6</v>
      </c>
      <c r="I383" s="47">
        <f t="shared" si="11"/>
        <v>72</v>
      </c>
      <c r="J383" s="47">
        <f t="shared" ref="J383:J415" si="14">G383-I383</f>
        <v>48</v>
      </c>
      <c r="K383" s="5">
        <v>45047</v>
      </c>
      <c r="O383" s="19"/>
    </row>
    <row r="384" spans="1:15" ht="15" customHeight="1" x14ac:dyDescent="0.35">
      <c r="A384" s="45">
        <v>383</v>
      </c>
      <c r="B384" s="14">
        <v>1</v>
      </c>
      <c r="C384" s="46"/>
      <c r="D384" s="21" t="s">
        <v>3978</v>
      </c>
      <c r="E384" s="21" t="s">
        <v>101</v>
      </c>
      <c r="F384" s="21" t="s">
        <v>48</v>
      </c>
      <c r="G384" s="15">
        <v>169</v>
      </c>
      <c r="H384" s="22">
        <v>0.45</v>
      </c>
      <c r="I384" s="47">
        <f t="shared" si="11"/>
        <v>76.05</v>
      </c>
      <c r="J384" s="47">
        <f t="shared" si="14"/>
        <v>92.95</v>
      </c>
      <c r="K384" s="5">
        <v>45078</v>
      </c>
      <c r="O384" s="19"/>
    </row>
    <row r="385" spans="1:15" ht="15" customHeight="1" x14ac:dyDescent="0.35">
      <c r="A385" s="45">
        <v>384</v>
      </c>
      <c r="B385" s="14">
        <v>2</v>
      </c>
      <c r="C385" s="46" t="s">
        <v>3674</v>
      </c>
      <c r="D385" s="21" t="s">
        <v>3675</v>
      </c>
      <c r="E385" s="21" t="s">
        <v>1861</v>
      </c>
      <c r="F385" s="21" t="s">
        <v>464</v>
      </c>
      <c r="G385" s="15">
        <v>170</v>
      </c>
      <c r="H385" s="22">
        <v>0.6</v>
      </c>
      <c r="I385" s="47">
        <f t="shared" si="11"/>
        <v>102</v>
      </c>
      <c r="J385" s="47">
        <f t="shared" si="14"/>
        <v>68</v>
      </c>
      <c r="K385" s="5">
        <v>45047</v>
      </c>
      <c r="O385" s="19"/>
    </row>
    <row r="386" spans="1:15" ht="15" customHeight="1" x14ac:dyDescent="0.35">
      <c r="A386" s="45">
        <v>385</v>
      </c>
      <c r="B386" s="14">
        <v>0</v>
      </c>
      <c r="C386" s="46" t="s">
        <v>3673</v>
      </c>
      <c r="D386" s="21" t="s">
        <v>3672</v>
      </c>
      <c r="E386" s="21" t="s">
        <v>1861</v>
      </c>
      <c r="F386" s="21" t="s">
        <v>464</v>
      </c>
      <c r="G386" s="15">
        <v>170</v>
      </c>
      <c r="H386" s="22">
        <v>0.5</v>
      </c>
      <c r="I386" s="47">
        <f t="shared" si="11"/>
        <v>85</v>
      </c>
      <c r="J386" s="47">
        <f t="shared" si="14"/>
        <v>85</v>
      </c>
      <c r="K386" s="5">
        <v>44470</v>
      </c>
      <c r="O386" s="19"/>
    </row>
    <row r="387" spans="1:15" ht="15" customHeight="1" x14ac:dyDescent="0.35">
      <c r="A387" s="45">
        <v>386</v>
      </c>
      <c r="B387" s="14">
        <v>0</v>
      </c>
      <c r="C387" s="46"/>
      <c r="D387" s="21" t="s">
        <v>609</v>
      </c>
      <c r="E387" s="21" t="s">
        <v>128</v>
      </c>
      <c r="F387" s="21" t="s">
        <v>511</v>
      </c>
      <c r="G387" s="15">
        <v>737</v>
      </c>
      <c r="H387" s="22">
        <v>0.2</v>
      </c>
      <c r="I387" s="47">
        <f t="shared" si="11"/>
        <v>147.4</v>
      </c>
      <c r="J387" s="47">
        <f t="shared" si="14"/>
        <v>589.6</v>
      </c>
      <c r="K387" s="5">
        <v>43374</v>
      </c>
      <c r="O387" s="19"/>
    </row>
    <row r="388" spans="1:15" ht="15" customHeight="1" x14ac:dyDescent="0.35">
      <c r="A388" s="45">
        <v>387</v>
      </c>
      <c r="B388" s="14">
        <v>0</v>
      </c>
      <c r="C388" s="46" t="s">
        <v>3563</v>
      </c>
      <c r="D388" s="21" t="s">
        <v>2257</v>
      </c>
      <c r="E388" s="21" t="s">
        <v>128</v>
      </c>
      <c r="F388" s="21" t="s">
        <v>234</v>
      </c>
      <c r="G388" s="15">
        <v>483</v>
      </c>
      <c r="H388" s="22">
        <v>0.2</v>
      </c>
      <c r="I388" s="47">
        <f t="shared" si="11"/>
        <v>96.600000000000009</v>
      </c>
      <c r="J388" s="47">
        <f t="shared" si="14"/>
        <v>386.4</v>
      </c>
      <c r="K388" s="5">
        <v>45017</v>
      </c>
      <c r="O388" s="19"/>
    </row>
    <row r="389" spans="1:15" ht="15" customHeight="1" x14ac:dyDescent="0.35">
      <c r="A389" s="45">
        <v>388</v>
      </c>
      <c r="B389" s="14">
        <v>1</v>
      </c>
      <c r="C389" s="46"/>
      <c r="D389" s="21" t="s">
        <v>4558</v>
      </c>
      <c r="E389" s="21" t="s">
        <v>128</v>
      </c>
      <c r="F389" s="21" t="s">
        <v>234</v>
      </c>
      <c r="G389" s="15">
        <v>250</v>
      </c>
      <c r="H389" s="22">
        <v>0.5</v>
      </c>
      <c r="I389" s="47">
        <f t="shared" si="11"/>
        <v>125</v>
      </c>
      <c r="J389" s="47">
        <f t="shared" si="14"/>
        <v>125</v>
      </c>
      <c r="K389" s="5"/>
      <c r="O389" s="19"/>
    </row>
    <row r="390" spans="1:15" ht="15" customHeight="1" x14ac:dyDescent="0.35">
      <c r="A390" s="45">
        <v>389</v>
      </c>
      <c r="B390" s="14">
        <v>0</v>
      </c>
      <c r="C390" s="46" t="s">
        <v>3301</v>
      </c>
      <c r="D390" s="21" t="s">
        <v>4310</v>
      </c>
      <c r="E390" s="21" t="s">
        <v>128</v>
      </c>
      <c r="F390" s="21" t="s">
        <v>234</v>
      </c>
      <c r="G390" s="15">
        <v>273</v>
      </c>
      <c r="H390" s="22">
        <v>0.55000000000000004</v>
      </c>
      <c r="I390" s="47">
        <f t="shared" si="11"/>
        <v>150.15</v>
      </c>
      <c r="J390" s="47">
        <f t="shared" si="14"/>
        <v>122.85</v>
      </c>
      <c r="K390" s="5">
        <v>45139</v>
      </c>
    </row>
    <row r="391" spans="1:15" ht="15" customHeight="1" x14ac:dyDescent="0.35">
      <c r="A391" s="45">
        <v>390</v>
      </c>
      <c r="B391" s="14">
        <v>0</v>
      </c>
      <c r="C391" s="46"/>
      <c r="D391" s="21" t="s">
        <v>4001</v>
      </c>
      <c r="E391" s="21" t="s">
        <v>128</v>
      </c>
      <c r="F391" s="21" t="s">
        <v>1844</v>
      </c>
      <c r="G391" s="15">
        <v>343</v>
      </c>
      <c r="H391" s="22">
        <v>0.7</v>
      </c>
      <c r="I391" s="47">
        <f t="shared" si="11"/>
        <v>240.1</v>
      </c>
      <c r="J391" s="47">
        <f t="shared" si="14"/>
        <v>102.9</v>
      </c>
      <c r="K391" s="5">
        <v>44621</v>
      </c>
    </row>
    <row r="392" spans="1:15" ht="15" customHeight="1" x14ac:dyDescent="0.35">
      <c r="A392" s="45">
        <v>391</v>
      </c>
      <c r="B392" s="14">
        <v>0</v>
      </c>
      <c r="C392" s="46"/>
      <c r="D392" s="21" t="s">
        <v>97</v>
      </c>
      <c r="E392" s="21" t="s">
        <v>68</v>
      </c>
      <c r="F392" s="21" t="s">
        <v>234</v>
      </c>
      <c r="G392" s="15">
        <v>193.77</v>
      </c>
      <c r="H392" s="22">
        <v>0.4</v>
      </c>
      <c r="I392" s="47">
        <f t="shared" si="11"/>
        <v>77.50800000000001</v>
      </c>
      <c r="J392" s="47">
        <f t="shared" si="14"/>
        <v>116.262</v>
      </c>
      <c r="K392" s="5">
        <v>43282</v>
      </c>
    </row>
    <row r="393" spans="1:15" ht="15" customHeight="1" x14ac:dyDescent="0.35">
      <c r="A393" s="45">
        <v>392</v>
      </c>
      <c r="B393" s="14">
        <v>0</v>
      </c>
      <c r="C393" s="46" t="s">
        <v>3302</v>
      </c>
      <c r="D393" s="21" t="s">
        <v>519</v>
      </c>
      <c r="E393" s="21" t="s">
        <v>520</v>
      </c>
      <c r="F393" s="21"/>
      <c r="G393" s="15">
        <v>352</v>
      </c>
      <c r="H393" s="22">
        <v>0.14000000000000001</v>
      </c>
      <c r="I393" s="47">
        <f t="shared" ref="I393:I423" si="15">G393*H393</f>
        <v>49.28</v>
      </c>
      <c r="J393" s="47">
        <f t="shared" si="14"/>
        <v>302.72000000000003</v>
      </c>
      <c r="K393" s="5">
        <v>44501</v>
      </c>
    </row>
    <row r="394" spans="1:15" ht="15" customHeight="1" x14ac:dyDescent="0.35">
      <c r="A394" s="45">
        <v>393</v>
      </c>
      <c r="B394" s="14">
        <v>0</v>
      </c>
      <c r="C394" s="46"/>
      <c r="D394" s="21" t="s">
        <v>1737</v>
      </c>
      <c r="E394" s="21" t="s">
        <v>1442</v>
      </c>
      <c r="F394" s="21" t="s">
        <v>234</v>
      </c>
      <c r="G394" s="15">
        <v>595</v>
      </c>
      <c r="H394" s="22">
        <v>0.13</v>
      </c>
      <c r="I394" s="47">
        <f t="shared" si="15"/>
        <v>77.350000000000009</v>
      </c>
      <c r="J394" s="47">
        <f t="shared" si="14"/>
        <v>517.65</v>
      </c>
      <c r="K394" s="5">
        <v>44470</v>
      </c>
    </row>
    <row r="395" spans="1:15" ht="15" customHeight="1" x14ac:dyDescent="0.35">
      <c r="A395" s="45">
        <v>394</v>
      </c>
      <c r="B395" s="14">
        <v>0</v>
      </c>
      <c r="C395" s="46"/>
      <c r="D395" s="21" t="s">
        <v>1738</v>
      </c>
      <c r="E395" s="21" t="s">
        <v>128</v>
      </c>
      <c r="F395" s="21" t="s">
        <v>234</v>
      </c>
      <c r="G395" s="15">
        <v>369</v>
      </c>
      <c r="H395" s="22">
        <v>0.15</v>
      </c>
      <c r="I395" s="47">
        <f t="shared" si="15"/>
        <v>55.35</v>
      </c>
      <c r="J395" s="47">
        <f t="shared" si="14"/>
        <v>313.64999999999998</v>
      </c>
      <c r="K395" s="5">
        <v>44166</v>
      </c>
    </row>
    <row r="396" spans="1:15" ht="15" customHeight="1" x14ac:dyDescent="0.35">
      <c r="A396" s="45">
        <v>395</v>
      </c>
      <c r="B396" s="14">
        <v>0</v>
      </c>
      <c r="C396" s="46"/>
      <c r="D396" s="21" t="s">
        <v>4133</v>
      </c>
      <c r="E396" s="21" t="s">
        <v>594</v>
      </c>
      <c r="F396" s="21" t="s">
        <v>3007</v>
      </c>
      <c r="G396" s="15">
        <v>445</v>
      </c>
      <c r="H396" s="22">
        <v>0.6</v>
      </c>
      <c r="I396" s="47">
        <f t="shared" si="15"/>
        <v>267</v>
      </c>
      <c r="J396" s="47">
        <f t="shared" si="14"/>
        <v>178</v>
      </c>
      <c r="K396" s="5">
        <v>44866</v>
      </c>
    </row>
    <row r="397" spans="1:15" ht="15" customHeight="1" x14ac:dyDescent="0.35">
      <c r="A397" s="45">
        <v>396</v>
      </c>
      <c r="B397" s="14">
        <v>0</v>
      </c>
      <c r="C397" s="46"/>
      <c r="D397" s="21" t="s">
        <v>3136</v>
      </c>
      <c r="E397" s="21" t="s">
        <v>3137</v>
      </c>
      <c r="F397" s="21" t="s">
        <v>3138</v>
      </c>
      <c r="G397" s="15">
        <v>366.3</v>
      </c>
      <c r="H397" s="22">
        <v>0.1</v>
      </c>
      <c r="I397" s="47">
        <f t="shared" si="15"/>
        <v>36.630000000000003</v>
      </c>
      <c r="J397" s="47">
        <f t="shared" si="14"/>
        <v>329.67</v>
      </c>
      <c r="K397" s="5"/>
    </row>
    <row r="398" spans="1:15" ht="15" customHeight="1" x14ac:dyDescent="0.35">
      <c r="A398" s="45">
        <v>397</v>
      </c>
      <c r="B398" s="14">
        <v>0</v>
      </c>
      <c r="C398" s="46"/>
      <c r="D398" s="21" t="s">
        <v>3139</v>
      </c>
      <c r="E398" s="21" t="s">
        <v>3140</v>
      </c>
      <c r="F398" s="21" t="s">
        <v>3141</v>
      </c>
      <c r="G398" s="15">
        <v>490</v>
      </c>
      <c r="H398" s="22">
        <v>0.2</v>
      </c>
      <c r="I398" s="47">
        <f t="shared" si="15"/>
        <v>98</v>
      </c>
      <c r="J398" s="47">
        <f t="shared" si="14"/>
        <v>392</v>
      </c>
      <c r="K398" s="5"/>
    </row>
    <row r="399" spans="1:15" ht="15" customHeight="1" x14ac:dyDescent="0.35">
      <c r="A399" s="45">
        <v>398</v>
      </c>
      <c r="B399" s="14">
        <v>5</v>
      </c>
      <c r="C399" s="46" t="s">
        <v>3303</v>
      </c>
      <c r="D399" s="21" t="s">
        <v>2025</v>
      </c>
      <c r="E399" s="21" t="s">
        <v>77</v>
      </c>
      <c r="F399" s="21" t="s">
        <v>400</v>
      </c>
      <c r="G399" s="15">
        <v>32</v>
      </c>
      <c r="H399" s="22">
        <v>0.2</v>
      </c>
      <c r="I399" s="47">
        <f t="shared" si="15"/>
        <v>6.4</v>
      </c>
      <c r="J399" s="47">
        <f t="shared" si="14"/>
        <v>25.6</v>
      </c>
      <c r="K399" s="5">
        <v>44986</v>
      </c>
      <c r="O399" s="19"/>
    </row>
    <row r="400" spans="1:15" ht="15" customHeight="1" x14ac:dyDescent="0.35">
      <c r="A400" s="45">
        <v>399</v>
      </c>
      <c r="B400" s="14">
        <v>0</v>
      </c>
      <c r="C400" s="46"/>
      <c r="D400" s="21" t="s">
        <v>611</v>
      </c>
      <c r="E400" s="21" t="s">
        <v>612</v>
      </c>
      <c r="F400" s="21" t="s">
        <v>40</v>
      </c>
      <c r="G400" s="15">
        <v>475</v>
      </c>
      <c r="H400" s="22">
        <v>0.4</v>
      </c>
      <c r="I400" s="47">
        <f t="shared" si="15"/>
        <v>190</v>
      </c>
      <c r="J400" s="47">
        <f t="shared" si="14"/>
        <v>285</v>
      </c>
      <c r="K400" s="5">
        <v>42979</v>
      </c>
      <c r="O400" s="19"/>
    </row>
    <row r="401" spans="1:15" ht="15" customHeight="1" x14ac:dyDescent="0.35">
      <c r="A401" s="45">
        <v>400</v>
      </c>
      <c r="B401" s="14">
        <v>0</v>
      </c>
      <c r="C401" s="46"/>
      <c r="D401" s="21" t="s">
        <v>536</v>
      </c>
      <c r="E401" s="21" t="s">
        <v>537</v>
      </c>
      <c r="F401" s="21" t="s">
        <v>208</v>
      </c>
      <c r="G401" s="15">
        <v>123.6</v>
      </c>
      <c r="H401" s="22">
        <v>0.4</v>
      </c>
      <c r="I401" s="47">
        <f t="shared" si="15"/>
        <v>49.44</v>
      </c>
      <c r="J401" s="47">
        <f t="shared" si="14"/>
        <v>74.16</v>
      </c>
      <c r="K401" s="5">
        <v>43040</v>
      </c>
      <c r="O401" s="19"/>
    </row>
    <row r="402" spans="1:15" ht="15" customHeight="1" x14ac:dyDescent="0.35">
      <c r="A402" s="45">
        <v>401</v>
      </c>
      <c r="B402" s="14">
        <v>0</v>
      </c>
      <c r="C402" s="46"/>
      <c r="D402" s="21" t="s">
        <v>2598</v>
      </c>
      <c r="E402" s="21" t="s">
        <v>668</v>
      </c>
      <c r="F402" s="21" t="s">
        <v>40</v>
      </c>
      <c r="G402" s="15">
        <v>172</v>
      </c>
      <c r="H402" s="22">
        <v>0.6</v>
      </c>
      <c r="I402" s="47">
        <f t="shared" si="15"/>
        <v>103.2</v>
      </c>
      <c r="J402" s="47">
        <f t="shared" si="14"/>
        <v>68.8</v>
      </c>
      <c r="K402" s="5">
        <v>43862</v>
      </c>
      <c r="O402" s="19"/>
    </row>
    <row r="403" spans="1:15" ht="15" customHeight="1" x14ac:dyDescent="0.35">
      <c r="A403" s="45">
        <v>402</v>
      </c>
      <c r="B403" s="14">
        <v>2</v>
      </c>
      <c r="C403" s="46"/>
      <c r="D403" s="21" t="s">
        <v>2124</v>
      </c>
      <c r="E403" s="21" t="s">
        <v>2125</v>
      </c>
      <c r="F403" s="21" t="s">
        <v>234</v>
      </c>
      <c r="G403" s="15">
        <v>81</v>
      </c>
      <c r="H403" s="22">
        <v>0.5</v>
      </c>
      <c r="I403" s="47">
        <f t="shared" si="15"/>
        <v>40.5</v>
      </c>
      <c r="J403" s="47">
        <f t="shared" si="14"/>
        <v>40.5</v>
      </c>
      <c r="K403" s="5">
        <v>44682</v>
      </c>
      <c r="L403" s="19"/>
    </row>
    <row r="404" spans="1:15" ht="15" customHeight="1" x14ac:dyDescent="0.35">
      <c r="A404" s="45">
        <v>403</v>
      </c>
      <c r="B404" s="14">
        <v>0</v>
      </c>
      <c r="C404" s="46" t="s">
        <v>3304</v>
      </c>
      <c r="D404" s="21" t="s">
        <v>2367</v>
      </c>
      <c r="E404" s="21" t="s">
        <v>2366</v>
      </c>
      <c r="F404" s="21"/>
      <c r="G404" s="15">
        <v>143.88</v>
      </c>
      <c r="H404" s="22">
        <v>0.6</v>
      </c>
      <c r="I404" s="47">
        <f t="shared" si="15"/>
        <v>86.327999999999989</v>
      </c>
      <c r="J404" s="47">
        <f t="shared" si="14"/>
        <v>57.552000000000007</v>
      </c>
      <c r="K404" s="5">
        <v>44136</v>
      </c>
    </row>
    <row r="405" spans="1:15" ht="15" customHeight="1" x14ac:dyDescent="0.35">
      <c r="A405" s="45">
        <v>404</v>
      </c>
      <c r="B405" s="14">
        <v>2</v>
      </c>
      <c r="C405" s="46" t="s">
        <v>3305</v>
      </c>
      <c r="D405" s="21" t="s">
        <v>1432</v>
      </c>
      <c r="E405" s="21" t="s">
        <v>535</v>
      </c>
      <c r="F405" s="21" t="s">
        <v>707</v>
      </c>
      <c r="G405" s="15">
        <v>216</v>
      </c>
      <c r="H405" s="22">
        <v>0.55000000000000004</v>
      </c>
      <c r="I405" s="47">
        <f t="shared" si="15"/>
        <v>118.80000000000001</v>
      </c>
      <c r="J405" s="47">
        <f t="shared" si="14"/>
        <v>97.199999999999989</v>
      </c>
      <c r="K405" s="5">
        <v>45139</v>
      </c>
      <c r="L405" s="27"/>
      <c r="M405" s="19"/>
    </row>
    <row r="406" spans="1:15" ht="15" customHeight="1" x14ac:dyDescent="0.35">
      <c r="A406" s="45">
        <v>405</v>
      </c>
      <c r="B406" s="14">
        <v>1</v>
      </c>
      <c r="C406" s="46"/>
      <c r="D406" s="21" t="s">
        <v>4222</v>
      </c>
      <c r="E406" s="21" t="s">
        <v>535</v>
      </c>
      <c r="F406" s="21" t="s">
        <v>1325</v>
      </c>
      <c r="G406" s="15">
        <v>285</v>
      </c>
      <c r="H406" s="22">
        <v>0.55000000000000004</v>
      </c>
      <c r="I406" s="47">
        <f t="shared" si="15"/>
        <v>156.75</v>
      </c>
      <c r="J406" s="47">
        <f t="shared" si="14"/>
        <v>128.25</v>
      </c>
      <c r="K406" s="5">
        <v>45231</v>
      </c>
    </row>
    <row r="407" spans="1:15" ht="15" customHeight="1" x14ac:dyDescent="0.35">
      <c r="A407" s="45">
        <v>406</v>
      </c>
      <c r="B407" s="14">
        <v>3</v>
      </c>
      <c r="C407" s="46" t="s">
        <v>3526</v>
      </c>
      <c r="D407" s="21" t="s">
        <v>1975</v>
      </c>
      <c r="E407" s="21" t="s">
        <v>535</v>
      </c>
      <c r="F407" s="21" t="s">
        <v>1976</v>
      </c>
      <c r="G407" s="15">
        <v>189</v>
      </c>
      <c r="H407" s="22">
        <v>0.5</v>
      </c>
      <c r="I407" s="47">
        <f t="shared" si="15"/>
        <v>94.5</v>
      </c>
      <c r="J407" s="47">
        <f t="shared" si="14"/>
        <v>94.5</v>
      </c>
      <c r="K407" s="5">
        <v>44562</v>
      </c>
      <c r="M407" s="17">
        <f>119*4</f>
        <v>476</v>
      </c>
    </row>
    <row r="408" spans="1:15" ht="15" customHeight="1" x14ac:dyDescent="0.35">
      <c r="A408" s="45">
        <v>407</v>
      </c>
      <c r="B408" s="14">
        <v>0</v>
      </c>
      <c r="C408" s="46" t="s">
        <v>3306</v>
      </c>
      <c r="D408" s="21" t="s">
        <v>1906</v>
      </c>
      <c r="E408" s="21" t="s">
        <v>535</v>
      </c>
      <c r="F408" s="21" t="s">
        <v>1907</v>
      </c>
      <c r="G408" s="15">
        <v>117</v>
      </c>
      <c r="H408" s="22">
        <v>0.4</v>
      </c>
      <c r="I408" s="47">
        <f t="shared" si="15"/>
        <v>46.800000000000004</v>
      </c>
      <c r="J408" s="47">
        <f t="shared" si="14"/>
        <v>70.199999999999989</v>
      </c>
      <c r="K408" s="5">
        <v>44317</v>
      </c>
    </row>
    <row r="409" spans="1:15" ht="15" customHeight="1" x14ac:dyDescent="0.35">
      <c r="A409" s="45">
        <v>408</v>
      </c>
      <c r="B409" s="14">
        <v>1</v>
      </c>
      <c r="C409" s="46" t="s">
        <v>3307</v>
      </c>
      <c r="D409" s="21" t="s">
        <v>1528</v>
      </c>
      <c r="E409" s="21" t="s">
        <v>535</v>
      </c>
      <c r="F409" s="21" t="s">
        <v>1529</v>
      </c>
      <c r="G409" s="15">
        <v>186</v>
      </c>
      <c r="H409" s="22">
        <v>0.4</v>
      </c>
      <c r="I409" s="47">
        <f t="shared" si="15"/>
        <v>74.400000000000006</v>
      </c>
      <c r="J409" s="47">
        <f t="shared" si="14"/>
        <v>111.6</v>
      </c>
      <c r="K409" s="5">
        <v>44013</v>
      </c>
    </row>
    <row r="410" spans="1:15" ht="15" customHeight="1" x14ac:dyDescent="0.35">
      <c r="A410" s="45">
        <v>409</v>
      </c>
      <c r="B410" s="14">
        <v>1</v>
      </c>
      <c r="C410" s="46"/>
      <c r="D410" s="21" t="s">
        <v>1434</v>
      </c>
      <c r="E410" s="21" t="s">
        <v>535</v>
      </c>
      <c r="F410" s="21" t="s">
        <v>1435</v>
      </c>
      <c r="G410" s="15">
        <v>135</v>
      </c>
      <c r="H410" s="22">
        <v>0.6</v>
      </c>
      <c r="I410" s="47">
        <f t="shared" si="15"/>
        <v>81</v>
      </c>
      <c r="J410" s="47">
        <f t="shared" si="14"/>
        <v>54</v>
      </c>
      <c r="K410" s="5">
        <v>45292</v>
      </c>
    </row>
    <row r="411" spans="1:15" ht="15" customHeight="1" x14ac:dyDescent="0.35">
      <c r="A411" s="45">
        <v>410</v>
      </c>
      <c r="B411" s="14">
        <v>3</v>
      </c>
      <c r="C411" s="46"/>
      <c r="D411" s="21" t="s">
        <v>1434</v>
      </c>
      <c r="E411" s="21" t="s">
        <v>535</v>
      </c>
      <c r="F411" s="21" t="s">
        <v>1436</v>
      </c>
      <c r="G411" s="15">
        <v>189</v>
      </c>
      <c r="H411" s="22">
        <v>0.55000000000000004</v>
      </c>
      <c r="I411" s="47">
        <f t="shared" si="15"/>
        <v>103.95</v>
      </c>
      <c r="J411" s="47">
        <f t="shared" si="14"/>
        <v>85.05</v>
      </c>
      <c r="K411" s="5">
        <v>45170</v>
      </c>
    </row>
    <row r="412" spans="1:15" ht="15" customHeight="1" x14ac:dyDescent="0.35">
      <c r="A412" s="45">
        <v>411</v>
      </c>
      <c r="B412" s="14">
        <v>1</v>
      </c>
      <c r="C412" s="46"/>
      <c r="D412" s="21" t="s">
        <v>4294</v>
      </c>
      <c r="E412" s="21" t="s">
        <v>75</v>
      </c>
      <c r="F412" s="21" t="s">
        <v>234</v>
      </c>
      <c r="G412" s="15">
        <v>207</v>
      </c>
      <c r="H412" s="22">
        <v>0.4</v>
      </c>
      <c r="I412" s="47">
        <f t="shared" si="15"/>
        <v>82.800000000000011</v>
      </c>
      <c r="J412" s="47">
        <f t="shared" si="14"/>
        <v>124.19999999999999</v>
      </c>
      <c r="K412" s="5">
        <v>45017</v>
      </c>
    </row>
    <row r="413" spans="1:15" ht="15" customHeight="1" x14ac:dyDescent="0.35">
      <c r="A413" s="45">
        <v>412</v>
      </c>
      <c r="B413" s="14">
        <v>2</v>
      </c>
      <c r="C413" s="46"/>
      <c r="D413" s="21" t="s">
        <v>4295</v>
      </c>
      <c r="E413" s="21" t="s">
        <v>75</v>
      </c>
      <c r="F413" s="21" t="s">
        <v>2743</v>
      </c>
      <c r="G413" s="15">
        <v>300</v>
      </c>
      <c r="H413" s="22">
        <v>0.6</v>
      </c>
      <c r="I413" s="47">
        <f t="shared" si="15"/>
        <v>180</v>
      </c>
      <c r="J413" s="47">
        <f t="shared" si="14"/>
        <v>120</v>
      </c>
      <c r="K413" s="5">
        <v>44866</v>
      </c>
    </row>
    <row r="414" spans="1:15" ht="15" customHeight="1" x14ac:dyDescent="0.35">
      <c r="A414" s="45">
        <v>413</v>
      </c>
      <c r="B414" s="14">
        <v>0</v>
      </c>
      <c r="C414" s="46"/>
      <c r="D414" s="21" t="s">
        <v>1916</v>
      </c>
      <c r="E414" s="21" t="s">
        <v>75</v>
      </c>
      <c r="F414" s="21" t="s">
        <v>234</v>
      </c>
      <c r="G414" s="15">
        <v>177.23</v>
      </c>
      <c r="H414" s="22">
        <v>0.25</v>
      </c>
      <c r="I414" s="47">
        <f t="shared" si="15"/>
        <v>44.307499999999997</v>
      </c>
      <c r="J414" s="47">
        <f t="shared" si="14"/>
        <v>132.92249999999999</v>
      </c>
      <c r="K414" s="5">
        <v>43101</v>
      </c>
    </row>
    <row r="415" spans="1:15" ht="15" customHeight="1" x14ac:dyDescent="0.35">
      <c r="A415" s="45">
        <v>414</v>
      </c>
      <c r="B415" s="14">
        <v>0</v>
      </c>
      <c r="C415" s="46"/>
      <c r="D415" s="21" t="s">
        <v>608</v>
      </c>
      <c r="E415" s="21" t="s">
        <v>75</v>
      </c>
      <c r="F415" s="21" t="s">
        <v>234</v>
      </c>
      <c r="G415" s="15">
        <v>210</v>
      </c>
      <c r="H415" s="22">
        <v>0.2</v>
      </c>
      <c r="I415" s="47">
        <f t="shared" si="15"/>
        <v>42</v>
      </c>
      <c r="J415" s="47">
        <f t="shared" si="14"/>
        <v>168</v>
      </c>
      <c r="K415" s="5">
        <v>42948</v>
      </c>
    </row>
    <row r="416" spans="1:15" ht="15" customHeight="1" x14ac:dyDescent="0.35">
      <c r="A416" s="45">
        <v>415</v>
      </c>
      <c r="B416" s="14">
        <v>0</v>
      </c>
      <c r="C416" s="46"/>
      <c r="D416" s="21" t="s">
        <v>2803</v>
      </c>
      <c r="E416" s="21" t="s">
        <v>181</v>
      </c>
      <c r="F416" s="21" t="s">
        <v>44</v>
      </c>
      <c r="G416" s="15">
        <v>177.31</v>
      </c>
      <c r="H416" s="22">
        <v>0.23</v>
      </c>
      <c r="I416" s="47">
        <f t="shared" si="15"/>
        <v>40.781300000000002</v>
      </c>
      <c r="J416" s="47">
        <f t="shared" ref="J416:J423" si="16">G416-I416</f>
        <v>136.52870000000001</v>
      </c>
      <c r="K416" s="5">
        <v>44136</v>
      </c>
    </row>
    <row r="417" spans="1:15" ht="15" customHeight="1" x14ac:dyDescent="0.35">
      <c r="A417" s="45">
        <v>416</v>
      </c>
      <c r="B417" s="14">
        <v>0</v>
      </c>
      <c r="C417" s="46"/>
      <c r="D417" s="21" t="s">
        <v>2804</v>
      </c>
      <c r="E417" s="21" t="s">
        <v>181</v>
      </c>
      <c r="F417" s="21" t="s">
        <v>2805</v>
      </c>
      <c r="G417" s="15">
        <v>148.49</v>
      </c>
      <c r="H417" s="22">
        <v>0.18</v>
      </c>
      <c r="I417" s="47">
        <f t="shared" si="15"/>
        <v>26.728200000000001</v>
      </c>
      <c r="J417" s="47">
        <f t="shared" si="16"/>
        <v>121.76180000000001</v>
      </c>
      <c r="K417" s="5">
        <v>43952</v>
      </c>
    </row>
    <row r="418" spans="1:15" ht="15" customHeight="1" x14ac:dyDescent="0.35">
      <c r="A418" s="45">
        <v>417</v>
      </c>
      <c r="B418" s="14">
        <v>0</v>
      </c>
      <c r="C418" s="46"/>
      <c r="D418" s="21" t="s">
        <v>2231</v>
      </c>
      <c r="E418" s="21" t="s">
        <v>2067</v>
      </c>
      <c r="F418" s="21" t="s">
        <v>1413</v>
      </c>
      <c r="G418" s="15">
        <v>161.69999999999999</v>
      </c>
      <c r="H418" s="22">
        <v>0.5</v>
      </c>
      <c r="I418" s="47">
        <f t="shared" si="15"/>
        <v>80.849999999999994</v>
      </c>
      <c r="J418" s="47">
        <f t="shared" si="16"/>
        <v>80.849999999999994</v>
      </c>
      <c r="K418" s="5">
        <v>43800</v>
      </c>
    </row>
    <row r="419" spans="1:15" ht="15" customHeight="1" x14ac:dyDescent="0.35">
      <c r="A419" s="45">
        <v>418</v>
      </c>
      <c r="B419" s="14">
        <v>0</v>
      </c>
      <c r="C419" s="46"/>
      <c r="D419" s="21" t="s">
        <v>1673</v>
      </c>
      <c r="E419" s="21" t="s">
        <v>535</v>
      </c>
      <c r="F419" s="21"/>
      <c r="G419" s="15">
        <v>588</v>
      </c>
      <c r="H419" s="22">
        <v>0.2</v>
      </c>
      <c r="I419" s="47">
        <f t="shared" si="15"/>
        <v>117.60000000000001</v>
      </c>
      <c r="J419" s="47">
        <f t="shared" si="16"/>
        <v>470.4</v>
      </c>
      <c r="K419" s="5">
        <v>43678</v>
      </c>
    </row>
    <row r="420" spans="1:15" ht="15" customHeight="1" x14ac:dyDescent="0.35">
      <c r="A420" s="45">
        <v>419</v>
      </c>
      <c r="B420" s="14">
        <v>0</v>
      </c>
      <c r="C420" s="46" t="s">
        <v>3310</v>
      </c>
      <c r="D420" s="21" t="s">
        <v>1521</v>
      </c>
      <c r="E420" s="21" t="s">
        <v>535</v>
      </c>
      <c r="F420" s="21" t="s">
        <v>1522</v>
      </c>
      <c r="G420" s="15">
        <v>405</v>
      </c>
      <c r="H420" s="22">
        <v>0.2</v>
      </c>
      <c r="I420" s="47">
        <f t="shared" si="15"/>
        <v>81</v>
      </c>
      <c r="J420" s="47">
        <f t="shared" si="16"/>
        <v>324</v>
      </c>
      <c r="K420" s="5">
        <v>44228</v>
      </c>
    </row>
    <row r="421" spans="1:15" ht="15" customHeight="1" x14ac:dyDescent="0.35">
      <c r="A421" s="45">
        <v>420</v>
      </c>
      <c r="B421" s="14">
        <v>0</v>
      </c>
      <c r="C421" s="46" t="s">
        <v>3311</v>
      </c>
      <c r="D421" s="21" t="s">
        <v>1638</v>
      </c>
      <c r="E421" s="21" t="s">
        <v>535</v>
      </c>
      <c r="F421" s="21" t="s">
        <v>1639</v>
      </c>
      <c r="G421" s="15">
        <v>403</v>
      </c>
      <c r="H421" s="22">
        <v>0.25</v>
      </c>
      <c r="I421" s="47">
        <f t="shared" si="15"/>
        <v>100.75</v>
      </c>
      <c r="J421" s="47">
        <f t="shared" si="16"/>
        <v>302.25</v>
      </c>
      <c r="K421" s="5">
        <v>44287</v>
      </c>
      <c r="O421" s="19"/>
    </row>
    <row r="422" spans="1:15" ht="15" customHeight="1" x14ac:dyDescent="0.35">
      <c r="A422" s="45">
        <v>421</v>
      </c>
      <c r="B422" s="14">
        <v>0</v>
      </c>
      <c r="C422" s="46" t="s">
        <v>3634</v>
      </c>
      <c r="D422" s="21" t="s">
        <v>534</v>
      </c>
      <c r="E422" s="21" t="s">
        <v>535</v>
      </c>
      <c r="F422" s="21" t="s">
        <v>3929</v>
      </c>
      <c r="G422" s="15">
        <v>659</v>
      </c>
      <c r="H422" s="22">
        <v>0.2</v>
      </c>
      <c r="I422" s="47">
        <f t="shared" si="15"/>
        <v>131.80000000000001</v>
      </c>
      <c r="J422" s="47">
        <f t="shared" si="16"/>
        <v>527.20000000000005</v>
      </c>
      <c r="K422" s="5">
        <v>44440</v>
      </c>
      <c r="O422" s="19"/>
    </row>
    <row r="423" spans="1:15" ht="15" customHeight="1" x14ac:dyDescent="0.35">
      <c r="A423" s="45">
        <v>422</v>
      </c>
      <c r="B423" s="14">
        <v>2</v>
      </c>
      <c r="C423" s="46"/>
      <c r="D423" s="21" t="s">
        <v>4380</v>
      </c>
      <c r="E423" s="21" t="s">
        <v>3821</v>
      </c>
      <c r="F423" s="21" t="s">
        <v>40</v>
      </c>
      <c r="G423" s="15">
        <v>400</v>
      </c>
      <c r="H423" s="22">
        <v>0</v>
      </c>
      <c r="I423" s="47">
        <f t="shared" si="15"/>
        <v>0</v>
      </c>
      <c r="J423" s="47">
        <f t="shared" si="16"/>
        <v>400</v>
      </c>
      <c r="K423" s="5">
        <v>44774</v>
      </c>
      <c r="O423" s="19"/>
    </row>
    <row r="424" spans="1:15" ht="15" customHeight="1" x14ac:dyDescent="0.35">
      <c r="A424" s="45">
        <v>423</v>
      </c>
      <c r="B424" s="14">
        <v>0</v>
      </c>
      <c r="C424" s="46"/>
      <c r="D424" s="21" t="s">
        <v>3974</v>
      </c>
      <c r="E424" s="21" t="s">
        <v>3821</v>
      </c>
      <c r="F424" s="21" t="s">
        <v>389</v>
      </c>
      <c r="G424" s="15">
        <v>1442</v>
      </c>
      <c r="H424" s="22"/>
      <c r="I424" s="47"/>
      <c r="J424" s="47">
        <v>1350</v>
      </c>
      <c r="K424" s="5"/>
      <c r="O424" s="19"/>
    </row>
    <row r="425" spans="1:15" ht="15" customHeight="1" x14ac:dyDescent="0.35">
      <c r="A425" s="45">
        <v>424</v>
      </c>
      <c r="B425" s="14">
        <v>0</v>
      </c>
      <c r="C425" s="46"/>
      <c r="D425" s="21" t="s">
        <v>3799</v>
      </c>
      <c r="E425" s="21" t="s">
        <v>3821</v>
      </c>
      <c r="F425" s="21" t="s">
        <v>398</v>
      </c>
      <c r="G425" s="15">
        <v>1542</v>
      </c>
      <c r="H425" s="22">
        <v>0</v>
      </c>
      <c r="I425" s="47">
        <f t="shared" ref="I425:I488" si="17">G425*H425</f>
        <v>0</v>
      </c>
      <c r="J425" s="47">
        <v>1450</v>
      </c>
      <c r="K425" s="5"/>
      <c r="O425" s="19"/>
    </row>
    <row r="426" spans="1:15" ht="15" customHeight="1" x14ac:dyDescent="0.35">
      <c r="A426" s="45">
        <v>425</v>
      </c>
      <c r="B426" s="14">
        <v>0</v>
      </c>
      <c r="C426" s="46"/>
      <c r="D426" s="21" t="s">
        <v>4355</v>
      </c>
      <c r="E426" s="21" t="s">
        <v>61</v>
      </c>
      <c r="F426" s="21" t="s">
        <v>410</v>
      </c>
      <c r="G426" s="15">
        <v>337</v>
      </c>
      <c r="H426" s="22">
        <v>0.55000000000000004</v>
      </c>
      <c r="I426" s="47">
        <f t="shared" si="17"/>
        <v>185.35000000000002</v>
      </c>
      <c r="J426" s="47">
        <f t="shared" ref="J426:J457" si="18">G426-I426</f>
        <v>151.64999999999998</v>
      </c>
      <c r="K426" s="5">
        <v>45200</v>
      </c>
      <c r="O426" s="19"/>
    </row>
    <row r="427" spans="1:15" ht="15" customHeight="1" x14ac:dyDescent="0.35">
      <c r="A427" s="45">
        <v>426</v>
      </c>
      <c r="B427" s="14">
        <v>0</v>
      </c>
      <c r="C427" s="46"/>
      <c r="D427" s="21" t="s">
        <v>4528</v>
      </c>
      <c r="E427" s="21" t="s">
        <v>2149</v>
      </c>
      <c r="F427" s="21" t="s">
        <v>410</v>
      </c>
      <c r="G427" s="15">
        <v>213</v>
      </c>
      <c r="H427" s="22">
        <v>0.55000000000000004</v>
      </c>
      <c r="I427" s="47">
        <f t="shared" si="17"/>
        <v>117.15</v>
      </c>
      <c r="J427" s="47">
        <f t="shared" si="18"/>
        <v>95.85</v>
      </c>
      <c r="K427" s="5">
        <v>44958</v>
      </c>
    </row>
    <row r="428" spans="1:15" ht="15" customHeight="1" x14ac:dyDescent="0.35">
      <c r="A428" s="45">
        <v>427</v>
      </c>
      <c r="B428" s="14">
        <v>1</v>
      </c>
      <c r="C428" s="46"/>
      <c r="D428" s="21" t="s">
        <v>3737</v>
      </c>
      <c r="E428" s="21" t="s">
        <v>1367</v>
      </c>
      <c r="F428" s="21" t="s">
        <v>3905</v>
      </c>
      <c r="G428" s="15">
        <v>330</v>
      </c>
      <c r="H428" s="22">
        <v>0.5</v>
      </c>
      <c r="I428" s="47">
        <f t="shared" si="17"/>
        <v>165</v>
      </c>
      <c r="J428" s="47">
        <f t="shared" si="18"/>
        <v>165</v>
      </c>
      <c r="K428" s="5">
        <v>45383</v>
      </c>
    </row>
    <row r="429" spans="1:15" ht="15" customHeight="1" x14ac:dyDescent="0.35">
      <c r="A429" s="45">
        <v>428</v>
      </c>
      <c r="B429" s="14">
        <v>1</v>
      </c>
      <c r="C429" s="46" t="s">
        <v>3312</v>
      </c>
      <c r="D429" s="21" t="s">
        <v>2817</v>
      </c>
      <c r="E429" s="21" t="s">
        <v>2818</v>
      </c>
      <c r="F429" s="21">
        <v>0.03</v>
      </c>
      <c r="G429" s="15">
        <v>46.2</v>
      </c>
      <c r="H429" s="22">
        <v>0.6</v>
      </c>
      <c r="I429" s="47">
        <f t="shared" si="17"/>
        <v>27.720000000000002</v>
      </c>
      <c r="J429" s="47">
        <f t="shared" si="18"/>
        <v>18.48</v>
      </c>
      <c r="K429" s="5">
        <v>44378</v>
      </c>
      <c r="L429" s="17" t="s">
        <v>3219</v>
      </c>
    </row>
    <row r="430" spans="1:15" ht="15" customHeight="1" x14ac:dyDescent="0.35">
      <c r="A430" s="45">
        <v>429</v>
      </c>
      <c r="B430" s="14">
        <v>0</v>
      </c>
      <c r="C430" s="46"/>
      <c r="D430" s="21" t="s">
        <v>1465</v>
      </c>
      <c r="E430" s="21" t="s">
        <v>552</v>
      </c>
      <c r="F430" s="21" t="s">
        <v>1466</v>
      </c>
      <c r="G430" s="15">
        <v>426.94</v>
      </c>
      <c r="H430" s="22">
        <v>0.25</v>
      </c>
      <c r="I430" s="47">
        <f t="shared" si="17"/>
        <v>106.735</v>
      </c>
      <c r="J430" s="47">
        <f t="shared" si="18"/>
        <v>320.20499999999998</v>
      </c>
      <c r="K430" s="5">
        <v>43678</v>
      </c>
    </row>
    <row r="431" spans="1:15" ht="15" customHeight="1" x14ac:dyDescent="0.35">
      <c r="A431" s="45">
        <v>430</v>
      </c>
      <c r="B431" s="14">
        <v>0</v>
      </c>
      <c r="C431" s="46"/>
      <c r="D431" s="21" t="s">
        <v>1001</v>
      </c>
      <c r="E431" s="21" t="s">
        <v>610</v>
      </c>
      <c r="F431" s="21" t="s">
        <v>708</v>
      </c>
      <c r="G431" s="15">
        <v>70</v>
      </c>
      <c r="H431" s="22">
        <v>0.5</v>
      </c>
      <c r="I431" s="47">
        <f t="shared" si="17"/>
        <v>35</v>
      </c>
      <c r="J431" s="47">
        <f t="shared" si="18"/>
        <v>35</v>
      </c>
      <c r="K431" s="5">
        <v>1</v>
      </c>
    </row>
    <row r="432" spans="1:15" ht="15" customHeight="1" x14ac:dyDescent="0.35">
      <c r="A432" s="45">
        <v>431</v>
      </c>
      <c r="B432" s="14">
        <v>0</v>
      </c>
      <c r="C432" s="46"/>
      <c r="D432" s="21" t="s">
        <v>1000</v>
      </c>
      <c r="E432" s="21" t="s">
        <v>610</v>
      </c>
      <c r="F432" s="21" t="s">
        <v>708</v>
      </c>
      <c r="G432" s="15">
        <v>35.1</v>
      </c>
      <c r="H432" s="22">
        <v>0.2</v>
      </c>
      <c r="I432" s="47">
        <f t="shared" si="17"/>
        <v>7.0200000000000005</v>
      </c>
      <c r="J432" s="47">
        <f t="shared" si="18"/>
        <v>28.080000000000002</v>
      </c>
      <c r="K432" s="5">
        <v>43009</v>
      </c>
      <c r="L432" s="17" t="s">
        <v>2203</v>
      </c>
    </row>
    <row r="433" spans="1:15" ht="15" customHeight="1" x14ac:dyDescent="0.35">
      <c r="A433" s="45">
        <v>432</v>
      </c>
      <c r="B433" s="14">
        <v>2</v>
      </c>
      <c r="C433" s="46"/>
      <c r="D433" s="21" t="s">
        <v>4255</v>
      </c>
      <c r="E433" s="21" t="s">
        <v>65</v>
      </c>
      <c r="F433" s="21" t="s">
        <v>705</v>
      </c>
      <c r="G433" s="15">
        <v>570</v>
      </c>
      <c r="H433" s="22">
        <v>0.7</v>
      </c>
      <c r="I433" s="47">
        <f t="shared" si="17"/>
        <v>399</v>
      </c>
      <c r="J433" s="47">
        <f t="shared" si="18"/>
        <v>171</v>
      </c>
      <c r="K433" s="5">
        <v>45231</v>
      </c>
    </row>
    <row r="434" spans="1:15" ht="15" customHeight="1" x14ac:dyDescent="0.35">
      <c r="A434" s="45">
        <v>433</v>
      </c>
      <c r="B434" s="14">
        <v>0</v>
      </c>
      <c r="C434" s="46" t="s">
        <v>3308</v>
      </c>
      <c r="D434" s="21" t="s">
        <v>2737</v>
      </c>
      <c r="E434" s="21" t="s">
        <v>65</v>
      </c>
      <c r="F434" s="21" t="s">
        <v>705</v>
      </c>
      <c r="G434" s="15">
        <v>1037</v>
      </c>
      <c r="H434" s="22">
        <v>0.75</v>
      </c>
      <c r="I434" s="47">
        <f t="shared" si="17"/>
        <v>777.75</v>
      </c>
      <c r="J434" s="47">
        <f t="shared" si="18"/>
        <v>259.25</v>
      </c>
      <c r="K434" s="5">
        <v>44866</v>
      </c>
    </row>
    <row r="435" spans="1:15" ht="15" customHeight="1" x14ac:dyDescent="0.35">
      <c r="A435" s="45">
        <v>434</v>
      </c>
      <c r="B435" s="14">
        <v>0</v>
      </c>
      <c r="C435" s="46"/>
      <c r="D435" s="21" t="s">
        <v>2962</v>
      </c>
      <c r="E435" s="21" t="s">
        <v>65</v>
      </c>
      <c r="F435" s="21" t="s">
        <v>705</v>
      </c>
      <c r="G435" s="15">
        <v>1853</v>
      </c>
      <c r="H435" s="22">
        <v>0.85</v>
      </c>
      <c r="I435" s="47">
        <f t="shared" si="17"/>
        <v>1575.05</v>
      </c>
      <c r="J435" s="47">
        <f t="shared" si="18"/>
        <v>277.95000000000005</v>
      </c>
      <c r="K435" s="5">
        <v>45017</v>
      </c>
    </row>
    <row r="436" spans="1:15" ht="15" customHeight="1" x14ac:dyDescent="0.35">
      <c r="A436" s="45">
        <v>435</v>
      </c>
      <c r="B436" s="14">
        <v>0</v>
      </c>
      <c r="C436" s="46"/>
      <c r="D436" s="21" t="s">
        <v>4088</v>
      </c>
      <c r="E436" s="21" t="s">
        <v>65</v>
      </c>
      <c r="F436" s="21" t="s">
        <v>705</v>
      </c>
      <c r="G436" s="15">
        <v>581</v>
      </c>
      <c r="H436" s="22">
        <v>0.7</v>
      </c>
      <c r="I436" s="47">
        <f t="shared" si="17"/>
        <v>406.7</v>
      </c>
      <c r="J436" s="47">
        <f t="shared" si="18"/>
        <v>174.3</v>
      </c>
      <c r="K436" s="5">
        <v>44866</v>
      </c>
    </row>
    <row r="437" spans="1:15" ht="15" customHeight="1" x14ac:dyDescent="0.35">
      <c r="A437" s="45">
        <v>436</v>
      </c>
      <c r="B437" s="14">
        <v>0</v>
      </c>
      <c r="C437" s="46" t="s">
        <v>3309</v>
      </c>
      <c r="D437" s="21" t="s">
        <v>3119</v>
      </c>
      <c r="E437" s="21" t="s">
        <v>65</v>
      </c>
      <c r="F437" s="21" t="s">
        <v>3120</v>
      </c>
      <c r="G437" s="15">
        <v>331.5</v>
      </c>
      <c r="H437" s="22">
        <v>0.65</v>
      </c>
      <c r="I437" s="47">
        <f t="shared" si="17"/>
        <v>215.47499999999999</v>
      </c>
      <c r="J437" s="47">
        <f t="shared" si="18"/>
        <v>116.02500000000001</v>
      </c>
      <c r="K437" s="5">
        <v>44256</v>
      </c>
    </row>
    <row r="438" spans="1:15" ht="15" customHeight="1" x14ac:dyDescent="0.35">
      <c r="A438" s="45">
        <v>437</v>
      </c>
      <c r="B438" s="14">
        <v>0</v>
      </c>
      <c r="C438" s="46"/>
      <c r="D438" s="21" t="s">
        <v>606</v>
      </c>
      <c r="E438" s="21" t="s">
        <v>124</v>
      </c>
      <c r="F438" s="21" t="s">
        <v>709</v>
      </c>
      <c r="G438" s="15">
        <v>135</v>
      </c>
      <c r="H438" s="22">
        <v>0.6</v>
      </c>
      <c r="I438" s="47">
        <f t="shared" si="17"/>
        <v>81</v>
      </c>
      <c r="J438" s="47">
        <f t="shared" si="18"/>
        <v>54</v>
      </c>
      <c r="K438" s="5">
        <v>43678</v>
      </c>
    </row>
    <row r="439" spans="1:15" ht="15" customHeight="1" x14ac:dyDescent="0.35">
      <c r="A439" s="45">
        <v>438</v>
      </c>
      <c r="B439" s="14">
        <v>0</v>
      </c>
      <c r="C439" s="46" t="s">
        <v>3313</v>
      </c>
      <c r="D439" s="21" t="s">
        <v>2187</v>
      </c>
      <c r="E439" s="21" t="s">
        <v>124</v>
      </c>
      <c r="F439" s="21" t="s">
        <v>3102</v>
      </c>
      <c r="G439" s="15">
        <v>107.24</v>
      </c>
      <c r="H439" s="22">
        <v>0.18</v>
      </c>
      <c r="I439" s="47">
        <f t="shared" si="17"/>
        <v>19.303199999999997</v>
      </c>
      <c r="J439" s="47">
        <f t="shared" si="18"/>
        <v>87.936800000000005</v>
      </c>
      <c r="K439" s="5">
        <v>44256</v>
      </c>
    </row>
    <row r="440" spans="1:15" ht="15" customHeight="1" x14ac:dyDescent="0.35">
      <c r="A440" s="45">
        <v>439</v>
      </c>
      <c r="B440" s="14">
        <v>0</v>
      </c>
      <c r="C440" s="46"/>
      <c r="D440" s="21" t="s">
        <v>1902</v>
      </c>
      <c r="E440" s="21" t="s">
        <v>1903</v>
      </c>
      <c r="F440" s="21" t="s">
        <v>1595</v>
      </c>
      <c r="G440" s="15">
        <v>86.67</v>
      </c>
      <c r="H440" s="22">
        <v>0.2</v>
      </c>
      <c r="I440" s="47">
        <f t="shared" si="17"/>
        <v>17.334</v>
      </c>
      <c r="J440" s="47">
        <f t="shared" si="18"/>
        <v>69.335999999999999</v>
      </c>
      <c r="K440" s="5">
        <v>43525</v>
      </c>
    </row>
    <row r="441" spans="1:15" ht="15" customHeight="1" x14ac:dyDescent="0.35">
      <c r="A441" s="45">
        <v>440</v>
      </c>
      <c r="B441" s="14">
        <v>1</v>
      </c>
      <c r="C441" s="46" t="s">
        <v>3314</v>
      </c>
      <c r="D441" s="21" t="s">
        <v>4429</v>
      </c>
      <c r="E441" s="21" t="s">
        <v>124</v>
      </c>
      <c r="F441" s="21" t="s">
        <v>3109</v>
      </c>
      <c r="G441" s="15">
        <v>147</v>
      </c>
      <c r="H441" s="22">
        <v>0.5</v>
      </c>
      <c r="I441" s="47">
        <f t="shared" si="17"/>
        <v>73.5</v>
      </c>
      <c r="J441" s="47">
        <f t="shared" si="18"/>
        <v>73.5</v>
      </c>
      <c r="K441" s="5">
        <v>45139</v>
      </c>
    </row>
    <row r="442" spans="1:15" ht="15" customHeight="1" x14ac:dyDescent="0.35">
      <c r="A442" s="45">
        <v>441</v>
      </c>
      <c r="B442" s="14">
        <v>0</v>
      </c>
      <c r="C442" s="46"/>
      <c r="D442" s="21" t="s">
        <v>2267</v>
      </c>
      <c r="E442" s="21" t="s">
        <v>124</v>
      </c>
      <c r="F442" s="21" t="s">
        <v>710</v>
      </c>
      <c r="G442" s="15">
        <v>97</v>
      </c>
      <c r="H442" s="22">
        <v>0.6</v>
      </c>
      <c r="I442" s="47">
        <f t="shared" si="17"/>
        <v>58.199999999999996</v>
      </c>
      <c r="J442" s="47">
        <f t="shared" si="18"/>
        <v>38.800000000000004</v>
      </c>
      <c r="K442" s="5">
        <v>44774</v>
      </c>
    </row>
    <row r="443" spans="1:15" ht="15" customHeight="1" x14ac:dyDescent="0.35">
      <c r="A443" s="45">
        <v>442</v>
      </c>
      <c r="B443" s="14">
        <v>0</v>
      </c>
      <c r="C443" s="46" t="s">
        <v>3619</v>
      </c>
      <c r="D443" s="21" t="s">
        <v>2445</v>
      </c>
      <c r="E443" s="21" t="s">
        <v>124</v>
      </c>
      <c r="F443" s="21" t="s">
        <v>2446</v>
      </c>
      <c r="G443" s="15">
        <v>147</v>
      </c>
      <c r="H443" s="22">
        <v>0.55000000000000004</v>
      </c>
      <c r="I443" s="47">
        <f t="shared" si="17"/>
        <v>80.850000000000009</v>
      </c>
      <c r="J443" s="47">
        <f t="shared" si="18"/>
        <v>66.149999999999991</v>
      </c>
      <c r="K443" s="5">
        <v>44713</v>
      </c>
      <c r="O443" s="19"/>
    </row>
    <row r="444" spans="1:15" ht="15" customHeight="1" x14ac:dyDescent="0.35">
      <c r="A444" s="45">
        <v>443</v>
      </c>
      <c r="B444" s="14">
        <v>0</v>
      </c>
      <c r="C444" s="46"/>
      <c r="D444" s="21" t="s">
        <v>697</v>
      </c>
      <c r="E444" s="21" t="s">
        <v>698</v>
      </c>
      <c r="F444" s="21"/>
      <c r="G444" s="15">
        <v>70.989999999999995</v>
      </c>
      <c r="H444" s="22">
        <v>0.2</v>
      </c>
      <c r="I444" s="47">
        <f t="shared" si="17"/>
        <v>14.198</v>
      </c>
      <c r="J444" s="47">
        <f t="shared" si="18"/>
        <v>56.791999999999994</v>
      </c>
      <c r="K444" s="5">
        <v>43252</v>
      </c>
      <c r="O444" s="19"/>
    </row>
    <row r="445" spans="1:15" ht="15" customHeight="1" x14ac:dyDescent="0.35">
      <c r="A445" s="45">
        <v>444</v>
      </c>
      <c r="B445" s="14">
        <v>2</v>
      </c>
      <c r="C445" s="46" t="s">
        <v>3315</v>
      </c>
      <c r="D445" s="21" t="s">
        <v>4454</v>
      </c>
      <c r="E445" s="21" t="s">
        <v>523</v>
      </c>
      <c r="F445" s="21">
        <v>0.02</v>
      </c>
      <c r="G445" s="15">
        <v>82</v>
      </c>
      <c r="H445" s="22">
        <v>0.2</v>
      </c>
      <c r="I445" s="47">
        <f t="shared" si="17"/>
        <v>16.400000000000002</v>
      </c>
      <c r="J445" s="47">
        <f t="shared" si="18"/>
        <v>65.599999999999994</v>
      </c>
      <c r="K445" s="5">
        <v>45200</v>
      </c>
      <c r="O445" s="19"/>
    </row>
    <row r="446" spans="1:15" ht="15" customHeight="1" x14ac:dyDescent="0.35">
      <c r="A446" s="45">
        <v>445</v>
      </c>
      <c r="B446" s="14">
        <v>0</v>
      </c>
      <c r="C446" s="46" t="s">
        <v>3316</v>
      </c>
      <c r="D446" s="21" t="s">
        <v>3024</v>
      </c>
      <c r="E446" s="21" t="s">
        <v>523</v>
      </c>
      <c r="F446" s="21" t="s">
        <v>2874</v>
      </c>
      <c r="G446" s="15">
        <v>199</v>
      </c>
      <c r="H446" s="22">
        <v>0.4</v>
      </c>
      <c r="I446" s="47">
        <f t="shared" si="17"/>
        <v>79.600000000000009</v>
      </c>
      <c r="J446" s="47">
        <f t="shared" si="18"/>
        <v>119.39999999999999</v>
      </c>
      <c r="K446" s="5">
        <v>44835</v>
      </c>
      <c r="O446" s="19"/>
    </row>
    <row r="447" spans="1:15" ht="15" customHeight="1" x14ac:dyDescent="0.35">
      <c r="A447" s="45">
        <v>446</v>
      </c>
      <c r="B447" s="14">
        <v>0</v>
      </c>
      <c r="C447" s="46" t="s">
        <v>3318</v>
      </c>
      <c r="D447" s="21" t="s">
        <v>2841</v>
      </c>
      <c r="E447" s="21" t="s">
        <v>53</v>
      </c>
      <c r="F447" s="21" t="s">
        <v>382</v>
      </c>
      <c r="G447" s="15">
        <v>54</v>
      </c>
      <c r="H447" s="22">
        <v>0.3</v>
      </c>
      <c r="I447" s="47">
        <f t="shared" si="17"/>
        <v>16.2</v>
      </c>
      <c r="J447" s="47">
        <f t="shared" si="18"/>
        <v>37.799999999999997</v>
      </c>
      <c r="K447" s="5">
        <v>44896</v>
      </c>
      <c r="O447" s="19"/>
    </row>
    <row r="448" spans="1:15" ht="15" customHeight="1" x14ac:dyDescent="0.35">
      <c r="A448" s="45">
        <v>447</v>
      </c>
      <c r="B448" s="14">
        <v>0</v>
      </c>
      <c r="C448" s="46"/>
      <c r="D448" s="21" t="s">
        <v>4089</v>
      </c>
      <c r="E448" s="21" t="s">
        <v>53</v>
      </c>
      <c r="F448" s="21"/>
      <c r="G448" s="15">
        <v>68</v>
      </c>
      <c r="H448" s="22">
        <v>0.3</v>
      </c>
      <c r="I448" s="47">
        <f t="shared" si="17"/>
        <v>20.399999999999999</v>
      </c>
      <c r="J448" s="47">
        <f t="shared" si="18"/>
        <v>47.6</v>
      </c>
      <c r="K448" s="5">
        <v>44896</v>
      </c>
      <c r="O448" s="19"/>
    </row>
    <row r="449" spans="1:15" ht="15" customHeight="1" x14ac:dyDescent="0.35">
      <c r="A449" s="45">
        <v>448</v>
      </c>
      <c r="B449" s="14">
        <v>2</v>
      </c>
      <c r="C449" s="14"/>
      <c r="D449" s="21" t="s">
        <v>3804</v>
      </c>
      <c r="E449" s="21" t="s">
        <v>510</v>
      </c>
      <c r="F449" s="21" t="s">
        <v>202</v>
      </c>
      <c r="G449" s="15">
        <v>39.65</v>
      </c>
      <c r="H449" s="22">
        <v>0.2</v>
      </c>
      <c r="I449" s="47">
        <f t="shared" si="17"/>
        <v>7.93</v>
      </c>
      <c r="J449" s="47">
        <f t="shared" si="18"/>
        <v>31.72</v>
      </c>
      <c r="K449" s="5">
        <v>44593</v>
      </c>
      <c r="O449" s="19"/>
    </row>
    <row r="450" spans="1:15" ht="15" customHeight="1" x14ac:dyDescent="0.35">
      <c r="A450" s="45">
        <v>449</v>
      </c>
      <c r="B450" s="14">
        <v>0</v>
      </c>
      <c r="C450" s="46"/>
      <c r="D450" s="21" t="s">
        <v>1245</v>
      </c>
      <c r="E450" s="21" t="s">
        <v>64</v>
      </c>
      <c r="F450" s="21" t="s">
        <v>717</v>
      </c>
      <c r="G450" s="15">
        <v>363</v>
      </c>
      <c r="H450" s="22">
        <v>0.6</v>
      </c>
      <c r="I450" s="47">
        <f t="shared" si="17"/>
        <v>217.79999999999998</v>
      </c>
      <c r="J450" s="47">
        <f t="shared" si="18"/>
        <v>145.20000000000002</v>
      </c>
      <c r="K450" s="5">
        <v>43525</v>
      </c>
      <c r="O450" s="19"/>
    </row>
    <row r="451" spans="1:15" ht="15" customHeight="1" x14ac:dyDescent="0.35">
      <c r="A451" s="45">
        <v>450</v>
      </c>
      <c r="B451" s="14">
        <v>0</v>
      </c>
      <c r="C451" s="46"/>
      <c r="D451" s="21" t="s">
        <v>1245</v>
      </c>
      <c r="E451" s="21" t="s">
        <v>64</v>
      </c>
      <c r="F451" s="21" t="s">
        <v>716</v>
      </c>
      <c r="G451" s="15">
        <v>384</v>
      </c>
      <c r="H451" s="22">
        <v>0.65</v>
      </c>
      <c r="I451" s="47">
        <f t="shared" si="17"/>
        <v>249.60000000000002</v>
      </c>
      <c r="J451" s="47">
        <f t="shared" si="18"/>
        <v>134.39999999999998</v>
      </c>
      <c r="K451" s="5">
        <v>45078</v>
      </c>
      <c r="M451" s="23"/>
      <c r="O451" s="19"/>
    </row>
    <row r="452" spans="1:15" ht="15" customHeight="1" x14ac:dyDescent="0.35">
      <c r="A452" s="45">
        <v>451</v>
      </c>
      <c r="B452" s="14">
        <v>1</v>
      </c>
      <c r="C452" s="14"/>
      <c r="D452" s="21" t="s">
        <v>3711</v>
      </c>
      <c r="E452" s="21" t="s">
        <v>3701</v>
      </c>
      <c r="F452" s="21" t="s">
        <v>3702</v>
      </c>
      <c r="G452" s="15">
        <v>96</v>
      </c>
      <c r="H452" s="22">
        <v>0.4</v>
      </c>
      <c r="I452" s="47">
        <f t="shared" si="17"/>
        <v>38.400000000000006</v>
      </c>
      <c r="J452" s="47">
        <f t="shared" si="18"/>
        <v>57.599999999999994</v>
      </c>
      <c r="K452" s="5">
        <v>45323</v>
      </c>
      <c r="O452" s="19"/>
    </row>
    <row r="453" spans="1:15" ht="15" customHeight="1" x14ac:dyDescent="0.35">
      <c r="A453" s="45">
        <v>452</v>
      </c>
      <c r="B453" s="14">
        <v>1</v>
      </c>
      <c r="C453" s="46"/>
      <c r="D453" s="21" t="s">
        <v>3829</v>
      </c>
      <c r="E453" s="21" t="s">
        <v>3701</v>
      </c>
      <c r="F453" s="21" t="s">
        <v>3830</v>
      </c>
      <c r="G453" s="15">
        <v>84</v>
      </c>
      <c r="H453" s="22">
        <v>0.4</v>
      </c>
      <c r="I453" s="47">
        <f t="shared" si="17"/>
        <v>33.6</v>
      </c>
      <c r="J453" s="47">
        <f t="shared" si="18"/>
        <v>50.4</v>
      </c>
      <c r="K453" s="5">
        <v>45323</v>
      </c>
      <c r="O453" s="19"/>
    </row>
    <row r="454" spans="1:15" ht="15" customHeight="1" x14ac:dyDescent="0.35">
      <c r="A454" s="45">
        <v>453</v>
      </c>
      <c r="B454" s="14">
        <v>6</v>
      </c>
      <c r="C454" s="14"/>
      <c r="D454" s="21" t="s">
        <v>3888</v>
      </c>
      <c r="E454" s="21" t="s">
        <v>3890</v>
      </c>
      <c r="F454" s="21" t="s">
        <v>3881</v>
      </c>
      <c r="G454" s="15">
        <v>220</v>
      </c>
      <c r="H454" s="22">
        <v>0.6</v>
      </c>
      <c r="I454" s="47">
        <f t="shared" si="17"/>
        <v>132</v>
      </c>
      <c r="J454" s="47">
        <f t="shared" si="18"/>
        <v>88</v>
      </c>
      <c r="K454" s="5">
        <v>44986</v>
      </c>
      <c r="O454" s="19"/>
    </row>
    <row r="455" spans="1:15" ht="15" customHeight="1" x14ac:dyDescent="0.35">
      <c r="A455" s="45">
        <v>454</v>
      </c>
      <c r="B455" s="14">
        <v>0</v>
      </c>
      <c r="C455" s="14"/>
      <c r="D455" s="21" t="s">
        <v>3889</v>
      </c>
      <c r="E455" s="21" t="s">
        <v>3890</v>
      </c>
      <c r="F455" s="21" t="s">
        <v>3891</v>
      </c>
      <c r="G455" s="15">
        <v>245.75</v>
      </c>
      <c r="H455" s="22">
        <v>0.7</v>
      </c>
      <c r="I455" s="47">
        <f t="shared" si="17"/>
        <v>172.02499999999998</v>
      </c>
      <c r="J455" s="47">
        <f t="shared" si="18"/>
        <v>73.725000000000023</v>
      </c>
      <c r="K455" s="5">
        <v>44652</v>
      </c>
      <c r="O455" s="19"/>
    </row>
    <row r="456" spans="1:15" ht="15" customHeight="1" x14ac:dyDescent="0.35">
      <c r="A456" s="45">
        <v>455</v>
      </c>
      <c r="B456" s="14">
        <v>0</v>
      </c>
      <c r="C456" s="46"/>
      <c r="D456" s="21" t="s">
        <v>517</v>
      </c>
      <c r="E456" s="21" t="s">
        <v>518</v>
      </c>
      <c r="F456" s="21" t="s">
        <v>711</v>
      </c>
      <c r="G456" s="15">
        <v>1445</v>
      </c>
      <c r="H456" s="22">
        <v>0.2</v>
      </c>
      <c r="I456" s="47">
        <f t="shared" si="17"/>
        <v>289</v>
      </c>
      <c r="J456" s="47">
        <f t="shared" si="18"/>
        <v>1156</v>
      </c>
      <c r="K456" s="5">
        <v>42826</v>
      </c>
      <c r="L456" s="19"/>
    </row>
    <row r="457" spans="1:15" ht="15" customHeight="1" x14ac:dyDescent="0.35">
      <c r="A457" s="45">
        <v>456</v>
      </c>
      <c r="B457" s="14">
        <v>3</v>
      </c>
      <c r="C457" s="46" t="s">
        <v>3319</v>
      </c>
      <c r="D457" s="21" t="s">
        <v>4561</v>
      </c>
      <c r="E457" s="21" t="s">
        <v>1830</v>
      </c>
      <c r="F457" s="21" t="s">
        <v>1831</v>
      </c>
      <c r="G457" s="15">
        <v>134</v>
      </c>
      <c r="H457" s="22">
        <v>0.2</v>
      </c>
      <c r="I457" s="47">
        <f t="shared" si="17"/>
        <v>26.8</v>
      </c>
      <c r="J457" s="47">
        <f t="shared" si="18"/>
        <v>107.2</v>
      </c>
      <c r="K457" s="5">
        <v>45658</v>
      </c>
    </row>
    <row r="458" spans="1:15" ht="15" customHeight="1" x14ac:dyDescent="0.35">
      <c r="A458" s="45">
        <v>457</v>
      </c>
      <c r="B458" s="14">
        <v>0</v>
      </c>
      <c r="C458" s="46"/>
      <c r="D458" s="21" t="s">
        <v>3885</v>
      </c>
      <c r="E458" s="21" t="s">
        <v>1308</v>
      </c>
      <c r="F458" s="21" t="s">
        <v>40</v>
      </c>
      <c r="G458" s="15">
        <v>300</v>
      </c>
      <c r="H458" s="22">
        <v>0.75</v>
      </c>
      <c r="I458" s="47">
        <f t="shared" si="17"/>
        <v>225</v>
      </c>
      <c r="J458" s="47">
        <f t="shared" ref="J458:J489" si="19">G458-I458</f>
        <v>75</v>
      </c>
      <c r="K458" s="5">
        <v>45261</v>
      </c>
    </row>
    <row r="459" spans="1:15" ht="15" customHeight="1" x14ac:dyDescent="0.35">
      <c r="A459" s="45">
        <v>458</v>
      </c>
      <c r="B459" s="14">
        <v>0</v>
      </c>
      <c r="C459" s="46" t="s">
        <v>3326</v>
      </c>
      <c r="D459" s="21" t="s">
        <v>1536</v>
      </c>
      <c r="E459" s="21" t="s">
        <v>1463</v>
      </c>
      <c r="F459" s="50">
        <v>0.01</v>
      </c>
      <c r="G459" s="15">
        <v>224</v>
      </c>
      <c r="H459" s="22">
        <v>0.5</v>
      </c>
      <c r="I459" s="47">
        <f t="shared" si="17"/>
        <v>112</v>
      </c>
      <c r="J459" s="47">
        <f t="shared" si="19"/>
        <v>112</v>
      </c>
      <c r="K459" s="5">
        <v>44256</v>
      </c>
    </row>
    <row r="460" spans="1:15" ht="15" customHeight="1" x14ac:dyDescent="0.35">
      <c r="A460" s="45">
        <v>459</v>
      </c>
      <c r="B460" s="14">
        <v>0</v>
      </c>
      <c r="C460" s="46"/>
      <c r="D460" s="21" t="s">
        <v>538</v>
      </c>
      <c r="E460" s="21" t="s">
        <v>539</v>
      </c>
      <c r="F460" s="21" t="s">
        <v>712</v>
      </c>
      <c r="G460" s="15">
        <v>75</v>
      </c>
      <c r="H460" s="22">
        <v>0.6</v>
      </c>
      <c r="I460" s="47">
        <f t="shared" si="17"/>
        <v>45</v>
      </c>
      <c r="J460" s="47">
        <f t="shared" si="19"/>
        <v>30</v>
      </c>
      <c r="K460" s="5">
        <v>43221</v>
      </c>
    </row>
    <row r="461" spans="1:15" ht="15" customHeight="1" x14ac:dyDescent="0.35">
      <c r="A461" s="45">
        <v>460</v>
      </c>
      <c r="B461" s="14">
        <v>0</v>
      </c>
      <c r="C461" s="46" t="s">
        <v>3317</v>
      </c>
      <c r="D461" s="21" t="s">
        <v>549</v>
      </c>
      <c r="E461" s="21" t="s">
        <v>33</v>
      </c>
      <c r="F461" s="21"/>
      <c r="G461" s="15">
        <v>87</v>
      </c>
      <c r="H461" s="22">
        <v>0.6</v>
      </c>
      <c r="I461" s="47">
        <f t="shared" si="17"/>
        <v>52.199999999999996</v>
      </c>
      <c r="J461" s="47">
        <f t="shared" si="19"/>
        <v>34.800000000000004</v>
      </c>
      <c r="K461" s="5">
        <v>43891</v>
      </c>
    </row>
    <row r="462" spans="1:15" ht="15" customHeight="1" x14ac:dyDescent="0.35">
      <c r="A462" s="45">
        <v>461</v>
      </c>
      <c r="B462" s="14">
        <v>1</v>
      </c>
      <c r="C462" s="46"/>
      <c r="D462" s="21" t="s">
        <v>3782</v>
      </c>
      <c r="E462" s="21" t="s">
        <v>225</v>
      </c>
      <c r="F462" s="21" t="s">
        <v>226</v>
      </c>
      <c r="G462" s="15">
        <v>180</v>
      </c>
      <c r="H462" s="22">
        <v>0.2</v>
      </c>
      <c r="I462" s="47">
        <f t="shared" si="17"/>
        <v>36</v>
      </c>
      <c r="J462" s="47">
        <f t="shared" si="19"/>
        <v>144</v>
      </c>
      <c r="K462" s="5">
        <v>44409</v>
      </c>
    </row>
    <row r="463" spans="1:15" ht="15" customHeight="1" x14ac:dyDescent="0.35">
      <c r="A463" s="45">
        <v>462</v>
      </c>
      <c r="B463" s="14">
        <v>0</v>
      </c>
      <c r="C463" s="46"/>
      <c r="D463" s="21" t="s">
        <v>528</v>
      </c>
      <c r="E463" s="21" t="s">
        <v>529</v>
      </c>
      <c r="F463" s="21" t="s">
        <v>713</v>
      </c>
      <c r="G463" s="15">
        <v>1119</v>
      </c>
      <c r="H463" s="22">
        <v>0.2</v>
      </c>
      <c r="I463" s="47">
        <f t="shared" si="17"/>
        <v>223.8</v>
      </c>
      <c r="J463" s="47">
        <f t="shared" si="19"/>
        <v>895.2</v>
      </c>
      <c r="K463" s="5">
        <v>44136</v>
      </c>
      <c r="M463" s="19"/>
      <c r="O463" s="19"/>
    </row>
    <row r="464" spans="1:15" ht="15" customHeight="1" x14ac:dyDescent="0.35">
      <c r="A464" s="45">
        <v>463</v>
      </c>
      <c r="B464" s="14">
        <v>0</v>
      </c>
      <c r="C464" s="46"/>
      <c r="D464" s="21" t="s">
        <v>1507</v>
      </c>
      <c r="E464" s="21" t="s">
        <v>616</v>
      </c>
      <c r="F464" s="21" t="s">
        <v>714</v>
      </c>
      <c r="G464" s="15">
        <v>702.6</v>
      </c>
      <c r="H464" s="22">
        <v>0.2</v>
      </c>
      <c r="I464" s="47">
        <f t="shared" si="17"/>
        <v>140.52000000000001</v>
      </c>
      <c r="J464" s="47">
        <f t="shared" si="19"/>
        <v>562.08000000000004</v>
      </c>
      <c r="K464" s="5">
        <v>42979</v>
      </c>
      <c r="O464" s="19"/>
    </row>
    <row r="465" spans="1:15" ht="15" customHeight="1" x14ac:dyDescent="0.35">
      <c r="A465" s="45">
        <v>464</v>
      </c>
      <c r="B465" s="14">
        <v>0</v>
      </c>
      <c r="C465" s="46"/>
      <c r="D465" s="21" t="s">
        <v>4078</v>
      </c>
      <c r="E465" s="21" t="s">
        <v>4079</v>
      </c>
      <c r="F465" s="21"/>
      <c r="G465" s="15">
        <v>350</v>
      </c>
      <c r="H465" s="22">
        <v>0.75</v>
      </c>
      <c r="I465" s="47">
        <f t="shared" si="17"/>
        <v>262.5</v>
      </c>
      <c r="J465" s="47">
        <f t="shared" si="19"/>
        <v>87.5</v>
      </c>
      <c r="K465" s="5">
        <v>44896</v>
      </c>
      <c r="O465" s="19"/>
    </row>
    <row r="466" spans="1:15" ht="15" customHeight="1" x14ac:dyDescent="0.35">
      <c r="A466" s="45">
        <v>465</v>
      </c>
      <c r="B466" s="14">
        <v>2</v>
      </c>
      <c r="C466" s="46"/>
      <c r="D466" s="21" t="s">
        <v>4416</v>
      </c>
      <c r="E466" s="21" t="s">
        <v>1252</v>
      </c>
      <c r="F466" s="21" t="s">
        <v>3984</v>
      </c>
      <c r="G466" s="15">
        <v>134</v>
      </c>
      <c r="H466" s="22">
        <v>0.6</v>
      </c>
      <c r="I466" s="47">
        <f t="shared" si="17"/>
        <v>80.399999999999991</v>
      </c>
      <c r="J466" s="47">
        <f t="shared" si="19"/>
        <v>53.600000000000009</v>
      </c>
      <c r="K466" s="5">
        <v>44805</v>
      </c>
      <c r="N466" s="34"/>
      <c r="O466" s="19"/>
    </row>
    <row r="467" spans="1:15" ht="15" customHeight="1" x14ac:dyDescent="0.35">
      <c r="A467" s="45">
        <v>466</v>
      </c>
      <c r="B467" s="14">
        <v>1</v>
      </c>
      <c r="C467" s="46"/>
      <c r="D467" s="21" t="s">
        <v>4080</v>
      </c>
      <c r="E467" s="21" t="s">
        <v>320</v>
      </c>
      <c r="F467" s="21"/>
      <c r="G467" s="15">
        <v>114</v>
      </c>
      <c r="H467" s="22">
        <v>0.2</v>
      </c>
      <c r="I467" s="47">
        <f t="shared" si="17"/>
        <v>22.8</v>
      </c>
      <c r="J467" s="47">
        <f t="shared" si="19"/>
        <v>91.2</v>
      </c>
      <c r="K467" s="5">
        <v>44621</v>
      </c>
      <c r="N467" s="34"/>
      <c r="O467" s="19"/>
    </row>
    <row r="468" spans="1:15" ht="15" customHeight="1" x14ac:dyDescent="0.35">
      <c r="A468" s="45">
        <v>467</v>
      </c>
      <c r="B468" s="14">
        <v>0</v>
      </c>
      <c r="C468" s="46" t="s">
        <v>3320</v>
      </c>
      <c r="D468" s="21" t="s">
        <v>2846</v>
      </c>
      <c r="E468" s="21" t="s">
        <v>1349</v>
      </c>
      <c r="F468" s="21"/>
      <c r="G468" s="15">
        <v>144</v>
      </c>
      <c r="H468" s="22">
        <v>0.2</v>
      </c>
      <c r="I468" s="47">
        <f t="shared" si="17"/>
        <v>28.8</v>
      </c>
      <c r="J468" s="47">
        <f t="shared" si="19"/>
        <v>115.2</v>
      </c>
      <c r="K468" s="5">
        <v>44317</v>
      </c>
      <c r="N468" s="34"/>
      <c r="O468" s="19"/>
    </row>
    <row r="469" spans="1:15" ht="15" customHeight="1" x14ac:dyDescent="0.35">
      <c r="A469" s="45">
        <v>468</v>
      </c>
      <c r="B469" s="14">
        <v>0</v>
      </c>
      <c r="C469" s="46"/>
      <c r="D469" s="21" t="s">
        <v>2250</v>
      </c>
      <c r="E469" s="21" t="s">
        <v>2251</v>
      </c>
      <c r="F469" s="21" t="s">
        <v>2252</v>
      </c>
      <c r="G469" s="15">
        <v>565.88</v>
      </c>
      <c r="H469" s="22">
        <v>0.2</v>
      </c>
      <c r="I469" s="47">
        <f t="shared" si="17"/>
        <v>113.176</v>
      </c>
      <c r="J469" s="47">
        <f t="shared" si="19"/>
        <v>452.70400000000001</v>
      </c>
      <c r="K469" s="5">
        <v>43770</v>
      </c>
      <c r="L469" s="17" t="s">
        <v>3219</v>
      </c>
      <c r="O469" s="19"/>
    </row>
    <row r="470" spans="1:15" ht="15" customHeight="1" x14ac:dyDescent="0.35">
      <c r="A470" s="45">
        <v>469</v>
      </c>
      <c r="B470" s="14">
        <v>0</v>
      </c>
      <c r="C470" s="46"/>
      <c r="D470" s="21" t="s">
        <v>2250</v>
      </c>
      <c r="E470" s="21" t="s">
        <v>2251</v>
      </c>
      <c r="F470" s="21" t="s">
        <v>2709</v>
      </c>
      <c r="G470" s="15">
        <v>446.58</v>
      </c>
      <c r="H470" s="22">
        <v>0.3</v>
      </c>
      <c r="I470" s="47">
        <f t="shared" si="17"/>
        <v>133.97399999999999</v>
      </c>
      <c r="J470" s="47">
        <f t="shared" si="19"/>
        <v>312.60599999999999</v>
      </c>
      <c r="K470" s="5">
        <v>43770</v>
      </c>
      <c r="L470" s="17" t="s">
        <v>3219</v>
      </c>
      <c r="O470" s="19"/>
    </row>
    <row r="471" spans="1:15" ht="15" customHeight="1" x14ac:dyDescent="0.35">
      <c r="A471" s="45">
        <v>470</v>
      </c>
      <c r="B471" s="14">
        <v>0</v>
      </c>
      <c r="C471" s="46"/>
      <c r="D471" s="21" t="s">
        <v>1343</v>
      </c>
      <c r="E471" s="21" t="s">
        <v>1344</v>
      </c>
      <c r="F471" s="21" t="s">
        <v>458</v>
      </c>
      <c r="G471" s="15">
        <v>1091.7</v>
      </c>
      <c r="H471" s="22">
        <v>0.2</v>
      </c>
      <c r="I471" s="47">
        <f t="shared" si="17"/>
        <v>218.34000000000003</v>
      </c>
      <c r="J471" s="47">
        <f t="shared" si="19"/>
        <v>873.36</v>
      </c>
      <c r="K471" s="5">
        <v>43009</v>
      </c>
      <c r="O471" s="19"/>
    </row>
    <row r="472" spans="1:15" ht="15" customHeight="1" x14ac:dyDescent="0.35">
      <c r="A472" s="45">
        <v>471</v>
      </c>
      <c r="B472" s="14">
        <v>0</v>
      </c>
      <c r="C472" s="46"/>
      <c r="D472" s="21" t="s">
        <v>3106</v>
      </c>
      <c r="E472" s="21" t="s">
        <v>3107</v>
      </c>
      <c r="F472" s="21" t="s">
        <v>3108</v>
      </c>
      <c r="G472" s="15">
        <v>720.8</v>
      </c>
      <c r="H472" s="22">
        <v>0.2</v>
      </c>
      <c r="I472" s="47">
        <f t="shared" si="17"/>
        <v>144.16</v>
      </c>
      <c r="J472" s="47">
        <f t="shared" si="19"/>
        <v>576.64</v>
      </c>
      <c r="K472" s="5">
        <v>44105</v>
      </c>
      <c r="O472" s="19"/>
    </row>
    <row r="473" spans="1:15" ht="15" customHeight="1" x14ac:dyDescent="0.35">
      <c r="A473" s="45">
        <v>472</v>
      </c>
      <c r="B473" s="14">
        <v>0</v>
      </c>
      <c r="C473" s="46" t="s">
        <v>3321</v>
      </c>
      <c r="D473" s="21" t="s">
        <v>975</v>
      </c>
      <c r="E473" s="21"/>
      <c r="F473" s="21"/>
      <c r="G473" s="15">
        <v>402.19</v>
      </c>
      <c r="H473" s="22">
        <v>0.26</v>
      </c>
      <c r="I473" s="47">
        <f t="shared" si="17"/>
        <v>104.5694</v>
      </c>
      <c r="J473" s="47">
        <f t="shared" si="19"/>
        <v>297.62059999999997</v>
      </c>
      <c r="K473" s="5">
        <v>43952</v>
      </c>
    </row>
    <row r="474" spans="1:15" ht="15" customHeight="1" x14ac:dyDescent="0.35">
      <c r="A474" s="45">
        <v>473</v>
      </c>
      <c r="B474" s="14">
        <v>0</v>
      </c>
      <c r="C474" s="46"/>
      <c r="D474" s="21" t="s">
        <v>1691</v>
      </c>
      <c r="E474" s="21" t="s">
        <v>77</v>
      </c>
      <c r="F474" s="21" t="s">
        <v>44</v>
      </c>
      <c r="G474" s="15">
        <v>47</v>
      </c>
      <c r="H474" s="22">
        <v>0.3</v>
      </c>
      <c r="I474" s="47">
        <f t="shared" si="17"/>
        <v>14.1</v>
      </c>
      <c r="J474" s="47">
        <f t="shared" si="19"/>
        <v>32.9</v>
      </c>
      <c r="K474" s="5">
        <v>43770</v>
      </c>
      <c r="L474" s="17" t="s">
        <v>3219</v>
      </c>
    </row>
    <row r="475" spans="1:15" ht="15" customHeight="1" x14ac:dyDescent="0.35">
      <c r="A475" s="45">
        <v>474</v>
      </c>
      <c r="B475" s="14">
        <v>2</v>
      </c>
      <c r="C475" s="46" t="s">
        <v>3323</v>
      </c>
      <c r="D475" s="21" t="s">
        <v>2595</v>
      </c>
      <c r="E475" s="21" t="s">
        <v>381</v>
      </c>
      <c r="F475" s="21" t="s">
        <v>44</v>
      </c>
      <c r="G475" s="15">
        <v>80</v>
      </c>
      <c r="H475" s="22">
        <v>0.2</v>
      </c>
      <c r="I475" s="47">
        <f t="shared" si="17"/>
        <v>16</v>
      </c>
      <c r="J475" s="47">
        <f t="shared" si="19"/>
        <v>64</v>
      </c>
      <c r="K475" s="5">
        <v>44896</v>
      </c>
    </row>
    <row r="476" spans="1:15" ht="15" customHeight="1" x14ac:dyDescent="0.35">
      <c r="A476" s="45">
        <v>475</v>
      </c>
      <c r="B476" s="14">
        <v>1</v>
      </c>
      <c r="C476" s="46"/>
      <c r="D476" s="21" t="s">
        <v>4107</v>
      </c>
      <c r="E476" s="21" t="s">
        <v>677</v>
      </c>
      <c r="F476" s="21" t="s">
        <v>678</v>
      </c>
      <c r="G476" s="15">
        <v>396</v>
      </c>
      <c r="H476" s="22">
        <v>0.12</v>
      </c>
      <c r="I476" s="47">
        <f t="shared" si="17"/>
        <v>47.519999999999996</v>
      </c>
      <c r="J476" s="47">
        <f t="shared" si="19"/>
        <v>348.48</v>
      </c>
      <c r="K476" s="5">
        <v>44927</v>
      </c>
    </row>
    <row r="477" spans="1:15" ht="15" customHeight="1" x14ac:dyDescent="0.35">
      <c r="A477" s="45">
        <v>476</v>
      </c>
      <c r="B477" s="14">
        <v>0</v>
      </c>
      <c r="C477" s="46" t="s">
        <v>3322</v>
      </c>
      <c r="D477" s="21" t="s">
        <v>2780</v>
      </c>
      <c r="E477" s="21" t="s">
        <v>677</v>
      </c>
      <c r="F477" s="21" t="s">
        <v>678</v>
      </c>
      <c r="G477" s="15">
        <v>730</v>
      </c>
      <c r="H477" s="22">
        <v>0.22</v>
      </c>
      <c r="I477" s="47">
        <f t="shared" si="17"/>
        <v>160.6</v>
      </c>
      <c r="J477" s="47">
        <f t="shared" si="19"/>
        <v>569.4</v>
      </c>
      <c r="K477" s="5">
        <v>44075</v>
      </c>
    </row>
    <row r="478" spans="1:15" ht="15" customHeight="1" x14ac:dyDescent="0.35">
      <c r="A478" s="45">
        <v>477</v>
      </c>
      <c r="B478" s="14">
        <v>1</v>
      </c>
      <c r="C478" s="46">
        <v>8628</v>
      </c>
      <c r="D478" s="21" t="s">
        <v>3813</v>
      </c>
      <c r="E478" s="21" t="s">
        <v>269</v>
      </c>
      <c r="F478" s="21" t="s">
        <v>413</v>
      </c>
      <c r="G478" s="15">
        <v>45</v>
      </c>
      <c r="H478" s="22">
        <v>0.2</v>
      </c>
      <c r="I478" s="47">
        <f t="shared" si="17"/>
        <v>9</v>
      </c>
      <c r="J478" s="47">
        <f t="shared" si="19"/>
        <v>36</v>
      </c>
      <c r="K478" s="5">
        <v>44682</v>
      </c>
    </row>
    <row r="479" spans="1:15" ht="15" customHeight="1" x14ac:dyDescent="0.35">
      <c r="A479" s="45">
        <v>478</v>
      </c>
      <c r="B479" s="14">
        <v>2</v>
      </c>
      <c r="C479" s="46"/>
      <c r="D479" s="21" t="s">
        <v>4109</v>
      </c>
      <c r="E479" s="21" t="s">
        <v>269</v>
      </c>
      <c r="F479" s="21" t="s">
        <v>1305</v>
      </c>
      <c r="G479" s="15">
        <v>87</v>
      </c>
      <c r="H479" s="22">
        <v>0.4</v>
      </c>
      <c r="I479" s="47">
        <f t="shared" si="17"/>
        <v>34.800000000000004</v>
      </c>
      <c r="J479" s="47">
        <f t="shared" si="19"/>
        <v>52.199999999999996</v>
      </c>
      <c r="K479" s="5">
        <v>44958</v>
      </c>
    </row>
    <row r="480" spans="1:15" ht="15" customHeight="1" x14ac:dyDescent="0.35">
      <c r="A480" s="45">
        <v>479</v>
      </c>
      <c r="B480" s="14">
        <v>0</v>
      </c>
      <c r="C480" s="46"/>
      <c r="D480" s="21" t="s">
        <v>515</v>
      </c>
      <c r="E480" s="21" t="s">
        <v>516</v>
      </c>
      <c r="F480" s="21"/>
      <c r="G480" s="15">
        <v>433</v>
      </c>
      <c r="H480" s="22">
        <v>0.2</v>
      </c>
      <c r="I480" s="47">
        <f t="shared" si="17"/>
        <v>86.600000000000009</v>
      </c>
      <c r="J480" s="47">
        <f t="shared" si="19"/>
        <v>346.4</v>
      </c>
      <c r="K480" s="5">
        <v>43009</v>
      </c>
    </row>
    <row r="481" spans="1:15" ht="15" customHeight="1" x14ac:dyDescent="0.35">
      <c r="A481" s="45">
        <v>480</v>
      </c>
      <c r="B481" s="14">
        <v>0</v>
      </c>
      <c r="C481" s="46"/>
      <c r="D481" s="21" t="s">
        <v>521</v>
      </c>
      <c r="E481" s="21" t="s">
        <v>172</v>
      </c>
      <c r="F481" s="21" t="s">
        <v>715</v>
      </c>
      <c r="G481" s="15">
        <v>299</v>
      </c>
      <c r="H481" s="22">
        <v>0.2</v>
      </c>
      <c r="I481" s="47">
        <f t="shared" si="17"/>
        <v>59.800000000000004</v>
      </c>
      <c r="J481" s="47">
        <f t="shared" si="19"/>
        <v>239.2</v>
      </c>
      <c r="K481" s="5">
        <v>43070</v>
      </c>
      <c r="O481" s="19"/>
    </row>
    <row r="482" spans="1:15" ht="15" customHeight="1" x14ac:dyDescent="0.35">
      <c r="A482" s="45">
        <v>481</v>
      </c>
      <c r="B482" s="14">
        <v>0</v>
      </c>
      <c r="C482" s="46" t="s">
        <v>3325</v>
      </c>
      <c r="D482" s="21" t="s">
        <v>1840</v>
      </c>
      <c r="E482" s="21" t="s">
        <v>1841</v>
      </c>
      <c r="F482" s="21" t="s">
        <v>1842</v>
      </c>
      <c r="G482" s="15">
        <v>1294</v>
      </c>
      <c r="H482" s="22">
        <v>0.25</v>
      </c>
      <c r="I482" s="47">
        <f t="shared" si="17"/>
        <v>323.5</v>
      </c>
      <c r="J482" s="47">
        <f t="shared" si="19"/>
        <v>970.5</v>
      </c>
      <c r="K482" s="5">
        <v>44713</v>
      </c>
      <c r="L482" s="17" t="s">
        <v>3989</v>
      </c>
      <c r="O482" s="19"/>
    </row>
    <row r="483" spans="1:15" ht="15" customHeight="1" x14ac:dyDescent="0.35">
      <c r="A483" s="45">
        <v>482</v>
      </c>
      <c r="B483" s="14">
        <v>0</v>
      </c>
      <c r="C483" s="46" t="s">
        <v>3324</v>
      </c>
      <c r="D483" s="21" t="s">
        <v>2139</v>
      </c>
      <c r="E483" s="21" t="s">
        <v>401</v>
      </c>
      <c r="F483" s="21">
        <v>500</v>
      </c>
      <c r="G483" s="15">
        <v>336.03</v>
      </c>
      <c r="H483" s="22">
        <v>0.7</v>
      </c>
      <c r="I483" s="47">
        <f t="shared" si="17"/>
        <v>235.22099999999998</v>
      </c>
      <c r="J483" s="47">
        <f t="shared" si="19"/>
        <v>100.809</v>
      </c>
      <c r="K483" s="5">
        <v>44256</v>
      </c>
      <c r="O483" s="19"/>
    </row>
    <row r="484" spans="1:15" ht="15" customHeight="1" x14ac:dyDescent="0.35">
      <c r="A484" s="45">
        <v>483</v>
      </c>
      <c r="B484" s="14">
        <v>0</v>
      </c>
      <c r="C484" s="14"/>
      <c r="D484" s="21" t="s">
        <v>3960</v>
      </c>
      <c r="E484" s="21" t="s">
        <v>3941</v>
      </c>
      <c r="F484" s="21"/>
      <c r="G484" s="15">
        <v>270</v>
      </c>
      <c r="H484" s="22">
        <v>0.55000000000000004</v>
      </c>
      <c r="I484" s="47">
        <f t="shared" si="17"/>
        <v>148.5</v>
      </c>
      <c r="J484" s="47">
        <f t="shared" si="19"/>
        <v>121.5</v>
      </c>
      <c r="K484" s="5">
        <v>44835</v>
      </c>
      <c r="O484" s="19"/>
    </row>
    <row r="485" spans="1:15" ht="15" customHeight="1" x14ac:dyDescent="0.35">
      <c r="A485" s="45">
        <v>484</v>
      </c>
      <c r="B485" s="14">
        <v>0</v>
      </c>
      <c r="C485" s="46"/>
      <c r="D485" s="21" t="s">
        <v>98</v>
      </c>
      <c r="E485" s="21" t="s">
        <v>67</v>
      </c>
      <c r="F485" s="21" t="s">
        <v>705</v>
      </c>
      <c r="G485" s="15">
        <v>138.59</v>
      </c>
      <c r="H485" s="22">
        <v>0.4</v>
      </c>
      <c r="I485" s="47">
        <f t="shared" si="17"/>
        <v>55.436000000000007</v>
      </c>
      <c r="J485" s="47">
        <f t="shared" si="19"/>
        <v>83.153999999999996</v>
      </c>
      <c r="K485" s="5">
        <v>42917</v>
      </c>
      <c r="O485" s="19"/>
    </row>
    <row r="486" spans="1:15" ht="15" customHeight="1" x14ac:dyDescent="0.35">
      <c r="A486" s="45">
        <v>485</v>
      </c>
      <c r="B486" s="14">
        <v>0</v>
      </c>
      <c r="C486" s="46" t="s">
        <v>3327</v>
      </c>
      <c r="D486" s="21" t="s">
        <v>2054</v>
      </c>
      <c r="E486" s="21" t="s">
        <v>200</v>
      </c>
      <c r="F486" s="21" t="s">
        <v>234</v>
      </c>
      <c r="G486" s="15">
        <v>406.36</v>
      </c>
      <c r="H486" s="22">
        <v>0.18</v>
      </c>
      <c r="I486" s="47">
        <f t="shared" si="17"/>
        <v>73.144800000000004</v>
      </c>
      <c r="J486" s="47">
        <f t="shared" si="19"/>
        <v>333.21519999999998</v>
      </c>
      <c r="K486" s="5">
        <v>44348</v>
      </c>
      <c r="O486" s="19"/>
    </row>
    <row r="487" spans="1:15" ht="15" customHeight="1" x14ac:dyDescent="0.35">
      <c r="A487" s="45">
        <v>486</v>
      </c>
      <c r="B487" s="14">
        <v>0</v>
      </c>
      <c r="C487" s="46"/>
      <c r="D487" s="21" t="s">
        <v>1957</v>
      </c>
      <c r="E487" s="21" t="s">
        <v>1958</v>
      </c>
      <c r="F487" s="21" t="s">
        <v>202</v>
      </c>
      <c r="G487" s="15">
        <v>568.71</v>
      </c>
      <c r="H487" s="22">
        <v>0.15</v>
      </c>
      <c r="I487" s="47">
        <f t="shared" si="17"/>
        <v>85.3065</v>
      </c>
      <c r="J487" s="47">
        <f t="shared" si="19"/>
        <v>483.40350000000001</v>
      </c>
      <c r="K487" s="5">
        <v>43344</v>
      </c>
      <c r="O487" s="19"/>
    </row>
    <row r="488" spans="1:15" ht="15" customHeight="1" x14ac:dyDescent="0.35">
      <c r="A488" s="45">
        <v>487</v>
      </c>
      <c r="B488" s="14">
        <v>0</v>
      </c>
      <c r="C488" s="46" t="s">
        <v>3650</v>
      </c>
      <c r="D488" s="21" t="s">
        <v>2022</v>
      </c>
      <c r="E488" s="21" t="s">
        <v>594</v>
      </c>
      <c r="F488" s="21" t="s">
        <v>234</v>
      </c>
      <c r="G488" s="15">
        <v>689</v>
      </c>
      <c r="H488" s="22">
        <v>0.25</v>
      </c>
      <c r="I488" s="47">
        <f t="shared" si="17"/>
        <v>172.25</v>
      </c>
      <c r="J488" s="47">
        <f t="shared" si="19"/>
        <v>516.75</v>
      </c>
      <c r="K488" s="5">
        <v>44986</v>
      </c>
      <c r="O488" s="19"/>
    </row>
    <row r="489" spans="1:15" ht="15" customHeight="1" x14ac:dyDescent="0.35">
      <c r="A489" s="45">
        <v>488</v>
      </c>
      <c r="B489" s="14">
        <v>1</v>
      </c>
      <c r="C489" s="46"/>
      <c r="D489" s="21" t="s">
        <v>4153</v>
      </c>
      <c r="E489" s="21" t="s">
        <v>4154</v>
      </c>
      <c r="F489" s="21" t="s">
        <v>4155</v>
      </c>
      <c r="G489" s="15">
        <v>191</v>
      </c>
      <c r="H489" s="22">
        <v>0.35</v>
      </c>
      <c r="I489" s="47">
        <f t="shared" ref="I489:I552" si="20">G489*H489</f>
        <v>66.849999999999994</v>
      </c>
      <c r="J489" s="47">
        <f t="shared" si="19"/>
        <v>124.15</v>
      </c>
      <c r="K489" s="5">
        <v>44958</v>
      </c>
      <c r="O489" s="19"/>
    </row>
    <row r="490" spans="1:15" ht="15" customHeight="1" x14ac:dyDescent="0.35">
      <c r="A490" s="45">
        <v>489</v>
      </c>
      <c r="B490" s="14">
        <v>0</v>
      </c>
      <c r="C490" s="46"/>
      <c r="D490" s="21" t="s">
        <v>4412</v>
      </c>
      <c r="E490" s="21" t="s">
        <v>3982</v>
      </c>
      <c r="F490" s="21" t="s">
        <v>3716</v>
      </c>
      <c r="G490" s="15">
        <v>167</v>
      </c>
      <c r="H490" s="22">
        <v>0.2</v>
      </c>
      <c r="I490" s="47">
        <f t="shared" si="20"/>
        <v>33.4</v>
      </c>
      <c r="J490" s="47">
        <f t="shared" ref="J490:J521" si="21">G490-I490</f>
        <v>133.6</v>
      </c>
      <c r="K490" s="5">
        <v>44562</v>
      </c>
      <c r="O490" s="19"/>
    </row>
    <row r="491" spans="1:15" ht="15" customHeight="1" x14ac:dyDescent="0.35">
      <c r="A491" s="45">
        <v>490</v>
      </c>
      <c r="B491" s="14">
        <v>0</v>
      </c>
      <c r="C491" s="46" t="s">
        <v>3328</v>
      </c>
      <c r="D491" s="21" t="s">
        <v>2564</v>
      </c>
      <c r="E491" s="21" t="s">
        <v>566</v>
      </c>
      <c r="F491" s="21" t="s">
        <v>208</v>
      </c>
      <c r="G491" s="15">
        <v>497</v>
      </c>
      <c r="H491" s="22">
        <v>0.18</v>
      </c>
      <c r="I491" s="47">
        <f t="shared" si="20"/>
        <v>89.46</v>
      </c>
      <c r="J491" s="47">
        <f t="shared" si="21"/>
        <v>407.54</v>
      </c>
      <c r="K491" s="5">
        <v>44105</v>
      </c>
    </row>
    <row r="492" spans="1:15" ht="15" customHeight="1" x14ac:dyDescent="0.35">
      <c r="A492" s="45">
        <v>491</v>
      </c>
      <c r="B492" s="14">
        <v>0</v>
      </c>
      <c r="C492" s="46"/>
      <c r="D492" s="21" t="s">
        <v>2142</v>
      </c>
      <c r="E492" s="21" t="s">
        <v>1280</v>
      </c>
      <c r="F492" s="21">
        <v>0.02</v>
      </c>
      <c r="G492" s="15">
        <v>177.55</v>
      </c>
      <c r="H492" s="22">
        <v>0.2</v>
      </c>
      <c r="I492" s="47">
        <f t="shared" si="20"/>
        <v>35.510000000000005</v>
      </c>
      <c r="J492" s="47">
        <f t="shared" si="21"/>
        <v>142.04000000000002</v>
      </c>
      <c r="K492" s="5">
        <v>43556</v>
      </c>
    </row>
    <row r="493" spans="1:15" ht="15" customHeight="1" x14ac:dyDescent="0.35">
      <c r="A493" s="45">
        <v>492</v>
      </c>
      <c r="B493" s="14">
        <v>1</v>
      </c>
      <c r="C493" s="46" t="s">
        <v>3332</v>
      </c>
      <c r="D493" s="21" t="s">
        <v>1279</v>
      </c>
      <c r="E493" s="21" t="s">
        <v>1280</v>
      </c>
      <c r="F493" s="21"/>
      <c r="G493" s="15">
        <v>648</v>
      </c>
      <c r="H493" s="22">
        <v>0.18</v>
      </c>
      <c r="I493" s="47">
        <f t="shared" si="20"/>
        <v>116.64</v>
      </c>
      <c r="J493" s="47">
        <f t="shared" si="21"/>
        <v>531.36</v>
      </c>
      <c r="K493" s="5">
        <v>45017</v>
      </c>
      <c r="L493" s="29" t="s">
        <v>3846</v>
      </c>
    </row>
    <row r="494" spans="1:15" ht="15" customHeight="1" x14ac:dyDescent="0.35">
      <c r="A494" s="45">
        <v>493</v>
      </c>
      <c r="B494" s="14">
        <v>0</v>
      </c>
      <c r="C494" s="46" t="s">
        <v>3329</v>
      </c>
      <c r="D494" s="21" t="s">
        <v>2630</v>
      </c>
      <c r="E494" s="21" t="s">
        <v>61</v>
      </c>
      <c r="F494" s="21" t="s">
        <v>410</v>
      </c>
      <c r="G494" s="15">
        <v>729</v>
      </c>
      <c r="H494" s="22">
        <v>0.25</v>
      </c>
      <c r="I494" s="47">
        <f t="shared" si="20"/>
        <v>182.25</v>
      </c>
      <c r="J494" s="47">
        <f t="shared" si="21"/>
        <v>546.75</v>
      </c>
      <c r="K494" s="5">
        <v>44958</v>
      </c>
    </row>
    <row r="495" spans="1:15" ht="15" customHeight="1" x14ac:dyDescent="0.35">
      <c r="A495" s="45">
        <v>494</v>
      </c>
      <c r="B495" s="14">
        <v>0</v>
      </c>
      <c r="C495" s="46"/>
      <c r="D495" s="21" t="s">
        <v>2148</v>
      </c>
      <c r="E495" s="21" t="s">
        <v>2149</v>
      </c>
      <c r="F495" s="21">
        <v>0.01</v>
      </c>
      <c r="G495" s="15">
        <v>374.87</v>
      </c>
      <c r="H495" s="22">
        <v>0.16</v>
      </c>
      <c r="I495" s="47">
        <f t="shared" si="20"/>
        <v>59.979199999999999</v>
      </c>
      <c r="J495" s="47">
        <f t="shared" si="21"/>
        <v>314.89080000000001</v>
      </c>
      <c r="K495" s="5">
        <v>43525</v>
      </c>
    </row>
    <row r="496" spans="1:15" ht="15" customHeight="1" x14ac:dyDescent="0.35">
      <c r="A496" s="45">
        <v>495</v>
      </c>
      <c r="B496" s="14">
        <v>0</v>
      </c>
      <c r="C496" s="46"/>
      <c r="D496" s="21" t="s">
        <v>557</v>
      </c>
      <c r="E496" s="21" t="s">
        <v>61</v>
      </c>
      <c r="F496" s="21" t="s">
        <v>718</v>
      </c>
      <c r="G496" s="15">
        <v>354.69</v>
      </c>
      <c r="H496" s="22">
        <v>0.3</v>
      </c>
      <c r="I496" s="47">
        <f t="shared" si="20"/>
        <v>106.407</v>
      </c>
      <c r="J496" s="47">
        <f t="shared" si="21"/>
        <v>248.28300000000002</v>
      </c>
      <c r="K496" s="5">
        <v>43252</v>
      </c>
    </row>
    <row r="497" spans="1:15" ht="15" customHeight="1" x14ac:dyDescent="0.35">
      <c r="A497" s="45">
        <v>496</v>
      </c>
      <c r="B497" s="14">
        <v>0</v>
      </c>
      <c r="C497" s="46"/>
      <c r="D497" s="21" t="s">
        <v>555</v>
      </c>
      <c r="E497" s="21" t="s">
        <v>556</v>
      </c>
      <c r="F497" s="21"/>
      <c r="G497" s="15">
        <v>570.9</v>
      </c>
      <c r="H497" s="22">
        <v>0.25</v>
      </c>
      <c r="I497" s="47">
        <f t="shared" si="20"/>
        <v>142.72499999999999</v>
      </c>
      <c r="J497" s="47">
        <f t="shared" si="21"/>
        <v>428.17499999999995</v>
      </c>
      <c r="K497" s="5">
        <v>43221</v>
      </c>
    </row>
    <row r="498" spans="1:15" ht="15" customHeight="1" x14ac:dyDescent="0.35">
      <c r="A498" s="45">
        <v>497</v>
      </c>
      <c r="B498" s="14">
        <v>0</v>
      </c>
      <c r="C498" s="46"/>
      <c r="D498" s="21" t="s">
        <v>554</v>
      </c>
      <c r="E498" s="21" t="s">
        <v>61</v>
      </c>
      <c r="F498" s="21" t="s">
        <v>202</v>
      </c>
      <c r="G498" s="15">
        <v>582.45000000000005</v>
      </c>
      <c r="H498" s="22">
        <v>0.25</v>
      </c>
      <c r="I498" s="47">
        <f t="shared" si="20"/>
        <v>145.61250000000001</v>
      </c>
      <c r="J498" s="47">
        <f t="shared" si="21"/>
        <v>436.83750000000003</v>
      </c>
      <c r="K498" s="5">
        <v>42979</v>
      </c>
    </row>
    <row r="499" spans="1:15" ht="15" customHeight="1" x14ac:dyDescent="0.35">
      <c r="A499" s="45">
        <v>498</v>
      </c>
      <c r="B499" s="14">
        <v>0</v>
      </c>
      <c r="C499" s="46" t="s">
        <v>3330</v>
      </c>
      <c r="D499" s="21" t="s">
        <v>2568</v>
      </c>
      <c r="E499" s="21" t="s">
        <v>2149</v>
      </c>
      <c r="F499" s="21" t="s">
        <v>410</v>
      </c>
      <c r="G499" s="15">
        <v>240</v>
      </c>
      <c r="H499" s="22">
        <v>0.55000000000000004</v>
      </c>
      <c r="I499" s="47">
        <f t="shared" si="20"/>
        <v>132</v>
      </c>
      <c r="J499" s="47">
        <f t="shared" si="21"/>
        <v>108</v>
      </c>
      <c r="K499" s="5">
        <v>44136</v>
      </c>
    </row>
    <row r="500" spans="1:15" ht="15" customHeight="1" x14ac:dyDescent="0.35">
      <c r="A500" s="45">
        <v>499</v>
      </c>
      <c r="B500" s="14">
        <v>1</v>
      </c>
      <c r="C500" s="46" t="s">
        <v>3331</v>
      </c>
      <c r="D500" s="21" t="s">
        <v>553</v>
      </c>
      <c r="E500" s="21" t="s">
        <v>61</v>
      </c>
      <c r="F500" s="21" t="s">
        <v>387</v>
      </c>
      <c r="G500" s="15">
        <v>140</v>
      </c>
      <c r="H500" s="22">
        <v>0.7</v>
      </c>
      <c r="I500" s="47">
        <f t="shared" si="20"/>
        <v>98</v>
      </c>
      <c r="J500" s="47">
        <f t="shared" si="21"/>
        <v>42</v>
      </c>
      <c r="K500" s="5">
        <v>45292</v>
      </c>
    </row>
    <row r="501" spans="1:15" ht="15" customHeight="1" x14ac:dyDescent="0.35">
      <c r="A501" s="45">
        <v>500</v>
      </c>
      <c r="B501" s="14">
        <v>0</v>
      </c>
      <c r="C501" s="46"/>
      <c r="D501" s="21" t="s">
        <v>1768</v>
      </c>
      <c r="E501" s="21" t="s">
        <v>1769</v>
      </c>
      <c r="F501" s="21"/>
      <c r="G501" s="15">
        <v>183.9</v>
      </c>
      <c r="H501" s="22">
        <v>0.2</v>
      </c>
      <c r="I501" s="47">
        <f t="shared" si="20"/>
        <v>36.78</v>
      </c>
      <c r="J501" s="47">
        <f t="shared" si="21"/>
        <v>147.12</v>
      </c>
      <c r="K501" s="5">
        <v>43282</v>
      </c>
    </row>
    <row r="502" spans="1:15" ht="15" customHeight="1" x14ac:dyDescent="0.35">
      <c r="A502" s="45">
        <v>501</v>
      </c>
      <c r="B502" s="14">
        <v>0</v>
      </c>
      <c r="C502" s="46"/>
      <c r="D502" s="21" t="s">
        <v>593</v>
      </c>
      <c r="E502" s="21" t="s">
        <v>593</v>
      </c>
      <c r="F502" s="21"/>
      <c r="G502" s="15">
        <v>85.2</v>
      </c>
      <c r="H502" s="22">
        <v>0.4</v>
      </c>
      <c r="I502" s="47">
        <f t="shared" si="20"/>
        <v>34.080000000000005</v>
      </c>
      <c r="J502" s="47">
        <f t="shared" si="21"/>
        <v>51.12</v>
      </c>
      <c r="K502" s="5">
        <v>43009</v>
      </c>
    </row>
    <row r="503" spans="1:15" ht="15" customHeight="1" x14ac:dyDescent="0.35">
      <c r="A503" s="45">
        <v>502</v>
      </c>
      <c r="B503" s="14">
        <v>0</v>
      </c>
      <c r="C503" s="46" t="s">
        <v>3533</v>
      </c>
      <c r="D503" s="21" t="s">
        <v>1068</v>
      </c>
      <c r="E503" s="21" t="s">
        <v>593</v>
      </c>
      <c r="F503" s="21" t="s">
        <v>1070</v>
      </c>
      <c r="G503" s="15">
        <v>322</v>
      </c>
      <c r="H503" s="22">
        <v>0.2</v>
      </c>
      <c r="I503" s="47">
        <f t="shared" si="20"/>
        <v>64.400000000000006</v>
      </c>
      <c r="J503" s="47">
        <f t="shared" si="21"/>
        <v>257.60000000000002</v>
      </c>
      <c r="K503" s="5">
        <v>44805</v>
      </c>
    </row>
    <row r="504" spans="1:15" ht="15" customHeight="1" x14ac:dyDescent="0.35">
      <c r="A504" s="45">
        <v>503</v>
      </c>
      <c r="B504" s="14">
        <v>1</v>
      </c>
      <c r="C504" s="46" t="s">
        <v>3657</v>
      </c>
      <c r="D504" s="21" t="s">
        <v>1670</v>
      </c>
      <c r="E504" s="21" t="s">
        <v>1069</v>
      </c>
      <c r="F504" s="21" t="s">
        <v>1671</v>
      </c>
      <c r="G504" s="15">
        <v>322</v>
      </c>
      <c r="H504" s="22">
        <v>0.2</v>
      </c>
      <c r="I504" s="47">
        <f t="shared" si="20"/>
        <v>64.400000000000006</v>
      </c>
      <c r="J504" s="47">
        <f t="shared" si="21"/>
        <v>257.60000000000002</v>
      </c>
      <c r="K504" s="5">
        <v>44531</v>
      </c>
    </row>
    <row r="505" spans="1:15" ht="15" customHeight="1" x14ac:dyDescent="0.35">
      <c r="A505" s="45">
        <v>504</v>
      </c>
      <c r="B505" s="14">
        <v>1</v>
      </c>
      <c r="C505" s="46" t="s">
        <v>3334</v>
      </c>
      <c r="D505" s="21" t="s">
        <v>1464</v>
      </c>
      <c r="E505" s="21" t="s">
        <v>595</v>
      </c>
      <c r="F505" s="21" t="s">
        <v>44</v>
      </c>
      <c r="G505" s="15">
        <v>429</v>
      </c>
      <c r="H505" s="22">
        <v>0.2</v>
      </c>
      <c r="I505" s="47">
        <f t="shared" si="20"/>
        <v>85.800000000000011</v>
      </c>
      <c r="J505" s="47">
        <f t="shared" si="21"/>
        <v>343.2</v>
      </c>
      <c r="K505" s="5">
        <v>45170</v>
      </c>
    </row>
    <row r="506" spans="1:15" ht="15" customHeight="1" x14ac:dyDescent="0.35">
      <c r="A506" s="45">
        <v>505</v>
      </c>
      <c r="B506" s="14">
        <v>0</v>
      </c>
      <c r="C506" s="46" t="s">
        <v>3333</v>
      </c>
      <c r="D506" s="21" t="s">
        <v>4168</v>
      </c>
      <c r="E506" s="21" t="s">
        <v>595</v>
      </c>
      <c r="F506" s="21" t="s">
        <v>41</v>
      </c>
      <c r="G506" s="15">
        <v>292</v>
      </c>
      <c r="H506" s="22">
        <v>0.2</v>
      </c>
      <c r="I506" s="47">
        <f t="shared" si="20"/>
        <v>58.400000000000006</v>
      </c>
      <c r="J506" s="47">
        <f t="shared" si="21"/>
        <v>233.6</v>
      </c>
      <c r="K506" s="5">
        <v>44317</v>
      </c>
    </row>
    <row r="507" spans="1:15" ht="15" customHeight="1" x14ac:dyDescent="0.35">
      <c r="A507" s="45">
        <v>506</v>
      </c>
      <c r="B507" s="14">
        <v>0</v>
      </c>
      <c r="C507" s="46" t="s">
        <v>3466</v>
      </c>
      <c r="D507" s="21" t="s">
        <v>621</v>
      </c>
      <c r="E507" s="21" t="s">
        <v>622</v>
      </c>
      <c r="F507" s="21" t="s">
        <v>56</v>
      </c>
      <c r="G507" s="15">
        <v>322</v>
      </c>
      <c r="H507" s="22">
        <v>0.4</v>
      </c>
      <c r="I507" s="47">
        <f t="shared" si="20"/>
        <v>128.80000000000001</v>
      </c>
      <c r="J507" s="47">
        <f t="shared" si="21"/>
        <v>193.2</v>
      </c>
      <c r="K507" s="5">
        <v>44378</v>
      </c>
      <c r="L507" s="17" t="s">
        <v>3219</v>
      </c>
      <c r="O507" s="19"/>
    </row>
    <row r="508" spans="1:15" ht="15" customHeight="1" x14ac:dyDescent="0.35">
      <c r="A508" s="45">
        <v>507</v>
      </c>
      <c r="B508" s="14">
        <v>0</v>
      </c>
      <c r="C508" s="46"/>
      <c r="D508" s="21" t="s">
        <v>4235</v>
      </c>
      <c r="E508" s="21" t="s">
        <v>622</v>
      </c>
      <c r="F508" s="21" t="s">
        <v>48</v>
      </c>
      <c r="G508" s="15">
        <v>271</v>
      </c>
      <c r="H508" s="22">
        <v>0.2</v>
      </c>
      <c r="I508" s="47">
        <f t="shared" si="20"/>
        <v>54.2</v>
      </c>
      <c r="J508" s="47">
        <f t="shared" si="21"/>
        <v>216.8</v>
      </c>
      <c r="K508" s="5"/>
      <c r="L508" s="17" t="s">
        <v>4067</v>
      </c>
      <c r="O508" s="19"/>
    </row>
    <row r="509" spans="1:15" ht="15" customHeight="1" x14ac:dyDescent="0.35">
      <c r="A509" s="45">
        <v>508</v>
      </c>
      <c r="B509" s="14">
        <v>1</v>
      </c>
      <c r="C509" s="46" t="s">
        <v>3467</v>
      </c>
      <c r="D509" s="21" t="s">
        <v>2369</v>
      </c>
      <c r="E509" s="21" t="s">
        <v>622</v>
      </c>
      <c r="F509" s="21" t="s">
        <v>234</v>
      </c>
      <c r="G509" s="15">
        <v>584</v>
      </c>
      <c r="H509" s="22">
        <v>0.25</v>
      </c>
      <c r="I509" s="47">
        <f t="shared" si="20"/>
        <v>146</v>
      </c>
      <c r="J509" s="47">
        <f t="shared" si="21"/>
        <v>438</v>
      </c>
      <c r="K509" s="5">
        <v>44958</v>
      </c>
      <c r="O509" s="19"/>
    </row>
    <row r="510" spans="1:15" ht="15" customHeight="1" x14ac:dyDescent="0.35">
      <c r="A510" s="45">
        <v>509</v>
      </c>
      <c r="B510" s="14">
        <v>0</v>
      </c>
      <c r="C510" s="46" t="s">
        <v>3335</v>
      </c>
      <c r="D510" s="21" t="s">
        <v>104</v>
      </c>
      <c r="E510" s="21" t="s">
        <v>105</v>
      </c>
      <c r="F510" s="21" t="s">
        <v>202</v>
      </c>
      <c r="G510" s="15">
        <v>251</v>
      </c>
      <c r="H510" s="22">
        <v>0.4</v>
      </c>
      <c r="I510" s="47">
        <f t="shared" si="20"/>
        <v>100.4</v>
      </c>
      <c r="J510" s="47">
        <f t="shared" si="21"/>
        <v>150.6</v>
      </c>
      <c r="K510" s="5">
        <v>44531</v>
      </c>
      <c r="O510" s="19"/>
    </row>
    <row r="511" spans="1:15" ht="15" customHeight="1" x14ac:dyDescent="0.35">
      <c r="A511" s="45">
        <v>510</v>
      </c>
      <c r="B511" s="14">
        <v>0</v>
      </c>
      <c r="C511" s="46" t="s">
        <v>3336</v>
      </c>
      <c r="D511" s="21" t="s">
        <v>2513</v>
      </c>
      <c r="E511" s="21" t="s">
        <v>2264</v>
      </c>
      <c r="F511" s="21" t="s">
        <v>2514</v>
      </c>
      <c r="G511" s="15">
        <v>183</v>
      </c>
      <c r="H511" s="22">
        <v>0.4</v>
      </c>
      <c r="I511" s="47">
        <f t="shared" si="20"/>
        <v>73.2</v>
      </c>
      <c r="J511" s="47">
        <f t="shared" si="21"/>
        <v>109.8</v>
      </c>
      <c r="K511" s="5">
        <v>44501</v>
      </c>
      <c r="O511" s="19"/>
    </row>
    <row r="512" spans="1:15" ht="15" customHeight="1" x14ac:dyDescent="0.35">
      <c r="A512" s="45">
        <v>511</v>
      </c>
      <c r="B512" s="14">
        <v>2</v>
      </c>
      <c r="C512" s="46" t="s">
        <v>3565</v>
      </c>
      <c r="D512" s="21" t="s">
        <v>3566</v>
      </c>
      <c r="E512" s="21" t="s">
        <v>2264</v>
      </c>
      <c r="F512" s="21" t="s">
        <v>703</v>
      </c>
      <c r="G512" s="15">
        <v>158</v>
      </c>
      <c r="H512" s="22">
        <v>0.4</v>
      </c>
      <c r="I512" s="47">
        <f t="shared" si="20"/>
        <v>63.2</v>
      </c>
      <c r="J512" s="47">
        <f t="shared" si="21"/>
        <v>94.8</v>
      </c>
      <c r="K512" s="5">
        <v>44531</v>
      </c>
      <c r="M512" s="27"/>
      <c r="O512" s="19"/>
    </row>
    <row r="513" spans="1:16" ht="15" customHeight="1" x14ac:dyDescent="0.35">
      <c r="A513" s="45">
        <v>512</v>
      </c>
      <c r="B513" s="14">
        <v>1</v>
      </c>
      <c r="C513" s="46"/>
      <c r="D513" s="21" t="s">
        <v>3940</v>
      </c>
      <c r="E513" s="21" t="s">
        <v>166</v>
      </c>
      <c r="F513" s="21" t="s">
        <v>712</v>
      </c>
      <c r="G513" s="15">
        <v>230</v>
      </c>
      <c r="H513" s="22">
        <v>0.2</v>
      </c>
      <c r="I513" s="47">
        <f t="shared" si="20"/>
        <v>46</v>
      </c>
      <c r="J513" s="47">
        <f t="shared" si="21"/>
        <v>184</v>
      </c>
      <c r="K513" s="5">
        <v>45017</v>
      </c>
    </row>
    <row r="514" spans="1:16" ht="15" customHeight="1" x14ac:dyDescent="0.35">
      <c r="A514" s="45">
        <v>513</v>
      </c>
      <c r="B514" s="14">
        <v>3</v>
      </c>
      <c r="C514" s="46" t="s">
        <v>3337</v>
      </c>
      <c r="D514" s="21" t="s">
        <v>2263</v>
      </c>
      <c r="E514" s="21" t="s">
        <v>166</v>
      </c>
      <c r="F514" s="21" t="s">
        <v>44</v>
      </c>
      <c r="G514" s="15">
        <v>36</v>
      </c>
      <c r="H514" s="22">
        <v>0.2</v>
      </c>
      <c r="I514" s="47">
        <f t="shared" si="20"/>
        <v>7.2</v>
      </c>
      <c r="J514" s="47">
        <f t="shared" si="21"/>
        <v>28.8</v>
      </c>
      <c r="K514" s="5">
        <v>44317</v>
      </c>
      <c r="M514" s="17">
        <f>382*7</f>
        <v>2674</v>
      </c>
    </row>
    <row r="515" spans="1:16" ht="15" customHeight="1" x14ac:dyDescent="0.35">
      <c r="A515" s="45">
        <v>514</v>
      </c>
      <c r="B515" s="14">
        <v>0</v>
      </c>
      <c r="C515" s="46" t="s">
        <v>3338</v>
      </c>
      <c r="D515" s="21" t="s">
        <v>1563</v>
      </c>
      <c r="E515" s="21" t="s">
        <v>1564</v>
      </c>
      <c r="F515" s="21" t="s">
        <v>389</v>
      </c>
      <c r="G515" s="15">
        <v>499</v>
      </c>
      <c r="H515" s="22">
        <v>0.21</v>
      </c>
      <c r="I515" s="47">
        <f t="shared" si="20"/>
        <v>104.78999999999999</v>
      </c>
      <c r="J515" s="47">
        <f t="shared" si="21"/>
        <v>394.21000000000004</v>
      </c>
      <c r="K515" s="5">
        <v>45108</v>
      </c>
      <c r="M515" s="17">
        <v>253</v>
      </c>
    </row>
    <row r="516" spans="1:16" ht="15" customHeight="1" x14ac:dyDescent="0.35">
      <c r="A516" s="45">
        <v>515</v>
      </c>
      <c r="B516" s="14">
        <v>1</v>
      </c>
      <c r="C516" s="46" t="s">
        <v>3458</v>
      </c>
      <c r="D516" s="21" t="s">
        <v>1565</v>
      </c>
      <c r="E516" s="21" t="s">
        <v>1564</v>
      </c>
      <c r="F516" s="21" t="s">
        <v>389</v>
      </c>
      <c r="G516" s="15">
        <v>921</v>
      </c>
      <c r="H516" s="22">
        <v>0.22</v>
      </c>
      <c r="I516" s="47">
        <f t="shared" si="20"/>
        <v>202.62</v>
      </c>
      <c r="J516" s="47">
        <f t="shared" si="21"/>
        <v>718.38</v>
      </c>
      <c r="K516" s="5">
        <v>45261</v>
      </c>
      <c r="M516" s="17">
        <f>SUM(M514:M515)</f>
        <v>2927</v>
      </c>
    </row>
    <row r="517" spans="1:16" ht="15" customHeight="1" x14ac:dyDescent="0.35">
      <c r="A517" s="45">
        <v>516</v>
      </c>
      <c r="B517" s="14">
        <v>0</v>
      </c>
      <c r="C517" s="46"/>
      <c r="D517" s="21" t="s">
        <v>2269</v>
      </c>
      <c r="E517" s="21" t="s">
        <v>145</v>
      </c>
      <c r="F517" s="21" t="s">
        <v>2270</v>
      </c>
      <c r="G517" s="15">
        <v>180.41</v>
      </c>
      <c r="H517" s="22">
        <v>0.5</v>
      </c>
      <c r="I517" s="47">
        <f t="shared" si="20"/>
        <v>90.204999999999998</v>
      </c>
      <c r="J517" s="47">
        <f t="shared" si="21"/>
        <v>90.204999999999998</v>
      </c>
      <c r="K517" s="5">
        <v>43739</v>
      </c>
    </row>
    <row r="518" spans="1:16" ht="15" customHeight="1" x14ac:dyDescent="0.35">
      <c r="A518" s="45">
        <v>517</v>
      </c>
      <c r="B518" s="14">
        <v>0</v>
      </c>
      <c r="C518" s="46"/>
      <c r="D518" s="21" t="s">
        <v>74</v>
      </c>
      <c r="E518" s="21" t="s">
        <v>75</v>
      </c>
      <c r="F518" s="21" t="s">
        <v>489</v>
      </c>
      <c r="G518" s="15">
        <v>210</v>
      </c>
      <c r="H518" s="22">
        <v>0.6</v>
      </c>
      <c r="I518" s="47">
        <f t="shared" si="20"/>
        <v>126</v>
      </c>
      <c r="J518" s="47">
        <f t="shared" si="21"/>
        <v>84</v>
      </c>
      <c r="K518" s="5">
        <v>43160</v>
      </c>
    </row>
    <row r="519" spans="1:16" ht="15" customHeight="1" x14ac:dyDescent="0.35">
      <c r="A519" s="45">
        <v>518</v>
      </c>
      <c r="B519" s="14">
        <v>0</v>
      </c>
      <c r="C519" s="46"/>
      <c r="D519" s="21" t="s">
        <v>4268</v>
      </c>
      <c r="E519" s="21" t="s">
        <v>2170</v>
      </c>
      <c r="F519" s="21" t="s">
        <v>3720</v>
      </c>
      <c r="G519" s="15">
        <v>213</v>
      </c>
      <c r="H519" s="22">
        <v>0.7</v>
      </c>
      <c r="I519" s="47">
        <f t="shared" si="20"/>
        <v>149.1</v>
      </c>
      <c r="J519" s="47">
        <f t="shared" si="21"/>
        <v>63.900000000000006</v>
      </c>
      <c r="K519" s="5">
        <v>44652</v>
      </c>
    </row>
    <row r="520" spans="1:16" ht="15" customHeight="1" x14ac:dyDescent="0.35">
      <c r="A520" s="45">
        <v>519</v>
      </c>
      <c r="B520" s="14">
        <v>1</v>
      </c>
      <c r="C520" s="14"/>
      <c r="D520" s="21" t="s">
        <v>3827</v>
      </c>
      <c r="E520" s="21" t="s">
        <v>362</v>
      </c>
      <c r="F520" s="21" t="s">
        <v>3828</v>
      </c>
      <c r="G520" s="15">
        <v>81</v>
      </c>
      <c r="H520" s="22">
        <v>0.4</v>
      </c>
      <c r="I520" s="47">
        <f t="shared" si="20"/>
        <v>32.4</v>
      </c>
      <c r="J520" s="47">
        <f t="shared" si="21"/>
        <v>48.6</v>
      </c>
      <c r="K520" s="5">
        <v>44621</v>
      </c>
    </row>
    <row r="521" spans="1:16" ht="15" customHeight="1" x14ac:dyDescent="0.35">
      <c r="A521" s="45">
        <v>520</v>
      </c>
      <c r="B521" s="14">
        <v>0</v>
      </c>
      <c r="C521" s="46"/>
      <c r="D521" s="21" t="s">
        <v>4529</v>
      </c>
      <c r="E521" s="21" t="s">
        <v>2170</v>
      </c>
      <c r="F521" s="21" t="s">
        <v>3539</v>
      </c>
      <c r="G521" s="15">
        <v>214</v>
      </c>
      <c r="H521" s="22">
        <v>0.2</v>
      </c>
      <c r="I521" s="47">
        <f t="shared" si="20"/>
        <v>42.800000000000004</v>
      </c>
      <c r="J521" s="47">
        <f t="shared" si="21"/>
        <v>171.2</v>
      </c>
      <c r="K521" s="5">
        <v>45139</v>
      </c>
    </row>
    <row r="522" spans="1:16" ht="15" customHeight="1" x14ac:dyDescent="0.35">
      <c r="A522" s="45">
        <v>521</v>
      </c>
      <c r="B522" s="14">
        <v>0</v>
      </c>
      <c r="C522" s="46"/>
      <c r="D522" s="21" t="s">
        <v>4091</v>
      </c>
      <c r="E522" s="21" t="s">
        <v>1797</v>
      </c>
      <c r="F522" s="21" t="s">
        <v>2879</v>
      </c>
      <c r="G522" s="15">
        <v>947</v>
      </c>
      <c r="H522" s="22">
        <v>0.75</v>
      </c>
      <c r="I522" s="47">
        <f t="shared" si="20"/>
        <v>710.25</v>
      </c>
      <c r="J522" s="47">
        <f t="shared" ref="J522:J553" si="22">G522-I522</f>
        <v>236.75</v>
      </c>
      <c r="K522" s="5">
        <v>44927</v>
      </c>
      <c r="L522" s="19"/>
      <c r="O522" s="19"/>
    </row>
    <row r="523" spans="1:16" ht="15" customHeight="1" x14ac:dyDescent="0.35">
      <c r="A523" s="45">
        <v>522</v>
      </c>
      <c r="B523" s="14">
        <v>0</v>
      </c>
      <c r="C523" s="46"/>
      <c r="D523" s="21" t="s">
        <v>2122</v>
      </c>
      <c r="E523" s="21" t="s">
        <v>161</v>
      </c>
      <c r="F523" s="21" t="s">
        <v>2123</v>
      </c>
      <c r="G523" s="15">
        <v>93.02</v>
      </c>
      <c r="H523" s="22">
        <v>0.4</v>
      </c>
      <c r="I523" s="47">
        <f t="shared" si="20"/>
        <v>37.207999999999998</v>
      </c>
      <c r="J523" s="47">
        <f t="shared" si="22"/>
        <v>55.811999999999998</v>
      </c>
      <c r="K523" s="5">
        <v>43617</v>
      </c>
      <c r="O523" s="19"/>
    </row>
    <row r="524" spans="1:16" ht="15" customHeight="1" x14ac:dyDescent="0.35">
      <c r="A524" s="45">
        <v>523</v>
      </c>
      <c r="B524" s="14">
        <v>0</v>
      </c>
      <c r="C524" s="46"/>
      <c r="D524" s="21" t="s">
        <v>2120</v>
      </c>
      <c r="E524" s="21" t="s">
        <v>161</v>
      </c>
      <c r="F524" s="21" t="s">
        <v>2121</v>
      </c>
      <c r="G524" s="15">
        <v>84.72</v>
      </c>
      <c r="H524" s="22">
        <v>0.4</v>
      </c>
      <c r="I524" s="47">
        <f t="shared" si="20"/>
        <v>33.887999999999998</v>
      </c>
      <c r="J524" s="47">
        <f t="shared" si="22"/>
        <v>50.832000000000001</v>
      </c>
      <c r="K524" s="5">
        <v>43282</v>
      </c>
      <c r="O524" s="19"/>
    </row>
    <row r="525" spans="1:16" ht="15" customHeight="1" x14ac:dyDescent="0.35">
      <c r="A525" s="45">
        <v>524</v>
      </c>
      <c r="B525" s="14">
        <v>0</v>
      </c>
      <c r="C525" s="46"/>
      <c r="D525" s="21" t="s">
        <v>623</v>
      </c>
      <c r="E525" s="21" t="s">
        <v>55</v>
      </c>
      <c r="F525" s="21" t="s">
        <v>48</v>
      </c>
      <c r="G525" s="15">
        <v>736.69</v>
      </c>
      <c r="H525" s="22">
        <v>0.3</v>
      </c>
      <c r="I525" s="47">
        <f t="shared" si="20"/>
        <v>221.00700000000001</v>
      </c>
      <c r="J525" s="47">
        <f t="shared" si="22"/>
        <v>515.68299999999999</v>
      </c>
      <c r="K525" s="5">
        <v>43191</v>
      </c>
      <c r="O525" s="19"/>
      <c r="P525" s="19"/>
    </row>
    <row r="526" spans="1:16" ht="15" customHeight="1" x14ac:dyDescent="0.35">
      <c r="A526" s="45">
        <v>525</v>
      </c>
      <c r="B526" s="14">
        <v>0</v>
      </c>
      <c r="C526" s="46" t="s">
        <v>3339</v>
      </c>
      <c r="D526" s="21" t="s">
        <v>2765</v>
      </c>
      <c r="E526" s="21" t="s">
        <v>55</v>
      </c>
      <c r="F526" s="21" t="s">
        <v>400</v>
      </c>
      <c r="G526" s="15">
        <v>1227.51</v>
      </c>
      <c r="H526" s="22">
        <v>0.25</v>
      </c>
      <c r="I526" s="47">
        <f t="shared" si="20"/>
        <v>306.8775</v>
      </c>
      <c r="J526" s="47">
        <f t="shared" si="22"/>
        <v>920.63249999999994</v>
      </c>
      <c r="K526" s="5">
        <v>43952</v>
      </c>
      <c r="O526" s="19"/>
    </row>
    <row r="527" spans="1:16" ht="15" customHeight="1" x14ac:dyDescent="0.35">
      <c r="A527" s="45">
        <v>526</v>
      </c>
      <c r="B527" s="14">
        <v>0</v>
      </c>
      <c r="C527" s="46"/>
      <c r="D527" s="21" t="s">
        <v>2489</v>
      </c>
      <c r="E527" s="21" t="s">
        <v>55</v>
      </c>
      <c r="F527" s="21" t="s">
        <v>56</v>
      </c>
      <c r="G527" s="15">
        <v>1271</v>
      </c>
      <c r="H527" s="22">
        <v>0.25</v>
      </c>
      <c r="I527" s="47">
        <f t="shared" si="20"/>
        <v>317.75</v>
      </c>
      <c r="J527" s="47">
        <f t="shared" si="22"/>
        <v>953.25</v>
      </c>
      <c r="K527" s="5">
        <v>43497</v>
      </c>
      <c r="P527" s="19"/>
    </row>
    <row r="528" spans="1:16" ht="15" customHeight="1" x14ac:dyDescent="0.35">
      <c r="A528" s="45">
        <v>527</v>
      </c>
      <c r="B528" s="14">
        <v>1</v>
      </c>
      <c r="C528" s="46" t="s">
        <v>3379</v>
      </c>
      <c r="D528" s="21" t="s">
        <v>1953</v>
      </c>
      <c r="E528" s="21" t="s">
        <v>1954</v>
      </c>
      <c r="F528" s="21" t="s">
        <v>1955</v>
      </c>
      <c r="G528" s="15">
        <v>634</v>
      </c>
      <c r="H528" s="22">
        <v>0.18</v>
      </c>
      <c r="I528" s="47">
        <f t="shared" si="20"/>
        <v>114.11999999999999</v>
      </c>
      <c r="J528" s="47">
        <f t="shared" si="22"/>
        <v>519.88</v>
      </c>
      <c r="K528" s="5">
        <v>45139</v>
      </c>
    </row>
    <row r="529" spans="1:15" ht="15" customHeight="1" x14ac:dyDescent="0.35">
      <c r="A529" s="45">
        <v>528</v>
      </c>
      <c r="B529" s="14">
        <v>0</v>
      </c>
      <c r="C529" s="46" t="s">
        <v>3341</v>
      </c>
      <c r="D529" s="21" t="s">
        <v>551</v>
      </c>
      <c r="E529" s="21" t="s">
        <v>552</v>
      </c>
      <c r="F529" s="21" t="s">
        <v>719</v>
      </c>
      <c r="G529" s="15">
        <v>616.29</v>
      </c>
      <c r="H529" s="22">
        <v>0.2</v>
      </c>
      <c r="I529" s="47">
        <f t="shared" si="20"/>
        <v>123.258</v>
      </c>
      <c r="J529" s="47">
        <f t="shared" si="22"/>
        <v>493.03199999999998</v>
      </c>
      <c r="K529" s="5">
        <v>44105</v>
      </c>
      <c r="L529" s="17" t="s">
        <v>2785</v>
      </c>
    </row>
    <row r="530" spans="1:15" ht="15" customHeight="1" x14ac:dyDescent="0.35">
      <c r="A530" s="45">
        <v>529</v>
      </c>
      <c r="B530" s="14">
        <v>0</v>
      </c>
      <c r="C530" s="46" t="s">
        <v>3340</v>
      </c>
      <c r="D530" s="21" t="s">
        <v>102</v>
      </c>
      <c r="E530" s="21" t="s">
        <v>103</v>
      </c>
      <c r="F530" s="21" t="s">
        <v>720</v>
      </c>
      <c r="G530" s="15">
        <v>186.1</v>
      </c>
      <c r="H530" s="22">
        <v>0.5</v>
      </c>
      <c r="I530" s="47">
        <f t="shared" si="20"/>
        <v>93.05</v>
      </c>
      <c r="J530" s="47">
        <f t="shared" si="22"/>
        <v>93.05</v>
      </c>
      <c r="K530" s="5">
        <v>43891</v>
      </c>
    </row>
    <row r="531" spans="1:15" ht="15" customHeight="1" x14ac:dyDescent="0.35">
      <c r="A531" s="45">
        <v>530</v>
      </c>
      <c r="B531" s="14">
        <v>1</v>
      </c>
      <c r="C531" s="46"/>
      <c r="D531" s="21" t="s">
        <v>4464</v>
      </c>
      <c r="E531" s="21" t="s">
        <v>537</v>
      </c>
      <c r="F531" s="21" t="s">
        <v>202</v>
      </c>
      <c r="G531" s="15">
        <v>218</v>
      </c>
      <c r="H531" s="22">
        <v>0.6</v>
      </c>
      <c r="I531" s="47">
        <f t="shared" si="20"/>
        <v>130.79999999999998</v>
      </c>
      <c r="J531" s="47">
        <f t="shared" si="22"/>
        <v>87.200000000000017</v>
      </c>
      <c r="K531" s="5">
        <v>45139</v>
      </c>
    </row>
    <row r="532" spans="1:15" ht="15" customHeight="1" x14ac:dyDescent="0.35">
      <c r="A532" s="45">
        <v>531</v>
      </c>
      <c r="B532" s="14">
        <v>0</v>
      </c>
      <c r="C532" s="46"/>
      <c r="D532" s="21" t="s">
        <v>589</v>
      </c>
      <c r="E532" s="21" t="s">
        <v>590</v>
      </c>
      <c r="F532" s="21" t="s">
        <v>721</v>
      </c>
      <c r="G532" s="15">
        <v>196</v>
      </c>
      <c r="H532" s="22">
        <v>0.6</v>
      </c>
      <c r="I532" s="47">
        <f t="shared" si="20"/>
        <v>117.6</v>
      </c>
      <c r="J532" s="47">
        <f t="shared" si="22"/>
        <v>78.400000000000006</v>
      </c>
      <c r="K532" s="5">
        <v>43983</v>
      </c>
    </row>
    <row r="533" spans="1:15" ht="15" customHeight="1" x14ac:dyDescent="0.35">
      <c r="A533" s="45">
        <v>532</v>
      </c>
      <c r="B533" s="14">
        <v>0</v>
      </c>
      <c r="C533" s="46"/>
      <c r="D533" s="21" t="s">
        <v>2009</v>
      </c>
      <c r="E533" s="21" t="s">
        <v>596</v>
      </c>
      <c r="F533" s="21" t="s">
        <v>232</v>
      </c>
      <c r="G533" s="15">
        <v>591</v>
      </c>
      <c r="H533" s="22">
        <v>0.2</v>
      </c>
      <c r="I533" s="47">
        <f t="shared" si="20"/>
        <v>118.2</v>
      </c>
      <c r="J533" s="47">
        <f t="shared" si="22"/>
        <v>472.8</v>
      </c>
      <c r="K533" s="5">
        <v>43709</v>
      </c>
    </row>
    <row r="534" spans="1:15" ht="15" customHeight="1" x14ac:dyDescent="0.35">
      <c r="A534" s="45">
        <v>533</v>
      </c>
      <c r="B534" s="14">
        <v>0</v>
      </c>
      <c r="C534" s="46" t="s">
        <v>3342</v>
      </c>
      <c r="D534" s="21" t="s">
        <v>4477</v>
      </c>
      <c r="E534" s="21" t="s">
        <v>65</v>
      </c>
      <c r="F534" s="21" t="s">
        <v>705</v>
      </c>
      <c r="G534" s="15">
        <v>240</v>
      </c>
      <c r="H534" s="22">
        <v>0.3</v>
      </c>
      <c r="I534" s="47">
        <f t="shared" si="20"/>
        <v>72</v>
      </c>
      <c r="J534" s="47">
        <f t="shared" si="22"/>
        <v>168</v>
      </c>
      <c r="K534" s="5">
        <v>45078</v>
      </c>
      <c r="O534" s="19"/>
    </row>
    <row r="535" spans="1:15" ht="15" customHeight="1" x14ac:dyDescent="0.35">
      <c r="A535" s="45">
        <v>534</v>
      </c>
      <c r="B535" s="14">
        <v>0</v>
      </c>
      <c r="C535" s="46" t="s">
        <v>3344</v>
      </c>
      <c r="D535" s="21" t="s">
        <v>2045</v>
      </c>
      <c r="E535" s="21" t="s">
        <v>909</v>
      </c>
      <c r="F535" s="21"/>
      <c r="G535" s="15">
        <v>283</v>
      </c>
      <c r="H535" s="22">
        <v>0.22</v>
      </c>
      <c r="I535" s="47">
        <f t="shared" si="20"/>
        <v>62.26</v>
      </c>
      <c r="J535" s="47">
        <f t="shared" si="22"/>
        <v>220.74</v>
      </c>
      <c r="K535" s="5">
        <v>44927</v>
      </c>
      <c r="O535" s="19"/>
    </row>
    <row r="536" spans="1:15" ht="15" customHeight="1" x14ac:dyDescent="0.35">
      <c r="A536" s="45">
        <v>535</v>
      </c>
      <c r="B536" s="14">
        <v>1</v>
      </c>
      <c r="C536" s="46" t="s">
        <v>3378</v>
      </c>
      <c r="D536" s="21" t="s">
        <v>2044</v>
      </c>
      <c r="E536" s="21" t="s">
        <v>909</v>
      </c>
      <c r="F536" s="21"/>
      <c r="G536" s="15">
        <v>440</v>
      </c>
      <c r="H536" s="22">
        <v>0.2</v>
      </c>
      <c r="I536" s="47">
        <f t="shared" si="20"/>
        <v>88</v>
      </c>
      <c r="J536" s="47">
        <f t="shared" si="22"/>
        <v>352</v>
      </c>
      <c r="K536" s="5">
        <v>45017</v>
      </c>
      <c r="O536" s="19"/>
    </row>
    <row r="537" spans="1:15" ht="15" customHeight="1" x14ac:dyDescent="0.35">
      <c r="A537" s="45">
        <v>536</v>
      </c>
      <c r="B537" s="14">
        <v>0</v>
      </c>
      <c r="C537" s="46" t="s">
        <v>3491</v>
      </c>
      <c r="D537" s="21" t="s">
        <v>2256</v>
      </c>
      <c r="E537" s="21" t="s">
        <v>909</v>
      </c>
      <c r="F537" s="21"/>
      <c r="G537" s="15">
        <v>608</v>
      </c>
      <c r="H537" s="22">
        <v>0.25</v>
      </c>
      <c r="I537" s="47">
        <f t="shared" si="20"/>
        <v>152</v>
      </c>
      <c r="J537" s="47">
        <f t="shared" si="22"/>
        <v>456</v>
      </c>
      <c r="K537" s="5">
        <v>44866</v>
      </c>
      <c r="O537" s="19"/>
    </row>
    <row r="538" spans="1:15" ht="15" customHeight="1" x14ac:dyDescent="0.35">
      <c r="A538" s="45">
        <v>537</v>
      </c>
      <c r="B538" s="14">
        <v>0</v>
      </c>
      <c r="C538" s="46" t="s">
        <v>3630</v>
      </c>
      <c r="D538" s="21" t="s">
        <v>585</v>
      </c>
      <c r="E538" s="21" t="s">
        <v>390</v>
      </c>
      <c r="F538" s="21" t="s">
        <v>475</v>
      </c>
      <c r="G538" s="15">
        <v>325.87</v>
      </c>
      <c r="H538" s="22">
        <v>0.5</v>
      </c>
      <c r="I538" s="47">
        <f t="shared" si="20"/>
        <v>162.935</v>
      </c>
      <c r="J538" s="47">
        <f t="shared" si="22"/>
        <v>162.935</v>
      </c>
      <c r="K538" s="5">
        <v>44348</v>
      </c>
      <c r="L538" s="17" t="s">
        <v>3219</v>
      </c>
      <c r="O538" s="19"/>
    </row>
    <row r="539" spans="1:15" ht="15" customHeight="1" x14ac:dyDescent="0.35">
      <c r="A539" s="45">
        <v>538</v>
      </c>
      <c r="B539" s="14">
        <v>0</v>
      </c>
      <c r="C539" s="46" t="s">
        <v>3346</v>
      </c>
      <c r="D539" s="21" t="s">
        <v>3043</v>
      </c>
      <c r="E539" s="21" t="s">
        <v>3044</v>
      </c>
      <c r="F539" s="21" t="s">
        <v>2879</v>
      </c>
      <c r="G539" s="15">
        <v>600</v>
      </c>
      <c r="H539" s="22">
        <v>0.7</v>
      </c>
      <c r="I539" s="47">
        <f t="shared" si="20"/>
        <v>420</v>
      </c>
      <c r="J539" s="47">
        <f t="shared" si="22"/>
        <v>180</v>
      </c>
      <c r="K539" s="5">
        <v>44044</v>
      </c>
      <c r="L539" s="19"/>
      <c r="O539" s="19"/>
    </row>
    <row r="540" spans="1:15" ht="15" customHeight="1" x14ac:dyDescent="0.35">
      <c r="A540" s="45">
        <v>539</v>
      </c>
      <c r="B540" s="14">
        <v>0</v>
      </c>
      <c r="C540" s="46"/>
      <c r="D540" s="21" t="s">
        <v>2943</v>
      </c>
      <c r="E540" s="21" t="s">
        <v>390</v>
      </c>
      <c r="F540" s="21"/>
      <c r="G540" s="15">
        <v>47.15</v>
      </c>
      <c r="H540" s="22">
        <v>0.3</v>
      </c>
      <c r="I540" s="47">
        <f t="shared" si="20"/>
        <v>14.145</v>
      </c>
      <c r="J540" s="47">
        <f t="shared" si="22"/>
        <v>33.004999999999995</v>
      </c>
      <c r="K540" s="5"/>
      <c r="O540" s="19"/>
    </row>
    <row r="541" spans="1:15" ht="15" customHeight="1" x14ac:dyDescent="0.35">
      <c r="A541" s="45">
        <v>540</v>
      </c>
      <c r="B541" s="14">
        <v>0</v>
      </c>
      <c r="C541" s="46" t="s">
        <v>3343</v>
      </c>
      <c r="D541" s="21" t="s">
        <v>1696</v>
      </c>
      <c r="E541" s="21" t="s">
        <v>390</v>
      </c>
      <c r="F541" s="21" t="s">
        <v>391</v>
      </c>
      <c r="G541" s="15">
        <v>47</v>
      </c>
      <c r="H541" s="22">
        <v>0.4</v>
      </c>
      <c r="I541" s="47">
        <f t="shared" si="20"/>
        <v>18.8</v>
      </c>
      <c r="J541" s="47">
        <f t="shared" si="22"/>
        <v>28.2</v>
      </c>
      <c r="K541" s="5">
        <v>45170</v>
      </c>
      <c r="O541" s="19"/>
    </row>
    <row r="542" spans="1:15" ht="15" customHeight="1" x14ac:dyDescent="0.35">
      <c r="A542" s="45">
        <v>541</v>
      </c>
      <c r="B542" s="14">
        <v>0</v>
      </c>
      <c r="C542" s="46"/>
      <c r="D542" s="21" t="s">
        <v>1697</v>
      </c>
      <c r="E542" s="21" t="s">
        <v>390</v>
      </c>
      <c r="F542" s="21" t="s">
        <v>391</v>
      </c>
      <c r="G542" s="15">
        <v>25</v>
      </c>
      <c r="H542" s="22">
        <v>0.4</v>
      </c>
      <c r="I542" s="47">
        <f t="shared" si="20"/>
        <v>10</v>
      </c>
      <c r="J542" s="47">
        <f t="shared" si="22"/>
        <v>15</v>
      </c>
      <c r="K542" s="5">
        <v>43344</v>
      </c>
      <c r="O542" s="19"/>
    </row>
    <row r="543" spans="1:15" ht="15" customHeight="1" x14ac:dyDescent="0.35">
      <c r="A543" s="45">
        <v>542</v>
      </c>
      <c r="B543" s="14">
        <v>2</v>
      </c>
      <c r="C543" s="46" t="s">
        <v>3591</v>
      </c>
      <c r="D543" s="21" t="s">
        <v>3592</v>
      </c>
      <c r="E543" s="21" t="s">
        <v>3593</v>
      </c>
      <c r="F543" s="21" t="s">
        <v>3594</v>
      </c>
      <c r="G543" s="15">
        <v>70</v>
      </c>
      <c r="H543" s="22">
        <v>0.4</v>
      </c>
      <c r="I543" s="47">
        <f t="shared" si="20"/>
        <v>28</v>
      </c>
      <c r="J543" s="47">
        <f t="shared" si="22"/>
        <v>42</v>
      </c>
      <c r="K543" s="5">
        <v>45078</v>
      </c>
    </row>
    <row r="544" spans="1:15" ht="15" customHeight="1" x14ac:dyDescent="0.35">
      <c r="A544" s="45">
        <v>543</v>
      </c>
      <c r="B544" s="14">
        <v>0</v>
      </c>
      <c r="C544" s="46"/>
      <c r="D544" s="21" t="s">
        <v>2259</v>
      </c>
      <c r="E544" s="21"/>
      <c r="F544" s="21"/>
      <c r="G544" s="15">
        <v>133.62</v>
      </c>
      <c r="H544" s="22">
        <v>0</v>
      </c>
      <c r="I544" s="47">
        <f t="shared" si="20"/>
        <v>0</v>
      </c>
      <c r="J544" s="47">
        <f t="shared" si="22"/>
        <v>133.62</v>
      </c>
      <c r="K544" s="5">
        <v>43922</v>
      </c>
      <c r="M544" s="34"/>
    </row>
    <row r="545" spans="1:15" ht="15" customHeight="1" x14ac:dyDescent="0.35">
      <c r="A545" s="45">
        <v>544</v>
      </c>
      <c r="B545" s="14">
        <v>0</v>
      </c>
      <c r="C545" s="46"/>
      <c r="D545" s="21" t="s">
        <v>85</v>
      </c>
      <c r="E545" s="21" t="s">
        <v>86</v>
      </c>
      <c r="F545" s="21"/>
      <c r="G545" s="15">
        <v>91.5</v>
      </c>
      <c r="H545" s="22">
        <v>0.4</v>
      </c>
      <c r="I545" s="47">
        <f t="shared" si="20"/>
        <v>36.6</v>
      </c>
      <c r="J545" s="47">
        <f t="shared" si="22"/>
        <v>54.9</v>
      </c>
      <c r="K545" s="5">
        <v>43647</v>
      </c>
      <c r="L545" s="17" t="s">
        <v>3025</v>
      </c>
    </row>
    <row r="546" spans="1:15" ht="15" customHeight="1" x14ac:dyDescent="0.35">
      <c r="A546" s="45">
        <v>545</v>
      </c>
      <c r="B546" s="14">
        <v>0</v>
      </c>
      <c r="C546" s="46"/>
      <c r="D546" s="21" t="s">
        <v>81</v>
      </c>
      <c r="E546" s="21" t="s">
        <v>82</v>
      </c>
      <c r="F546" s="21"/>
      <c r="G546" s="15">
        <v>102</v>
      </c>
      <c r="H546" s="22">
        <v>0.4</v>
      </c>
      <c r="I546" s="47">
        <f t="shared" si="20"/>
        <v>40.800000000000004</v>
      </c>
      <c r="J546" s="47">
        <f t="shared" si="22"/>
        <v>61.199999999999996</v>
      </c>
      <c r="K546" s="5">
        <v>44927</v>
      </c>
    </row>
    <row r="547" spans="1:15" ht="15" customHeight="1" x14ac:dyDescent="0.35">
      <c r="A547" s="45">
        <v>546</v>
      </c>
      <c r="B547" s="14">
        <v>0</v>
      </c>
      <c r="C547" s="46"/>
      <c r="D547" s="21" t="s">
        <v>83</v>
      </c>
      <c r="E547" s="21" t="s">
        <v>84</v>
      </c>
      <c r="F547" s="21"/>
      <c r="G547" s="15">
        <v>78</v>
      </c>
      <c r="H547" s="22">
        <v>0.4</v>
      </c>
      <c r="I547" s="47">
        <f t="shared" si="20"/>
        <v>31.200000000000003</v>
      </c>
      <c r="J547" s="47">
        <f t="shared" si="22"/>
        <v>46.8</v>
      </c>
      <c r="K547" s="5">
        <v>42979</v>
      </c>
    </row>
    <row r="548" spans="1:15" ht="15" customHeight="1" x14ac:dyDescent="0.35">
      <c r="A548" s="45">
        <v>547</v>
      </c>
      <c r="B548" s="14">
        <v>0</v>
      </c>
      <c r="C548" s="46" t="s">
        <v>3669</v>
      </c>
      <c r="D548" s="21" t="s">
        <v>3670</v>
      </c>
      <c r="E548" s="21" t="s">
        <v>3671</v>
      </c>
      <c r="F548" s="21"/>
      <c r="G548" s="15">
        <v>264</v>
      </c>
      <c r="H548" s="22">
        <v>0.2</v>
      </c>
      <c r="I548" s="47">
        <f t="shared" si="20"/>
        <v>52.800000000000004</v>
      </c>
      <c r="J548" s="47">
        <f t="shared" si="22"/>
        <v>211.2</v>
      </c>
      <c r="K548" s="5">
        <v>44562</v>
      </c>
    </row>
    <row r="549" spans="1:15" ht="15" customHeight="1" x14ac:dyDescent="0.35">
      <c r="A549" s="45">
        <v>548</v>
      </c>
      <c r="B549" s="14">
        <v>1</v>
      </c>
      <c r="C549" s="46" t="s">
        <v>3345</v>
      </c>
      <c r="D549" s="21" t="s">
        <v>3176</v>
      </c>
      <c r="E549" s="21" t="s">
        <v>3177</v>
      </c>
      <c r="F549" s="21"/>
      <c r="G549" s="15">
        <v>192</v>
      </c>
      <c r="H549" s="22">
        <v>0.5</v>
      </c>
      <c r="I549" s="47">
        <f t="shared" si="20"/>
        <v>96</v>
      </c>
      <c r="J549" s="47">
        <f t="shared" si="22"/>
        <v>96</v>
      </c>
      <c r="K549" s="5">
        <v>44682</v>
      </c>
    </row>
    <row r="550" spans="1:15" ht="15" customHeight="1" x14ac:dyDescent="0.35">
      <c r="A550" s="45">
        <v>549</v>
      </c>
      <c r="B550" s="14">
        <v>0</v>
      </c>
      <c r="C550" s="46"/>
      <c r="D550" s="21" t="s">
        <v>562</v>
      </c>
      <c r="E550" s="21" t="s">
        <v>908</v>
      </c>
      <c r="F550" s="21"/>
      <c r="G550" s="15">
        <v>281.39</v>
      </c>
      <c r="H550" s="22">
        <v>0.2</v>
      </c>
      <c r="I550" s="47">
        <f t="shared" si="20"/>
        <v>56.277999999999999</v>
      </c>
      <c r="J550" s="47">
        <f t="shared" si="22"/>
        <v>225.11199999999999</v>
      </c>
      <c r="K550" s="5">
        <v>42979</v>
      </c>
    </row>
    <row r="551" spans="1:15" ht="15" customHeight="1" x14ac:dyDescent="0.35">
      <c r="A551" s="45">
        <v>550</v>
      </c>
      <c r="B551" s="14">
        <v>0</v>
      </c>
      <c r="C551" s="14"/>
      <c r="D551" s="21" t="s">
        <v>3784</v>
      </c>
      <c r="E551" s="21" t="s">
        <v>3785</v>
      </c>
      <c r="F551" s="21"/>
      <c r="G551" s="15">
        <v>163</v>
      </c>
      <c r="H551" s="22">
        <v>0.4</v>
      </c>
      <c r="I551" s="47">
        <f t="shared" si="20"/>
        <v>65.2</v>
      </c>
      <c r="J551" s="47">
        <f t="shared" si="22"/>
        <v>97.8</v>
      </c>
      <c r="K551" s="5">
        <v>45078</v>
      </c>
    </row>
    <row r="552" spans="1:15" ht="15" customHeight="1" x14ac:dyDescent="0.35">
      <c r="A552" s="45">
        <v>551</v>
      </c>
      <c r="B552" s="14">
        <v>0</v>
      </c>
      <c r="C552" s="14"/>
      <c r="D552" s="21" t="s">
        <v>3790</v>
      </c>
      <c r="E552" s="21" t="s">
        <v>3785</v>
      </c>
      <c r="F552" s="21"/>
      <c r="G552" s="15">
        <v>391</v>
      </c>
      <c r="H552" s="22">
        <v>0.65</v>
      </c>
      <c r="I552" s="47">
        <f t="shared" si="20"/>
        <v>254.15</v>
      </c>
      <c r="J552" s="47">
        <f t="shared" si="22"/>
        <v>136.85</v>
      </c>
      <c r="K552" s="5">
        <v>45261</v>
      </c>
    </row>
    <row r="553" spans="1:15" ht="15" customHeight="1" x14ac:dyDescent="0.35">
      <c r="A553" s="45">
        <v>552</v>
      </c>
      <c r="B553" s="14">
        <v>1</v>
      </c>
      <c r="C553" s="46"/>
      <c r="D553" s="21" t="s">
        <v>1286</v>
      </c>
      <c r="E553" s="21" t="s">
        <v>1287</v>
      </c>
      <c r="F553" s="21" t="s">
        <v>1288</v>
      </c>
      <c r="G553" s="15">
        <v>568</v>
      </c>
      <c r="H553" s="22">
        <v>0.15</v>
      </c>
      <c r="I553" s="47">
        <f t="shared" ref="I553:I616" si="23">G553*H553</f>
        <v>85.2</v>
      </c>
      <c r="J553" s="47">
        <f t="shared" si="22"/>
        <v>482.8</v>
      </c>
      <c r="K553" s="5">
        <v>45323</v>
      </c>
      <c r="L553" s="19"/>
    </row>
    <row r="554" spans="1:15" ht="15" customHeight="1" x14ac:dyDescent="0.35">
      <c r="A554" s="45">
        <v>553</v>
      </c>
      <c r="B554" s="14">
        <v>2</v>
      </c>
      <c r="C554" s="46"/>
      <c r="D554" s="21" t="s">
        <v>3768</v>
      </c>
      <c r="E554" s="21" t="s">
        <v>3769</v>
      </c>
      <c r="F554" s="21" t="s">
        <v>3770</v>
      </c>
      <c r="G554" s="15">
        <v>278</v>
      </c>
      <c r="H554" s="22">
        <v>0.5</v>
      </c>
      <c r="I554" s="47">
        <f t="shared" si="23"/>
        <v>139</v>
      </c>
      <c r="J554" s="47">
        <f t="shared" ref="J554:J585" si="24">G554-I554</f>
        <v>139</v>
      </c>
      <c r="K554" s="5">
        <v>44562</v>
      </c>
    </row>
    <row r="555" spans="1:15" ht="15" customHeight="1" x14ac:dyDescent="0.35">
      <c r="A555" s="45">
        <v>554</v>
      </c>
      <c r="B555" s="14">
        <v>0</v>
      </c>
      <c r="C555" s="46"/>
      <c r="D555" s="21" t="s">
        <v>584</v>
      </c>
      <c r="E555" s="21" t="s">
        <v>280</v>
      </c>
      <c r="F555" s="21" t="s">
        <v>41</v>
      </c>
      <c r="G555" s="15">
        <v>38</v>
      </c>
      <c r="H555" s="22">
        <v>0.2</v>
      </c>
      <c r="I555" s="47">
        <f t="shared" si="23"/>
        <v>7.6000000000000005</v>
      </c>
      <c r="J555" s="47">
        <f t="shared" si="24"/>
        <v>30.4</v>
      </c>
      <c r="K555" s="5">
        <v>43466</v>
      </c>
      <c r="O555" s="19"/>
    </row>
    <row r="556" spans="1:15" ht="15" customHeight="1" x14ac:dyDescent="0.35">
      <c r="A556" s="45">
        <v>555</v>
      </c>
      <c r="B556" s="14">
        <v>0</v>
      </c>
      <c r="C556" s="46"/>
      <c r="D556" s="21" t="s">
        <v>4425</v>
      </c>
      <c r="E556" s="21" t="s">
        <v>73</v>
      </c>
      <c r="F556" s="21" t="s">
        <v>202</v>
      </c>
      <c r="G556" s="15">
        <v>66</v>
      </c>
      <c r="H556" s="22">
        <v>0.55000000000000004</v>
      </c>
      <c r="I556" s="47">
        <f t="shared" si="23"/>
        <v>36.300000000000004</v>
      </c>
      <c r="J556" s="47">
        <f t="shared" si="24"/>
        <v>29.699999999999996</v>
      </c>
      <c r="K556" s="5">
        <v>44621</v>
      </c>
      <c r="O556" s="19"/>
    </row>
    <row r="557" spans="1:15" ht="15" customHeight="1" x14ac:dyDescent="0.35">
      <c r="A557" s="45">
        <v>556</v>
      </c>
      <c r="B557" s="14">
        <v>3</v>
      </c>
      <c r="C557" s="46"/>
      <c r="D557" s="21" t="s">
        <v>4426</v>
      </c>
      <c r="E557" s="21" t="s">
        <v>73</v>
      </c>
      <c r="F557" s="21" t="s">
        <v>202</v>
      </c>
      <c r="G557" s="15">
        <v>72</v>
      </c>
      <c r="H557" s="22">
        <v>0.5</v>
      </c>
      <c r="I557" s="47">
        <f t="shared" si="23"/>
        <v>36</v>
      </c>
      <c r="J557" s="47">
        <f t="shared" si="24"/>
        <v>36</v>
      </c>
      <c r="K557" s="5">
        <v>45139</v>
      </c>
      <c r="O557" s="19"/>
    </row>
    <row r="558" spans="1:15" ht="15" customHeight="1" x14ac:dyDescent="0.35">
      <c r="A558" s="45">
        <v>557</v>
      </c>
      <c r="B558" s="14">
        <v>2</v>
      </c>
      <c r="C558" s="46"/>
      <c r="D558" s="21" t="s">
        <v>4137</v>
      </c>
      <c r="E558" s="21" t="s">
        <v>407</v>
      </c>
      <c r="F558" s="21"/>
      <c r="G558" s="15">
        <v>233</v>
      </c>
      <c r="H558" s="22">
        <v>0.75</v>
      </c>
      <c r="I558" s="47">
        <f t="shared" si="23"/>
        <v>174.75</v>
      </c>
      <c r="J558" s="47">
        <f t="shared" si="24"/>
        <v>58.25</v>
      </c>
      <c r="K558" s="5">
        <v>44927</v>
      </c>
      <c r="O558" s="19"/>
    </row>
    <row r="559" spans="1:15" ht="15" customHeight="1" x14ac:dyDescent="0.35">
      <c r="A559" s="45">
        <v>558</v>
      </c>
      <c r="B559" s="14">
        <v>0</v>
      </c>
      <c r="C559" s="46"/>
      <c r="D559" s="21" t="s">
        <v>3976</v>
      </c>
      <c r="E559" s="21" t="s">
        <v>109</v>
      </c>
      <c r="F559" s="21" t="s">
        <v>234</v>
      </c>
      <c r="G559" s="15">
        <v>126</v>
      </c>
      <c r="H559" s="22">
        <v>0.3</v>
      </c>
      <c r="I559" s="47">
        <f t="shared" si="23"/>
        <v>37.799999999999997</v>
      </c>
      <c r="J559" s="47">
        <f t="shared" si="24"/>
        <v>88.2</v>
      </c>
      <c r="K559" s="5">
        <v>45200</v>
      </c>
      <c r="O559" s="19"/>
    </row>
    <row r="560" spans="1:15" ht="15" customHeight="1" x14ac:dyDescent="0.35">
      <c r="A560" s="45">
        <v>559</v>
      </c>
      <c r="B560" s="14">
        <v>0</v>
      </c>
      <c r="C560" s="46"/>
      <c r="D560" s="21" t="s">
        <v>3474</v>
      </c>
      <c r="E560" s="21" t="s">
        <v>109</v>
      </c>
      <c r="F560" s="21" t="s">
        <v>234</v>
      </c>
      <c r="G560" s="15">
        <v>250</v>
      </c>
      <c r="H560" s="22">
        <v>0.6</v>
      </c>
      <c r="I560" s="47">
        <f t="shared" si="23"/>
        <v>150</v>
      </c>
      <c r="J560" s="47">
        <f t="shared" si="24"/>
        <v>100</v>
      </c>
      <c r="K560" s="5">
        <v>44501</v>
      </c>
      <c r="O560" s="19"/>
    </row>
    <row r="561" spans="1:15" ht="15" customHeight="1" x14ac:dyDescent="0.35">
      <c r="A561" s="45">
        <v>560</v>
      </c>
      <c r="B561" s="14">
        <v>0</v>
      </c>
      <c r="C561" s="46" t="s">
        <v>3347</v>
      </c>
      <c r="D561" s="21" t="s">
        <v>2268</v>
      </c>
      <c r="E561" s="21" t="s">
        <v>109</v>
      </c>
      <c r="F561" s="21" t="s">
        <v>59</v>
      </c>
      <c r="G561" s="15">
        <v>103</v>
      </c>
      <c r="H561" s="22">
        <v>0.4</v>
      </c>
      <c r="I561" s="47">
        <f t="shared" si="23"/>
        <v>41.2</v>
      </c>
      <c r="J561" s="47">
        <f t="shared" si="24"/>
        <v>61.8</v>
      </c>
      <c r="K561" s="5">
        <v>43770</v>
      </c>
      <c r="O561" s="19"/>
    </row>
    <row r="562" spans="1:15" ht="15" customHeight="1" x14ac:dyDescent="0.35">
      <c r="A562" s="45">
        <v>561</v>
      </c>
      <c r="B562" s="14">
        <v>0</v>
      </c>
      <c r="C562" s="14"/>
      <c r="D562" s="21" t="s">
        <v>3895</v>
      </c>
      <c r="E562" s="21" t="s">
        <v>2170</v>
      </c>
      <c r="F562" s="21" t="s">
        <v>3899</v>
      </c>
      <c r="G562" s="15">
        <v>212.64</v>
      </c>
      <c r="H562" s="22">
        <v>0.6</v>
      </c>
      <c r="I562" s="47">
        <f t="shared" si="23"/>
        <v>127.58399999999999</v>
      </c>
      <c r="J562" s="47">
        <f t="shared" si="24"/>
        <v>85.055999999999997</v>
      </c>
      <c r="K562" s="5">
        <v>44652</v>
      </c>
      <c r="O562" s="19"/>
    </row>
    <row r="563" spans="1:15" ht="15" customHeight="1" x14ac:dyDescent="0.35">
      <c r="A563" s="45">
        <v>562</v>
      </c>
      <c r="B563" s="14">
        <v>1</v>
      </c>
      <c r="C563" s="46" t="s">
        <v>3498</v>
      </c>
      <c r="D563" s="21" t="s">
        <v>582</v>
      </c>
      <c r="E563" s="21" t="s">
        <v>583</v>
      </c>
      <c r="F563" s="21" t="s">
        <v>234</v>
      </c>
      <c r="G563" s="15">
        <v>847</v>
      </c>
      <c r="H563" s="22">
        <v>0.2</v>
      </c>
      <c r="I563" s="47">
        <f t="shared" si="23"/>
        <v>169.4</v>
      </c>
      <c r="J563" s="47">
        <f t="shared" si="24"/>
        <v>677.6</v>
      </c>
      <c r="K563" s="5">
        <v>45597</v>
      </c>
      <c r="O563" s="19"/>
    </row>
    <row r="564" spans="1:15" ht="15" customHeight="1" x14ac:dyDescent="0.35">
      <c r="A564" s="45">
        <v>563</v>
      </c>
      <c r="B564" s="14">
        <v>1</v>
      </c>
      <c r="C564" s="46" t="s">
        <v>3450</v>
      </c>
      <c r="D564" s="21" t="s">
        <v>3167</v>
      </c>
      <c r="E564" s="21" t="s">
        <v>583</v>
      </c>
      <c r="F564" s="21" t="s">
        <v>489</v>
      </c>
      <c r="G564" s="15">
        <v>861</v>
      </c>
      <c r="H564" s="22">
        <v>0.2</v>
      </c>
      <c r="I564" s="47">
        <f t="shared" si="23"/>
        <v>172.20000000000002</v>
      </c>
      <c r="J564" s="47">
        <f t="shared" si="24"/>
        <v>688.8</v>
      </c>
      <c r="K564" s="5">
        <v>45597</v>
      </c>
      <c r="O564" s="19"/>
    </row>
    <row r="565" spans="1:15" ht="15" customHeight="1" x14ac:dyDescent="0.35">
      <c r="A565" s="45">
        <v>564</v>
      </c>
      <c r="B565" s="14">
        <v>0</v>
      </c>
      <c r="C565" s="46"/>
      <c r="D565" s="21" t="s">
        <v>1056</v>
      </c>
      <c r="E565" s="21" t="s">
        <v>806</v>
      </c>
      <c r="F565" s="21" t="s">
        <v>1057</v>
      </c>
      <c r="G565" s="15">
        <v>200</v>
      </c>
      <c r="H565" s="22">
        <v>0.75</v>
      </c>
      <c r="I565" s="47">
        <f t="shared" si="23"/>
        <v>150</v>
      </c>
      <c r="J565" s="47">
        <f t="shared" si="24"/>
        <v>50</v>
      </c>
      <c r="K565" s="5">
        <v>42856</v>
      </c>
      <c r="O565" s="19"/>
    </row>
    <row r="566" spans="1:15" ht="15" customHeight="1" x14ac:dyDescent="0.35">
      <c r="A566" s="45">
        <v>565</v>
      </c>
      <c r="B566" s="14">
        <v>0</v>
      </c>
      <c r="C566" s="46"/>
      <c r="D566" s="21" t="s">
        <v>2974</v>
      </c>
      <c r="E566" s="21" t="s">
        <v>276</v>
      </c>
      <c r="F566" s="21"/>
      <c r="G566" s="15">
        <v>80.28</v>
      </c>
      <c r="H566" s="22">
        <v>0.6</v>
      </c>
      <c r="I566" s="47">
        <f t="shared" si="23"/>
        <v>48.167999999999999</v>
      </c>
      <c r="J566" s="47">
        <f t="shared" si="24"/>
        <v>32.112000000000002</v>
      </c>
      <c r="K566" s="5"/>
      <c r="O566" s="19"/>
    </row>
    <row r="567" spans="1:15" ht="15" customHeight="1" x14ac:dyDescent="0.35">
      <c r="A567" s="45">
        <v>566</v>
      </c>
      <c r="B567" s="14">
        <v>0</v>
      </c>
      <c r="C567" s="46"/>
      <c r="D567" s="21" t="s">
        <v>4120</v>
      </c>
      <c r="E567" s="21" t="s">
        <v>276</v>
      </c>
      <c r="F567" s="21" t="s">
        <v>218</v>
      </c>
      <c r="G567" s="15">
        <v>90.75</v>
      </c>
      <c r="H567" s="22">
        <v>0.3</v>
      </c>
      <c r="I567" s="47">
        <f t="shared" si="23"/>
        <v>27.224999999999998</v>
      </c>
      <c r="J567" s="47">
        <f t="shared" si="24"/>
        <v>63.525000000000006</v>
      </c>
      <c r="K567" s="5">
        <v>44743</v>
      </c>
      <c r="O567" s="19"/>
    </row>
    <row r="568" spans="1:15" ht="15" customHeight="1" x14ac:dyDescent="0.35">
      <c r="A568" s="45">
        <v>567</v>
      </c>
      <c r="B568" s="14">
        <v>1</v>
      </c>
      <c r="C568" s="46"/>
      <c r="D568" s="21" t="s">
        <v>4136</v>
      </c>
      <c r="E568" s="21" t="s">
        <v>276</v>
      </c>
      <c r="F568" s="21" t="s">
        <v>218</v>
      </c>
      <c r="G568" s="15">
        <v>97</v>
      </c>
      <c r="H568" s="22">
        <v>0.2</v>
      </c>
      <c r="I568" s="47">
        <f t="shared" si="23"/>
        <v>19.400000000000002</v>
      </c>
      <c r="J568" s="47">
        <f t="shared" si="24"/>
        <v>77.599999999999994</v>
      </c>
      <c r="K568" s="5">
        <v>45170</v>
      </c>
      <c r="O568" s="19"/>
    </row>
    <row r="569" spans="1:15" ht="15" customHeight="1" x14ac:dyDescent="0.35">
      <c r="A569" s="45">
        <v>568</v>
      </c>
      <c r="B569" s="14">
        <v>0</v>
      </c>
      <c r="C569" s="46"/>
      <c r="D569" s="21" t="s">
        <v>91</v>
      </c>
      <c r="E569" s="21" t="s">
        <v>92</v>
      </c>
      <c r="F569" s="21" t="s">
        <v>722</v>
      </c>
      <c r="G569" s="15">
        <v>322</v>
      </c>
      <c r="H569" s="22">
        <v>0.2</v>
      </c>
      <c r="I569" s="47">
        <f t="shared" si="23"/>
        <v>64.400000000000006</v>
      </c>
      <c r="J569" s="47">
        <f t="shared" si="24"/>
        <v>257.60000000000002</v>
      </c>
      <c r="K569" s="5">
        <v>43709</v>
      </c>
      <c r="O569" s="19"/>
    </row>
    <row r="570" spans="1:15" ht="15" customHeight="1" x14ac:dyDescent="0.35">
      <c r="A570" s="45">
        <v>569</v>
      </c>
      <c r="B570" s="14">
        <v>0</v>
      </c>
      <c r="C570" s="46"/>
      <c r="D570" s="21" t="s">
        <v>1030</v>
      </c>
      <c r="E570" s="21" t="s">
        <v>187</v>
      </c>
      <c r="F570" s="21" t="s">
        <v>466</v>
      </c>
      <c r="G570" s="15">
        <v>134.30000000000001</v>
      </c>
      <c r="H570" s="22">
        <v>0.2</v>
      </c>
      <c r="I570" s="47">
        <f t="shared" si="23"/>
        <v>26.860000000000003</v>
      </c>
      <c r="J570" s="47">
        <f t="shared" si="24"/>
        <v>107.44000000000001</v>
      </c>
      <c r="K570" s="5">
        <v>43221</v>
      </c>
    </row>
    <row r="571" spans="1:15" ht="15" customHeight="1" x14ac:dyDescent="0.35">
      <c r="A571" s="45">
        <v>570</v>
      </c>
      <c r="B571" s="14">
        <v>0</v>
      </c>
      <c r="C571" s="46" t="s">
        <v>3349</v>
      </c>
      <c r="D571" s="21" t="s">
        <v>2931</v>
      </c>
      <c r="E571" s="21" t="s">
        <v>1814</v>
      </c>
      <c r="F571" s="21" t="s">
        <v>989</v>
      </c>
      <c r="G571" s="15">
        <v>354</v>
      </c>
      <c r="H571" s="22">
        <v>0.18</v>
      </c>
      <c r="I571" s="47">
        <f t="shared" si="23"/>
        <v>63.72</v>
      </c>
      <c r="J571" s="47">
        <f t="shared" si="24"/>
        <v>290.27999999999997</v>
      </c>
      <c r="K571" s="5">
        <v>44044</v>
      </c>
    </row>
    <row r="572" spans="1:15" ht="15" customHeight="1" x14ac:dyDescent="0.35">
      <c r="A572" s="45">
        <v>571</v>
      </c>
      <c r="B572" s="14">
        <v>1</v>
      </c>
      <c r="C572" s="46" t="s">
        <v>3348</v>
      </c>
      <c r="D572" s="21" t="s">
        <v>2851</v>
      </c>
      <c r="E572" s="21" t="s">
        <v>1814</v>
      </c>
      <c r="F572" s="21" t="s">
        <v>2467</v>
      </c>
      <c r="G572" s="15">
        <v>625</v>
      </c>
      <c r="H572" s="22">
        <v>0.2</v>
      </c>
      <c r="I572" s="47">
        <f t="shared" si="23"/>
        <v>125</v>
      </c>
      <c r="J572" s="47">
        <f t="shared" si="24"/>
        <v>500</v>
      </c>
      <c r="K572" s="5">
        <v>44256</v>
      </c>
    </row>
    <row r="573" spans="1:15" ht="15" customHeight="1" x14ac:dyDescent="0.35">
      <c r="A573" s="45">
        <v>572</v>
      </c>
      <c r="B573" s="14">
        <v>1</v>
      </c>
      <c r="C573" s="46"/>
      <c r="D573" s="21" t="s">
        <v>4031</v>
      </c>
      <c r="E573" s="21" t="s">
        <v>2609</v>
      </c>
      <c r="F573" s="21" t="s">
        <v>44</v>
      </c>
      <c r="G573" s="15">
        <v>135</v>
      </c>
      <c r="H573" s="22">
        <v>0.4</v>
      </c>
      <c r="I573" s="47">
        <f t="shared" si="23"/>
        <v>54</v>
      </c>
      <c r="J573" s="47">
        <f t="shared" si="24"/>
        <v>81</v>
      </c>
      <c r="K573" s="5">
        <v>44986</v>
      </c>
    </row>
    <row r="574" spans="1:15" ht="15" customHeight="1" x14ac:dyDescent="0.35">
      <c r="A574" s="45">
        <v>573</v>
      </c>
      <c r="B574" s="14">
        <v>0</v>
      </c>
      <c r="C574" s="46"/>
      <c r="D574" s="21" t="s">
        <v>4142</v>
      </c>
      <c r="E574" s="21" t="s">
        <v>1058</v>
      </c>
      <c r="F574" s="21" t="s">
        <v>4141</v>
      </c>
      <c r="G574" s="15">
        <v>322</v>
      </c>
      <c r="H574" s="22">
        <v>0.2</v>
      </c>
      <c r="I574" s="47">
        <f t="shared" si="23"/>
        <v>64.400000000000006</v>
      </c>
      <c r="J574" s="47">
        <f t="shared" si="24"/>
        <v>257.60000000000002</v>
      </c>
      <c r="K574" s="5">
        <v>43191</v>
      </c>
    </row>
    <row r="575" spans="1:15" ht="15" customHeight="1" x14ac:dyDescent="0.35">
      <c r="A575" s="45">
        <v>574</v>
      </c>
      <c r="B575" s="14">
        <v>2</v>
      </c>
      <c r="C575" s="46" t="s">
        <v>3350</v>
      </c>
      <c r="D575" s="21" t="s">
        <v>2685</v>
      </c>
      <c r="E575" s="21" t="s">
        <v>93</v>
      </c>
      <c r="F575" s="21" t="s">
        <v>232</v>
      </c>
      <c r="G575" s="15">
        <v>75</v>
      </c>
      <c r="H575" s="22">
        <v>0.4</v>
      </c>
      <c r="I575" s="47">
        <f t="shared" si="23"/>
        <v>30</v>
      </c>
      <c r="J575" s="47">
        <f t="shared" si="24"/>
        <v>45</v>
      </c>
      <c r="K575" s="5">
        <v>45231</v>
      </c>
    </row>
    <row r="576" spans="1:15" ht="15" customHeight="1" x14ac:dyDescent="0.35">
      <c r="A576" s="45">
        <v>575</v>
      </c>
      <c r="B576" s="14">
        <v>2</v>
      </c>
      <c r="C576" s="14"/>
      <c r="D576" s="21" t="s">
        <v>3928</v>
      </c>
      <c r="E576" s="21" t="s">
        <v>1892</v>
      </c>
      <c r="F576" s="21" t="s">
        <v>382</v>
      </c>
      <c r="G576" s="15">
        <v>217</v>
      </c>
      <c r="H576" s="22">
        <v>0.6</v>
      </c>
      <c r="I576" s="47">
        <f t="shared" si="23"/>
        <v>130.19999999999999</v>
      </c>
      <c r="J576" s="47">
        <f t="shared" si="24"/>
        <v>86.800000000000011</v>
      </c>
      <c r="K576" s="5">
        <v>45047</v>
      </c>
    </row>
    <row r="577" spans="1:15" ht="15" customHeight="1" x14ac:dyDescent="0.35">
      <c r="A577" s="45">
        <v>576</v>
      </c>
      <c r="B577" s="14">
        <v>0</v>
      </c>
      <c r="C577" s="46" t="s">
        <v>3351</v>
      </c>
      <c r="D577" s="21" t="s">
        <v>2884</v>
      </c>
      <c r="E577" s="21" t="s">
        <v>2672</v>
      </c>
      <c r="F577" s="21"/>
      <c r="G577" s="15">
        <v>137</v>
      </c>
      <c r="H577" s="22">
        <v>0.16</v>
      </c>
      <c r="I577" s="47">
        <f t="shared" si="23"/>
        <v>21.92</v>
      </c>
      <c r="J577" s="47">
        <f t="shared" si="24"/>
        <v>115.08</v>
      </c>
      <c r="K577" s="5">
        <v>43922</v>
      </c>
    </row>
    <row r="578" spans="1:15" ht="15" customHeight="1" x14ac:dyDescent="0.35">
      <c r="A578" s="45">
        <v>577</v>
      </c>
      <c r="B578" s="14">
        <v>0</v>
      </c>
      <c r="C578" s="46" t="s">
        <v>3352</v>
      </c>
      <c r="D578" s="21" t="s">
        <v>2671</v>
      </c>
      <c r="E578" s="21" t="s">
        <v>2672</v>
      </c>
      <c r="F578" s="21"/>
      <c r="G578" s="15">
        <v>168.17</v>
      </c>
      <c r="H578" s="22">
        <v>0.16</v>
      </c>
      <c r="I578" s="47">
        <f t="shared" si="23"/>
        <v>26.9072</v>
      </c>
      <c r="J578" s="47">
        <f t="shared" si="24"/>
        <v>141.2628</v>
      </c>
      <c r="K578" s="5">
        <v>43983</v>
      </c>
    </row>
    <row r="579" spans="1:15" ht="15" customHeight="1" x14ac:dyDescent="0.35">
      <c r="A579" s="45">
        <v>578</v>
      </c>
      <c r="B579" s="14">
        <v>0</v>
      </c>
      <c r="C579" s="46" t="s">
        <v>3353</v>
      </c>
      <c r="D579" s="21" t="s">
        <v>2950</v>
      </c>
      <c r="E579" s="21" t="s">
        <v>2951</v>
      </c>
      <c r="F579" s="21"/>
      <c r="G579" s="15">
        <v>168.56</v>
      </c>
      <c r="H579" s="22">
        <v>0.16</v>
      </c>
      <c r="I579" s="47">
        <f t="shared" si="23"/>
        <v>26.9696</v>
      </c>
      <c r="J579" s="47">
        <f t="shared" si="24"/>
        <v>141.59039999999999</v>
      </c>
      <c r="K579" s="5">
        <v>43983</v>
      </c>
    </row>
    <row r="580" spans="1:15" ht="15" customHeight="1" x14ac:dyDescent="0.35">
      <c r="A580" s="45">
        <v>579</v>
      </c>
      <c r="B580" s="14">
        <v>0</v>
      </c>
      <c r="C580" s="46"/>
      <c r="D580" s="21" t="s">
        <v>3114</v>
      </c>
      <c r="E580" s="21" t="s">
        <v>461</v>
      </c>
      <c r="F580" s="21" t="s">
        <v>211</v>
      </c>
      <c r="G580" s="15">
        <v>297</v>
      </c>
      <c r="H580" s="22">
        <v>0.2</v>
      </c>
      <c r="I580" s="47">
        <f t="shared" si="23"/>
        <v>59.400000000000006</v>
      </c>
      <c r="J580" s="47">
        <f t="shared" si="24"/>
        <v>237.6</v>
      </c>
      <c r="K580" s="5">
        <v>44805</v>
      </c>
      <c r="L580" s="19"/>
    </row>
    <row r="581" spans="1:15" ht="15" customHeight="1" x14ac:dyDescent="0.35">
      <c r="A581" s="45">
        <v>580</v>
      </c>
      <c r="B581" s="14">
        <v>0</v>
      </c>
      <c r="C581" s="46"/>
      <c r="D581" s="21" t="s">
        <v>3115</v>
      </c>
      <c r="E581" s="21" t="s">
        <v>461</v>
      </c>
      <c r="F581" s="21" t="s">
        <v>234</v>
      </c>
      <c r="G581" s="15">
        <v>298</v>
      </c>
      <c r="H581" s="22">
        <v>0.2</v>
      </c>
      <c r="I581" s="47">
        <f t="shared" si="23"/>
        <v>59.6</v>
      </c>
      <c r="J581" s="47">
        <f t="shared" si="24"/>
        <v>238.4</v>
      </c>
      <c r="K581" s="5">
        <v>45078</v>
      </c>
    </row>
    <row r="582" spans="1:15" ht="15" customHeight="1" x14ac:dyDescent="0.35">
      <c r="A582" s="45">
        <v>581</v>
      </c>
      <c r="B582" s="14">
        <v>0</v>
      </c>
      <c r="C582" s="46"/>
      <c r="D582" s="21" t="s">
        <v>1822</v>
      </c>
      <c r="E582" s="21" t="s">
        <v>181</v>
      </c>
      <c r="F582" s="21" t="s">
        <v>44</v>
      </c>
      <c r="G582" s="15">
        <v>300</v>
      </c>
      <c r="H582" s="22">
        <v>0.2</v>
      </c>
      <c r="I582" s="47">
        <f t="shared" si="23"/>
        <v>60</v>
      </c>
      <c r="J582" s="47">
        <f t="shared" si="24"/>
        <v>240</v>
      </c>
      <c r="K582" s="5">
        <v>44652</v>
      </c>
    </row>
    <row r="583" spans="1:15" ht="15" customHeight="1" x14ac:dyDescent="0.35">
      <c r="A583" s="45">
        <v>582</v>
      </c>
      <c r="B583" s="14">
        <v>0</v>
      </c>
      <c r="C583" s="46"/>
      <c r="D583" s="21" t="s">
        <v>1537</v>
      </c>
      <c r="E583" s="21" t="s">
        <v>994</v>
      </c>
      <c r="F583" s="21" t="s">
        <v>1538</v>
      </c>
      <c r="G583" s="15">
        <v>360</v>
      </c>
      <c r="H583" s="22">
        <v>0.3</v>
      </c>
      <c r="I583" s="47">
        <f t="shared" si="23"/>
        <v>108</v>
      </c>
      <c r="J583" s="47">
        <f t="shared" si="24"/>
        <v>252</v>
      </c>
      <c r="K583" s="5">
        <v>43983</v>
      </c>
      <c r="L583" s="17" t="s">
        <v>3219</v>
      </c>
    </row>
    <row r="584" spans="1:15" ht="15" customHeight="1" x14ac:dyDescent="0.35">
      <c r="A584" s="45">
        <v>583</v>
      </c>
      <c r="B584" s="14">
        <v>1</v>
      </c>
      <c r="C584" s="46" t="s">
        <v>3486</v>
      </c>
      <c r="D584" s="21" t="s">
        <v>2475</v>
      </c>
      <c r="E584" s="21" t="s">
        <v>994</v>
      </c>
      <c r="F584" s="21" t="s">
        <v>2476</v>
      </c>
      <c r="G584" s="15">
        <v>385</v>
      </c>
      <c r="H584" s="22">
        <v>0.15</v>
      </c>
      <c r="I584" s="47">
        <f t="shared" si="23"/>
        <v>57.75</v>
      </c>
      <c r="J584" s="47">
        <f t="shared" si="24"/>
        <v>327.25</v>
      </c>
      <c r="K584" s="5">
        <v>44440</v>
      </c>
    </row>
    <row r="585" spans="1:15" ht="15" customHeight="1" x14ac:dyDescent="0.35">
      <c r="A585" s="45">
        <v>584</v>
      </c>
      <c r="B585" s="14">
        <v>0</v>
      </c>
      <c r="C585" s="46"/>
      <c r="D585" s="21" t="s">
        <v>2450</v>
      </c>
      <c r="E585" s="21" t="s">
        <v>994</v>
      </c>
      <c r="F585" s="21"/>
      <c r="G585" s="15">
        <v>360</v>
      </c>
      <c r="H585" s="22">
        <v>0.15</v>
      </c>
      <c r="I585" s="47">
        <f t="shared" si="23"/>
        <v>54</v>
      </c>
      <c r="J585" s="47">
        <f t="shared" si="24"/>
        <v>306</v>
      </c>
      <c r="K585" s="5">
        <v>43800</v>
      </c>
      <c r="O585" s="19"/>
    </row>
    <row r="586" spans="1:15" ht="15" customHeight="1" x14ac:dyDescent="0.35">
      <c r="A586" s="45">
        <v>585</v>
      </c>
      <c r="B586" s="14">
        <v>1</v>
      </c>
      <c r="C586" s="14"/>
      <c r="D586" s="21" t="s">
        <v>3945</v>
      </c>
      <c r="E586" s="21" t="s">
        <v>591</v>
      </c>
      <c r="F586" s="21" t="s">
        <v>208</v>
      </c>
      <c r="G586" s="15">
        <v>80</v>
      </c>
      <c r="H586" s="22">
        <v>0.2</v>
      </c>
      <c r="I586" s="47">
        <f t="shared" si="23"/>
        <v>16</v>
      </c>
      <c r="J586" s="47">
        <f t="shared" ref="J586:J613" si="25">G586-I586</f>
        <v>64</v>
      </c>
      <c r="K586" s="5">
        <v>45139</v>
      </c>
      <c r="O586" s="19"/>
    </row>
    <row r="587" spans="1:15" ht="15" customHeight="1" x14ac:dyDescent="0.35">
      <c r="A587" s="45">
        <v>586</v>
      </c>
      <c r="B587" s="14">
        <v>1</v>
      </c>
      <c r="C587" s="46"/>
      <c r="D587" s="21" t="s">
        <v>4077</v>
      </c>
      <c r="E587" s="21" t="s">
        <v>200</v>
      </c>
      <c r="F587" s="21" t="s">
        <v>234</v>
      </c>
      <c r="G587" s="15">
        <v>90</v>
      </c>
      <c r="H587" s="22">
        <v>0.5</v>
      </c>
      <c r="I587" s="47">
        <f t="shared" si="23"/>
        <v>45</v>
      </c>
      <c r="J587" s="47">
        <f t="shared" si="25"/>
        <v>45</v>
      </c>
      <c r="K587" s="5">
        <v>44866</v>
      </c>
      <c r="O587" s="19"/>
    </row>
    <row r="588" spans="1:15" ht="15" customHeight="1" x14ac:dyDescent="0.35">
      <c r="A588" s="45">
        <v>587</v>
      </c>
      <c r="B588" s="14">
        <v>0</v>
      </c>
      <c r="C588" s="46"/>
      <c r="D588" s="21" t="s">
        <v>1009</v>
      </c>
      <c r="E588" s="21" t="s">
        <v>166</v>
      </c>
      <c r="F588" s="21" t="s">
        <v>1010</v>
      </c>
      <c r="G588" s="15">
        <v>650</v>
      </c>
      <c r="H588" s="22">
        <v>0.1</v>
      </c>
      <c r="I588" s="47">
        <f t="shared" si="23"/>
        <v>65</v>
      </c>
      <c r="J588" s="47">
        <f t="shared" si="25"/>
        <v>585</v>
      </c>
      <c r="K588" s="5"/>
      <c r="L588" s="17" t="s">
        <v>3149</v>
      </c>
      <c r="O588" s="19"/>
    </row>
    <row r="589" spans="1:15" ht="15" customHeight="1" x14ac:dyDescent="0.35">
      <c r="A589" s="45">
        <v>588</v>
      </c>
      <c r="B589" s="14">
        <v>1</v>
      </c>
      <c r="C589" s="46"/>
      <c r="D589" s="21" t="s">
        <v>2023</v>
      </c>
      <c r="E589" s="21" t="s">
        <v>640</v>
      </c>
      <c r="F589" s="21" t="s">
        <v>1923</v>
      </c>
      <c r="G589" s="15">
        <v>165</v>
      </c>
      <c r="H589" s="22">
        <v>0.4</v>
      </c>
      <c r="I589" s="47">
        <f t="shared" si="23"/>
        <v>66</v>
      </c>
      <c r="J589" s="47">
        <f t="shared" si="25"/>
        <v>99</v>
      </c>
      <c r="K589" s="5">
        <v>44986</v>
      </c>
      <c r="O589" s="19"/>
    </row>
    <row r="590" spans="1:15" ht="15" customHeight="1" x14ac:dyDescent="0.35">
      <c r="A590" s="45">
        <v>589</v>
      </c>
      <c r="B590" s="14">
        <v>0</v>
      </c>
      <c r="C590" s="46"/>
      <c r="D590" s="21" t="s">
        <v>3894</v>
      </c>
      <c r="E590" s="21" t="s">
        <v>594</v>
      </c>
      <c r="F590" s="21" t="s">
        <v>1747</v>
      </c>
      <c r="G590" s="15">
        <v>410</v>
      </c>
      <c r="H590" s="22">
        <v>0.6</v>
      </c>
      <c r="I590" s="47">
        <f t="shared" si="23"/>
        <v>246</v>
      </c>
      <c r="J590" s="47">
        <f t="shared" si="25"/>
        <v>164</v>
      </c>
      <c r="K590" s="5">
        <v>44562</v>
      </c>
      <c r="O590" s="19"/>
    </row>
    <row r="591" spans="1:15" ht="15" customHeight="1" x14ac:dyDescent="0.35">
      <c r="A591" s="45">
        <v>590</v>
      </c>
      <c r="B591" s="14">
        <v>2</v>
      </c>
      <c r="C591" s="46"/>
      <c r="D591" s="21" t="s">
        <v>4555</v>
      </c>
      <c r="E591" s="21" t="s">
        <v>594</v>
      </c>
      <c r="F591" s="21" t="s">
        <v>3898</v>
      </c>
      <c r="G591" s="15">
        <v>352</v>
      </c>
      <c r="H591" s="22">
        <v>0.65</v>
      </c>
      <c r="I591" s="47">
        <f t="shared" si="23"/>
        <v>228.8</v>
      </c>
      <c r="J591" s="47">
        <f t="shared" si="25"/>
        <v>123.19999999999999</v>
      </c>
      <c r="K591" s="5">
        <v>45078</v>
      </c>
      <c r="O591" s="19"/>
    </row>
    <row r="592" spans="1:15" ht="15" customHeight="1" x14ac:dyDescent="0.35">
      <c r="A592" s="45">
        <v>591</v>
      </c>
      <c r="B592" s="14">
        <v>0</v>
      </c>
      <c r="C592" s="46" t="s">
        <v>3609</v>
      </c>
      <c r="D592" s="21" t="s">
        <v>4105</v>
      </c>
      <c r="E592" s="21" t="s">
        <v>2424</v>
      </c>
      <c r="F592" s="21" t="s">
        <v>989</v>
      </c>
      <c r="G592" s="15">
        <v>1138</v>
      </c>
      <c r="H592" s="22">
        <v>0.15</v>
      </c>
      <c r="I592" s="47">
        <f t="shared" si="23"/>
        <v>170.7</v>
      </c>
      <c r="J592" s="47">
        <f t="shared" si="25"/>
        <v>967.3</v>
      </c>
      <c r="K592" s="5">
        <v>44866</v>
      </c>
      <c r="O592" s="19"/>
    </row>
    <row r="593" spans="1:15" ht="15" customHeight="1" x14ac:dyDescent="0.35">
      <c r="A593" s="45">
        <v>592</v>
      </c>
      <c r="B593" s="14">
        <v>3</v>
      </c>
      <c r="C593" s="46"/>
      <c r="D593" s="21" t="s">
        <v>4184</v>
      </c>
      <c r="E593" s="21" t="s">
        <v>93</v>
      </c>
      <c r="F593" s="21" t="s">
        <v>232</v>
      </c>
      <c r="G593" s="15">
        <v>38</v>
      </c>
      <c r="H593" s="22">
        <v>0.2</v>
      </c>
      <c r="I593" s="47">
        <f t="shared" si="23"/>
        <v>7.6000000000000005</v>
      </c>
      <c r="J593" s="47">
        <f t="shared" si="25"/>
        <v>30.4</v>
      </c>
      <c r="K593" s="5">
        <v>45444</v>
      </c>
      <c r="O593" s="19"/>
    </row>
    <row r="594" spans="1:15" ht="15" customHeight="1" x14ac:dyDescent="0.35">
      <c r="A594" s="45">
        <v>593</v>
      </c>
      <c r="B594" s="14">
        <v>0</v>
      </c>
      <c r="C594" s="46"/>
      <c r="D594" s="21" t="s">
        <v>568</v>
      </c>
      <c r="E594" s="21" t="s">
        <v>276</v>
      </c>
      <c r="F594" s="21" t="s">
        <v>723</v>
      </c>
      <c r="G594" s="15">
        <v>52</v>
      </c>
      <c r="H594" s="22">
        <v>0.4</v>
      </c>
      <c r="I594" s="47">
        <f t="shared" si="23"/>
        <v>20.8</v>
      </c>
      <c r="J594" s="47">
        <f t="shared" si="25"/>
        <v>31.2</v>
      </c>
      <c r="K594" s="5">
        <v>43040</v>
      </c>
    </row>
    <row r="595" spans="1:15" ht="15" customHeight="1" x14ac:dyDescent="0.35">
      <c r="A595" s="45">
        <v>594</v>
      </c>
      <c r="B595" s="14">
        <v>0</v>
      </c>
      <c r="C595" s="46"/>
      <c r="D595" s="21" t="s">
        <v>79</v>
      </c>
      <c r="E595" s="21" t="s">
        <v>78</v>
      </c>
      <c r="F595" s="21" t="s">
        <v>724</v>
      </c>
      <c r="G595" s="15">
        <v>65.400000000000006</v>
      </c>
      <c r="H595" s="22">
        <v>0.4</v>
      </c>
      <c r="I595" s="47">
        <f t="shared" si="23"/>
        <v>26.160000000000004</v>
      </c>
      <c r="J595" s="47">
        <f t="shared" si="25"/>
        <v>39.24</v>
      </c>
      <c r="K595" s="5">
        <v>42736</v>
      </c>
    </row>
    <row r="596" spans="1:15" ht="15" customHeight="1" x14ac:dyDescent="0.35">
      <c r="A596" s="45">
        <v>595</v>
      </c>
      <c r="B596" s="14">
        <v>0</v>
      </c>
      <c r="C596" s="46"/>
      <c r="D596" s="21" t="s">
        <v>80</v>
      </c>
      <c r="E596" s="21" t="s">
        <v>78</v>
      </c>
      <c r="F596" s="21" t="s">
        <v>725</v>
      </c>
      <c r="G596" s="15">
        <v>58.8</v>
      </c>
      <c r="H596" s="22">
        <v>0.3</v>
      </c>
      <c r="I596" s="47">
        <f t="shared" si="23"/>
        <v>17.639999999999997</v>
      </c>
      <c r="J596" s="47">
        <f t="shared" si="25"/>
        <v>41.16</v>
      </c>
      <c r="K596" s="5">
        <v>43221</v>
      </c>
      <c r="N596" s="28"/>
    </row>
    <row r="597" spans="1:15" ht="15" customHeight="1" x14ac:dyDescent="0.35">
      <c r="A597" s="45">
        <v>596</v>
      </c>
      <c r="B597" s="14">
        <v>0</v>
      </c>
      <c r="C597" s="46"/>
      <c r="D597" s="21" t="s">
        <v>95</v>
      </c>
      <c r="E597" s="21" t="s">
        <v>78</v>
      </c>
      <c r="F597" s="21" t="s">
        <v>448</v>
      </c>
      <c r="G597" s="15">
        <v>93</v>
      </c>
      <c r="H597" s="22">
        <v>0.4</v>
      </c>
      <c r="I597" s="47">
        <f t="shared" si="23"/>
        <v>37.200000000000003</v>
      </c>
      <c r="J597" s="47">
        <f t="shared" si="25"/>
        <v>55.8</v>
      </c>
      <c r="K597" s="5">
        <v>43800</v>
      </c>
    </row>
    <row r="598" spans="1:15" ht="15" customHeight="1" x14ac:dyDescent="0.35">
      <c r="A598" s="45">
        <v>597</v>
      </c>
      <c r="B598" s="14">
        <v>1</v>
      </c>
      <c r="C598" s="46" t="s">
        <v>3494</v>
      </c>
      <c r="D598" s="21" t="s">
        <v>2572</v>
      </c>
      <c r="E598" s="21" t="s">
        <v>103</v>
      </c>
      <c r="F598" s="21" t="s">
        <v>2573</v>
      </c>
      <c r="G598" s="15">
        <v>673</v>
      </c>
      <c r="H598" s="22">
        <v>0.2</v>
      </c>
      <c r="I598" s="47">
        <f t="shared" si="23"/>
        <v>134.6</v>
      </c>
      <c r="J598" s="47">
        <f t="shared" si="25"/>
        <v>538.4</v>
      </c>
      <c r="K598" s="5">
        <v>45139</v>
      </c>
    </row>
    <row r="599" spans="1:15" ht="15" customHeight="1" x14ac:dyDescent="0.35">
      <c r="A599" s="45">
        <v>598</v>
      </c>
      <c r="B599" s="14">
        <v>0</v>
      </c>
      <c r="C599" s="46"/>
      <c r="D599" s="21" t="s">
        <v>1741</v>
      </c>
      <c r="E599" s="21" t="s">
        <v>1743</v>
      </c>
      <c r="F599" s="21" t="s">
        <v>1745</v>
      </c>
      <c r="G599" s="15">
        <v>412.84</v>
      </c>
      <c r="H599" s="22">
        <v>0.4</v>
      </c>
      <c r="I599" s="47">
        <f t="shared" si="23"/>
        <v>165.136</v>
      </c>
      <c r="J599" s="47">
        <f t="shared" si="25"/>
        <v>247.70399999999998</v>
      </c>
      <c r="K599" s="5">
        <v>43252</v>
      </c>
    </row>
    <row r="600" spans="1:15" ht="15" customHeight="1" x14ac:dyDescent="0.35">
      <c r="A600" s="45">
        <v>599</v>
      </c>
      <c r="B600" s="14">
        <v>0</v>
      </c>
      <c r="C600" s="46"/>
      <c r="D600" s="21" t="s">
        <v>1742</v>
      </c>
      <c r="E600" s="21" t="s">
        <v>1743</v>
      </c>
      <c r="F600" s="21" t="s">
        <v>1744</v>
      </c>
      <c r="G600" s="15">
        <v>369.54</v>
      </c>
      <c r="H600" s="22">
        <v>0.4</v>
      </c>
      <c r="I600" s="47">
        <f t="shared" si="23"/>
        <v>147.816</v>
      </c>
      <c r="J600" s="47">
        <f t="shared" si="25"/>
        <v>221.72400000000002</v>
      </c>
      <c r="K600" s="5">
        <v>43160</v>
      </c>
    </row>
    <row r="601" spans="1:15" ht="15" customHeight="1" x14ac:dyDescent="0.35">
      <c r="A601" s="45">
        <v>600</v>
      </c>
      <c r="B601" s="14">
        <v>0</v>
      </c>
      <c r="C601" s="46"/>
      <c r="D601" s="21" t="s">
        <v>2127</v>
      </c>
      <c r="E601" s="21" t="s">
        <v>77</v>
      </c>
      <c r="F601" s="21" t="s">
        <v>44</v>
      </c>
      <c r="G601" s="15">
        <v>36</v>
      </c>
      <c r="H601" s="22">
        <v>0.2</v>
      </c>
      <c r="I601" s="47">
        <f t="shared" si="23"/>
        <v>7.2</v>
      </c>
      <c r="J601" s="47">
        <f t="shared" si="25"/>
        <v>28.8</v>
      </c>
      <c r="K601" s="5">
        <v>44896</v>
      </c>
    </row>
    <row r="602" spans="1:15" ht="15" customHeight="1" x14ac:dyDescent="0.35">
      <c r="A602" s="45">
        <v>601</v>
      </c>
      <c r="B602" s="14">
        <v>0</v>
      </c>
      <c r="C602" s="46"/>
      <c r="D602" s="21" t="s">
        <v>1893</v>
      </c>
      <c r="E602" s="21" t="s">
        <v>1894</v>
      </c>
      <c r="F602" s="21" t="s">
        <v>410</v>
      </c>
      <c r="G602" s="15">
        <v>875</v>
      </c>
      <c r="H602" s="22">
        <v>0.37</v>
      </c>
      <c r="I602" s="47">
        <f t="shared" si="23"/>
        <v>323.75</v>
      </c>
      <c r="J602" s="47">
        <f t="shared" si="25"/>
        <v>551.25</v>
      </c>
      <c r="K602" s="5">
        <v>43040</v>
      </c>
    </row>
    <row r="603" spans="1:15" ht="15" customHeight="1" x14ac:dyDescent="0.35">
      <c r="A603" s="45">
        <v>602</v>
      </c>
      <c r="B603" s="14">
        <v>1</v>
      </c>
      <c r="C603" s="46"/>
      <c r="D603" s="21" t="s">
        <v>597</v>
      </c>
      <c r="E603" s="21" t="s">
        <v>598</v>
      </c>
      <c r="F603" s="21" t="s">
        <v>218</v>
      </c>
      <c r="G603" s="15">
        <v>566</v>
      </c>
      <c r="H603" s="22">
        <v>0.2</v>
      </c>
      <c r="I603" s="47">
        <f t="shared" si="23"/>
        <v>113.2</v>
      </c>
      <c r="J603" s="47">
        <f t="shared" si="25"/>
        <v>452.8</v>
      </c>
      <c r="K603" s="5">
        <v>45017</v>
      </c>
    </row>
    <row r="604" spans="1:15" ht="15" customHeight="1" x14ac:dyDescent="0.35">
      <c r="A604" s="45">
        <v>603</v>
      </c>
      <c r="B604" s="14">
        <v>1</v>
      </c>
      <c r="C604" s="46" t="s">
        <v>3429</v>
      </c>
      <c r="D604" s="21" t="s">
        <v>550</v>
      </c>
      <c r="E604" s="21" t="s">
        <v>103</v>
      </c>
      <c r="F604" s="21" t="s">
        <v>726</v>
      </c>
      <c r="G604" s="15">
        <v>157</v>
      </c>
      <c r="H604" s="22">
        <v>0.6</v>
      </c>
      <c r="I604" s="47">
        <f t="shared" si="23"/>
        <v>94.2</v>
      </c>
      <c r="J604" s="47">
        <f t="shared" si="25"/>
        <v>62.8</v>
      </c>
      <c r="K604" s="5">
        <v>45200</v>
      </c>
    </row>
    <row r="605" spans="1:15" ht="15" customHeight="1" x14ac:dyDescent="0.35">
      <c r="A605" s="45">
        <v>604</v>
      </c>
      <c r="B605" s="14">
        <v>0</v>
      </c>
      <c r="C605" s="46"/>
      <c r="D605" s="21" t="s">
        <v>4173</v>
      </c>
      <c r="E605" s="21" t="s">
        <v>76</v>
      </c>
      <c r="F605" s="21" t="s">
        <v>202</v>
      </c>
      <c r="G605" s="15">
        <v>180</v>
      </c>
      <c r="H605" s="22">
        <v>0.5</v>
      </c>
      <c r="I605" s="47">
        <f t="shared" si="23"/>
        <v>90</v>
      </c>
      <c r="J605" s="47">
        <f t="shared" si="25"/>
        <v>90</v>
      </c>
      <c r="K605" s="5">
        <v>45170</v>
      </c>
    </row>
    <row r="606" spans="1:15" ht="15" customHeight="1" x14ac:dyDescent="0.35">
      <c r="A606" s="45">
        <v>605</v>
      </c>
      <c r="B606" s="14">
        <v>1</v>
      </c>
      <c r="C606" s="46"/>
      <c r="D606" s="21" t="s">
        <v>4473</v>
      </c>
      <c r="E606" s="21" t="s">
        <v>4474</v>
      </c>
      <c r="F606" s="21" t="s">
        <v>4475</v>
      </c>
      <c r="G606" s="15">
        <v>207</v>
      </c>
      <c r="H606" s="22">
        <v>0.2</v>
      </c>
      <c r="I606" s="47">
        <f t="shared" si="23"/>
        <v>41.400000000000006</v>
      </c>
      <c r="J606" s="47">
        <f t="shared" si="25"/>
        <v>165.6</v>
      </c>
      <c r="K606" s="5"/>
    </row>
    <row r="607" spans="1:15" ht="15" customHeight="1" x14ac:dyDescent="0.35">
      <c r="A607" s="45">
        <v>606</v>
      </c>
      <c r="B607" s="14">
        <v>0</v>
      </c>
      <c r="C607" s="46"/>
      <c r="D607" s="21" t="s">
        <v>2487</v>
      </c>
      <c r="E607" s="21" t="s">
        <v>1759</v>
      </c>
      <c r="F607" s="21" t="s">
        <v>2486</v>
      </c>
      <c r="G607" s="15">
        <v>112.2</v>
      </c>
      <c r="H607" s="22">
        <v>0.6</v>
      </c>
      <c r="I607" s="47">
        <f t="shared" si="23"/>
        <v>67.319999999999993</v>
      </c>
      <c r="J607" s="47">
        <f t="shared" si="25"/>
        <v>44.88000000000001</v>
      </c>
      <c r="K607" s="5">
        <v>43617</v>
      </c>
    </row>
    <row r="608" spans="1:15" ht="15" customHeight="1" x14ac:dyDescent="0.35">
      <c r="A608" s="45">
        <v>607</v>
      </c>
      <c r="B608" s="14">
        <v>1</v>
      </c>
      <c r="C608" s="14"/>
      <c r="D608" s="21" t="s">
        <v>3981</v>
      </c>
      <c r="E608" s="21" t="s">
        <v>3980</v>
      </c>
      <c r="F608" s="21" t="s">
        <v>993</v>
      </c>
      <c r="G608" s="15">
        <v>91</v>
      </c>
      <c r="H608" s="22">
        <v>0.4</v>
      </c>
      <c r="I608" s="47">
        <f t="shared" si="23"/>
        <v>36.4</v>
      </c>
      <c r="J608" s="47">
        <f t="shared" si="25"/>
        <v>54.6</v>
      </c>
      <c r="K608" s="5">
        <v>44774</v>
      </c>
    </row>
    <row r="609" spans="1:15" ht="15" customHeight="1" x14ac:dyDescent="0.35">
      <c r="A609" s="45">
        <v>608</v>
      </c>
      <c r="B609" s="14">
        <v>2</v>
      </c>
      <c r="C609" s="46"/>
      <c r="D609" s="21" t="s">
        <v>4325</v>
      </c>
      <c r="E609" s="21" t="s">
        <v>114</v>
      </c>
      <c r="F609" s="21" t="s">
        <v>389</v>
      </c>
      <c r="G609" s="15">
        <v>62</v>
      </c>
      <c r="H609" s="22">
        <v>0.5</v>
      </c>
      <c r="I609" s="47">
        <f t="shared" si="23"/>
        <v>31</v>
      </c>
      <c r="J609" s="47">
        <f t="shared" si="25"/>
        <v>31</v>
      </c>
      <c r="K609" s="5">
        <v>45017</v>
      </c>
    </row>
    <row r="610" spans="1:15" ht="15" customHeight="1" x14ac:dyDescent="0.35">
      <c r="A610" s="45">
        <v>609</v>
      </c>
      <c r="B610" s="14">
        <v>0</v>
      </c>
      <c r="C610" s="46"/>
      <c r="D610" s="21" t="s">
        <v>1782</v>
      </c>
      <c r="E610" s="21" t="s">
        <v>1783</v>
      </c>
      <c r="F610" s="21" t="s">
        <v>234</v>
      </c>
      <c r="G610" s="15">
        <v>540</v>
      </c>
      <c r="H610" s="22">
        <v>0.12</v>
      </c>
      <c r="I610" s="47">
        <f t="shared" si="23"/>
        <v>64.8</v>
      </c>
      <c r="J610" s="47">
        <f t="shared" si="25"/>
        <v>475.2</v>
      </c>
      <c r="K610" s="5">
        <v>42948</v>
      </c>
    </row>
    <row r="611" spans="1:15" ht="15" customHeight="1" x14ac:dyDescent="0.35">
      <c r="A611" s="45">
        <v>610</v>
      </c>
      <c r="B611" s="14">
        <v>0</v>
      </c>
      <c r="C611" s="46"/>
      <c r="D611" s="21" t="s">
        <v>586</v>
      </c>
      <c r="E611" s="21" t="s">
        <v>587</v>
      </c>
      <c r="F611" s="21"/>
      <c r="G611" s="15">
        <v>85</v>
      </c>
      <c r="H611" s="22">
        <v>0.4</v>
      </c>
      <c r="I611" s="47">
        <f t="shared" si="23"/>
        <v>34</v>
      </c>
      <c r="J611" s="47">
        <f t="shared" si="25"/>
        <v>51</v>
      </c>
      <c r="K611" s="5">
        <v>43009</v>
      </c>
    </row>
    <row r="612" spans="1:15" ht="15" customHeight="1" x14ac:dyDescent="0.35">
      <c r="A612" s="45">
        <v>611</v>
      </c>
      <c r="B612" s="14">
        <v>2</v>
      </c>
      <c r="C612" s="46"/>
      <c r="D612" s="21" t="s">
        <v>4015</v>
      </c>
      <c r="E612" s="21" t="s">
        <v>1407</v>
      </c>
      <c r="F612" s="21" t="s">
        <v>218</v>
      </c>
      <c r="G612" s="15">
        <v>72</v>
      </c>
      <c r="H612" s="22">
        <v>0.2</v>
      </c>
      <c r="I612" s="47">
        <f t="shared" si="23"/>
        <v>14.4</v>
      </c>
      <c r="J612" s="47">
        <f t="shared" si="25"/>
        <v>57.6</v>
      </c>
      <c r="K612" s="5">
        <v>44621</v>
      </c>
    </row>
    <row r="613" spans="1:15" ht="15" customHeight="1" x14ac:dyDescent="0.35">
      <c r="A613" s="45">
        <v>612</v>
      </c>
      <c r="B613" s="14">
        <v>2</v>
      </c>
      <c r="C613" s="46"/>
      <c r="D613" s="21" t="s">
        <v>89</v>
      </c>
      <c r="E613" s="21" t="s">
        <v>90</v>
      </c>
      <c r="F613" s="21" t="s">
        <v>727</v>
      </c>
      <c r="G613" s="15">
        <v>204</v>
      </c>
      <c r="H613" s="22">
        <v>0.6</v>
      </c>
      <c r="I613" s="47">
        <f>G613*H613</f>
        <v>122.39999999999999</v>
      </c>
      <c r="J613" s="47">
        <f t="shared" si="25"/>
        <v>81.600000000000009</v>
      </c>
      <c r="K613" s="5">
        <v>45323</v>
      </c>
    </row>
    <row r="614" spans="1:15" ht="15" customHeight="1" x14ac:dyDescent="0.35">
      <c r="A614" s="45">
        <v>613</v>
      </c>
      <c r="B614" s="14">
        <v>0</v>
      </c>
      <c r="C614" s="46"/>
      <c r="D614" s="21" t="s">
        <v>1011</v>
      </c>
      <c r="E614" s="21" t="s">
        <v>1012</v>
      </c>
      <c r="F614" s="21" t="s">
        <v>1013</v>
      </c>
      <c r="G614" s="15">
        <v>929</v>
      </c>
      <c r="H614" s="22">
        <v>0.62</v>
      </c>
      <c r="I614" s="47">
        <f t="shared" si="23"/>
        <v>575.98</v>
      </c>
      <c r="J614" s="47">
        <v>375</v>
      </c>
      <c r="K614" s="5">
        <v>43313</v>
      </c>
    </row>
    <row r="615" spans="1:15" ht="15" customHeight="1" x14ac:dyDescent="0.35">
      <c r="A615" s="45">
        <v>614</v>
      </c>
      <c r="B615" s="14">
        <v>1</v>
      </c>
      <c r="C615" s="46"/>
      <c r="D615" s="21" t="s">
        <v>1582</v>
      </c>
      <c r="E615" s="21" t="s">
        <v>1583</v>
      </c>
      <c r="F615" s="21" t="s">
        <v>393</v>
      </c>
      <c r="G615" s="15">
        <v>44</v>
      </c>
      <c r="H615" s="22">
        <v>0.5</v>
      </c>
      <c r="I615" s="47">
        <f t="shared" si="23"/>
        <v>22</v>
      </c>
      <c r="J615" s="47">
        <f t="shared" ref="J615:J646" si="26">G615-I615</f>
        <v>22</v>
      </c>
      <c r="K615" s="5">
        <v>44501</v>
      </c>
    </row>
    <row r="616" spans="1:15" ht="15" customHeight="1" x14ac:dyDescent="0.35">
      <c r="A616" s="45">
        <v>615</v>
      </c>
      <c r="B616" s="14">
        <v>0</v>
      </c>
      <c r="C616" s="46" t="s">
        <v>3520</v>
      </c>
      <c r="D616" s="21" t="s">
        <v>1674</v>
      </c>
      <c r="E616" s="21" t="s">
        <v>170</v>
      </c>
      <c r="F616" s="21" t="s">
        <v>44</v>
      </c>
      <c r="G616" s="15">
        <v>165</v>
      </c>
      <c r="H616" s="22">
        <v>0.2</v>
      </c>
      <c r="I616" s="47">
        <f t="shared" si="23"/>
        <v>33</v>
      </c>
      <c r="J616" s="47">
        <f t="shared" si="26"/>
        <v>132</v>
      </c>
      <c r="K616" s="5">
        <v>44652</v>
      </c>
    </row>
    <row r="617" spans="1:15" ht="15" customHeight="1" x14ac:dyDescent="0.35">
      <c r="A617" s="45">
        <v>616</v>
      </c>
      <c r="B617" s="14">
        <v>0</v>
      </c>
      <c r="C617" s="46"/>
      <c r="D617" s="21" t="s">
        <v>4143</v>
      </c>
      <c r="E617" s="21" t="s">
        <v>170</v>
      </c>
      <c r="F617" s="21" t="s">
        <v>44</v>
      </c>
      <c r="G617" s="15">
        <v>273</v>
      </c>
      <c r="H617" s="22">
        <v>0.2</v>
      </c>
      <c r="I617" s="47">
        <f t="shared" ref="I617:I682" si="27">G617*H617</f>
        <v>54.6</v>
      </c>
      <c r="J617" s="47">
        <f t="shared" si="26"/>
        <v>218.4</v>
      </c>
      <c r="K617" s="5">
        <v>44986</v>
      </c>
      <c r="O617" s="19"/>
    </row>
    <row r="618" spans="1:15" ht="15" customHeight="1" x14ac:dyDescent="0.35">
      <c r="A618" s="45">
        <v>617</v>
      </c>
      <c r="B618" s="14">
        <v>1</v>
      </c>
      <c r="C618" s="46" t="s">
        <v>3678</v>
      </c>
      <c r="D618" s="21" t="s">
        <v>2184</v>
      </c>
      <c r="E618" s="21" t="s">
        <v>170</v>
      </c>
      <c r="F618" s="21" t="s">
        <v>382</v>
      </c>
      <c r="G618" s="15">
        <v>175</v>
      </c>
      <c r="H618" s="22">
        <v>0.15</v>
      </c>
      <c r="I618" s="47">
        <f t="shared" si="27"/>
        <v>26.25</v>
      </c>
      <c r="J618" s="47">
        <f t="shared" si="26"/>
        <v>148.75</v>
      </c>
      <c r="K618" s="5">
        <v>44866</v>
      </c>
      <c r="O618" s="19"/>
    </row>
    <row r="619" spans="1:15" ht="15" customHeight="1" x14ac:dyDescent="0.35">
      <c r="A619" s="45">
        <v>618</v>
      </c>
      <c r="B619" s="14">
        <v>0</v>
      </c>
      <c r="C619" s="46"/>
      <c r="D619" s="21" t="s">
        <v>588</v>
      </c>
      <c r="E619" s="21" t="s">
        <v>170</v>
      </c>
      <c r="F619" s="21" t="s">
        <v>728</v>
      </c>
      <c r="G619" s="15">
        <v>317</v>
      </c>
      <c r="H619" s="22">
        <v>0.3</v>
      </c>
      <c r="I619" s="47">
        <f t="shared" si="27"/>
        <v>95.1</v>
      </c>
      <c r="J619" s="47">
        <f t="shared" si="26"/>
        <v>221.9</v>
      </c>
      <c r="K619" s="5">
        <v>43252</v>
      </c>
      <c r="O619" s="19"/>
    </row>
    <row r="620" spans="1:15" ht="15" customHeight="1" x14ac:dyDescent="0.35">
      <c r="A620" s="45">
        <v>619</v>
      </c>
      <c r="B620" s="14">
        <v>2</v>
      </c>
      <c r="C620" s="46"/>
      <c r="D620" s="21" t="s">
        <v>96</v>
      </c>
      <c r="E620" s="21" t="s">
        <v>72</v>
      </c>
      <c r="F620" s="21" t="s">
        <v>729</v>
      </c>
      <c r="G620" s="15">
        <v>210.41</v>
      </c>
      <c r="H620" s="22">
        <v>0.6</v>
      </c>
      <c r="I620" s="47">
        <f t="shared" si="27"/>
        <v>126.246</v>
      </c>
      <c r="J620" s="47">
        <f t="shared" si="26"/>
        <v>84.164000000000001</v>
      </c>
      <c r="K620" s="5">
        <v>44682</v>
      </c>
      <c r="O620" s="19"/>
    </row>
    <row r="621" spans="1:15" ht="15" customHeight="1" x14ac:dyDescent="0.35">
      <c r="A621" s="45">
        <v>620</v>
      </c>
      <c r="B621" s="14">
        <v>0</v>
      </c>
      <c r="C621" s="46"/>
      <c r="D621" s="21" t="s">
        <v>94</v>
      </c>
      <c r="E621" s="21" t="s">
        <v>77</v>
      </c>
      <c r="F621" s="21" t="s">
        <v>44</v>
      </c>
      <c r="G621" s="15">
        <v>49.34</v>
      </c>
      <c r="H621" s="22">
        <v>0.4</v>
      </c>
      <c r="I621" s="47">
        <f t="shared" si="27"/>
        <v>19.736000000000004</v>
      </c>
      <c r="J621" s="47">
        <f t="shared" si="26"/>
        <v>29.603999999999999</v>
      </c>
      <c r="K621" s="5">
        <v>43282</v>
      </c>
      <c r="L621" s="19"/>
      <c r="O621" s="19"/>
    </row>
    <row r="622" spans="1:15" ht="15" customHeight="1" x14ac:dyDescent="0.35">
      <c r="A622" s="45">
        <v>621</v>
      </c>
      <c r="B622" s="14">
        <v>1</v>
      </c>
      <c r="C622" s="46"/>
      <c r="D622" s="21" t="s">
        <v>2881</v>
      </c>
      <c r="E622" s="21" t="s">
        <v>2657</v>
      </c>
      <c r="F622" s="21"/>
      <c r="G622" s="15">
        <v>264</v>
      </c>
      <c r="H622" s="22">
        <v>0.3</v>
      </c>
      <c r="I622" s="47">
        <f t="shared" si="27"/>
        <v>79.2</v>
      </c>
      <c r="J622" s="47">
        <f t="shared" si="26"/>
        <v>184.8</v>
      </c>
      <c r="K622" s="5">
        <v>44986</v>
      </c>
      <c r="O622" s="19"/>
    </row>
    <row r="623" spans="1:15" ht="15" customHeight="1" x14ac:dyDescent="0.35">
      <c r="A623" s="45">
        <v>622</v>
      </c>
      <c r="B623" s="14">
        <v>1</v>
      </c>
      <c r="C623" s="46" t="s">
        <v>3503</v>
      </c>
      <c r="D623" s="21" t="s">
        <v>2999</v>
      </c>
      <c r="E623" s="21" t="s">
        <v>567</v>
      </c>
      <c r="F623" s="21"/>
      <c r="G623" s="15">
        <v>343</v>
      </c>
      <c r="H623" s="22">
        <v>0.25</v>
      </c>
      <c r="I623" s="47">
        <f t="shared" si="27"/>
        <v>85.75</v>
      </c>
      <c r="J623" s="47">
        <f t="shared" si="26"/>
        <v>257.25</v>
      </c>
      <c r="K623" s="5">
        <v>45200</v>
      </c>
      <c r="O623" s="19"/>
    </row>
    <row r="624" spans="1:15" ht="15" customHeight="1" x14ac:dyDescent="0.35">
      <c r="A624" s="45">
        <v>623</v>
      </c>
      <c r="B624" s="14">
        <v>1</v>
      </c>
      <c r="C624" s="46"/>
      <c r="D624" s="21" t="s">
        <v>1113</v>
      </c>
      <c r="E624" s="21" t="s">
        <v>919</v>
      </c>
      <c r="F624" s="21"/>
      <c r="G624" s="15">
        <v>381.6</v>
      </c>
      <c r="H624" s="22">
        <v>0.25</v>
      </c>
      <c r="I624" s="47">
        <f t="shared" si="27"/>
        <v>95.4</v>
      </c>
      <c r="J624" s="47">
        <f t="shared" si="26"/>
        <v>286.20000000000005</v>
      </c>
      <c r="K624" s="5">
        <v>44501</v>
      </c>
    </row>
    <row r="625" spans="1:15" ht="15" customHeight="1" x14ac:dyDescent="0.35">
      <c r="A625" s="45">
        <v>624</v>
      </c>
      <c r="B625" s="14">
        <v>1</v>
      </c>
      <c r="C625" s="46"/>
      <c r="D625" s="21" t="s">
        <v>2260</v>
      </c>
      <c r="E625" s="21" t="s">
        <v>919</v>
      </c>
      <c r="F625" s="21"/>
      <c r="G625" s="15">
        <v>804</v>
      </c>
      <c r="H625" s="22">
        <v>0.38</v>
      </c>
      <c r="I625" s="47">
        <f t="shared" si="27"/>
        <v>305.52</v>
      </c>
      <c r="J625" s="47">
        <f t="shared" si="26"/>
        <v>498.48</v>
      </c>
      <c r="K625" s="5">
        <v>45200</v>
      </c>
      <c r="N625" s="28"/>
    </row>
    <row r="626" spans="1:15" ht="15" customHeight="1" x14ac:dyDescent="0.35">
      <c r="A626" s="45">
        <v>625</v>
      </c>
      <c r="B626" s="14">
        <v>0</v>
      </c>
      <c r="C626" s="46"/>
      <c r="D626" s="21" t="s">
        <v>107</v>
      </c>
      <c r="E626" s="21" t="s">
        <v>108</v>
      </c>
      <c r="F626" s="21" t="s">
        <v>730</v>
      </c>
      <c r="G626" s="15">
        <v>1213</v>
      </c>
      <c r="H626" s="22">
        <v>0.2</v>
      </c>
      <c r="I626" s="47">
        <f t="shared" si="27"/>
        <v>242.60000000000002</v>
      </c>
      <c r="J626" s="47">
        <f t="shared" si="26"/>
        <v>970.4</v>
      </c>
      <c r="K626" s="5">
        <v>44075</v>
      </c>
    </row>
    <row r="627" spans="1:15" ht="15" customHeight="1" x14ac:dyDescent="0.35">
      <c r="A627" s="45">
        <v>626</v>
      </c>
      <c r="B627" s="14">
        <v>1</v>
      </c>
      <c r="C627" s="46"/>
      <c r="D627" s="21" t="s">
        <v>3216</v>
      </c>
      <c r="E627" s="21" t="s">
        <v>2170</v>
      </c>
      <c r="F627" s="21" t="s">
        <v>731</v>
      </c>
      <c r="G627" s="15">
        <v>160</v>
      </c>
      <c r="H627" s="22">
        <v>0.15</v>
      </c>
      <c r="I627" s="47">
        <f t="shared" si="27"/>
        <v>24</v>
      </c>
      <c r="J627" s="47">
        <f t="shared" si="26"/>
        <v>136</v>
      </c>
      <c r="K627" s="5">
        <v>44682</v>
      </c>
    </row>
    <row r="628" spans="1:15" ht="15" customHeight="1" x14ac:dyDescent="0.35">
      <c r="A628" s="45">
        <v>627</v>
      </c>
      <c r="B628" s="14">
        <v>0</v>
      </c>
      <c r="C628" s="46"/>
      <c r="D628" s="21" t="s">
        <v>2399</v>
      </c>
      <c r="E628" s="21" t="s">
        <v>2170</v>
      </c>
      <c r="F628" s="21" t="s">
        <v>731</v>
      </c>
      <c r="G628" s="15">
        <v>236</v>
      </c>
      <c r="H628" s="22">
        <v>0.15</v>
      </c>
      <c r="I628" s="47">
        <f t="shared" si="27"/>
        <v>35.4</v>
      </c>
      <c r="J628" s="47">
        <f t="shared" si="26"/>
        <v>200.6</v>
      </c>
      <c r="K628" s="5">
        <v>44896</v>
      </c>
    </row>
    <row r="629" spans="1:15" ht="15" customHeight="1" x14ac:dyDescent="0.35">
      <c r="A629" s="45">
        <v>628</v>
      </c>
      <c r="B629" s="14">
        <v>0</v>
      </c>
      <c r="C629" s="46"/>
      <c r="D629" s="21" t="s">
        <v>564</v>
      </c>
      <c r="E629" s="21" t="s">
        <v>910</v>
      </c>
      <c r="F629" s="21"/>
      <c r="G629" s="15">
        <v>446</v>
      </c>
      <c r="H629" s="22">
        <v>0.2</v>
      </c>
      <c r="I629" s="47">
        <f t="shared" si="27"/>
        <v>89.2</v>
      </c>
      <c r="J629" s="47">
        <f t="shared" si="26"/>
        <v>356.8</v>
      </c>
      <c r="K629" s="5">
        <v>44044</v>
      </c>
    </row>
    <row r="630" spans="1:15" ht="15" customHeight="1" x14ac:dyDescent="0.35">
      <c r="A630" s="45">
        <v>629</v>
      </c>
      <c r="B630" s="14">
        <v>1</v>
      </c>
      <c r="C630" s="46"/>
      <c r="D630" s="21" t="s">
        <v>565</v>
      </c>
      <c r="E630" s="21" t="s">
        <v>910</v>
      </c>
      <c r="F630" s="21"/>
      <c r="G630" s="15">
        <v>541</v>
      </c>
      <c r="H630" s="22">
        <v>0.2</v>
      </c>
      <c r="I630" s="47">
        <f t="shared" si="27"/>
        <v>108.2</v>
      </c>
      <c r="J630" s="47">
        <f t="shared" si="26"/>
        <v>432.8</v>
      </c>
      <c r="K630" s="5">
        <v>44713</v>
      </c>
    </row>
    <row r="631" spans="1:15" ht="15" customHeight="1" x14ac:dyDescent="0.35">
      <c r="A631" s="45">
        <v>630</v>
      </c>
      <c r="B631" s="14">
        <v>0</v>
      </c>
      <c r="C631" s="46"/>
      <c r="D631" s="21" t="s">
        <v>4527</v>
      </c>
      <c r="E631" s="21" t="s">
        <v>88</v>
      </c>
      <c r="F631" s="21" t="s">
        <v>790</v>
      </c>
      <c r="G631" s="15">
        <v>132</v>
      </c>
      <c r="H631" s="22">
        <v>0.6</v>
      </c>
      <c r="I631" s="47">
        <f t="shared" si="27"/>
        <v>79.2</v>
      </c>
      <c r="J631" s="47">
        <f t="shared" si="26"/>
        <v>52.8</v>
      </c>
      <c r="K631" s="5">
        <v>45352</v>
      </c>
    </row>
    <row r="632" spans="1:15" ht="15" customHeight="1" x14ac:dyDescent="0.35">
      <c r="A632" s="45">
        <v>631</v>
      </c>
      <c r="B632" s="14">
        <v>0</v>
      </c>
      <c r="C632" s="46"/>
      <c r="D632" s="21" t="s">
        <v>4388</v>
      </c>
      <c r="E632" s="21" t="s">
        <v>88</v>
      </c>
      <c r="F632" s="21" t="s">
        <v>400</v>
      </c>
      <c r="G632" s="15">
        <v>96</v>
      </c>
      <c r="H632" s="22">
        <v>0.6</v>
      </c>
      <c r="I632" s="47">
        <f t="shared" si="27"/>
        <v>57.599999999999994</v>
      </c>
      <c r="J632" s="47">
        <f t="shared" si="26"/>
        <v>38.400000000000006</v>
      </c>
      <c r="K632" s="5">
        <v>44075</v>
      </c>
    </row>
    <row r="633" spans="1:15" ht="15" customHeight="1" x14ac:dyDescent="0.35">
      <c r="A633" s="45">
        <v>632</v>
      </c>
      <c r="B633" s="14">
        <v>1</v>
      </c>
      <c r="C633" s="46"/>
      <c r="D633" s="21" t="s">
        <v>2393</v>
      </c>
      <c r="E633" s="21" t="s">
        <v>2394</v>
      </c>
      <c r="F633" s="21" t="s">
        <v>2395</v>
      </c>
      <c r="G633" s="15">
        <v>204</v>
      </c>
      <c r="H633" s="22">
        <v>0.5</v>
      </c>
      <c r="I633" s="47">
        <f t="shared" si="27"/>
        <v>102</v>
      </c>
      <c r="J633" s="47">
        <f t="shared" si="26"/>
        <v>102</v>
      </c>
      <c r="K633" s="5">
        <v>44896</v>
      </c>
    </row>
    <row r="634" spans="1:15" ht="15" customHeight="1" x14ac:dyDescent="0.35">
      <c r="A634" s="45">
        <v>633</v>
      </c>
      <c r="B634" s="14">
        <v>2</v>
      </c>
      <c r="C634" s="46"/>
      <c r="D634" s="21" t="s">
        <v>2396</v>
      </c>
      <c r="E634" s="21" t="s">
        <v>2394</v>
      </c>
      <c r="F634" s="21" t="s">
        <v>2397</v>
      </c>
      <c r="G634" s="15">
        <v>270</v>
      </c>
      <c r="H634" s="22">
        <v>0.5</v>
      </c>
      <c r="I634" s="47">
        <f t="shared" si="27"/>
        <v>135</v>
      </c>
      <c r="J634" s="47">
        <f t="shared" si="26"/>
        <v>135</v>
      </c>
      <c r="K634" s="5">
        <v>44835</v>
      </c>
    </row>
    <row r="635" spans="1:15" ht="15" customHeight="1" x14ac:dyDescent="0.35">
      <c r="A635" s="45">
        <v>634</v>
      </c>
      <c r="B635" s="14">
        <v>1</v>
      </c>
      <c r="C635" s="46"/>
      <c r="D635" s="21" t="s">
        <v>4370</v>
      </c>
      <c r="E635" s="21" t="s">
        <v>4371</v>
      </c>
      <c r="F635" s="21" t="s">
        <v>712</v>
      </c>
      <c r="G635" s="15">
        <v>590</v>
      </c>
      <c r="H635" s="22">
        <v>0.2</v>
      </c>
      <c r="I635" s="47">
        <f t="shared" si="27"/>
        <v>118</v>
      </c>
      <c r="J635" s="47">
        <f t="shared" si="26"/>
        <v>472</v>
      </c>
      <c r="K635" s="5"/>
    </row>
    <row r="636" spans="1:15" ht="15" customHeight="1" x14ac:dyDescent="0.35">
      <c r="A636" s="45">
        <v>635</v>
      </c>
      <c r="B636" s="14">
        <v>1</v>
      </c>
      <c r="C636" s="46"/>
      <c r="D636" s="21" t="s">
        <v>1514</v>
      </c>
      <c r="E636" s="21" t="s">
        <v>88</v>
      </c>
      <c r="F636" s="21" t="s">
        <v>2874</v>
      </c>
      <c r="G636" s="15">
        <v>54</v>
      </c>
      <c r="H636" s="22">
        <v>0.1</v>
      </c>
      <c r="I636" s="47">
        <f t="shared" si="27"/>
        <v>5.4</v>
      </c>
      <c r="J636" s="47">
        <f t="shared" si="26"/>
        <v>48.6</v>
      </c>
      <c r="K636" s="5">
        <v>43191</v>
      </c>
    </row>
    <row r="637" spans="1:15" ht="15" customHeight="1" x14ac:dyDescent="0.35">
      <c r="A637" s="45">
        <v>636</v>
      </c>
      <c r="B637" s="14">
        <v>0</v>
      </c>
      <c r="C637" s="46" t="s">
        <v>3694</v>
      </c>
      <c r="D637" s="21" t="s">
        <v>1514</v>
      </c>
      <c r="E637" s="21" t="s">
        <v>88</v>
      </c>
      <c r="F637" s="21" t="s">
        <v>790</v>
      </c>
      <c r="G637" s="15">
        <v>117</v>
      </c>
      <c r="H637" s="22">
        <v>0.55000000000000004</v>
      </c>
      <c r="I637" s="47">
        <f t="shared" si="27"/>
        <v>64.350000000000009</v>
      </c>
      <c r="J637" s="47">
        <f t="shared" si="26"/>
        <v>52.649999999999991</v>
      </c>
      <c r="K637" s="5">
        <v>44835</v>
      </c>
    </row>
    <row r="638" spans="1:15" ht="15" customHeight="1" x14ac:dyDescent="0.35">
      <c r="A638" s="45">
        <v>637</v>
      </c>
      <c r="B638" s="14">
        <v>2</v>
      </c>
      <c r="C638" s="46"/>
      <c r="D638" s="21" t="s">
        <v>4508</v>
      </c>
      <c r="E638" s="21" t="s">
        <v>88</v>
      </c>
      <c r="F638" s="21" t="s">
        <v>4509</v>
      </c>
      <c r="G638" s="15">
        <v>123</v>
      </c>
      <c r="H638" s="22">
        <v>0.6</v>
      </c>
      <c r="I638" s="47">
        <f t="shared" si="27"/>
        <v>73.8</v>
      </c>
      <c r="J638" s="47">
        <f t="shared" si="26"/>
        <v>49.2</v>
      </c>
      <c r="K638" s="5">
        <v>45352</v>
      </c>
    </row>
    <row r="639" spans="1:15" ht="15" customHeight="1" x14ac:dyDescent="0.35">
      <c r="A639" s="45">
        <v>638</v>
      </c>
      <c r="B639" s="14">
        <v>1</v>
      </c>
      <c r="C639" s="46"/>
      <c r="D639" s="21" t="s">
        <v>4071</v>
      </c>
      <c r="E639" s="21" t="s">
        <v>88</v>
      </c>
      <c r="F639" s="21" t="s">
        <v>2442</v>
      </c>
      <c r="G639" s="15">
        <v>125</v>
      </c>
      <c r="H639" s="22">
        <v>0.6</v>
      </c>
      <c r="I639" s="47">
        <f t="shared" si="27"/>
        <v>75</v>
      </c>
      <c r="J639" s="47">
        <f t="shared" si="26"/>
        <v>50</v>
      </c>
      <c r="K639" s="5">
        <v>44805</v>
      </c>
    </row>
    <row r="640" spans="1:15" ht="15" customHeight="1" x14ac:dyDescent="0.35">
      <c r="A640" s="45">
        <v>639</v>
      </c>
      <c r="B640" s="14">
        <v>0</v>
      </c>
      <c r="C640" s="46"/>
      <c r="D640" s="21" t="s">
        <v>70</v>
      </c>
      <c r="E640" s="21" t="s">
        <v>71</v>
      </c>
      <c r="F640" s="21" t="s">
        <v>40</v>
      </c>
      <c r="G640" s="15">
        <v>74</v>
      </c>
      <c r="H640" s="22">
        <v>0.4</v>
      </c>
      <c r="I640" s="47">
        <f t="shared" si="27"/>
        <v>29.6</v>
      </c>
      <c r="J640" s="47">
        <f t="shared" si="26"/>
        <v>44.4</v>
      </c>
      <c r="K640" s="5">
        <v>42979</v>
      </c>
      <c r="O640" s="19"/>
    </row>
    <row r="641" spans="1:17" ht="15" customHeight="1" x14ac:dyDescent="0.35">
      <c r="A641" s="45">
        <v>640</v>
      </c>
      <c r="B641" s="14">
        <v>0</v>
      </c>
      <c r="C641" s="46"/>
      <c r="D641" s="21" t="s">
        <v>106</v>
      </c>
      <c r="E641" s="21" t="s">
        <v>71</v>
      </c>
      <c r="F641" s="21" t="s">
        <v>732</v>
      </c>
      <c r="G641" s="15">
        <v>93</v>
      </c>
      <c r="H641" s="22">
        <v>0.5</v>
      </c>
      <c r="I641" s="47">
        <f t="shared" si="27"/>
        <v>46.5</v>
      </c>
      <c r="J641" s="47">
        <f t="shared" si="26"/>
        <v>46.5</v>
      </c>
      <c r="K641" s="5">
        <v>43040</v>
      </c>
      <c r="O641" s="19"/>
    </row>
    <row r="642" spans="1:17" ht="15" customHeight="1" x14ac:dyDescent="0.35">
      <c r="A642" s="45">
        <v>641</v>
      </c>
      <c r="B642" s="14">
        <v>0</v>
      </c>
      <c r="C642" s="46"/>
      <c r="D642" s="21" t="s">
        <v>2750</v>
      </c>
      <c r="E642" s="21" t="s">
        <v>2749</v>
      </c>
      <c r="F642" s="21"/>
      <c r="G642" s="15">
        <v>241.38</v>
      </c>
      <c r="H642" s="22">
        <v>0.2</v>
      </c>
      <c r="I642" s="47">
        <f t="shared" si="27"/>
        <v>48.276000000000003</v>
      </c>
      <c r="J642" s="47">
        <f t="shared" si="26"/>
        <v>193.10399999999998</v>
      </c>
      <c r="K642" s="5">
        <v>44317</v>
      </c>
      <c r="O642" s="19"/>
    </row>
    <row r="643" spans="1:17" ht="15" customHeight="1" x14ac:dyDescent="0.35">
      <c r="A643" s="45">
        <v>642</v>
      </c>
      <c r="B643" s="14">
        <v>2</v>
      </c>
      <c r="C643" s="46"/>
      <c r="D643" s="21" t="s">
        <v>4280</v>
      </c>
      <c r="E643" s="21" t="s">
        <v>1028</v>
      </c>
      <c r="F643" s="21" t="s">
        <v>1029</v>
      </c>
      <c r="G643" s="15">
        <v>786</v>
      </c>
      <c r="H643" s="22">
        <v>0.75</v>
      </c>
      <c r="I643" s="47">
        <f t="shared" si="27"/>
        <v>589.5</v>
      </c>
      <c r="J643" s="47">
        <f t="shared" si="26"/>
        <v>196.5</v>
      </c>
      <c r="K643" s="5">
        <v>44866</v>
      </c>
      <c r="O643" s="19"/>
      <c r="Q643" s="17">
        <f>7500*20</f>
        <v>150000</v>
      </c>
    </row>
    <row r="644" spans="1:17" ht="15" customHeight="1" x14ac:dyDescent="0.35">
      <c r="A644" s="45">
        <v>643</v>
      </c>
      <c r="B644" s="14">
        <v>1</v>
      </c>
      <c r="C644" s="46"/>
      <c r="D644" s="21" t="s">
        <v>4035</v>
      </c>
      <c r="E644" s="21" t="s">
        <v>546</v>
      </c>
      <c r="F644" s="21"/>
      <c r="G644" s="15">
        <v>310</v>
      </c>
      <c r="H644" s="22">
        <v>0.4</v>
      </c>
      <c r="I644" s="47">
        <f t="shared" si="27"/>
        <v>124</v>
      </c>
      <c r="J644" s="47">
        <f t="shared" si="26"/>
        <v>186</v>
      </c>
      <c r="K644" s="5"/>
      <c r="O644" s="19"/>
    </row>
    <row r="645" spans="1:17" ht="15" customHeight="1" x14ac:dyDescent="0.35">
      <c r="A645" s="45">
        <v>644</v>
      </c>
      <c r="B645" s="14">
        <v>2</v>
      </c>
      <c r="C645" s="46"/>
      <c r="D645" s="21" t="s">
        <v>4224</v>
      </c>
      <c r="E645" s="21" t="s">
        <v>4223</v>
      </c>
      <c r="F645" s="21" t="s">
        <v>44</v>
      </c>
      <c r="G645" s="15">
        <v>148</v>
      </c>
      <c r="H645" s="22">
        <v>0.5</v>
      </c>
      <c r="I645" s="47">
        <f t="shared" si="27"/>
        <v>74</v>
      </c>
      <c r="J645" s="47">
        <f t="shared" si="26"/>
        <v>74</v>
      </c>
      <c r="K645" s="5">
        <v>44287</v>
      </c>
      <c r="O645" s="19"/>
    </row>
    <row r="646" spans="1:17" ht="15" customHeight="1" x14ac:dyDescent="0.35">
      <c r="A646" s="45">
        <v>645</v>
      </c>
      <c r="B646" s="14">
        <v>0</v>
      </c>
      <c r="C646" s="46"/>
      <c r="D646" s="21" t="s">
        <v>1263</v>
      </c>
      <c r="E646" s="21" t="s">
        <v>1264</v>
      </c>
      <c r="F646" s="21" t="s">
        <v>1265</v>
      </c>
      <c r="G646" s="15">
        <v>189</v>
      </c>
      <c r="H646" s="22">
        <v>0.7</v>
      </c>
      <c r="I646" s="47">
        <f t="shared" si="27"/>
        <v>132.29999999999998</v>
      </c>
      <c r="J646" s="47">
        <f t="shared" si="26"/>
        <v>56.700000000000017</v>
      </c>
      <c r="K646" s="5">
        <v>43160</v>
      </c>
      <c r="O646" s="19"/>
    </row>
    <row r="647" spans="1:17" ht="15" customHeight="1" x14ac:dyDescent="0.35">
      <c r="A647" s="45">
        <v>646</v>
      </c>
      <c r="B647" s="14">
        <v>0</v>
      </c>
      <c r="C647" s="46"/>
      <c r="D647" s="21" t="s">
        <v>3053</v>
      </c>
      <c r="E647" s="21" t="s">
        <v>306</v>
      </c>
      <c r="F647" s="21" t="s">
        <v>202</v>
      </c>
      <c r="G647" s="15">
        <v>150</v>
      </c>
      <c r="H647" s="22">
        <v>0.6</v>
      </c>
      <c r="I647" s="47">
        <f t="shared" si="27"/>
        <v>90</v>
      </c>
      <c r="J647" s="47">
        <f t="shared" ref="J647:J669" si="28">G647-I647</f>
        <v>60</v>
      </c>
      <c r="K647" s="5">
        <v>44287</v>
      </c>
      <c r="O647" s="19"/>
    </row>
    <row r="648" spans="1:17" ht="15" customHeight="1" x14ac:dyDescent="0.35">
      <c r="A648" s="45">
        <v>647</v>
      </c>
      <c r="B648" s="14">
        <v>1</v>
      </c>
      <c r="C648" s="46"/>
      <c r="D648" s="21" t="s">
        <v>2451</v>
      </c>
      <c r="E648" s="21" t="s">
        <v>3204</v>
      </c>
      <c r="F648" s="21" t="s">
        <v>218</v>
      </c>
      <c r="G648" s="15">
        <v>333</v>
      </c>
      <c r="H648" s="22">
        <v>0.6</v>
      </c>
      <c r="I648" s="47">
        <f t="shared" si="27"/>
        <v>199.79999999999998</v>
      </c>
      <c r="J648" s="47">
        <f t="shared" si="28"/>
        <v>133.20000000000002</v>
      </c>
      <c r="K648" s="5">
        <v>45323</v>
      </c>
    </row>
    <row r="649" spans="1:17" ht="15" customHeight="1" x14ac:dyDescent="0.35">
      <c r="A649" s="45">
        <v>648</v>
      </c>
      <c r="B649" s="14">
        <v>1</v>
      </c>
      <c r="C649" s="46"/>
      <c r="D649" s="21" t="s">
        <v>3943</v>
      </c>
      <c r="E649" s="21" t="s">
        <v>591</v>
      </c>
      <c r="F649" s="21" t="s">
        <v>208</v>
      </c>
      <c r="G649" s="15">
        <v>189</v>
      </c>
      <c r="H649" s="22">
        <v>0.2</v>
      </c>
      <c r="I649" s="47">
        <f t="shared" si="27"/>
        <v>37.800000000000004</v>
      </c>
      <c r="J649" s="47">
        <f t="shared" si="28"/>
        <v>151.19999999999999</v>
      </c>
      <c r="K649" s="5">
        <v>45231</v>
      </c>
      <c r="L649" s="17" t="s">
        <v>4467</v>
      </c>
    </row>
    <row r="650" spans="1:17" ht="15" customHeight="1" x14ac:dyDescent="0.35">
      <c r="A650" s="45">
        <v>649</v>
      </c>
      <c r="B650" s="14">
        <v>0</v>
      </c>
      <c r="C650" s="46"/>
      <c r="D650" s="21" t="s">
        <v>592</v>
      </c>
      <c r="E650" s="21" t="s">
        <v>591</v>
      </c>
      <c r="F650" s="21" t="s">
        <v>218</v>
      </c>
      <c r="G650" s="15">
        <v>54.81</v>
      </c>
      <c r="H650" s="22">
        <v>0.3</v>
      </c>
      <c r="I650" s="47">
        <f t="shared" si="27"/>
        <v>16.443000000000001</v>
      </c>
      <c r="J650" s="47">
        <f t="shared" si="28"/>
        <v>38.367000000000004</v>
      </c>
      <c r="K650" s="5">
        <v>43191</v>
      </c>
    </row>
    <row r="651" spans="1:17" ht="15" customHeight="1" x14ac:dyDescent="0.35">
      <c r="A651" s="45">
        <v>650</v>
      </c>
      <c r="B651" s="14">
        <v>2</v>
      </c>
      <c r="C651" s="46" t="s">
        <v>3690</v>
      </c>
      <c r="D651" s="21" t="s">
        <v>560</v>
      </c>
      <c r="E651" s="21" t="s">
        <v>561</v>
      </c>
      <c r="F651" s="21" t="s">
        <v>733</v>
      </c>
      <c r="G651" s="15">
        <v>129</v>
      </c>
      <c r="H651" s="22">
        <v>0.6</v>
      </c>
      <c r="I651" s="47">
        <f t="shared" si="27"/>
        <v>77.399999999999991</v>
      </c>
      <c r="J651" s="47">
        <f t="shared" si="28"/>
        <v>51.600000000000009</v>
      </c>
      <c r="K651" s="5">
        <v>45292</v>
      </c>
    </row>
    <row r="652" spans="1:17" ht="15" customHeight="1" x14ac:dyDescent="0.35">
      <c r="A652" s="45">
        <v>651</v>
      </c>
      <c r="B652" s="14">
        <v>0</v>
      </c>
      <c r="C652" s="46"/>
      <c r="D652" s="21" t="s">
        <v>2776</v>
      </c>
      <c r="E652" s="21" t="s">
        <v>2777</v>
      </c>
      <c r="F652" s="21" t="s">
        <v>2778</v>
      </c>
      <c r="G652" s="15">
        <v>948.83</v>
      </c>
      <c r="H652" s="22">
        <v>0.33</v>
      </c>
      <c r="I652" s="47">
        <f t="shared" si="27"/>
        <v>313.1139</v>
      </c>
      <c r="J652" s="47">
        <f t="shared" si="28"/>
        <v>635.7161000000001</v>
      </c>
      <c r="K652" s="5"/>
    </row>
    <row r="653" spans="1:17" ht="15" customHeight="1" x14ac:dyDescent="0.35">
      <c r="A653" s="45">
        <v>652</v>
      </c>
      <c r="B653" s="14">
        <v>0</v>
      </c>
      <c r="C653" s="46"/>
      <c r="D653" s="21" t="s">
        <v>1945</v>
      </c>
      <c r="E653" s="21" t="s">
        <v>1946</v>
      </c>
      <c r="F653" s="21" t="s">
        <v>41</v>
      </c>
      <c r="G653" s="15">
        <v>67.72</v>
      </c>
      <c r="H653" s="22">
        <v>0.15</v>
      </c>
      <c r="I653" s="47">
        <f t="shared" si="27"/>
        <v>10.157999999999999</v>
      </c>
      <c r="J653" s="47">
        <f t="shared" si="28"/>
        <v>57.561999999999998</v>
      </c>
      <c r="K653" s="5">
        <v>43831</v>
      </c>
    </row>
    <row r="654" spans="1:17" ht="15" customHeight="1" x14ac:dyDescent="0.35">
      <c r="A654" s="45">
        <v>653</v>
      </c>
      <c r="B654" s="14">
        <v>1</v>
      </c>
      <c r="C654" s="46" t="s">
        <v>3579</v>
      </c>
      <c r="D654" s="21" t="s">
        <v>3580</v>
      </c>
      <c r="E654" s="21" t="s">
        <v>2764</v>
      </c>
      <c r="F654" s="21" t="s">
        <v>398</v>
      </c>
      <c r="G654" s="15">
        <v>330</v>
      </c>
      <c r="H654" s="22">
        <v>0.4</v>
      </c>
      <c r="I654" s="47">
        <f t="shared" si="27"/>
        <v>132</v>
      </c>
      <c r="J654" s="47">
        <f t="shared" si="28"/>
        <v>198</v>
      </c>
      <c r="K654" s="5">
        <v>44652</v>
      </c>
    </row>
    <row r="655" spans="1:17" ht="15" customHeight="1" x14ac:dyDescent="0.35">
      <c r="A655" s="45">
        <v>654</v>
      </c>
      <c r="B655" s="14">
        <v>0</v>
      </c>
      <c r="C655" s="46"/>
      <c r="D655" s="21" t="s">
        <v>2763</v>
      </c>
      <c r="E655" s="21" t="s">
        <v>2764</v>
      </c>
      <c r="F655" s="21" t="s">
        <v>382</v>
      </c>
      <c r="G655" s="15">
        <v>165</v>
      </c>
      <c r="H655" s="22">
        <v>0.3</v>
      </c>
      <c r="I655" s="47">
        <f t="shared" si="27"/>
        <v>49.5</v>
      </c>
      <c r="J655" s="47">
        <f t="shared" si="28"/>
        <v>115.5</v>
      </c>
      <c r="K655" s="5">
        <v>44682</v>
      </c>
    </row>
    <row r="656" spans="1:17" ht="15" customHeight="1" x14ac:dyDescent="0.35">
      <c r="A656" s="45">
        <v>655</v>
      </c>
      <c r="B656" s="14">
        <v>0</v>
      </c>
      <c r="C656" s="46"/>
      <c r="D656" s="21" t="s">
        <v>2606</v>
      </c>
      <c r="E656" s="21" t="s">
        <v>152</v>
      </c>
      <c r="F656" s="21" t="s">
        <v>1883</v>
      </c>
      <c r="G656" s="15">
        <v>195.8</v>
      </c>
      <c r="H656" s="22">
        <v>0.6</v>
      </c>
      <c r="I656" s="47">
        <f t="shared" si="27"/>
        <v>117.48</v>
      </c>
      <c r="J656" s="47">
        <f t="shared" si="28"/>
        <v>78.320000000000007</v>
      </c>
      <c r="K656" s="5">
        <v>43739</v>
      </c>
    </row>
    <row r="657" spans="1:15" ht="15" customHeight="1" x14ac:dyDescent="0.35">
      <c r="A657" s="45">
        <v>656</v>
      </c>
      <c r="B657" s="14">
        <v>0</v>
      </c>
      <c r="C657" s="46"/>
      <c r="D657" s="21" t="s">
        <v>2691</v>
      </c>
      <c r="E657" s="21" t="s">
        <v>152</v>
      </c>
      <c r="F657" s="21" t="s">
        <v>1883</v>
      </c>
      <c r="G657" s="15">
        <v>135.38</v>
      </c>
      <c r="H657" s="22">
        <v>0.4</v>
      </c>
      <c r="I657" s="47">
        <f t="shared" si="27"/>
        <v>54.152000000000001</v>
      </c>
      <c r="J657" s="47">
        <f t="shared" si="28"/>
        <v>81.227999999999994</v>
      </c>
      <c r="K657" s="5">
        <v>43952</v>
      </c>
    </row>
    <row r="658" spans="1:15" ht="15" customHeight="1" x14ac:dyDescent="0.35">
      <c r="A658" s="45">
        <v>657</v>
      </c>
      <c r="B658" s="14">
        <v>0</v>
      </c>
      <c r="C658" s="46"/>
      <c r="D658" s="21" t="s">
        <v>558</v>
      </c>
      <c r="E658" s="21" t="s">
        <v>559</v>
      </c>
      <c r="F658" s="21" t="s">
        <v>734</v>
      </c>
      <c r="G658" s="15">
        <v>192</v>
      </c>
      <c r="H658" s="22">
        <v>0.7</v>
      </c>
      <c r="I658" s="47">
        <f t="shared" si="27"/>
        <v>134.39999999999998</v>
      </c>
      <c r="J658" s="47">
        <f t="shared" si="28"/>
        <v>57.600000000000023</v>
      </c>
      <c r="K658" s="5">
        <v>43497</v>
      </c>
    </row>
    <row r="659" spans="1:15" ht="15" customHeight="1" x14ac:dyDescent="0.35">
      <c r="A659" s="45">
        <v>658</v>
      </c>
      <c r="B659" s="14">
        <v>0</v>
      </c>
      <c r="C659" s="46"/>
      <c r="D659" s="21" t="s">
        <v>1588</v>
      </c>
      <c r="E659" s="21" t="s">
        <v>254</v>
      </c>
      <c r="F659" s="21" t="s">
        <v>400</v>
      </c>
      <c r="G659" s="15">
        <v>249</v>
      </c>
      <c r="H659" s="22">
        <v>0.4</v>
      </c>
      <c r="I659" s="47">
        <f t="shared" si="27"/>
        <v>99.600000000000009</v>
      </c>
      <c r="J659" s="47">
        <f t="shared" si="28"/>
        <v>149.39999999999998</v>
      </c>
      <c r="K659" s="5">
        <v>44075</v>
      </c>
    </row>
    <row r="660" spans="1:15" ht="15" customHeight="1" x14ac:dyDescent="0.35">
      <c r="A660" s="45">
        <v>659</v>
      </c>
      <c r="B660" s="14">
        <v>1</v>
      </c>
      <c r="C660" s="46"/>
      <c r="D660" s="21" t="s">
        <v>4423</v>
      </c>
      <c r="E660" s="21" t="s">
        <v>4424</v>
      </c>
      <c r="F660" s="21" t="s">
        <v>389</v>
      </c>
      <c r="G660" s="15">
        <v>850</v>
      </c>
      <c r="H660" s="22">
        <v>0.2</v>
      </c>
      <c r="I660" s="47">
        <f t="shared" si="27"/>
        <v>170</v>
      </c>
      <c r="J660" s="47">
        <f t="shared" si="28"/>
        <v>680</v>
      </c>
      <c r="K660" s="5">
        <v>44986</v>
      </c>
    </row>
    <row r="661" spans="1:15" ht="15" customHeight="1" x14ac:dyDescent="0.35">
      <c r="A661" s="45">
        <v>660</v>
      </c>
      <c r="B661" s="14">
        <v>1</v>
      </c>
      <c r="C661" s="46" t="s">
        <v>3637</v>
      </c>
      <c r="D661" s="21" t="s">
        <v>2862</v>
      </c>
      <c r="E661" s="21" t="s">
        <v>457</v>
      </c>
      <c r="F661" s="21" t="s">
        <v>2863</v>
      </c>
      <c r="G661" s="15">
        <v>66</v>
      </c>
      <c r="H661" s="22">
        <v>0.3</v>
      </c>
      <c r="I661" s="47">
        <f t="shared" si="27"/>
        <v>19.8</v>
      </c>
      <c r="J661" s="47">
        <f t="shared" si="28"/>
        <v>46.2</v>
      </c>
      <c r="K661" s="5">
        <v>44743</v>
      </c>
      <c r="L661" s="17" t="s">
        <v>4569</v>
      </c>
    </row>
    <row r="662" spans="1:15" ht="15" customHeight="1" x14ac:dyDescent="0.35">
      <c r="A662" s="45">
        <v>661</v>
      </c>
      <c r="B662" s="14">
        <v>0</v>
      </c>
      <c r="C662" s="46"/>
      <c r="D662" s="21" t="s">
        <v>2696</v>
      </c>
      <c r="E662" s="21" t="s">
        <v>457</v>
      </c>
      <c r="F662" s="21"/>
      <c r="G662" s="15">
        <v>281</v>
      </c>
      <c r="H662" s="22">
        <v>0.2</v>
      </c>
      <c r="I662" s="47">
        <f t="shared" si="27"/>
        <v>56.2</v>
      </c>
      <c r="J662" s="47">
        <f t="shared" si="28"/>
        <v>224.8</v>
      </c>
      <c r="K662" s="5">
        <v>44743</v>
      </c>
    </row>
    <row r="663" spans="1:15" ht="15" customHeight="1" x14ac:dyDescent="0.35">
      <c r="A663" s="45">
        <v>662</v>
      </c>
      <c r="B663" s="14">
        <v>0</v>
      </c>
      <c r="C663" s="46"/>
      <c r="D663" s="21" t="s">
        <v>636</v>
      </c>
      <c r="E663" s="21" t="s">
        <v>457</v>
      </c>
      <c r="F663" s="21"/>
      <c r="G663" s="15">
        <v>148</v>
      </c>
      <c r="H663" s="22">
        <v>0.2</v>
      </c>
      <c r="I663" s="47">
        <f t="shared" si="27"/>
        <v>29.6</v>
      </c>
      <c r="J663" s="47">
        <f t="shared" si="28"/>
        <v>118.4</v>
      </c>
      <c r="K663" s="5">
        <v>42856</v>
      </c>
      <c r="O663" s="19"/>
    </row>
    <row r="664" spans="1:15" ht="15" customHeight="1" x14ac:dyDescent="0.35">
      <c r="A664" s="45">
        <v>663</v>
      </c>
      <c r="B664" s="14">
        <v>2</v>
      </c>
      <c r="C664" s="46"/>
      <c r="D664" s="21" t="s">
        <v>635</v>
      </c>
      <c r="E664" s="21" t="s">
        <v>457</v>
      </c>
      <c r="F664" s="21"/>
      <c r="G664" s="15">
        <v>201</v>
      </c>
      <c r="H664" s="22">
        <v>0.2</v>
      </c>
      <c r="I664" s="47">
        <f t="shared" si="27"/>
        <v>40.200000000000003</v>
      </c>
      <c r="J664" s="47">
        <f t="shared" si="28"/>
        <v>160.80000000000001</v>
      </c>
      <c r="K664" s="5">
        <v>45170</v>
      </c>
      <c r="O664" s="19"/>
    </row>
    <row r="665" spans="1:15" ht="15" customHeight="1" x14ac:dyDescent="0.35">
      <c r="A665" s="45">
        <v>664</v>
      </c>
      <c r="B665" s="14">
        <v>0</v>
      </c>
      <c r="C665" s="46"/>
      <c r="D665" s="21" t="s">
        <v>2822</v>
      </c>
      <c r="E665" s="21" t="s">
        <v>457</v>
      </c>
      <c r="F665" s="21"/>
      <c r="G665" s="15">
        <v>195</v>
      </c>
      <c r="H665" s="22">
        <v>0.2</v>
      </c>
      <c r="I665" s="47">
        <f t="shared" si="27"/>
        <v>39</v>
      </c>
      <c r="J665" s="47">
        <f t="shared" si="28"/>
        <v>156</v>
      </c>
      <c r="K665" s="5">
        <v>45078</v>
      </c>
      <c r="O665" s="19"/>
    </row>
    <row r="666" spans="1:15" ht="15" customHeight="1" x14ac:dyDescent="0.35">
      <c r="A666" s="45">
        <v>665</v>
      </c>
      <c r="B666" s="14">
        <v>0</v>
      </c>
      <c r="C666" s="14"/>
      <c r="D666" s="21" t="s">
        <v>3990</v>
      </c>
      <c r="E666" s="21" t="s">
        <v>1037</v>
      </c>
      <c r="F666" s="21" t="s">
        <v>44</v>
      </c>
      <c r="G666" s="15">
        <v>446</v>
      </c>
      <c r="H666" s="22">
        <v>0.75</v>
      </c>
      <c r="I666" s="47">
        <f t="shared" si="27"/>
        <v>334.5</v>
      </c>
      <c r="J666" s="47">
        <f t="shared" si="28"/>
        <v>111.5</v>
      </c>
      <c r="K666" s="5">
        <v>44835</v>
      </c>
      <c r="O666" s="19"/>
    </row>
    <row r="667" spans="1:15" ht="15" customHeight="1" x14ac:dyDescent="0.35">
      <c r="A667" s="45">
        <v>666</v>
      </c>
      <c r="B667" s="14">
        <v>0</v>
      </c>
      <c r="C667" s="46"/>
      <c r="D667" s="21" t="s">
        <v>634</v>
      </c>
      <c r="E667" s="21" t="s">
        <v>633</v>
      </c>
      <c r="F667" s="21"/>
      <c r="G667" s="15">
        <v>113.7</v>
      </c>
      <c r="H667" s="22">
        <v>0.2</v>
      </c>
      <c r="I667" s="47">
        <f t="shared" si="27"/>
        <v>22.740000000000002</v>
      </c>
      <c r="J667" s="47">
        <f t="shared" si="28"/>
        <v>90.960000000000008</v>
      </c>
      <c r="K667" s="5">
        <v>46054</v>
      </c>
      <c r="O667" s="19"/>
    </row>
    <row r="668" spans="1:15" ht="15" customHeight="1" x14ac:dyDescent="0.35">
      <c r="A668" s="45">
        <v>667</v>
      </c>
      <c r="B668" s="14">
        <v>0</v>
      </c>
      <c r="C668" s="14"/>
      <c r="D668" s="21" t="s">
        <v>4064</v>
      </c>
      <c r="E668" s="21" t="s">
        <v>188</v>
      </c>
      <c r="F668" s="21" t="s">
        <v>234</v>
      </c>
      <c r="G668" s="15">
        <v>933</v>
      </c>
      <c r="H668" s="22">
        <v>0.19</v>
      </c>
      <c r="I668" s="47">
        <f t="shared" si="27"/>
        <v>177.27</v>
      </c>
      <c r="J668" s="47">
        <f t="shared" si="28"/>
        <v>755.73</v>
      </c>
      <c r="K668" s="14"/>
      <c r="L668" s="77" t="s">
        <v>4067</v>
      </c>
      <c r="O668" s="19"/>
    </row>
    <row r="669" spans="1:15" ht="15" customHeight="1" x14ac:dyDescent="0.35">
      <c r="A669" s="45">
        <v>668</v>
      </c>
      <c r="B669" s="14">
        <v>0</v>
      </c>
      <c r="C669" s="46"/>
      <c r="D669" s="21" t="s">
        <v>4451</v>
      </c>
      <c r="E669" s="21" t="s">
        <v>4449</v>
      </c>
      <c r="F669" s="21" t="s">
        <v>4450</v>
      </c>
      <c r="G669" s="15">
        <v>1147</v>
      </c>
      <c r="H669" s="22">
        <v>0.32</v>
      </c>
      <c r="I669" s="47">
        <f t="shared" si="27"/>
        <v>367.04</v>
      </c>
      <c r="J669" s="47">
        <f t="shared" si="28"/>
        <v>779.96</v>
      </c>
      <c r="K669" s="14"/>
      <c r="L669" s="77" t="s">
        <v>4452</v>
      </c>
      <c r="M669" s="35"/>
      <c r="O669" s="19"/>
    </row>
    <row r="670" spans="1:15" ht="15" customHeight="1" x14ac:dyDescent="0.35">
      <c r="A670" s="45">
        <v>669</v>
      </c>
      <c r="B670" s="14">
        <v>0</v>
      </c>
      <c r="C670" s="14"/>
      <c r="D670" s="21" t="s">
        <v>3661</v>
      </c>
      <c r="E670" s="21" t="s">
        <v>3662</v>
      </c>
      <c r="F670" s="21" t="s">
        <v>41</v>
      </c>
      <c r="G670" s="15">
        <v>949.09</v>
      </c>
      <c r="H670" s="22">
        <v>0.16</v>
      </c>
      <c r="I670" s="47">
        <f t="shared" si="27"/>
        <v>151.8544</v>
      </c>
      <c r="J670" s="47">
        <v>790</v>
      </c>
      <c r="K670" s="5">
        <v>44287</v>
      </c>
      <c r="O670" s="19"/>
    </row>
    <row r="671" spans="1:15" ht="15" customHeight="1" x14ac:dyDescent="0.35">
      <c r="A671" s="45">
        <v>670</v>
      </c>
      <c r="B671" s="14">
        <v>0</v>
      </c>
      <c r="C671" s="46"/>
      <c r="D671" s="21" t="s">
        <v>3132</v>
      </c>
      <c r="E671" s="21" t="s">
        <v>3131</v>
      </c>
      <c r="F671" s="21" t="s">
        <v>3133</v>
      </c>
      <c r="G671" s="15">
        <v>75</v>
      </c>
      <c r="H671" s="22">
        <v>0.5</v>
      </c>
      <c r="I671" s="47">
        <f t="shared" si="27"/>
        <v>37.5</v>
      </c>
      <c r="J671" s="47">
        <f t="shared" ref="J671:J705" si="29">G671-I671</f>
        <v>37.5</v>
      </c>
      <c r="K671" s="5">
        <v>44287</v>
      </c>
      <c r="O671" s="19"/>
    </row>
    <row r="672" spans="1:15" ht="15" customHeight="1" x14ac:dyDescent="0.35">
      <c r="A672" s="45">
        <v>671</v>
      </c>
      <c r="B672" s="14">
        <v>0</v>
      </c>
      <c r="C672" s="46"/>
      <c r="D672" s="21" t="s">
        <v>1369</v>
      </c>
      <c r="E672" s="21" t="s">
        <v>26</v>
      </c>
      <c r="F672" s="21" t="s">
        <v>234</v>
      </c>
      <c r="G672" s="15">
        <v>52.8</v>
      </c>
      <c r="H672" s="22">
        <v>0.5</v>
      </c>
      <c r="I672" s="47">
        <f t="shared" si="27"/>
        <v>26.4</v>
      </c>
      <c r="J672" s="47">
        <f t="shared" si="29"/>
        <v>26.4</v>
      </c>
      <c r="K672" s="5">
        <v>43282</v>
      </c>
      <c r="O672" s="19"/>
    </row>
    <row r="673" spans="1:15" ht="15" customHeight="1" x14ac:dyDescent="0.35">
      <c r="A673" s="45">
        <v>672</v>
      </c>
      <c r="B673" s="14">
        <v>2</v>
      </c>
      <c r="C673" s="46"/>
      <c r="D673" s="21" t="s">
        <v>4246</v>
      </c>
      <c r="E673" s="21" t="s">
        <v>4245</v>
      </c>
      <c r="F673" s="21"/>
      <c r="G673" s="15">
        <v>155</v>
      </c>
      <c r="H673" s="22">
        <v>0.2</v>
      </c>
      <c r="I673" s="47">
        <f t="shared" si="27"/>
        <v>31</v>
      </c>
      <c r="J673" s="47">
        <f t="shared" si="29"/>
        <v>124</v>
      </c>
      <c r="K673" s="5"/>
    </row>
    <row r="674" spans="1:15" ht="15" customHeight="1" x14ac:dyDescent="0.35">
      <c r="A674" s="45">
        <v>673</v>
      </c>
      <c r="B674" s="14">
        <v>1</v>
      </c>
      <c r="C674" s="46" t="s">
        <v>3624</v>
      </c>
      <c r="D674" s="21" t="s">
        <v>4094</v>
      </c>
      <c r="E674" s="21" t="s">
        <v>672</v>
      </c>
      <c r="F674" s="21">
        <v>20</v>
      </c>
      <c r="G674" s="15">
        <v>110</v>
      </c>
      <c r="H674" s="22">
        <v>0.4</v>
      </c>
      <c r="I674" s="47">
        <f t="shared" si="27"/>
        <v>44</v>
      </c>
      <c r="J674" s="47">
        <f t="shared" si="29"/>
        <v>66</v>
      </c>
      <c r="K674" s="5">
        <v>44986</v>
      </c>
    </row>
    <row r="675" spans="1:15" ht="15" customHeight="1" x14ac:dyDescent="0.35">
      <c r="A675" s="45">
        <v>674</v>
      </c>
      <c r="B675" s="14">
        <v>2</v>
      </c>
      <c r="C675" s="46"/>
      <c r="D675" s="21" t="s">
        <v>4274</v>
      </c>
      <c r="E675" s="21" t="s">
        <v>672</v>
      </c>
      <c r="F675" s="21" t="s">
        <v>44</v>
      </c>
      <c r="G675" s="15">
        <v>60</v>
      </c>
      <c r="H675" s="22">
        <v>0.4</v>
      </c>
      <c r="I675" s="47">
        <f t="shared" si="27"/>
        <v>24</v>
      </c>
      <c r="J675" s="47">
        <f t="shared" si="29"/>
        <v>36</v>
      </c>
      <c r="K675" s="5">
        <v>45139</v>
      </c>
    </row>
    <row r="676" spans="1:15" ht="15" customHeight="1" x14ac:dyDescent="0.35">
      <c r="A676" s="45">
        <v>675</v>
      </c>
      <c r="B676" s="14">
        <v>1</v>
      </c>
      <c r="C676" s="46" t="s">
        <v>3430</v>
      </c>
      <c r="D676" s="21" t="s">
        <v>3434</v>
      </c>
      <c r="E676" s="21" t="s">
        <v>3431</v>
      </c>
      <c r="F676" s="21" t="s">
        <v>3432</v>
      </c>
      <c r="G676" s="15">
        <v>270.77999999999997</v>
      </c>
      <c r="H676" s="22">
        <v>0.25</v>
      </c>
      <c r="I676" s="47">
        <f t="shared" si="27"/>
        <v>67.694999999999993</v>
      </c>
      <c r="J676" s="47">
        <f t="shared" si="29"/>
        <v>203.08499999999998</v>
      </c>
      <c r="K676" s="5">
        <v>44470</v>
      </c>
    </row>
    <row r="677" spans="1:15" ht="15" customHeight="1" x14ac:dyDescent="0.35">
      <c r="A677" s="45">
        <v>676</v>
      </c>
      <c r="B677" s="14">
        <v>0</v>
      </c>
      <c r="C677" s="46"/>
      <c r="D677" s="21" t="s">
        <v>2678</v>
      </c>
      <c r="E677" s="21" t="s">
        <v>317</v>
      </c>
      <c r="F677" s="21"/>
      <c r="G677" s="15">
        <v>50.8</v>
      </c>
      <c r="H677" s="22">
        <v>0.15</v>
      </c>
      <c r="I677" s="47">
        <f t="shared" si="27"/>
        <v>7.6199999999999992</v>
      </c>
      <c r="J677" s="47">
        <f t="shared" si="29"/>
        <v>43.18</v>
      </c>
      <c r="K677" s="5">
        <v>43617</v>
      </c>
    </row>
    <row r="678" spans="1:15" ht="15" customHeight="1" x14ac:dyDescent="0.35">
      <c r="A678" s="45">
        <v>677</v>
      </c>
      <c r="B678" s="14">
        <v>0</v>
      </c>
      <c r="C678" s="46"/>
      <c r="D678" s="21" t="s">
        <v>1618</v>
      </c>
      <c r="E678" s="21" t="s">
        <v>317</v>
      </c>
      <c r="F678" s="21" t="s">
        <v>1619</v>
      </c>
      <c r="G678" s="15">
        <v>54.94</v>
      </c>
      <c r="H678" s="22">
        <v>0.5</v>
      </c>
      <c r="I678" s="47">
        <f t="shared" si="27"/>
        <v>27.47</v>
      </c>
      <c r="J678" s="47">
        <f t="shared" si="29"/>
        <v>27.47</v>
      </c>
      <c r="K678" s="5">
        <v>42767</v>
      </c>
    </row>
    <row r="679" spans="1:15" ht="15" customHeight="1" x14ac:dyDescent="0.35">
      <c r="A679" s="45">
        <v>678</v>
      </c>
      <c r="B679" s="14">
        <v>0</v>
      </c>
      <c r="C679" s="46"/>
      <c r="D679" s="21" t="s">
        <v>1525</v>
      </c>
      <c r="E679" s="21" t="s">
        <v>1526</v>
      </c>
      <c r="F679" s="21"/>
      <c r="G679" s="15">
        <v>408.19</v>
      </c>
      <c r="H679" s="22">
        <v>0.15</v>
      </c>
      <c r="I679" s="47">
        <f t="shared" si="27"/>
        <v>61.228499999999997</v>
      </c>
      <c r="J679" s="47">
        <f t="shared" si="29"/>
        <v>346.9615</v>
      </c>
      <c r="K679" s="5">
        <v>44044</v>
      </c>
    </row>
    <row r="680" spans="1:15" ht="15" customHeight="1" x14ac:dyDescent="0.35">
      <c r="A680" s="45">
        <v>679</v>
      </c>
      <c r="B680" s="14">
        <v>0</v>
      </c>
      <c r="C680" s="46"/>
      <c r="D680" s="21" t="s">
        <v>631</v>
      </c>
      <c r="E680" s="21" t="s">
        <v>632</v>
      </c>
      <c r="F680" s="21" t="s">
        <v>202</v>
      </c>
      <c r="G680" s="15">
        <v>425</v>
      </c>
      <c r="H680" s="22">
        <v>0.2</v>
      </c>
      <c r="I680" s="47">
        <f t="shared" si="27"/>
        <v>85</v>
      </c>
      <c r="J680" s="47">
        <f t="shared" si="29"/>
        <v>340</v>
      </c>
      <c r="K680" s="5">
        <v>43586</v>
      </c>
    </row>
    <row r="681" spans="1:15" ht="15" customHeight="1" x14ac:dyDescent="0.35">
      <c r="A681" s="45">
        <v>680</v>
      </c>
      <c r="B681" s="14">
        <v>1</v>
      </c>
      <c r="C681" s="46"/>
      <c r="D681" s="21" t="s">
        <v>4233</v>
      </c>
      <c r="E681" s="21" t="s">
        <v>981</v>
      </c>
      <c r="F681" s="21" t="s">
        <v>489</v>
      </c>
      <c r="G681" s="15">
        <v>770</v>
      </c>
      <c r="H681" s="22">
        <v>0.7</v>
      </c>
      <c r="I681" s="47">
        <f t="shared" si="27"/>
        <v>539</v>
      </c>
      <c r="J681" s="47">
        <f t="shared" si="29"/>
        <v>231</v>
      </c>
      <c r="K681" s="5">
        <v>45047</v>
      </c>
    </row>
    <row r="682" spans="1:15" ht="15" customHeight="1" x14ac:dyDescent="0.35">
      <c r="A682" s="45">
        <v>681</v>
      </c>
      <c r="B682" s="14">
        <v>1</v>
      </c>
      <c r="C682" s="46"/>
      <c r="D682" s="21" t="s">
        <v>4230</v>
      </c>
      <c r="E682" s="21" t="s">
        <v>981</v>
      </c>
      <c r="F682" s="21" t="s">
        <v>720</v>
      </c>
      <c r="G682" s="15">
        <v>154</v>
      </c>
      <c r="H682" s="22">
        <v>0.5</v>
      </c>
      <c r="I682" s="47">
        <f t="shared" si="27"/>
        <v>77</v>
      </c>
      <c r="J682" s="47">
        <f t="shared" si="29"/>
        <v>77</v>
      </c>
      <c r="K682" s="5">
        <v>45017</v>
      </c>
    </row>
    <row r="683" spans="1:15" ht="15" customHeight="1" x14ac:dyDescent="0.35">
      <c r="A683" s="45">
        <v>682</v>
      </c>
      <c r="B683" s="14">
        <v>2</v>
      </c>
      <c r="C683" s="14"/>
      <c r="D683" s="21" t="s">
        <v>3952</v>
      </c>
      <c r="E683" s="21" t="s">
        <v>291</v>
      </c>
      <c r="F683" s="21" t="s">
        <v>3953</v>
      </c>
      <c r="G683" s="15">
        <v>153</v>
      </c>
      <c r="H683" s="22">
        <v>0.4</v>
      </c>
      <c r="I683" s="47">
        <f t="shared" ref="I683:I750" si="30">G683*H683</f>
        <v>61.2</v>
      </c>
      <c r="J683" s="47">
        <f t="shared" si="29"/>
        <v>91.8</v>
      </c>
      <c r="K683" s="5">
        <v>45292</v>
      </c>
    </row>
    <row r="684" spans="1:15" ht="15" customHeight="1" x14ac:dyDescent="0.35">
      <c r="A684" s="45">
        <v>683</v>
      </c>
      <c r="B684" s="14">
        <v>2</v>
      </c>
      <c r="C684" s="46" t="s">
        <v>3527</v>
      </c>
      <c r="D684" s="45" t="s">
        <v>4417</v>
      </c>
      <c r="E684" s="21" t="s">
        <v>103</v>
      </c>
      <c r="F684" s="21" t="s">
        <v>4415</v>
      </c>
      <c r="G684" s="15">
        <v>105</v>
      </c>
      <c r="H684" s="22">
        <v>0.4</v>
      </c>
      <c r="I684" s="47">
        <f t="shared" si="30"/>
        <v>42</v>
      </c>
      <c r="J684" s="47">
        <f t="shared" si="29"/>
        <v>63</v>
      </c>
      <c r="K684" s="5">
        <v>44866</v>
      </c>
    </row>
    <row r="685" spans="1:15" ht="15" customHeight="1" x14ac:dyDescent="0.35">
      <c r="A685" s="45">
        <v>684</v>
      </c>
      <c r="B685" s="14">
        <v>4</v>
      </c>
      <c r="C685" s="46"/>
      <c r="D685" s="45" t="s">
        <v>4417</v>
      </c>
      <c r="E685" s="21" t="s">
        <v>103</v>
      </c>
      <c r="F685" s="21" t="s">
        <v>391</v>
      </c>
      <c r="G685" s="15">
        <v>135</v>
      </c>
      <c r="H685" s="22">
        <v>0.55000000000000004</v>
      </c>
      <c r="I685" s="47">
        <f t="shared" si="30"/>
        <v>74.25</v>
      </c>
      <c r="J685" s="47">
        <f t="shared" si="29"/>
        <v>60.75</v>
      </c>
      <c r="K685" s="5">
        <v>45231</v>
      </c>
      <c r="L685" s="17" t="s">
        <v>4535</v>
      </c>
    </row>
    <row r="686" spans="1:15" ht="15" customHeight="1" x14ac:dyDescent="0.35">
      <c r="A686" s="45">
        <v>685</v>
      </c>
      <c r="B686" s="14">
        <v>0</v>
      </c>
      <c r="C686" s="46" t="s">
        <v>3648</v>
      </c>
      <c r="D686" s="21" t="s">
        <v>2425</v>
      </c>
      <c r="E686" s="21" t="s">
        <v>266</v>
      </c>
      <c r="F686" s="21" t="s">
        <v>2426</v>
      </c>
      <c r="G686" s="15">
        <v>193</v>
      </c>
      <c r="H686" s="22">
        <v>0.5</v>
      </c>
      <c r="I686" s="47">
        <f t="shared" si="30"/>
        <v>96.5</v>
      </c>
      <c r="J686" s="47">
        <f t="shared" si="29"/>
        <v>96.5</v>
      </c>
      <c r="K686" s="5">
        <v>44378</v>
      </c>
    </row>
    <row r="687" spans="1:15" ht="15" customHeight="1" x14ac:dyDescent="0.35">
      <c r="A687" s="45">
        <v>686</v>
      </c>
      <c r="B687" s="14">
        <v>0</v>
      </c>
      <c r="C687" s="46"/>
      <c r="D687" s="21" t="s">
        <v>4111</v>
      </c>
      <c r="E687" s="21" t="s">
        <v>266</v>
      </c>
      <c r="F687" s="21" t="s">
        <v>234</v>
      </c>
      <c r="G687" s="15">
        <v>205</v>
      </c>
      <c r="H687" s="22">
        <v>0.5</v>
      </c>
      <c r="I687" s="47">
        <f t="shared" si="30"/>
        <v>102.5</v>
      </c>
      <c r="J687" s="47">
        <f t="shared" si="29"/>
        <v>102.5</v>
      </c>
      <c r="K687" s="5">
        <v>44927</v>
      </c>
    </row>
    <row r="688" spans="1:15" ht="15" customHeight="1" x14ac:dyDescent="0.35">
      <c r="A688" s="45">
        <v>687</v>
      </c>
      <c r="B688" s="14">
        <v>0</v>
      </c>
      <c r="C688" s="46"/>
      <c r="D688" s="21" t="s">
        <v>821</v>
      </c>
      <c r="E688" s="21"/>
      <c r="F688" s="21" t="s">
        <v>2150</v>
      </c>
      <c r="G688" s="15">
        <v>1700</v>
      </c>
      <c r="H688" s="22">
        <v>0.65</v>
      </c>
      <c r="I688" s="47">
        <f t="shared" si="30"/>
        <v>1105</v>
      </c>
      <c r="J688" s="47">
        <f t="shared" si="29"/>
        <v>595</v>
      </c>
      <c r="K688" s="5">
        <v>43586</v>
      </c>
      <c r="L688" s="17" t="s">
        <v>1022</v>
      </c>
      <c r="O688" s="19"/>
    </row>
    <row r="689" spans="1:15" ht="15" customHeight="1" x14ac:dyDescent="0.35">
      <c r="A689" s="45">
        <v>688</v>
      </c>
      <c r="B689" s="14">
        <v>0</v>
      </c>
      <c r="C689" s="46" t="s">
        <v>3497</v>
      </c>
      <c r="D689" s="21" t="s">
        <v>4110</v>
      </c>
      <c r="E689" s="21" t="s">
        <v>266</v>
      </c>
      <c r="F689" s="21" t="s">
        <v>234</v>
      </c>
      <c r="G689" s="15">
        <v>185</v>
      </c>
      <c r="H689" s="22">
        <v>0.5</v>
      </c>
      <c r="I689" s="47">
        <f t="shared" si="30"/>
        <v>92.5</v>
      </c>
      <c r="J689" s="47">
        <f t="shared" si="29"/>
        <v>92.5</v>
      </c>
      <c r="K689" s="5">
        <v>44470</v>
      </c>
      <c r="O689" s="19"/>
    </row>
    <row r="690" spans="1:15" ht="15" customHeight="1" x14ac:dyDescent="0.35">
      <c r="A690" s="45">
        <v>689</v>
      </c>
      <c r="B690" s="14">
        <v>0</v>
      </c>
      <c r="C690" s="46"/>
      <c r="D690" s="21" t="s">
        <v>1550</v>
      </c>
      <c r="E690" s="21" t="s">
        <v>1549</v>
      </c>
      <c r="F690" s="21"/>
      <c r="G690" s="15">
        <v>258.5</v>
      </c>
      <c r="H690" s="22">
        <v>0.3</v>
      </c>
      <c r="I690" s="47">
        <f t="shared" si="30"/>
        <v>77.55</v>
      </c>
      <c r="J690" s="47">
        <f t="shared" si="29"/>
        <v>180.95</v>
      </c>
      <c r="K690" s="5">
        <v>43344</v>
      </c>
      <c r="M690" s="17" t="s">
        <v>4241</v>
      </c>
      <c r="O690" s="19"/>
    </row>
    <row r="691" spans="1:15" ht="15" customHeight="1" x14ac:dyDescent="0.35">
      <c r="A691" s="45">
        <v>690</v>
      </c>
      <c r="B691" s="14">
        <v>2</v>
      </c>
      <c r="C691" s="46"/>
      <c r="D691" s="21" t="s">
        <v>4441</v>
      </c>
      <c r="E691" s="21" t="s">
        <v>1819</v>
      </c>
      <c r="F691" s="21" t="s">
        <v>44</v>
      </c>
      <c r="G691" s="15">
        <v>440</v>
      </c>
      <c r="H691" s="22">
        <v>0.8</v>
      </c>
      <c r="I691" s="47">
        <f t="shared" si="30"/>
        <v>352</v>
      </c>
      <c r="J691" s="47">
        <f t="shared" si="29"/>
        <v>88</v>
      </c>
      <c r="K691" s="5">
        <v>45231</v>
      </c>
      <c r="O691" s="19"/>
    </row>
    <row r="692" spans="1:15" ht="15" customHeight="1" x14ac:dyDescent="0.35">
      <c r="A692" s="45">
        <v>691</v>
      </c>
      <c r="B692" s="14">
        <v>0</v>
      </c>
      <c r="C692" s="46"/>
      <c r="D692" s="21" t="s">
        <v>630</v>
      </c>
      <c r="E692" s="21"/>
      <c r="F692" s="21" t="s">
        <v>202</v>
      </c>
      <c r="G692" s="15">
        <v>304.94</v>
      </c>
      <c r="H692" s="22">
        <v>0.18</v>
      </c>
      <c r="I692" s="47">
        <f t="shared" si="30"/>
        <v>54.889199999999995</v>
      </c>
      <c r="J692" s="47">
        <f t="shared" si="29"/>
        <v>250.05080000000001</v>
      </c>
      <c r="K692" s="5">
        <v>43405</v>
      </c>
      <c r="O692" s="19"/>
    </row>
    <row r="693" spans="1:15" ht="15" customHeight="1" x14ac:dyDescent="0.35">
      <c r="A693" s="45">
        <v>692</v>
      </c>
      <c r="B693" s="14">
        <v>0</v>
      </c>
      <c r="C693" s="46"/>
      <c r="D693" s="21" t="s">
        <v>2140</v>
      </c>
      <c r="E693" s="21" t="s">
        <v>2141</v>
      </c>
      <c r="F693" s="21"/>
      <c r="G693" s="15">
        <v>265.55</v>
      </c>
      <c r="H693" s="22">
        <v>0.15</v>
      </c>
      <c r="I693" s="47">
        <f t="shared" si="30"/>
        <v>39.832500000000003</v>
      </c>
      <c r="J693" s="47">
        <f t="shared" si="29"/>
        <v>225.7175</v>
      </c>
      <c r="K693" s="5">
        <v>43556</v>
      </c>
      <c r="O693" s="19"/>
    </row>
    <row r="694" spans="1:15" ht="15" customHeight="1" x14ac:dyDescent="0.35">
      <c r="A694" s="45">
        <v>693</v>
      </c>
      <c r="B694" s="14">
        <v>1</v>
      </c>
      <c r="C694" s="46"/>
      <c r="D694" s="21" t="s">
        <v>2554</v>
      </c>
      <c r="E694" s="21" t="s">
        <v>485</v>
      </c>
      <c r="F694" s="21" t="s">
        <v>389</v>
      </c>
      <c r="G694" s="15">
        <v>561</v>
      </c>
      <c r="H694" s="22">
        <v>0.7</v>
      </c>
      <c r="I694" s="47">
        <f t="shared" si="30"/>
        <v>392.7</v>
      </c>
      <c r="J694" s="47">
        <f t="shared" si="29"/>
        <v>168.3</v>
      </c>
      <c r="K694" s="5">
        <v>45139</v>
      </c>
      <c r="O694" s="19"/>
    </row>
    <row r="695" spans="1:15" ht="15" customHeight="1" x14ac:dyDescent="0.35">
      <c r="A695" s="45">
        <v>694</v>
      </c>
      <c r="B695" s="14">
        <v>1</v>
      </c>
      <c r="C695" s="46"/>
      <c r="D695" s="21" t="s">
        <v>4324</v>
      </c>
      <c r="E695" s="21" t="s">
        <v>485</v>
      </c>
      <c r="F695" s="21" t="s">
        <v>389</v>
      </c>
      <c r="G695" s="15">
        <v>905</v>
      </c>
      <c r="H695" s="22">
        <v>0.7</v>
      </c>
      <c r="I695" s="47">
        <f t="shared" si="30"/>
        <v>633.5</v>
      </c>
      <c r="J695" s="47">
        <f t="shared" si="29"/>
        <v>271.5</v>
      </c>
      <c r="K695" s="5">
        <v>45200</v>
      </c>
      <c r="O695" s="19"/>
    </row>
    <row r="696" spans="1:15" ht="15" customHeight="1" x14ac:dyDescent="0.35">
      <c r="A696" s="45">
        <v>695</v>
      </c>
      <c r="B696" s="14">
        <v>0</v>
      </c>
      <c r="C696" s="46"/>
      <c r="D696" s="21" t="s">
        <v>3916</v>
      </c>
      <c r="E696" s="21" t="s">
        <v>101</v>
      </c>
      <c r="F696" s="21" t="s">
        <v>48</v>
      </c>
      <c r="G696" s="15">
        <v>288</v>
      </c>
      <c r="H696" s="22">
        <v>0.65</v>
      </c>
      <c r="I696" s="47">
        <f>G696*H696</f>
        <v>187.20000000000002</v>
      </c>
      <c r="J696" s="47">
        <f t="shared" si="29"/>
        <v>100.79999999999998</v>
      </c>
      <c r="K696" s="5">
        <v>44774</v>
      </c>
      <c r="O696" s="19"/>
    </row>
    <row r="697" spans="1:15" ht="15" customHeight="1" x14ac:dyDescent="0.35">
      <c r="A697" s="45">
        <v>696</v>
      </c>
      <c r="B697" s="14">
        <v>0</v>
      </c>
      <c r="C697" s="46"/>
      <c r="D697" s="21" t="s">
        <v>1267</v>
      </c>
      <c r="E697" s="21" t="s">
        <v>101</v>
      </c>
      <c r="F697" s="21"/>
      <c r="G697" s="15">
        <v>90</v>
      </c>
      <c r="H697" s="22">
        <v>0.5</v>
      </c>
      <c r="I697" s="47">
        <f t="shared" si="30"/>
        <v>45</v>
      </c>
      <c r="J697" s="47">
        <f t="shared" si="29"/>
        <v>45</v>
      </c>
      <c r="K697" s="5">
        <v>43922</v>
      </c>
      <c r="O697" s="19"/>
    </row>
    <row r="698" spans="1:15" ht="15" customHeight="1" x14ac:dyDescent="0.35">
      <c r="A698" s="45">
        <v>697</v>
      </c>
      <c r="B698" s="14">
        <v>0</v>
      </c>
      <c r="C698" s="46"/>
      <c r="D698" s="21" t="s">
        <v>2382</v>
      </c>
      <c r="E698" s="21" t="s">
        <v>2383</v>
      </c>
      <c r="F698" s="21" t="s">
        <v>2384</v>
      </c>
      <c r="G698" s="15">
        <v>311.45</v>
      </c>
      <c r="H698" s="22">
        <v>0.2</v>
      </c>
      <c r="I698" s="47">
        <f t="shared" si="30"/>
        <v>62.29</v>
      </c>
      <c r="J698" s="47">
        <f t="shared" si="29"/>
        <v>249.16</v>
      </c>
      <c r="K698" s="5">
        <v>43983</v>
      </c>
      <c r="O698" s="19"/>
    </row>
    <row r="699" spans="1:15" ht="15" customHeight="1" x14ac:dyDescent="0.35">
      <c r="A699" s="45">
        <v>698</v>
      </c>
      <c r="B699" s="14">
        <v>0</v>
      </c>
      <c r="C699" s="46"/>
      <c r="D699" s="21" t="s">
        <v>2847</v>
      </c>
      <c r="E699" s="21" t="s">
        <v>2848</v>
      </c>
      <c r="F699" s="21" t="s">
        <v>2849</v>
      </c>
      <c r="G699" s="15">
        <v>145.30000000000001</v>
      </c>
      <c r="H699" s="22">
        <v>0.2</v>
      </c>
      <c r="I699" s="47">
        <f t="shared" si="30"/>
        <v>29.060000000000002</v>
      </c>
      <c r="J699" s="47">
        <f t="shared" si="29"/>
        <v>116.24000000000001</v>
      </c>
      <c r="K699" s="5">
        <v>43983</v>
      </c>
      <c r="O699" s="19"/>
    </row>
    <row r="700" spans="1:15" ht="15" customHeight="1" x14ac:dyDescent="0.35">
      <c r="A700" s="45">
        <v>699</v>
      </c>
      <c r="B700" s="14">
        <v>0</v>
      </c>
      <c r="C700" s="46"/>
      <c r="D700" s="21" t="s">
        <v>2933</v>
      </c>
      <c r="E700" s="21" t="s">
        <v>2934</v>
      </c>
      <c r="F700" s="21"/>
      <c r="G700" s="15">
        <v>322</v>
      </c>
      <c r="H700" s="22">
        <v>0.1</v>
      </c>
      <c r="I700" s="47">
        <f t="shared" si="30"/>
        <v>32.200000000000003</v>
      </c>
      <c r="J700" s="47">
        <f t="shared" si="29"/>
        <v>289.8</v>
      </c>
      <c r="K700" s="5">
        <v>45566</v>
      </c>
    </row>
    <row r="701" spans="1:15" ht="15" customHeight="1" x14ac:dyDescent="0.35">
      <c r="A701" s="45">
        <v>700</v>
      </c>
      <c r="B701" s="14">
        <v>1</v>
      </c>
      <c r="C701" s="46"/>
      <c r="D701" s="21" t="s">
        <v>1123</v>
      </c>
      <c r="E701" s="21" t="s">
        <v>2934</v>
      </c>
      <c r="F701" s="21" t="s">
        <v>735</v>
      </c>
      <c r="G701" s="15">
        <v>249</v>
      </c>
      <c r="H701" s="22">
        <v>0.25</v>
      </c>
      <c r="I701" s="47">
        <f t="shared" si="30"/>
        <v>62.25</v>
      </c>
      <c r="J701" s="47">
        <f t="shared" si="29"/>
        <v>186.75</v>
      </c>
      <c r="K701" s="5">
        <v>43435</v>
      </c>
    </row>
    <row r="702" spans="1:15" ht="15" customHeight="1" x14ac:dyDescent="0.35">
      <c r="A702" s="45">
        <v>701</v>
      </c>
      <c r="B702" s="14">
        <v>1</v>
      </c>
      <c r="C702" s="46"/>
      <c r="D702" s="21" t="s">
        <v>639</v>
      </c>
      <c r="E702" s="21" t="s">
        <v>640</v>
      </c>
      <c r="F702" s="21"/>
      <c r="G702" s="15">
        <v>172</v>
      </c>
      <c r="H702" s="22">
        <v>0.2</v>
      </c>
      <c r="I702" s="47">
        <f t="shared" si="30"/>
        <v>34.4</v>
      </c>
      <c r="J702" s="47">
        <f t="shared" si="29"/>
        <v>137.6</v>
      </c>
      <c r="K702" s="5">
        <v>45323</v>
      </c>
    </row>
    <row r="703" spans="1:15" ht="15" customHeight="1" x14ac:dyDescent="0.35">
      <c r="A703" s="45">
        <v>702</v>
      </c>
      <c r="B703" s="14">
        <v>2</v>
      </c>
      <c r="C703" s="46"/>
      <c r="D703" s="21" t="s">
        <v>3738</v>
      </c>
      <c r="E703" s="21" t="s">
        <v>223</v>
      </c>
      <c r="F703" s="21" t="s">
        <v>218</v>
      </c>
      <c r="G703" s="15">
        <v>200</v>
      </c>
      <c r="H703" s="22">
        <v>0.6</v>
      </c>
      <c r="I703" s="47">
        <f t="shared" si="30"/>
        <v>120</v>
      </c>
      <c r="J703" s="47">
        <f t="shared" si="29"/>
        <v>80</v>
      </c>
      <c r="K703" s="5">
        <v>45383</v>
      </c>
    </row>
    <row r="704" spans="1:15" ht="15" customHeight="1" x14ac:dyDescent="0.35">
      <c r="A704" s="45">
        <v>703</v>
      </c>
      <c r="B704" s="14">
        <v>0</v>
      </c>
      <c r="C704" s="14"/>
      <c r="D704" s="21" t="s">
        <v>3854</v>
      </c>
      <c r="E704" s="21" t="s">
        <v>1314</v>
      </c>
      <c r="F704" s="21" t="s">
        <v>2895</v>
      </c>
      <c r="G704" s="15">
        <v>210</v>
      </c>
      <c r="H704" s="22">
        <v>0.4</v>
      </c>
      <c r="I704" s="47">
        <f t="shared" si="30"/>
        <v>84</v>
      </c>
      <c r="J704" s="47">
        <f t="shared" si="29"/>
        <v>126</v>
      </c>
      <c r="K704" s="5">
        <v>44682</v>
      </c>
    </row>
    <row r="705" spans="1:15" ht="15" customHeight="1" x14ac:dyDescent="0.35">
      <c r="A705" s="45">
        <v>704</v>
      </c>
      <c r="B705" s="14">
        <v>0</v>
      </c>
      <c r="C705" s="14"/>
      <c r="D705" s="21" t="s">
        <v>4476</v>
      </c>
      <c r="E705" s="21" t="s">
        <v>2953</v>
      </c>
      <c r="F705" s="21" t="s">
        <v>2635</v>
      </c>
      <c r="G705" s="15">
        <v>447</v>
      </c>
      <c r="H705" s="22">
        <v>0.6</v>
      </c>
      <c r="I705" s="47">
        <f t="shared" si="30"/>
        <v>268.2</v>
      </c>
      <c r="J705" s="47">
        <f t="shared" si="29"/>
        <v>178.8</v>
      </c>
      <c r="K705" s="5">
        <v>45170</v>
      </c>
    </row>
    <row r="706" spans="1:15" ht="15" customHeight="1" x14ac:dyDescent="0.35">
      <c r="A706" s="45">
        <v>705</v>
      </c>
      <c r="B706" s="14">
        <v>0</v>
      </c>
      <c r="C706" s="14"/>
      <c r="D706" s="21" t="s">
        <v>4481</v>
      </c>
      <c r="E706" s="21" t="s">
        <v>2953</v>
      </c>
      <c r="F706" s="21" t="s">
        <v>2635</v>
      </c>
      <c r="G706" s="15">
        <v>850</v>
      </c>
      <c r="H706" s="22">
        <v>0.7</v>
      </c>
      <c r="I706" s="47">
        <f t="shared" si="30"/>
        <v>595</v>
      </c>
      <c r="J706" s="47">
        <f t="shared" ref="J706:J738" si="31">G706-I706</f>
        <v>255</v>
      </c>
      <c r="K706" s="5">
        <v>44986</v>
      </c>
    </row>
    <row r="707" spans="1:15" ht="15" customHeight="1" x14ac:dyDescent="0.35">
      <c r="A707" s="45">
        <v>706</v>
      </c>
      <c r="B707" s="14">
        <v>1</v>
      </c>
      <c r="C707" s="46"/>
      <c r="D707" s="21" t="s">
        <v>4422</v>
      </c>
      <c r="E707" s="21" t="s">
        <v>2953</v>
      </c>
      <c r="F707" s="21" t="s">
        <v>796</v>
      </c>
      <c r="G707" s="15">
        <v>190</v>
      </c>
      <c r="H707" s="22">
        <v>0.6</v>
      </c>
      <c r="I707" s="47">
        <f t="shared" si="30"/>
        <v>114</v>
      </c>
      <c r="J707" s="47">
        <f t="shared" si="31"/>
        <v>76</v>
      </c>
      <c r="K707" s="5">
        <v>44835</v>
      </c>
    </row>
    <row r="708" spans="1:15" ht="15" customHeight="1" x14ac:dyDescent="0.35">
      <c r="A708" s="45">
        <v>707</v>
      </c>
      <c r="B708" s="14">
        <v>0</v>
      </c>
      <c r="C708" s="14"/>
      <c r="D708" s="21" t="s">
        <v>3851</v>
      </c>
      <c r="E708" s="21" t="s">
        <v>3852</v>
      </c>
      <c r="F708" s="21" t="s">
        <v>3853</v>
      </c>
      <c r="G708" s="15">
        <v>326</v>
      </c>
      <c r="H708" s="22">
        <v>0.25</v>
      </c>
      <c r="I708" s="47">
        <f t="shared" si="30"/>
        <v>81.5</v>
      </c>
      <c r="J708" s="47">
        <f t="shared" si="31"/>
        <v>244.5</v>
      </c>
      <c r="K708" s="5">
        <v>44621</v>
      </c>
    </row>
    <row r="709" spans="1:15" ht="15" customHeight="1" x14ac:dyDescent="0.35">
      <c r="A709" s="45">
        <v>708</v>
      </c>
      <c r="B709" s="14">
        <v>1</v>
      </c>
      <c r="C709" s="14"/>
      <c r="D709" s="21" t="s">
        <v>3964</v>
      </c>
      <c r="E709" s="21" t="s">
        <v>3965</v>
      </c>
      <c r="F709" s="21" t="s">
        <v>3966</v>
      </c>
      <c r="G709" s="15">
        <v>690.29</v>
      </c>
      <c r="H709" s="22">
        <v>0.25</v>
      </c>
      <c r="I709" s="47">
        <f t="shared" si="30"/>
        <v>172.57249999999999</v>
      </c>
      <c r="J709" s="47">
        <f t="shared" si="31"/>
        <v>517.71749999999997</v>
      </c>
      <c r="K709" s="5">
        <v>44593</v>
      </c>
    </row>
    <row r="710" spans="1:15" ht="15" customHeight="1" x14ac:dyDescent="0.35">
      <c r="A710" s="45">
        <v>709</v>
      </c>
      <c r="B710" s="14">
        <v>0</v>
      </c>
      <c r="C710" s="46"/>
      <c r="D710" s="21" t="s">
        <v>4446</v>
      </c>
      <c r="E710" s="21" t="s">
        <v>73</v>
      </c>
      <c r="F710" s="21"/>
      <c r="G710" s="15">
        <v>200</v>
      </c>
      <c r="H710" s="22">
        <v>0.7</v>
      </c>
      <c r="I710" s="47">
        <f t="shared" si="30"/>
        <v>140</v>
      </c>
      <c r="J710" s="47">
        <f t="shared" si="31"/>
        <v>60</v>
      </c>
      <c r="K710" s="5">
        <v>43282</v>
      </c>
    </row>
    <row r="711" spans="1:15" ht="15" customHeight="1" x14ac:dyDescent="0.35">
      <c r="A711" s="45">
        <v>710</v>
      </c>
      <c r="B711" s="14">
        <v>1</v>
      </c>
      <c r="C711" s="46"/>
      <c r="D711" s="21" t="s">
        <v>4544</v>
      </c>
      <c r="E711" s="21" t="s">
        <v>3735</v>
      </c>
      <c r="F711" s="21" t="s">
        <v>202</v>
      </c>
      <c r="G711" s="15">
        <v>1347</v>
      </c>
      <c r="H711" s="22">
        <v>0.88500000000000001</v>
      </c>
      <c r="I711" s="47">
        <f t="shared" si="30"/>
        <v>1192.095</v>
      </c>
      <c r="J711" s="47">
        <v>150</v>
      </c>
      <c r="K711" s="5">
        <v>44774</v>
      </c>
    </row>
    <row r="712" spans="1:15" ht="15" customHeight="1" x14ac:dyDescent="0.35">
      <c r="A712" s="45">
        <v>711</v>
      </c>
      <c r="B712" s="14">
        <v>1</v>
      </c>
      <c r="C712" s="46"/>
      <c r="D712" s="21" t="s">
        <v>4581</v>
      </c>
      <c r="E712" s="21" t="s">
        <v>3735</v>
      </c>
      <c r="F712" s="21" t="s">
        <v>234</v>
      </c>
      <c r="G712" s="15">
        <v>1400</v>
      </c>
      <c r="H712" s="22">
        <v>0.8</v>
      </c>
      <c r="I712" s="47">
        <f t="shared" si="30"/>
        <v>1120</v>
      </c>
      <c r="J712" s="47">
        <f t="shared" si="31"/>
        <v>280</v>
      </c>
      <c r="K712" s="5"/>
    </row>
    <row r="713" spans="1:15" ht="15" customHeight="1" x14ac:dyDescent="0.35">
      <c r="A713" s="45">
        <v>712</v>
      </c>
      <c r="B713" s="14">
        <v>0</v>
      </c>
      <c r="C713" s="46"/>
      <c r="D713" s="21" t="s">
        <v>1320</v>
      </c>
      <c r="E713" s="21" t="s">
        <v>1318</v>
      </c>
      <c r="F713" s="21" t="s">
        <v>1323</v>
      </c>
      <c r="G713" s="15">
        <v>709.39</v>
      </c>
      <c r="H713" s="22">
        <v>0.2</v>
      </c>
      <c r="I713" s="47">
        <f t="shared" si="30"/>
        <v>141.87800000000001</v>
      </c>
      <c r="J713" s="47">
        <f t="shared" si="31"/>
        <v>567.51199999999994</v>
      </c>
      <c r="K713" s="5">
        <v>42917</v>
      </c>
    </row>
    <row r="714" spans="1:15" ht="15" customHeight="1" x14ac:dyDescent="0.35">
      <c r="A714" s="45">
        <v>713</v>
      </c>
      <c r="B714" s="14">
        <v>0</v>
      </c>
      <c r="C714" s="46"/>
      <c r="D714" s="21" t="s">
        <v>3214</v>
      </c>
      <c r="E714" s="21" t="s">
        <v>340</v>
      </c>
      <c r="F714" s="21" t="s">
        <v>3215</v>
      </c>
      <c r="G714" s="15">
        <v>105</v>
      </c>
      <c r="H714" s="22">
        <v>0.6</v>
      </c>
      <c r="I714" s="47">
        <f t="shared" si="30"/>
        <v>63</v>
      </c>
      <c r="J714" s="47">
        <f t="shared" si="31"/>
        <v>42</v>
      </c>
      <c r="K714" s="5">
        <v>44409</v>
      </c>
    </row>
    <row r="715" spans="1:15" ht="15" customHeight="1" x14ac:dyDescent="0.35">
      <c r="A715" s="45">
        <v>714</v>
      </c>
      <c r="B715" s="14">
        <v>0</v>
      </c>
      <c r="C715" s="46"/>
      <c r="D715" s="21" t="s">
        <v>2469</v>
      </c>
      <c r="E715" s="21" t="s">
        <v>2470</v>
      </c>
      <c r="F715" s="21" t="s">
        <v>2471</v>
      </c>
      <c r="G715" s="15">
        <v>57</v>
      </c>
      <c r="H715" s="22">
        <v>0.4</v>
      </c>
      <c r="I715" s="47">
        <f t="shared" si="30"/>
        <v>22.8</v>
      </c>
      <c r="J715" s="47">
        <f t="shared" si="31"/>
        <v>34.200000000000003</v>
      </c>
      <c r="K715" s="5">
        <v>43800</v>
      </c>
    </row>
    <row r="716" spans="1:15" ht="15" customHeight="1" x14ac:dyDescent="0.35">
      <c r="A716" s="45">
        <v>715</v>
      </c>
      <c r="B716" s="14">
        <v>2</v>
      </c>
      <c r="C716" s="46"/>
      <c r="D716" s="21" t="s">
        <v>2531</v>
      </c>
      <c r="E716" s="21" t="s">
        <v>2532</v>
      </c>
      <c r="F716" s="21"/>
      <c r="G716" s="15">
        <v>51</v>
      </c>
      <c r="H716" s="22">
        <v>0.3</v>
      </c>
      <c r="I716" s="47">
        <f t="shared" si="30"/>
        <v>15.299999999999999</v>
      </c>
      <c r="J716" s="47">
        <f t="shared" si="31"/>
        <v>35.700000000000003</v>
      </c>
      <c r="K716" s="5">
        <v>43831</v>
      </c>
    </row>
    <row r="717" spans="1:15" ht="15" customHeight="1" x14ac:dyDescent="0.35">
      <c r="A717" s="45">
        <v>716</v>
      </c>
      <c r="B717" s="14">
        <v>1</v>
      </c>
      <c r="C717" s="46"/>
      <c r="D717" s="21" t="s">
        <v>2533</v>
      </c>
      <c r="E717" s="21" t="s">
        <v>2534</v>
      </c>
      <c r="F717" s="21"/>
      <c r="G717" s="15">
        <v>66</v>
      </c>
      <c r="H717" s="22">
        <v>0.3</v>
      </c>
      <c r="I717" s="47">
        <f t="shared" si="30"/>
        <v>19.8</v>
      </c>
      <c r="J717" s="47">
        <f t="shared" si="31"/>
        <v>46.2</v>
      </c>
      <c r="K717" s="5">
        <v>44075</v>
      </c>
    </row>
    <row r="718" spans="1:15" ht="15" customHeight="1" x14ac:dyDescent="0.35">
      <c r="A718" s="45">
        <v>717</v>
      </c>
      <c r="B718" s="14">
        <v>0</v>
      </c>
      <c r="C718" s="46"/>
      <c r="D718" s="21" t="s">
        <v>2843</v>
      </c>
      <c r="E718" s="21" t="s">
        <v>2672</v>
      </c>
      <c r="F718" s="21" t="s">
        <v>2844</v>
      </c>
      <c r="G718" s="15">
        <v>96</v>
      </c>
      <c r="H718" s="22">
        <v>0.4</v>
      </c>
      <c r="I718" s="47">
        <f t="shared" si="30"/>
        <v>38.400000000000006</v>
      </c>
      <c r="J718" s="47">
        <f t="shared" si="31"/>
        <v>57.599999999999994</v>
      </c>
      <c r="K718" s="5">
        <v>44075</v>
      </c>
    </row>
    <row r="719" spans="1:15" ht="15" customHeight="1" x14ac:dyDescent="0.35">
      <c r="A719" s="45">
        <v>718</v>
      </c>
      <c r="B719" s="14">
        <v>0</v>
      </c>
      <c r="C719" s="46"/>
      <c r="D719" s="21" t="s">
        <v>4418</v>
      </c>
      <c r="E719" s="21" t="s">
        <v>2953</v>
      </c>
      <c r="F719" s="21" t="s">
        <v>2635</v>
      </c>
      <c r="G719" s="15">
        <v>240</v>
      </c>
      <c r="H719" s="22">
        <v>0.57999999999999996</v>
      </c>
      <c r="I719" s="47">
        <f t="shared" si="30"/>
        <v>139.19999999999999</v>
      </c>
      <c r="J719" s="47">
        <f t="shared" si="31"/>
        <v>100.80000000000001</v>
      </c>
      <c r="K719" s="5">
        <v>45170</v>
      </c>
    </row>
    <row r="720" spans="1:15" ht="15" customHeight="1" x14ac:dyDescent="0.35">
      <c r="A720" s="45">
        <v>719</v>
      </c>
      <c r="B720" s="14">
        <v>0</v>
      </c>
      <c r="C720" s="46"/>
      <c r="D720" s="21" t="s">
        <v>3908</v>
      </c>
      <c r="E720" s="21" t="s">
        <v>1937</v>
      </c>
      <c r="F720" s="21" t="s">
        <v>1938</v>
      </c>
      <c r="G720" s="15">
        <v>1482</v>
      </c>
      <c r="H720" s="22">
        <v>0.25</v>
      </c>
      <c r="I720" s="47">
        <f t="shared" si="30"/>
        <v>370.5</v>
      </c>
      <c r="J720" s="47">
        <f t="shared" si="31"/>
        <v>1111.5</v>
      </c>
      <c r="K720" s="5">
        <v>44228</v>
      </c>
      <c r="O720" s="19"/>
    </row>
    <row r="721" spans="1:15" ht="15" customHeight="1" x14ac:dyDescent="0.35">
      <c r="A721" s="45">
        <v>720</v>
      </c>
      <c r="B721" s="14">
        <v>0</v>
      </c>
      <c r="C721" s="46"/>
      <c r="D721" s="21" t="s">
        <v>2362</v>
      </c>
      <c r="E721" s="21" t="s">
        <v>637</v>
      </c>
      <c r="F721" s="21" t="s">
        <v>638</v>
      </c>
      <c r="G721" s="15">
        <v>1600</v>
      </c>
      <c r="H721" s="22">
        <v>0.3</v>
      </c>
      <c r="I721" s="47">
        <f t="shared" si="30"/>
        <v>480</v>
      </c>
      <c r="J721" s="47">
        <f t="shared" si="31"/>
        <v>1120</v>
      </c>
      <c r="K721" s="5">
        <v>43647</v>
      </c>
      <c r="O721" s="19"/>
    </row>
    <row r="722" spans="1:15" ht="15" customHeight="1" x14ac:dyDescent="0.35">
      <c r="A722" s="45">
        <v>721</v>
      </c>
      <c r="B722" s="14">
        <v>0</v>
      </c>
      <c r="C722" s="46"/>
      <c r="D722" s="21" t="s">
        <v>3207</v>
      </c>
      <c r="E722" s="21" t="s">
        <v>3208</v>
      </c>
      <c r="F722" s="21"/>
      <c r="G722" s="15">
        <v>261.61</v>
      </c>
      <c r="H722" s="22">
        <v>0.6</v>
      </c>
      <c r="I722" s="47">
        <f t="shared" si="30"/>
        <v>156.96600000000001</v>
      </c>
      <c r="J722" s="47">
        <f t="shared" si="31"/>
        <v>104.64400000000001</v>
      </c>
      <c r="K722" s="5">
        <v>43862</v>
      </c>
      <c r="L722" s="17" t="s">
        <v>3213</v>
      </c>
      <c r="O722" s="19"/>
    </row>
    <row r="723" spans="1:15" ht="15" customHeight="1" x14ac:dyDescent="0.35">
      <c r="A723" s="45">
        <v>722</v>
      </c>
      <c r="B723" s="14">
        <v>0</v>
      </c>
      <c r="C723" s="46"/>
      <c r="D723" s="21" t="s">
        <v>2190</v>
      </c>
      <c r="E723" s="21" t="s">
        <v>71</v>
      </c>
      <c r="F723" s="21"/>
      <c r="G723" s="15">
        <v>150</v>
      </c>
      <c r="H723" s="22">
        <v>0.2</v>
      </c>
      <c r="I723" s="47">
        <f t="shared" si="30"/>
        <v>30</v>
      </c>
      <c r="J723" s="47">
        <f t="shared" si="31"/>
        <v>120</v>
      </c>
      <c r="K723" s="5">
        <v>44409</v>
      </c>
      <c r="O723" s="19"/>
    </row>
    <row r="724" spans="1:15" ht="15" customHeight="1" x14ac:dyDescent="0.35">
      <c r="A724" s="45">
        <v>723</v>
      </c>
      <c r="B724" s="14">
        <v>0</v>
      </c>
      <c r="C724" s="46"/>
      <c r="D724" s="21" t="s">
        <v>1391</v>
      </c>
      <c r="E724" s="21" t="s">
        <v>1392</v>
      </c>
      <c r="F724" s="21" t="s">
        <v>202</v>
      </c>
      <c r="G724" s="15">
        <v>32</v>
      </c>
      <c r="H724" s="22">
        <v>0.5</v>
      </c>
      <c r="I724" s="47">
        <f t="shared" si="30"/>
        <v>16</v>
      </c>
      <c r="J724" s="47">
        <f t="shared" si="31"/>
        <v>16</v>
      </c>
      <c r="K724" s="5">
        <v>43221</v>
      </c>
      <c r="L724" s="17" t="s">
        <v>1316</v>
      </c>
      <c r="O724" s="19"/>
    </row>
    <row r="725" spans="1:15" ht="15" customHeight="1" x14ac:dyDescent="0.35">
      <c r="A725" s="45">
        <v>724</v>
      </c>
      <c r="B725" s="14">
        <v>0</v>
      </c>
      <c r="C725" s="46"/>
      <c r="D725" s="21" t="s">
        <v>1439</v>
      </c>
      <c r="E725" s="21" t="s">
        <v>161</v>
      </c>
      <c r="F725" s="21" t="s">
        <v>702</v>
      </c>
      <c r="G725" s="15">
        <v>68.2</v>
      </c>
      <c r="H725" s="22">
        <v>0.5</v>
      </c>
      <c r="I725" s="47">
        <f t="shared" si="30"/>
        <v>34.1</v>
      </c>
      <c r="J725" s="47">
        <f t="shared" si="31"/>
        <v>34.1</v>
      </c>
      <c r="K725" s="5">
        <v>42856</v>
      </c>
      <c r="O725" s="19"/>
    </row>
    <row r="726" spans="1:15" ht="15" customHeight="1" x14ac:dyDescent="0.35">
      <c r="A726" s="45">
        <v>725</v>
      </c>
      <c r="B726" s="14">
        <v>0</v>
      </c>
      <c r="C726" s="46"/>
      <c r="D726" s="21" t="s">
        <v>1437</v>
      </c>
      <c r="E726" s="21" t="s">
        <v>161</v>
      </c>
      <c r="F726" s="21" t="s">
        <v>1438</v>
      </c>
      <c r="G726" s="15">
        <v>66</v>
      </c>
      <c r="H726" s="22">
        <v>0.5</v>
      </c>
      <c r="I726" s="47">
        <f t="shared" si="30"/>
        <v>33</v>
      </c>
      <c r="J726" s="47">
        <f t="shared" si="31"/>
        <v>33</v>
      </c>
      <c r="K726" s="5">
        <v>42856</v>
      </c>
      <c r="O726" s="19"/>
    </row>
    <row r="727" spans="1:15" ht="15" customHeight="1" x14ac:dyDescent="0.35">
      <c r="A727" s="45">
        <v>726</v>
      </c>
      <c r="B727" s="14">
        <v>0</v>
      </c>
      <c r="C727" s="46"/>
      <c r="D727" s="21" t="s">
        <v>2566</v>
      </c>
      <c r="E727" s="21" t="s">
        <v>291</v>
      </c>
      <c r="F727" s="21" t="s">
        <v>1842</v>
      </c>
      <c r="G727" s="15">
        <v>164.66</v>
      </c>
      <c r="H727" s="22">
        <v>0.5</v>
      </c>
      <c r="I727" s="47">
        <f t="shared" si="30"/>
        <v>82.33</v>
      </c>
      <c r="J727" s="47">
        <f t="shared" si="31"/>
        <v>82.33</v>
      </c>
      <c r="K727" s="5">
        <v>43983</v>
      </c>
      <c r="O727" s="19"/>
    </row>
    <row r="728" spans="1:15" ht="15" customHeight="1" x14ac:dyDescent="0.35">
      <c r="A728" s="45">
        <v>727</v>
      </c>
      <c r="B728" s="14">
        <v>1</v>
      </c>
      <c r="C728" s="46"/>
      <c r="D728" s="21" t="s">
        <v>1122</v>
      </c>
      <c r="E728" s="21" t="s">
        <v>646</v>
      </c>
      <c r="F728" s="21" t="s">
        <v>3950</v>
      </c>
      <c r="G728" s="15">
        <v>351</v>
      </c>
      <c r="H728" s="22">
        <v>0.2</v>
      </c>
      <c r="I728" s="47">
        <f t="shared" si="30"/>
        <v>70.2</v>
      </c>
      <c r="J728" s="47">
        <f t="shared" si="31"/>
        <v>280.8</v>
      </c>
      <c r="K728" s="5">
        <v>45536</v>
      </c>
    </row>
    <row r="729" spans="1:15" ht="15" customHeight="1" x14ac:dyDescent="0.35">
      <c r="A729" s="45">
        <v>728</v>
      </c>
      <c r="B729" s="14">
        <v>0</v>
      </c>
      <c r="C729" s="46"/>
      <c r="D729" s="21" t="s">
        <v>645</v>
      </c>
      <c r="E729" s="21" t="s">
        <v>646</v>
      </c>
      <c r="F729" s="21"/>
      <c r="G729" s="15">
        <v>133.19999999999999</v>
      </c>
      <c r="H729" s="22">
        <v>0.18</v>
      </c>
      <c r="I729" s="47">
        <f t="shared" si="30"/>
        <v>23.975999999999996</v>
      </c>
      <c r="J729" s="47">
        <f t="shared" si="31"/>
        <v>109.22399999999999</v>
      </c>
      <c r="K729" s="5">
        <v>44075</v>
      </c>
    </row>
    <row r="730" spans="1:15" ht="15" customHeight="1" x14ac:dyDescent="0.35">
      <c r="A730" s="45">
        <v>729</v>
      </c>
      <c r="B730" s="14">
        <v>0</v>
      </c>
      <c r="C730" s="46"/>
      <c r="D730" s="21" t="s">
        <v>134</v>
      </c>
      <c r="E730" s="21" t="s">
        <v>112</v>
      </c>
      <c r="F730" s="21" t="s">
        <v>736</v>
      </c>
      <c r="G730" s="15">
        <v>90</v>
      </c>
      <c r="H730" s="22">
        <v>0.4</v>
      </c>
      <c r="I730" s="47">
        <f t="shared" si="30"/>
        <v>36</v>
      </c>
      <c r="J730" s="47">
        <f t="shared" si="31"/>
        <v>54</v>
      </c>
      <c r="K730" s="5">
        <v>43160</v>
      </c>
    </row>
    <row r="731" spans="1:15" ht="15" customHeight="1" x14ac:dyDescent="0.35">
      <c r="A731" s="45">
        <v>730</v>
      </c>
      <c r="B731" s="14">
        <v>3</v>
      </c>
      <c r="C731" s="46"/>
      <c r="D731" s="21" t="s">
        <v>111</v>
      </c>
      <c r="E731" s="21" t="s">
        <v>112</v>
      </c>
      <c r="F731" s="21" t="s">
        <v>737</v>
      </c>
      <c r="G731" s="15">
        <v>130</v>
      </c>
      <c r="H731" s="22">
        <v>0.5</v>
      </c>
      <c r="I731" s="47">
        <f t="shared" si="30"/>
        <v>65</v>
      </c>
      <c r="J731" s="47">
        <f t="shared" si="31"/>
        <v>65</v>
      </c>
      <c r="K731" s="5">
        <v>44896</v>
      </c>
    </row>
    <row r="732" spans="1:15" ht="15" customHeight="1" x14ac:dyDescent="0.35">
      <c r="A732" s="45">
        <v>731</v>
      </c>
      <c r="B732" s="14">
        <v>0</v>
      </c>
      <c r="C732" s="46"/>
      <c r="D732" s="21" t="s">
        <v>2407</v>
      </c>
      <c r="E732" s="21" t="s">
        <v>2408</v>
      </c>
      <c r="F732" s="21" t="s">
        <v>59</v>
      </c>
      <c r="G732" s="15">
        <v>225</v>
      </c>
      <c r="H732" s="22">
        <v>0.4</v>
      </c>
      <c r="I732" s="47">
        <f t="shared" si="30"/>
        <v>90</v>
      </c>
      <c r="J732" s="47">
        <f t="shared" si="31"/>
        <v>135</v>
      </c>
      <c r="K732" s="5">
        <v>43739</v>
      </c>
    </row>
    <row r="733" spans="1:15" ht="15" customHeight="1" x14ac:dyDescent="0.35">
      <c r="A733" s="45">
        <v>732</v>
      </c>
      <c r="B733" s="14">
        <v>3</v>
      </c>
      <c r="C733" s="46"/>
      <c r="D733" s="21" t="s">
        <v>1424</v>
      </c>
      <c r="E733" s="21" t="s">
        <v>1425</v>
      </c>
      <c r="F733" s="21" t="s">
        <v>1426</v>
      </c>
      <c r="G733" s="15">
        <v>300</v>
      </c>
      <c r="H733" s="22">
        <v>0.2</v>
      </c>
      <c r="I733" s="47">
        <f t="shared" si="30"/>
        <v>60</v>
      </c>
      <c r="J733" s="47">
        <v>230</v>
      </c>
      <c r="K733" s="5">
        <v>45047</v>
      </c>
    </row>
    <row r="734" spans="1:15" ht="15" customHeight="1" x14ac:dyDescent="0.35">
      <c r="A734" s="45">
        <v>733</v>
      </c>
      <c r="B734" s="14">
        <v>0</v>
      </c>
      <c r="C734" s="46"/>
      <c r="D734" s="21" t="s">
        <v>3175</v>
      </c>
      <c r="E734" s="21" t="s">
        <v>277</v>
      </c>
      <c r="F734" s="21"/>
      <c r="G734" s="15">
        <v>102</v>
      </c>
      <c r="H734" s="22">
        <v>0.5</v>
      </c>
      <c r="I734" s="47">
        <f t="shared" si="30"/>
        <v>51</v>
      </c>
      <c r="J734" s="47">
        <f t="shared" si="31"/>
        <v>51</v>
      </c>
      <c r="K734" s="5">
        <v>44228</v>
      </c>
    </row>
    <row r="735" spans="1:15" ht="15" customHeight="1" x14ac:dyDescent="0.35">
      <c r="A735" s="45">
        <v>734</v>
      </c>
      <c r="B735" s="14">
        <v>0</v>
      </c>
      <c r="C735" s="46"/>
      <c r="D735" s="21" t="s">
        <v>4118</v>
      </c>
      <c r="E735" s="21" t="s">
        <v>692</v>
      </c>
      <c r="F735" s="21" t="s">
        <v>475</v>
      </c>
      <c r="G735" s="15">
        <v>136</v>
      </c>
      <c r="H735" s="22">
        <v>0.65</v>
      </c>
      <c r="I735" s="47">
        <f t="shared" si="30"/>
        <v>88.4</v>
      </c>
      <c r="J735" s="47">
        <f t="shared" si="31"/>
        <v>47.599999999999994</v>
      </c>
      <c r="K735" s="5">
        <v>45261</v>
      </c>
    </row>
    <row r="736" spans="1:15" ht="15" customHeight="1" x14ac:dyDescent="0.35">
      <c r="A736" s="45">
        <v>735</v>
      </c>
      <c r="B736" s="14">
        <v>1</v>
      </c>
      <c r="C736" s="46" t="s">
        <v>3584</v>
      </c>
      <c r="D736" s="21" t="s">
        <v>1556</v>
      </c>
      <c r="E736" s="21" t="s">
        <v>2170</v>
      </c>
      <c r="F736" s="21" t="s">
        <v>1557</v>
      </c>
      <c r="G736" s="15">
        <v>176</v>
      </c>
      <c r="H736" s="22">
        <v>0.2</v>
      </c>
      <c r="I736" s="47">
        <f t="shared" si="30"/>
        <v>35.200000000000003</v>
      </c>
      <c r="J736" s="47">
        <f t="shared" si="31"/>
        <v>140.80000000000001</v>
      </c>
      <c r="K736" s="5">
        <v>45139</v>
      </c>
    </row>
    <row r="737" spans="1:16" ht="15" customHeight="1" x14ac:dyDescent="0.35">
      <c r="A737" s="45">
        <v>736</v>
      </c>
      <c r="B737" s="14">
        <v>0</v>
      </c>
      <c r="C737" s="46" t="s">
        <v>3284</v>
      </c>
      <c r="D737" s="21" t="s">
        <v>1722</v>
      </c>
      <c r="E737" s="21" t="s">
        <v>3982</v>
      </c>
      <c r="F737" s="21" t="s">
        <v>738</v>
      </c>
      <c r="G737" s="15">
        <v>226</v>
      </c>
      <c r="H737" s="22">
        <v>0.18</v>
      </c>
      <c r="I737" s="47">
        <f t="shared" si="30"/>
        <v>40.68</v>
      </c>
      <c r="J737" s="47">
        <f t="shared" si="31"/>
        <v>185.32</v>
      </c>
      <c r="K737" s="5">
        <v>44896</v>
      </c>
      <c r="N737" s="29"/>
      <c r="O737" s="29"/>
      <c r="P737" s="29"/>
    </row>
    <row r="738" spans="1:16" ht="15" customHeight="1" x14ac:dyDescent="0.35">
      <c r="A738" s="45">
        <v>737</v>
      </c>
      <c r="B738" s="14">
        <v>1</v>
      </c>
      <c r="C738" s="46"/>
      <c r="D738" s="21" t="s">
        <v>138</v>
      </c>
      <c r="E738" s="21" t="s">
        <v>2170</v>
      </c>
      <c r="F738" s="21" t="s">
        <v>731</v>
      </c>
      <c r="G738" s="15">
        <v>302</v>
      </c>
      <c r="H738" s="22">
        <v>0.2</v>
      </c>
      <c r="I738" s="47">
        <f t="shared" si="30"/>
        <v>60.400000000000006</v>
      </c>
      <c r="J738" s="47">
        <f t="shared" si="31"/>
        <v>241.6</v>
      </c>
      <c r="K738" s="5">
        <v>41255</v>
      </c>
    </row>
    <row r="739" spans="1:16" ht="15" customHeight="1" x14ac:dyDescent="0.35">
      <c r="A739" s="45">
        <v>738</v>
      </c>
      <c r="B739" s="14">
        <v>0</v>
      </c>
      <c r="C739" s="46"/>
      <c r="D739" s="21" t="s">
        <v>2111</v>
      </c>
      <c r="E739" s="21" t="s">
        <v>1581</v>
      </c>
      <c r="F739" s="21"/>
      <c r="G739" s="15">
        <v>40</v>
      </c>
      <c r="H739" s="22">
        <v>0.5</v>
      </c>
      <c r="I739" s="47">
        <f t="shared" si="30"/>
        <v>20</v>
      </c>
      <c r="J739" s="47">
        <f t="shared" ref="J739:J770" si="32">G739-I739</f>
        <v>20</v>
      </c>
      <c r="K739" s="5">
        <v>43525</v>
      </c>
    </row>
    <row r="740" spans="1:16" ht="15" customHeight="1" x14ac:dyDescent="0.35">
      <c r="A740" s="45">
        <v>739</v>
      </c>
      <c r="B740" s="14">
        <v>3</v>
      </c>
      <c r="C740" s="46"/>
      <c r="D740" s="21" t="s">
        <v>4009</v>
      </c>
      <c r="E740" s="21" t="s">
        <v>1307</v>
      </c>
      <c r="F740" s="21" t="s">
        <v>4010</v>
      </c>
      <c r="G740" s="15">
        <v>144</v>
      </c>
      <c r="H740" s="22">
        <v>0.25</v>
      </c>
      <c r="I740" s="47">
        <f t="shared" si="30"/>
        <v>36</v>
      </c>
      <c r="J740" s="47">
        <f t="shared" si="32"/>
        <v>108</v>
      </c>
      <c r="K740" s="5">
        <v>44958</v>
      </c>
    </row>
    <row r="741" spans="1:16" ht="15" customHeight="1" x14ac:dyDescent="0.35">
      <c r="A741" s="45">
        <v>740</v>
      </c>
      <c r="B741" s="14">
        <v>0</v>
      </c>
      <c r="C741" s="46"/>
      <c r="D741" s="21" t="s">
        <v>3129</v>
      </c>
      <c r="E741" s="21" t="s">
        <v>1457</v>
      </c>
      <c r="F741" s="21" t="s">
        <v>712</v>
      </c>
      <c r="G741" s="15">
        <v>344.43</v>
      </c>
      <c r="H741" s="22">
        <v>0.8</v>
      </c>
      <c r="I741" s="47">
        <f t="shared" si="30"/>
        <v>275.54400000000004</v>
      </c>
      <c r="J741" s="47">
        <f t="shared" si="32"/>
        <v>68.885999999999967</v>
      </c>
      <c r="K741" s="5">
        <v>44228</v>
      </c>
      <c r="L741" s="17" t="s">
        <v>2110</v>
      </c>
    </row>
    <row r="742" spans="1:16" ht="15" customHeight="1" x14ac:dyDescent="0.35">
      <c r="A742" s="45">
        <v>741</v>
      </c>
      <c r="B742" s="14">
        <v>0</v>
      </c>
      <c r="C742" s="46"/>
      <c r="D742" s="21" t="s">
        <v>2439</v>
      </c>
      <c r="E742" s="21" t="s">
        <v>1457</v>
      </c>
      <c r="F742" s="21" t="s">
        <v>41</v>
      </c>
      <c r="G742" s="15">
        <v>298</v>
      </c>
      <c r="H742" s="22">
        <v>0.6</v>
      </c>
      <c r="I742" s="47">
        <f t="shared" si="30"/>
        <v>178.79999999999998</v>
      </c>
      <c r="J742" s="47">
        <f t="shared" si="32"/>
        <v>119.20000000000002</v>
      </c>
      <c r="K742" s="5">
        <v>43952</v>
      </c>
    </row>
    <row r="743" spans="1:16" ht="15" customHeight="1" x14ac:dyDescent="0.35">
      <c r="A743" s="45">
        <v>742</v>
      </c>
      <c r="B743" s="14">
        <v>1</v>
      </c>
      <c r="C743" s="46" t="s">
        <v>3614</v>
      </c>
      <c r="D743" s="21" t="s">
        <v>3362</v>
      </c>
      <c r="E743" s="21" t="s">
        <v>3363</v>
      </c>
      <c r="F743" s="21" t="s">
        <v>3615</v>
      </c>
      <c r="G743" s="15">
        <v>389.3</v>
      </c>
      <c r="H743" s="22">
        <v>0.24</v>
      </c>
      <c r="I743" s="47">
        <f t="shared" si="30"/>
        <v>93.432000000000002</v>
      </c>
      <c r="J743" s="47">
        <f t="shared" si="32"/>
        <v>295.86799999999999</v>
      </c>
      <c r="K743" s="5">
        <v>44501</v>
      </c>
    </row>
    <row r="744" spans="1:16" ht="15" customHeight="1" x14ac:dyDescent="0.35">
      <c r="A744" s="45">
        <v>743</v>
      </c>
      <c r="B744" s="14">
        <v>1</v>
      </c>
      <c r="C744" s="46"/>
      <c r="D744" s="21" t="s">
        <v>4186</v>
      </c>
      <c r="E744" s="21" t="s">
        <v>73</v>
      </c>
      <c r="F744" s="21" t="s">
        <v>732</v>
      </c>
      <c r="G744" s="15">
        <v>150</v>
      </c>
      <c r="H744" s="22">
        <v>0.15</v>
      </c>
      <c r="I744" s="47">
        <f t="shared" si="30"/>
        <v>22.5</v>
      </c>
      <c r="J744" s="47">
        <f t="shared" si="32"/>
        <v>127.5</v>
      </c>
      <c r="K744" s="5">
        <v>44866</v>
      </c>
    </row>
    <row r="745" spans="1:16" ht="15" customHeight="1" x14ac:dyDescent="0.35">
      <c r="A745" s="45">
        <v>744</v>
      </c>
      <c r="B745" s="14">
        <v>0</v>
      </c>
      <c r="C745" s="46"/>
      <c r="D745" s="21" t="s">
        <v>946</v>
      </c>
      <c r="E745" s="21" t="s">
        <v>947</v>
      </c>
      <c r="F745" s="21" t="s">
        <v>59</v>
      </c>
      <c r="G745" s="15">
        <v>38</v>
      </c>
      <c r="H745" s="22">
        <v>0</v>
      </c>
      <c r="I745" s="47">
        <f t="shared" si="30"/>
        <v>0</v>
      </c>
      <c r="J745" s="47">
        <f t="shared" si="32"/>
        <v>38</v>
      </c>
      <c r="K745" s="5">
        <v>42917</v>
      </c>
    </row>
    <row r="746" spans="1:16" ht="15" customHeight="1" x14ac:dyDescent="0.35">
      <c r="A746" s="45">
        <v>745</v>
      </c>
      <c r="B746" s="14">
        <v>0</v>
      </c>
      <c r="C746" s="46" t="s">
        <v>3618</v>
      </c>
      <c r="D746" s="21" t="s">
        <v>123</v>
      </c>
      <c r="E746" s="21" t="s">
        <v>124</v>
      </c>
      <c r="F746" s="21" t="s">
        <v>1928</v>
      </c>
      <c r="G746" s="15">
        <v>99</v>
      </c>
      <c r="H746" s="22">
        <v>0.6</v>
      </c>
      <c r="I746" s="47">
        <f t="shared" si="30"/>
        <v>59.4</v>
      </c>
      <c r="J746" s="47">
        <f t="shared" si="32"/>
        <v>39.6</v>
      </c>
      <c r="K746" s="5">
        <v>44774</v>
      </c>
    </row>
    <row r="747" spans="1:16" ht="15" customHeight="1" x14ac:dyDescent="0.35">
      <c r="A747" s="45">
        <v>746</v>
      </c>
      <c r="B747" s="14">
        <v>1</v>
      </c>
      <c r="C747" s="46" t="s">
        <v>3577</v>
      </c>
      <c r="D747" s="21" t="s">
        <v>2271</v>
      </c>
      <c r="E747" s="21" t="s">
        <v>2272</v>
      </c>
      <c r="F747" s="21" t="s">
        <v>202</v>
      </c>
      <c r="G747" s="15">
        <v>311</v>
      </c>
      <c r="H747" s="22">
        <v>0.5</v>
      </c>
      <c r="I747" s="47">
        <f t="shared" si="30"/>
        <v>155.5</v>
      </c>
      <c r="J747" s="47">
        <f t="shared" si="32"/>
        <v>155.5</v>
      </c>
      <c r="K747" s="5">
        <v>44440</v>
      </c>
      <c r="O747" s="19"/>
    </row>
    <row r="748" spans="1:16" ht="15" customHeight="1" x14ac:dyDescent="0.35">
      <c r="A748" s="45">
        <v>747</v>
      </c>
      <c r="B748" s="14">
        <v>1</v>
      </c>
      <c r="C748" s="46"/>
      <c r="D748" s="21" t="s">
        <v>121</v>
      </c>
      <c r="E748" s="21" t="s">
        <v>122</v>
      </c>
      <c r="F748" s="21" t="s">
        <v>739</v>
      </c>
      <c r="G748" s="15">
        <v>130</v>
      </c>
      <c r="H748" s="22">
        <v>0.4</v>
      </c>
      <c r="I748" s="47">
        <f t="shared" si="30"/>
        <v>52</v>
      </c>
      <c r="J748" s="47">
        <f t="shared" si="32"/>
        <v>78</v>
      </c>
      <c r="K748" s="5">
        <v>44774</v>
      </c>
      <c r="O748" s="19"/>
    </row>
    <row r="749" spans="1:16" ht="15" customHeight="1" x14ac:dyDescent="0.35">
      <c r="A749" s="45">
        <v>748</v>
      </c>
      <c r="B749" s="14">
        <v>0</v>
      </c>
      <c r="C749" s="46" t="s">
        <v>3560</v>
      </c>
      <c r="D749" s="21" t="s">
        <v>3561</v>
      </c>
      <c r="E749" s="21" t="s">
        <v>3562</v>
      </c>
      <c r="F749" s="21" t="s">
        <v>202</v>
      </c>
      <c r="G749" s="15">
        <v>286</v>
      </c>
      <c r="H749" s="22">
        <v>0.16</v>
      </c>
      <c r="I749" s="47">
        <f t="shared" si="30"/>
        <v>45.76</v>
      </c>
      <c r="J749" s="47">
        <f t="shared" si="32"/>
        <v>240.24</v>
      </c>
      <c r="K749" s="5">
        <v>44440</v>
      </c>
      <c r="O749" s="19"/>
    </row>
    <row r="750" spans="1:16" ht="15" customHeight="1" x14ac:dyDescent="0.35">
      <c r="A750" s="45">
        <v>749</v>
      </c>
      <c r="B750" s="14">
        <v>0</v>
      </c>
      <c r="C750" s="46"/>
      <c r="D750" s="21" t="s">
        <v>2512</v>
      </c>
      <c r="E750" s="21" t="s">
        <v>116</v>
      </c>
      <c r="F750" s="21" t="s">
        <v>202</v>
      </c>
      <c r="G750" s="15">
        <v>66.150000000000006</v>
      </c>
      <c r="H750" s="22">
        <v>0.4</v>
      </c>
      <c r="I750" s="47">
        <f t="shared" si="30"/>
        <v>26.460000000000004</v>
      </c>
      <c r="J750" s="47">
        <f t="shared" si="32"/>
        <v>39.69</v>
      </c>
      <c r="K750" s="5">
        <v>43556</v>
      </c>
      <c r="L750" s="19"/>
      <c r="O750" s="19"/>
    </row>
    <row r="751" spans="1:16" ht="15" customHeight="1" x14ac:dyDescent="0.35">
      <c r="A751" s="45">
        <v>750</v>
      </c>
      <c r="B751" s="14">
        <v>1</v>
      </c>
      <c r="C751" s="46"/>
      <c r="D751" s="21" t="s">
        <v>3653</v>
      </c>
      <c r="E751" s="21" t="s">
        <v>165</v>
      </c>
      <c r="F751" s="21" t="s">
        <v>208</v>
      </c>
      <c r="G751" s="15">
        <v>184.01</v>
      </c>
      <c r="H751" s="22">
        <v>0.6</v>
      </c>
      <c r="I751" s="47">
        <f t="shared" ref="I751:I815" si="33">G751*H751</f>
        <v>110.40599999999999</v>
      </c>
      <c r="J751" s="47">
        <f t="shared" si="32"/>
        <v>73.603999999999999</v>
      </c>
      <c r="K751" s="5">
        <v>44470</v>
      </c>
      <c r="O751" s="19"/>
    </row>
    <row r="752" spans="1:16" ht="15" customHeight="1" x14ac:dyDescent="0.35">
      <c r="A752" s="45">
        <v>751</v>
      </c>
      <c r="B752" s="14">
        <v>0</v>
      </c>
      <c r="C752" s="46"/>
      <c r="D752" s="21" t="s">
        <v>3653</v>
      </c>
      <c r="E752" s="21" t="s">
        <v>165</v>
      </c>
      <c r="F752" s="21" t="s">
        <v>202</v>
      </c>
      <c r="G752" s="15">
        <v>332.83</v>
      </c>
      <c r="H752" s="22">
        <v>0.8</v>
      </c>
      <c r="I752" s="47">
        <f t="shared" si="33"/>
        <v>266.26400000000001</v>
      </c>
      <c r="J752" s="47">
        <f t="shared" si="32"/>
        <v>66.565999999999974</v>
      </c>
      <c r="K752" s="5">
        <v>44378</v>
      </c>
      <c r="L752" s="17" t="s">
        <v>3219</v>
      </c>
      <c r="O752" s="19"/>
    </row>
    <row r="753" spans="1:15" ht="15" customHeight="1" x14ac:dyDescent="0.35">
      <c r="A753" s="45">
        <v>752</v>
      </c>
      <c r="B753" s="14">
        <v>0</v>
      </c>
      <c r="C753" s="46"/>
      <c r="D753" s="21" t="s">
        <v>135</v>
      </c>
      <c r="E753" s="21" t="s">
        <v>136</v>
      </c>
      <c r="F753" s="21"/>
      <c r="G753" s="15">
        <v>409</v>
      </c>
      <c r="H753" s="22">
        <v>0.2</v>
      </c>
      <c r="I753" s="47">
        <f t="shared" si="33"/>
        <v>81.800000000000011</v>
      </c>
      <c r="J753" s="47">
        <f t="shared" si="32"/>
        <v>327.2</v>
      </c>
      <c r="K753" s="5">
        <v>43282</v>
      </c>
      <c r="O753" s="19"/>
    </row>
    <row r="754" spans="1:15" ht="15" customHeight="1" x14ac:dyDescent="0.35">
      <c r="A754" s="45">
        <v>753</v>
      </c>
      <c r="B754" s="14">
        <v>1</v>
      </c>
      <c r="C754" s="46" t="s">
        <v>3574</v>
      </c>
      <c r="D754" s="21" t="s">
        <v>686</v>
      </c>
      <c r="E754" s="21" t="s">
        <v>687</v>
      </c>
      <c r="F754" s="21"/>
      <c r="G754" s="15">
        <v>591</v>
      </c>
      <c r="H754" s="22">
        <v>0.18</v>
      </c>
      <c r="I754" s="47">
        <f t="shared" si="33"/>
        <v>106.38</v>
      </c>
      <c r="J754" s="47">
        <f t="shared" si="32"/>
        <v>484.62</v>
      </c>
      <c r="K754" s="5">
        <v>45352</v>
      </c>
      <c r="O754" s="19"/>
    </row>
    <row r="755" spans="1:15" ht="15" customHeight="1" x14ac:dyDescent="0.35">
      <c r="A755" s="45">
        <v>754</v>
      </c>
      <c r="B755" s="14">
        <v>2</v>
      </c>
      <c r="C755" s="46"/>
      <c r="D755" s="21" t="s">
        <v>957</v>
      </c>
      <c r="E755" s="21" t="s">
        <v>958</v>
      </c>
      <c r="F755" s="21" t="s">
        <v>959</v>
      </c>
      <c r="G755" s="15">
        <v>282</v>
      </c>
      <c r="H755" s="22">
        <v>0.20499999999999999</v>
      </c>
      <c r="I755" s="47">
        <f t="shared" si="33"/>
        <v>57.809999999999995</v>
      </c>
      <c r="J755" s="47">
        <f t="shared" si="32"/>
        <v>224.19</v>
      </c>
      <c r="K755" s="5">
        <v>42856</v>
      </c>
      <c r="O755" s="19"/>
    </row>
    <row r="756" spans="1:15" ht="15" customHeight="1" x14ac:dyDescent="0.35">
      <c r="A756" s="45">
        <v>755</v>
      </c>
      <c r="B756" s="14">
        <v>0</v>
      </c>
      <c r="C756" s="46"/>
      <c r="D756" s="21" t="s">
        <v>647</v>
      </c>
      <c r="E756" s="21" t="s">
        <v>648</v>
      </c>
      <c r="F756" s="21" t="s">
        <v>708</v>
      </c>
      <c r="G756" s="15">
        <v>150</v>
      </c>
      <c r="H756" s="22">
        <v>0.4</v>
      </c>
      <c r="I756" s="47">
        <f t="shared" si="33"/>
        <v>60</v>
      </c>
      <c r="J756" s="47">
        <f t="shared" si="32"/>
        <v>90</v>
      </c>
      <c r="K756" s="5">
        <v>43009</v>
      </c>
      <c r="O756" s="19"/>
    </row>
    <row r="757" spans="1:15" ht="15" customHeight="1" x14ac:dyDescent="0.35">
      <c r="A757" s="45">
        <v>756</v>
      </c>
      <c r="B757" s="14">
        <v>0</v>
      </c>
      <c r="C757" s="46"/>
      <c r="D757" s="21" t="s">
        <v>2955</v>
      </c>
      <c r="E757" s="21" t="s">
        <v>2956</v>
      </c>
      <c r="F757" s="21"/>
      <c r="G757" s="15">
        <v>343.8</v>
      </c>
      <c r="H757" s="22">
        <v>0.2</v>
      </c>
      <c r="I757" s="47">
        <f t="shared" si="33"/>
        <v>68.760000000000005</v>
      </c>
      <c r="J757" s="47">
        <f t="shared" si="32"/>
        <v>275.04000000000002</v>
      </c>
      <c r="K757" s="5">
        <v>44044</v>
      </c>
      <c r="O757" s="19"/>
    </row>
    <row r="758" spans="1:15" ht="15" customHeight="1" x14ac:dyDescent="0.35">
      <c r="A758" s="45">
        <v>757</v>
      </c>
      <c r="B758" s="14">
        <v>0</v>
      </c>
      <c r="C758" s="46"/>
      <c r="D758" s="21" t="s">
        <v>3157</v>
      </c>
      <c r="E758" s="21" t="s">
        <v>282</v>
      </c>
      <c r="F758" s="21" t="s">
        <v>2986</v>
      </c>
      <c r="G758" s="15">
        <v>69</v>
      </c>
      <c r="H758" s="22">
        <v>0.6</v>
      </c>
      <c r="I758" s="47">
        <f t="shared" si="33"/>
        <v>41.4</v>
      </c>
      <c r="J758" s="47">
        <f t="shared" si="32"/>
        <v>27.6</v>
      </c>
      <c r="K758" s="5">
        <v>44105</v>
      </c>
      <c r="O758" s="19"/>
    </row>
    <row r="759" spans="1:15" ht="15" customHeight="1" x14ac:dyDescent="0.35">
      <c r="A759" s="45">
        <v>758</v>
      </c>
      <c r="B759" s="14">
        <v>3</v>
      </c>
      <c r="C759" s="14"/>
      <c r="D759" s="21" t="s">
        <v>3872</v>
      </c>
      <c r="E759" s="21" t="s">
        <v>315</v>
      </c>
      <c r="F759" s="21" t="s">
        <v>40</v>
      </c>
      <c r="G759" s="15">
        <v>147</v>
      </c>
      <c r="H759" s="22">
        <v>0.4</v>
      </c>
      <c r="I759" s="47">
        <f t="shared" si="33"/>
        <v>58.800000000000004</v>
      </c>
      <c r="J759" s="47">
        <f t="shared" si="32"/>
        <v>88.199999999999989</v>
      </c>
      <c r="K759" s="5">
        <v>44927</v>
      </c>
      <c r="O759" s="19"/>
    </row>
    <row r="760" spans="1:15" ht="15" customHeight="1" x14ac:dyDescent="0.35">
      <c r="A760" s="45">
        <v>759</v>
      </c>
      <c r="B760" s="14">
        <v>0</v>
      </c>
      <c r="C760" s="46"/>
      <c r="D760" s="21" t="s">
        <v>2465</v>
      </c>
      <c r="E760" s="21" t="s">
        <v>2466</v>
      </c>
      <c r="F760" s="21" t="s">
        <v>2467</v>
      </c>
      <c r="G760" s="15">
        <v>270</v>
      </c>
      <c r="H760" s="22">
        <v>0.8</v>
      </c>
      <c r="I760" s="47">
        <f t="shared" si="33"/>
        <v>216</v>
      </c>
      <c r="J760" s="47">
        <f t="shared" si="32"/>
        <v>54</v>
      </c>
      <c r="K760" s="5">
        <v>43770</v>
      </c>
      <c r="L760" s="17" t="s">
        <v>3219</v>
      </c>
      <c r="O760" s="19"/>
    </row>
    <row r="761" spans="1:15" ht="15" customHeight="1" x14ac:dyDescent="0.35">
      <c r="A761" s="45">
        <v>760</v>
      </c>
      <c r="B761" s="14">
        <v>0</v>
      </c>
      <c r="C761" s="14"/>
      <c r="D761" s="21" t="s">
        <v>3713</v>
      </c>
      <c r="E761" s="21" t="s">
        <v>200</v>
      </c>
      <c r="F761" s="21" t="s">
        <v>211</v>
      </c>
      <c r="G761" s="15">
        <v>197</v>
      </c>
      <c r="H761" s="22">
        <v>0.2</v>
      </c>
      <c r="I761" s="47">
        <f t="shared" si="33"/>
        <v>39.400000000000006</v>
      </c>
      <c r="J761" s="47">
        <f t="shared" si="32"/>
        <v>157.6</v>
      </c>
      <c r="K761" s="5">
        <v>44440</v>
      </c>
      <c r="O761" s="19"/>
    </row>
    <row r="762" spans="1:15" ht="15" customHeight="1" x14ac:dyDescent="0.35">
      <c r="A762" s="45">
        <v>761</v>
      </c>
      <c r="B762" s="14">
        <v>0</v>
      </c>
      <c r="C762" s="46"/>
      <c r="D762" s="21" t="s">
        <v>3409</v>
      </c>
      <c r="E762" s="21" t="s">
        <v>87</v>
      </c>
      <c r="F762" s="21" t="s">
        <v>202</v>
      </c>
      <c r="G762" s="15">
        <v>90</v>
      </c>
      <c r="H762" s="22">
        <v>0.5</v>
      </c>
      <c r="I762" s="47">
        <f t="shared" si="33"/>
        <v>45</v>
      </c>
      <c r="J762" s="47">
        <f t="shared" si="32"/>
        <v>45</v>
      </c>
      <c r="K762" s="5">
        <v>44013</v>
      </c>
      <c r="O762" s="19"/>
    </row>
    <row r="763" spans="1:15" ht="15" customHeight="1" x14ac:dyDescent="0.35">
      <c r="A763" s="45">
        <v>762</v>
      </c>
      <c r="B763" s="14">
        <v>0</v>
      </c>
      <c r="C763" s="46"/>
      <c r="D763" s="21" t="s">
        <v>1699</v>
      </c>
      <c r="E763" s="21" t="s">
        <v>87</v>
      </c>
      <c r="F763" s="21" t="s">
        <v>208</v>
      </c>
      <c r="G763" s="15">
        <v>78</v>
      </c>
      <c r="H763" s="22">
        <v>0.5</v>
      </c>
      <c r="I763" s="47">
        <f t="shared" si="33"/>
        <v>39</v>
      </c>
      <c r="J763" s="47">
        <f t="shared" si="32"/>
        <v>39</v>
      </c>
      <c r="K763" s="5">
        <v>44013</v>
      </c>
      <c r="O763" s="19"/>
    </row>
    <row r="764" spans="1:15" ht="15" customHeight="1" x14ac:dyDescent="0.35">
      <c r="A764" s="45">
        <v>763</v>
      </c>
      <c r="B764" s="14">
        <v>0</v>
      </c>
      <c r="C764" s="46"/>
      <c r="D764" s="21" t="s">
        <v>1698</v>
      </c>
      <c r="E764" s="21" t="s">
        <v>87</v>
      </c>
      <c r="F764" s="21" t="s">
        <v>208</v>
      </c>
      <c r="G764" s="15">
        <v>159</v>
      </c>
      <c r="H764" s="22">
        <v>0.4</v>
      </c>
      <c r="I764" s="47">
        <f t="shared" si="33"/>
        <v>63.6</v>
      </c>
      <c r="J764" s="47">
        <f t="shared" si="32"/>
        <v>95.4</v>
      </c>
      <c r="K764" s="5">
        <v>43070</v>
      </c>
      <c r="O764" s="19"/>
    </row>
    <row r="765" spans="1:15" ht="15" customHeight="1" x14ac:dyDescent="0.35">
      <c r="A765" s="45">
        <v>764</v>
      </c>
      <c r="B765" s="14">
        <v>5</v>
      </c>
      <c r="C765" s="46"/>
      <c r="D765" s="21" t="s">
        <v>4283</v>
      </c>
      <c r="E765" s="21" t="s">
        <v>1750</v>
      </c>
      <c r="F765" s="21" t="s">
        <v>2864</v>
      </c>
      <c r="G765" s="15">
        <v>1808</v>
      </c>
      <c r="H765" s="22">
        <v>0.3</v>
      </c>
      <c r="I765" s="47">
        <f t="shared" si="33"/>
        <v>542.4</v>
      </c>
      <c r="J765" s="47">
        <f t="shared" si="32"/>
        <v>1265.5999999999999</v>
      </c>
      <c r="K765" s="5"/>
      <c r="L765" s="17" t="s">
        <v>4584</v>
      </c>
      <c r="O765" s="19"/>
    </row>
    <row r="766" spans="1:15" ht="15" customHeight="1" x14ac:dyDescent="0.35">
      <c r="A766" s="45">
        <v>765</v>
      </c>
      <c r="B766" s="14">
        <v>0</v>
      </c>
      <c r="C766" s="46"/>
      <c r="D766" s="21" t="s">
        <v>2600</v>
      </c>
      <c r="E766" s="21" t="s">
        <v>117</v>
      </c>
      <c r="F766" s="21" t="s">
        <v>41</v>
      </c>
      <c r="G766" s="15">
        <v>1110.54</v>
      </c>
      <c r="H766" s="22">
        <v>0.8</v>
      </c>
      <c r="I766" s="47">
        <f t="shared" si="33"/>
        <v>888.43200000000002</v>
      </c>
      <c r="J766" s="47">
        <f t="shared" si="32"/>
        <v>222.10799999999995</v>
      </c>
      <c r="K766" s="5">
        <v>43344</v>
      </c>
      <c r="O766" s="19"/>
    </row>
    <row r="767" spans="1:15" ht="15" customHeight="1" x14ac:dyDescent="0.35">
      <c r="A767" s="45">
        <v>766</v>
      </c>
      <c r="B767" s="14">
        <v>0</v>
      </c>
      <c r="C767" s="46"/>
      <c r="D767" s="21" t="s">
        <v>118</v>
      </c>
      <c r="E767" s="21" t="s">
        <v>117</v>
      </c>
      <c r="F767" s="21" t="s">
        <v>41</v>
      </c>
      <c r="G767" s="15">
        <v>485</v>
      </c>
      <c r="H767" s="22">
        <v>0.5</v>
      </c>
      <c r="I767" s="47">
        <f t="shared" si="33"/>
        <v>242.5</v>
      </c>
      <c r="J767" s="47">
        <f t="shared" si="32"/>
        <v>242.5</v>
      </c>
      <c r="K767" s="5">
        <v>43344</v>
      </c>
      <c r="O767" s="19"/>
    </row>
    <row r="768" spans="1:15" ht="15" customHeight="1" x14ac:dyDescent="0.35">
      <c r="A768" s="45">
        <v>767</v>
      </c>
      <c r="B768" s="14">
        <v>0</v>
      </c>
      <c r="C768" s="46"/>
      <c r="D768" s="21" t="s">
        <v>643</v>
      </c>
      <c r="E768" s="21" t="s">
        <v>644</v>
      </c>
      <c r="F768" s="21" t="s">
        <v>740</v>
      </c>
      <c r="G768" s="15">
        <v>306</v>
      </c>
      <c r="H768" s="22">
        <v>0.2</v>
      </c>
      <c r="I768" s="47">
        <f t="shared" si="33"/>
        <v>61.2</v>
      </c>
      <c r="J768" s="47">
        <f t="shared" si="32"/>
        <v>244.8</v>
      </c>
      <c r="K768" s="5">
        <v>44013</v>
      </c>
      <c r="O768" s="19"/>
    </row>
    <row r="769" spans="1:15" ht="15" customHeight="1" x14ac:dyDescent="0.35">
      <c r="A769" s="45">
        <v>768</v>
      </c>
      <c r="B769" s="14">
        <v>0</v>
      </c>
      <c r="C769" s="46"/>
      <c r="D769" s="21" t="s">
        <v>642</v>
      </c>
      <c r="E769" s="21" t="s">
        <v>610</v>
      </c>
      <c r="F769" s="21" t="s">
        <v>489</v>
      </c>
      <c r="G769" s="15">
        <v>243.94</v>
      </c>
      <c r="H769" s="22">
        <v>0.2</v>
      </c>
      <c r="I769" s="47">
        <f t="shared" si="33"/>
        <v>48.788000000000004</v>
      </c>
      <c r="J769" s="47">
        <f t="shared" si="32"/>
        <v>195.15199999999999</v>
      </c>
      <c r="K769" s="5">
        <v>43282</v>
      </c>
      <c r="O769" s="19"/>
    </row>
    <row r="770" spans="1:15" ht="15" customHeight="1" x14ac:dyDescent="0.35">
      <c r="A770" s="45">
        <v>769</v>
      </c>
      <c r="B770" s="14">
        <v>0</v>
      </c>
      <c r="C770" s="46"/>
      <c r="D770" s="21" t="s">
        <v>139</v>
      </c>
      <c r="E770" s="21" t="s">
        <v>140</v>
      </c>
      <c r="F770" s="21" t="s">
        <v>202</v>
      </c>
      <c r="G770" s="15">
        <v>328</v>
      </c>
      <c r="H770" s="22">
        <v>0.25</v>
      </c>
      <c r="I770" s="47">
        <f t="shared" si="33"/>
        <v>82</v>
      </c>
      <c r="J770" s="47">
        <f t="shared" si="32"/>
        <v>246</v>
      </c>
      <c r="K770" s="5">
        <v>43040</v>
      </c>
      <c r="O770" s="19"/>
    </row>
    <row r="771" spans="1:15" ht="15" customHeight="1" x14ac:dyDescent="0.35">
      <c r="A771" s="45">
        <v>770</v>
      </c>
      <c r="B771" s="14">
        <v>0</v>
      </c>
      <c r="C771" s="46"/>
      <c r="D771" s="21" t="s">
        <v>662</v>
      </c>
      <c r="E771" s="21" t="s">
        <v>663</v>
      </c>
      <c r="F771" s="21"/>
      <c r="G771" s="15">
        <v>465.4</v>
      </c>
      <c r="H771" s="22">
        <v>0.2</v>
      </c>
      <c r="I771" s="47">
        <f t="shared" si="33"/>
        <v>93.08</v>
      </c>
      <c r="J771" s="47">
        <v>360</v>
      </c>
      <c r="K771" s="5">
        <v>44743</v>
      </c>
      <c r="N771" s="28"/>
    </row>
    <row r="772" spans="1:15" ht="15" customHeight="1" x14ac:dyDescent="0.35">
      <c r="A772" s="45">
        <v>771</v>
      </c>
      <c r="B772" s="14">
        <v>1</v>
      </c>
      <c r="C772" s="46" t="s">
        <v>3695</v>
      </c>
      <c r="D772" s="21" t="s">
        <v>2119</v>
      </c>
      <c r="E772" s="21" t="s">
        <v>26</v>
      </c>
      <c r="F772" s="21" t="s">
        <v>234</v>
      </c>
      <c r="G772" s="15">
        <v>159</v>
      </c>
      <c r="H772" s="22">
        <v>0.17</v>
      </c>
      <c r="I772" s="47">
        <f t="shared" si="33"/>
        <v>27.03</v>
      </c>
      <c r="J772" s="47">
        <f t="shared" ref="J772:J819" si="34">G772-I772</f>
        <v>131.97</v>
      </c>
      <c r="K772" s="5">
        <v>45323</v>
      </c>
    </row>
    <row r="773" spans="1:15" ht="15" customHeight="1" x14ac:dyDescent="0.35">
      <c r="A773" s="45">
        <v>772</v>
      </c>
      <c r="B773" s="14">
        <v>1</v>
      </c>
      <c r="C773" s="46" t="s">
        <v>3436</v>
      </c>
      <c r="D773" s="21" t="s">
        <v>2118</v>
      </c>
      <c r="E773" s="21" t="s">
        <v>1519</v>
      </c>
      <c r="F773" s="21" t="s">
        <v>400</v>
      </c>
      <c r="G773" s="15">
        <v>196</v>
      </c>
      <c r="H773" s="22">
        <v>0.15</v>
      </c>
      <c r="I773" s="47">
        <f t="shared" si="33"/>
        <v>29.4</v>
      </c>
      <c r="J773" s="47">
        <f t="shared" si="34"/>
        <v>166.6</v>
      </c>
      <c r="K773" s="5">
        <v>45536</v>
      </c>
    </row>
    <row r="774" spans="1:15" ht="15" customHeight="1" x14ac:dyDescent="0.35">
      <c r="A774" s="45">
        <v>773</v>
      </c>
      <c r="B774" s="14">
        <v>0</v>
      </c>
      <c r="C774" s="46"/>
      <c r="D774" s="21" t="s">
        <v>3130</v>
      </c>
      <c r="E774" s="21" t="s">
        <v>26</v>
      </c>
      <c r="F774" s="21">
        <v>250</v>
      </c>
      <c r="G774" s="15">
        <v>162</v>
      </c>
      <c r="H774" s="22">
        <v>0.1</v>
      </c>
      <c r="I774" s="47">
        <f t="shared" si="33"/>
        <v>16.2</v>
      </c>
      <c r="J774" s="47">
        <f t="shared" si="34"/>
        <v>145.80000000000001</v>
      </c>
      <c r="K774" s="5">
        <v>45047</v>
      </c>
    </row>
    <row r="775" spans="1:15" ht="15" customHeight="1" x14ac:dyDescent="0.35">
      <c r="A775" s="45">
        <v>774</v>
      </c>
      <c r="B775" s="14">
        <v>0</v>
      </c>
      <c r="C775" s="46" t="s">
        <v>3381</v>
      </c>
      <c r="D775" s="21" t="s">
        <v>3747</v>
      </c>
      <c r="E775" s="21" t="s">
        <v>3748</v>
      </c>
      <c r="F775" s="21" t="s">
        <v>489</v>
      </c>
      <c r="G775" s="15">
        <v>187</v>
      </c>
      <c r="H775" s="22">
        <v>0.2</v>
      </c>
      <c r="I775" s="47">
        <f t="shared" si="33"/>
        <v>37.4</v>
      </c>
      <c r="J775" s="47">
        <f t="shared" si="34"/>
        <v>149.6</v>
      </c>
      <c r="K775" s="5">
        <v>44652</v>
      </c>
    </row>
    <row r="776" spans="1:15" ht="15" customHeight="1" x14ac:dyDescent="0.35">
      <c r="A776" s="45">
        <v>775</v>
      </c>
      <c r="B776" s="14">
        <v>0</v>
      </c>
      <c r="C776" s="46"/>
      <c r="D776" s="21" t="s">
        <v>2421</v>
      </c>
      <c r="E776" s="21" t="s">
        <v>26</v>
      </c>
      <c r="F776" s="21" t="s">
        <v>234</v>
      </c>
      <c r="G776" s="15">
        <v>181.65</v>
      </c>
      <c r="H776" s="22">
        <v>0.15</v>
      </c>
      <c r="I776" s="47">
        <f t="shared" si="33"/>
        <v>27.247499999999999</v>
      </c>
      <c r="J776" s="47">
        <f t="shared" si="34"/>
        <v>154.4025</v>
      </c>
      <c r="K776" s="5">
        <v>43922</v>
      </c>
    </row>
    <row r="777" spans="1:15" ht="15" customHeight="1" x14ac:dyDescent="0.35">
      <c r="A777" s="45">
        <v>776</v>
      </c>
      <c r="B777" s="14">
        <v>0</v>
      </c>
      <c r="C777" s="46"/>
      <c r="D777" s="21" t="s">
        <v>2421</v>
      </c>
      <c r="E777" s="21" t="s">
        <v>26</v>
      </c>
      <c r="F777" s="21" t="s">
        <v>489</v>
      </c>
      <c r="G777" s="15">
        <v>92.55</v>
      </c>
      <c r="H777" s="22">
        <v>0.15</v>
      </c>
      <c r="I777" s="47">
        <f t="shared" si="33"/>
        <v>13.882499999999999</v>
      </c>
      <c r="J777" s="47">
        <f t="shared" si="34"/>
        <v>78.667500000000004</v>
      </c>
      <c r="K777" s="5">
        <v>43556</v>
      </c>
    </row>
    <row r="778" spans="1:15" ht="15" customHeight="1" x14ac:dyDescent="0.35">
      <c r="A778" s="45">
        <v>777</v>
      </c>
      <c r="B778" s="14">
        <v>0</v>
      </c>
      <c r="C778" s="46"/>
      <c r="D778" s="21" t="s">
        <v>131</v>
      </c>
      <c r="E778" s="21" t="s">
        <v>26</v>
      </c>
      <c r="F778" s="21" t="s">
        <v>59</v>
      </c>
      <c r="G778" s="15">
        <v>187.06</v>
      </c>
      <c r="H778" s="22">
        <v>0.15</v>
      </c>
      <c r="I778" s="47">
        <f t="shared" si="33"/>
        <v>28.059000000000001</v>
      </c>
      <c r="J778" s="47">
        <f t="shared" si="34"/>
        <v>159.001</v>
      </c>
      <c r="K778" s="5">
        <v>43405</v>
      </c>
    </row>
    <row r="779" spans="1:15" ht="15" customHeight="1" x14ac:dyDescent="0.35">
      <c r="A779" s="45">
        <v>778</v>
      </c>
      <c r="B779" s="14">
        <v>0</v>
      </c>
      <c r="C779" s="46"/>
      <c r="D779" s="21" t="s">
        <v>130</v>
      </c>
      <c r="E779" s="21" t="s">
        <v>26</v>
      </c>
      <c r="F779" s="21" t="s">
        <v>234</v>
      </c>
      <c r="G779" s="15">
        <v>169</v>
      </c>
      <c r="H779" s="22">
        <v>0.15</v>
      </c>
      <c r="I779" s="47">
        <f t="shared" si="33"/>
        <v>25.349999999999998</v>
      </c>
      <c r="J779" s="47">
        <f t="shared" si="34"/>
        <v>143.65</v>
      </c>
      <c r="K779" s="5">
        <v>44105</v>
      </c>
    </row>
    <row r="780" spans="1:15" ht="15" customHeight="1" x14ac:dyDescent="0.35">
      <c r="A780" s="45">
        <v>779</v>
      </c>
      <c r="B780" s="14">
        <v>0</v>
      </c>
      <c r="C780" s="46"/>
      <c r="D780" s="21" t="s">
        <v>1379</v>
      </c>
      <c r="E780" s="21" t="s">
        <v>116</v>
      </c>
      <c r="F780" s="21" t="s">
        <v>202</v>
      </c>
      <c r="G780" s="15">
        <v>96</v>
      </c>
      <c r="H780" s="22">
        <v>0.6</v>
      </c>
      <c r="I780" s="47">
        <f t="shared" si="33"/>
        <v>57.599999999999994</v>
      </c>
      <c r="J780" s="47">
        <f t="shared" si="34"/>
        <v>38.400000000000006</v>
      </c>
      <c r="K780" s="5">
        <v>43405</v>
      </c>
    </row>
    <row r="781" spans="1:15" ht="15" customHeight="1" x14ac:dyDescent="0.35">
      <c r="A781" s="45">
        <v>780</v>
      </c>
      <c r="B781" s="14">
        <v>0</v>
      </c>
      <c r="C781" s="46"/>
      <c r="D781" s="21" t="s">
        <v>115</v>
      </c>
      <c r="E781" s="21" t="s">
        <v>116</v>
      </c>
      <c r="F781" s="21" t="s">
        <v>741</v>
      </c>
      <c r="G781" s="15">
        <v>120</v>
      </c>
      <c r="H781" s="22">
        <v>0.5</v>
      </c>
      <c r="I781" s="47">
        <f t="shared" si="33"/>
        <v>60</v>
      </c>
      <c r="J781" s="47">
        <f t="shared" si="34"/>
        <v>60</v>
      </c>
      <c r="K781" s="5">
        <v>43556</v>
      </c>
    </row>
    <row r="782" spans="1:15" ht="15" customHeight="1" x14ac:dyDescent="0.35">
      <c r="A782" s="45">
        <v>781</v>
      </c>
      <c r="B782" s="14">
        <v>0</v>
      </c>
      <c r="C782" s="46"/>
      <c r="D782" s="21" t="s">
        <v>1660</v>
      </c>
      <c r="E782" s="21" t="s">
        <v>116</v>
      </c>
      <c r="F782" s="21" t="s">
        <v>202</v>
      </c>
      <c r="G782" s="15">
        <v>60</v>
      </c>
      <c r="H782" s="22">
        <v>0.4</v>
      </c>
      <c r="I782" s="47">
        <f t="shared" si="33"/>
        <v>24</v>
      </c>
      <c r="J782" s="47">
        <f t="shared" si="34"/>
        <v>36</v>
      </c>
      <c r="K782" s="5">
        <v>44256</v>
      </c>
    </row>
    <row r="783" spans="1:15" ht="15" customHeight="1" x14ac:dyDescent="0.35">
      <c r="A783" s="45">
        <v>782</v>
      </c>
      <c r="B783" s="14">
        <v>1</v>
      </c>
      <c r="C783" s="46" t="s">
        <v>3488</v>
      </c>
      <c r="D783" s="21" t="s">
        <v>4059</v>
      </c>
      <c r="E783" s="21" t="s">
        <v>129</v>
      </c>
      <c r="F783" s="21" t="s">
        <v>742</v>
      </c>
      <c r="G783" s="15">
        <v>134</v>
      </c>
      <c r="H783" s="22">
        <v>0.17</v>
      </c>
      <c r="I783" s="47">
        <f t="shared" si="33"/>
        <v>22.78</v>
      </c>
      <c r="J783" s="47">
        <f t="shared" si="34"/>
        <v>111.22</v>
      </c>
      <c r="K783" s="5">
        <v>45839</v>
      </c>
    </row>
    <row r="784" spans="1:15" ht="15" customHeight="1" x14ac:dyDescent="0.35">
      <c r="A784" s="45">
        <v>783</v>
      </c>
      <c r="B784" s="14">
        <v>0</v>
      </c>
      <c r="C784" s="46"/>
      <c r="D784" s="21" t="s">
        <v>2169</v>
      </c>
      <c r="E784" s="21" t="s">
        <v>2170</v>
      </c>
      <c r="F784" s="21" t="s">
        <v>731</v>
      </c>
      <c r="G784" s="15">
        <v>88.54</v>
      </c>
      <c r="H784" s="22">
        <v>0.5</v>
      </c>
      <c r="I784" s="47">
        <f t="shared" si="33"/>
        <v>44.27</v>
      </c>
      <c r="J784" s="47">
        <f t="shared" si="34"/>
        <v>44.27</v>
      </c>
      <c r="K784" s="5">
        <v>43952</v>
      </c>
    </row>
    <row r="785" spans="1:15" ht="15" customHeight="1" x14ac:dyDescent="0.35">
      <c r="A785" s="45">
        <v>784</v>
      </c>
      <c r="B785" s="14">
        <v>1</v>
      </c>
      <c r="C785" s="46"/>
      <c r="D785" s="21" t="s">
        <v>4304</v>
      </c>
      <c r="E785" s="21" t="s">
        <v>129</v>
      </c>
      <c r="F785" s="50">
        <v>5.5E-2</v>
      </c>
      <c r="G785" s="15">
        <v>133</v>
      </c>
      <c r="H785" s="22">
        <v>0.2</v>
      </c>
      <c r="I785" s="47">
        <f t="shared" si="33"/>
        <v>26.6</v>
      </c>
      <c r="J785" s="47">
        <f t="shared" si="34"/>
        <v>106.4</v>
      </c>
      <c r="K785" s="5">
        <v>45413</v>
      </c>
    </row>
    <row r="786" spans="1:15" ht="15" customHeight="1" x14ac:dyDescent="0.35">
      <c r="A786" s="45">
        <v>785</v>
      </c>
      <c r="B786" s="14">
        <v>0</v>
      </c>
      <c r="C786" s="46" t="s">
        <v>3555</v>
      </c>
      <c r="D786" s="21" t="s">
        <v>2976</v>
      </c>
      <c r="E786" s="21" t="s">
        <v>2170</v>
      </c>
      <c r="F786" s="21" t="s">
        <v>2977</v>
      </c>
      <c r="G786" s="15">
        <v>83.2</v>
      </c>
      <c r="H786" s="22">
        <v>0.5</v>
      </c>
      <c r="I786" s="47">
        <f t="shared" si="33"/>
        <v>41.6</v>
      </c>
      <c r="J786" s="47">
        <f t="shared" si="34"/>
        <v>41.6</v>
      </c>
      <c r="K786" s="5">
        <v>44470</v>
      </c>
    </row>
    <row r="787" spans="1:15" ht="15" customHeight="1" x14ac:dyDescent="0.35">
      <c r="A787" s="45">
        <v>786</v>
      </c>
      <c r="B787" s="14">
        <v>0</v>
      </c>
      <c r="C787" s="46"/>
      <c r="D787" s="21" t="s">
        <v>649</v>
      </c>
      <c r="E787" s="21"/>
      <c r="F787" s="21" t="s">
        <v>743</v>
      </c>
      <c r="G787" s="15">
        <v>148.9</v>
      </c>
      <c r="H787" s="22">
        <v>0.3</v>
      </c>
      <c r="I787" s="47">
        <f t="shared" si="33"/>
        <v>44.67</v>
      </c>
      <c r="J787" s="47">
        <f t="shared" si="34"/>
        <v>104.23</v>
      </c>
      <c r="K787" s="5">
        <v>43617</v>
      </c>
    </row>
    <row r="788" spans="1:15" ht="15" customHeight="1" x14ac:dyDescent="0.35">
      <c r="A788" s="45">
        <v>787</v>
      </c>
      <c r="B788" s="14">
        <v>0</v>
      </c>
      <c r="C788" s="46" t="s">
        <v>3384</v>
      </c>
      <c r="D788" s="21" t="s">
        <v>2237</v>
      </c>
      <c r="E788" s="21" t="s">
        <v>188</v>
      </c>
      <c r="F788" s="21" t="s">
        <v>234</v>
      </c>
      <c r="G788" s="15">
        <v>732.22</v>
      </c>
      <c r="H788" s="22">
        <v>0.2</v>
      </c>
      <c r="I788" s="47">
        <f t="shared" si="33"/>
        <v>146.44400000000002</v>
      </c>
      <c r="J788" s="47">
        <f t="shared" si="34"/>
        <v>585.77600000000007</v>
      </c>
      <c r="K788" s="5">
        <v>44409</v>
      </c>
      <c r="O788" s="19"/>
    </row>
    <row r="789" spans="1:15" ht="15" customHeight="1" x14ac:dyDescent="0.35">
      <c r="A789" s="45">
        <v>788</v>
      </c>
      <c r="B789" s="14">
        <v>0</v>
      </c>
      <c r="C789" s="46" t="s">
        <v>3384</v>
      </c>
      <c r="D789" s="21" t="s">
        <v>1798</v>
      </c>
      <c r="E789" s="21" t="s">
        <v>188</v>
      </c>
      <c r="F789" s="21" t="s">
        <v>234</v>
      </c>
      <c r="G789" s="15">
        <v>555.1</v>
      </c>
      <c r="H789" s="22">
        <v>0.2</v>
      </c>
      <c r="I789" s="47">
        <f t="shared" si="33"/>
        <v>111.02000000000001</v>
      </c>
      <c r="J789" s="47">
        <f t="shared" si="34"/>
        <v>444.08000000000004</v>
      </c>
      <c r="K789" s="5">
        <v>44317</v>
      </c>
      <c r="O789" s="19"/>
    </row>
    <row r="790" spans="1:15" ht="15" customHeight="1" x14ac:dyDescent="0.35">
      <c r="A790" s="45">
        <v>789</v>
      </c>
      <c r="B790" s="14">
        <v>1</v>
      </c>
      <c r="C790" s="46"/>
      <c r="D790" s="21" t="s">
        <v>4227</v>
      </c>
      <c r="E790" s="21" t="s">
        <v>4228</v>
      </c>
      <c r="F790" s="21" t="s">
        <v>4229</v>
      </c>
      <c r="G790" s="15">
        <v>425</v>
      </c>
      <c r="H790" s="22">
        <v>0.2</v>
      </c>
      <c r="I790" s="47">
        <f t="shared" si="33"/>
        <v>85</v>
      </c>
      <c r="J790" s="47">
        <f t="shared" si="34"/>
        <v>340</v>
      </c>
      <c r="K790" s="5">
        <v>45292</v>
      </c>
      <c r="O790" s="19"/>
    </row>
    <row r="791" spans="1:15" ht="15" customHeight="1" x14ac:dyDescent="0.35">
      <c r="A791" s="45">
        <v>790</v>
      </c>
      <c r="B791" s="14">
        <v>1</v>
      </c>
      <c r="C791" s="46"/>
      <c r="D791" s="21" t="s">
        <v>2115</v>
      </c>
      <c r="E791" s="21" t="s">
        <v>1250</v>
      </c>
      <c r="F791" s="21" t="s">
        <v>993</v>
      </c>
      <c r="G791" s="15">
        <v>93</v>
      </c>
      <c r="H791" s="22">
        <v>0.4</v>
      </c>
      <c r="I791" s="47">
        <f t="shared" si="33"/>
        <v>37.200000000000003</v>
      </c>
      <c r="J791" s="47">
        <f t="shared" si="34"/>
        <v>55.8</v>
      </c>
      <c r="K791" s="5">
        <v>44621</v>
      </c>
      <c r="O791" s="19"/>
    </row>
    <row r="792" spans="1:15" ht="15" customHeight="1" x14ac:dyDescent="0.35">
      <c r="A792" s="45">
        <v>791</v>
      </c>
      <c r="B792" s="14">
        <v>2</v>
      </c>
      <c r="C792" s="46"/>
      <c r="D792" s="21" t="s">
        <v>1795</v>
      </c>
      <c r="E792" s="21" t="s">
        <v>1246</v>
      </c>
      <c r="F792" s="21" t="s">
        <v>1663</v>
      </c>
      <c r="G792" s="15">
        <v>78</v>
      </c>
      <c r="H792" s="22">
        <v>0.5</v>
      </c>
      <c r="I792" s="47">
        <f t="shared" si="33"/>
        <v>39</v>
      </c>
      <c r="J792" s="47">
        <f t="shared" si="34"/>
        <v>39</v>
      </c>
      <c r="K792" s="5">
        <v>45231</v>
      </c>
      <c r="O792" s="19"/>
    </row>
    <row r="793" spans="1:15" ht="15" customHeight="1" x14ac:dyDescent="0.35">
      <c r="A793" s="45">
        <v>792</v>
      </c>
      <c r="B793" s="14">
        <v>0</v>
      </c>
      <c r="C793" s="46" t="s">
        <v>3422</v>
      </c>
      <c r="D793" s="21" t="s">
        <v>2115</v>
      </c>
      <c r="E793" s="21" t="s">
        <v>1250</v>
      </c>
      <c r="F793" s="21" t="s">
        <v>993</v>
      </c>
      <c r="G793" s="15">
        <v>84</v>
      </c>
      <c r="H793" s="22">
        <v>0.5</v>
      </c>
      <c r="I793" s="47">
        <f t="shared" si="33"/>
        <v>42</v>
      </c>
      <c r="J793" s="47">
        <f t="shared" si="34"/>
        <v>42</v>
      </c>
      <c r="K793" s="5">
        <v>44440</v>
      </c>
      <c r="O793" s="19"/>
    </row>
    <row r="794" spans="1:15" ht="15" customHeight="1" x14ac:dyDescent="0.35">
      <c r="A794" s="45">
        <v>793</v>
      </c>
      <c r="B794" s="14">
        <v>1</v>
      </c>
      <c r="C794" s="46"/>
      <c r="D794" s="21" t="s">
        <v>4580</v>
      </c>
      <c r="E794" s="21" t="s">
        <v>113</v>
      </c>
      <c r="F794" s="21" t="s">
        <v>744</v>
      </c>
      <c r="G794" s="15">
        <v>207</v>
      </c>
      <c r="H794" s="22">
        <v>0.55000000000000004</v>
      </c>
      <c r="I794" s="47">
        <f t="shared" si="33"/>
        <v>113.85000000000001</v>
      </c>
      <c r="J794" s="47">
        <f t="shared" si="34"/>
        <v>93.149999999999991</v>
      </c>
      <c r="K794" s="5">
        <v>45292</v>
      </c>
      <c r="O794" s="19"/>
    </row>
    <row r="795" spans="1:15" ht="15" customHeight="1" x14ac:dyDescent="0.35">
      <c r="A795" s="45">
        <v>794</v>
      </c>
      <c r="B795" s="14">
        <v>2</v>
      </c>
      <c r="C795" s="46"/>
      <c r="D795" s="21" t="s">
        <v>4231</v>
      </c>
      <c r="E795" s="21" t="s">
        <v>113</v>
      </c>
      <c r="F795" s="21" t="s">
        <v>4440</v>
      </c>
      <c r="G795" s="15">
        <v>207</v>
      </c>
      <c r="H795" s="22">
        <v>0.55000000000000004</v>
      </c>
      <c r="I795" s="47">
        <f t="shared" si="33"/>
        <v>113.85000000000001</v>
      </c>
      <c r="J795" s="47">
        <f t="shared" si="34"/>
        <v>93.149999999999991</v>
      </c>
      <c r="K795" s="5">
        <v>45323</v>
      </c>
      <c r="O795" s="19"/>
    </row>
    <row r="796" spans="1:15" ht="15" customHeight="1" x14ac:dyDescent="0.35">
      <c r="A796" s="45">
        <v>795</v>
      </c>
      <c r="B796" s="14">
        <v>0</v>
      </c>
      <c r="C796" s="46" t="s">
        <v>3572</v>
      </c>
      <c r="D796" s="21" t="s">
        <v>4445</v>
      </c>
      <c r="E796" s="21" t="s">
        <v>113</v>
      </c>
      <c r="F796" s="21" t="s">
        <v>3123</v>
      </c>
      <c r="G796" s="15">
        <v>207</v>
      </c>
      <c r="H796" s="22">
        <v>0.55000000000000004</v>
      </c>
      <c r="I796" s="47">
        <f t="shared" si="33"/>
        <v>113.85000000000001</v>
      </c>
      <c r="J796" s="47">
        <f t="shared" si="34"/>
        <v>93.149999999999991</v>
      </c>
      <c r="K796" s="5">
        <v>45047</v>
      </c>
      <c r="O796" s="19"/>
    </row>
    <row r="797" spans="1:15" ht="15" customHeight="1" x14ac:dyDescent="0.35">
      <c r="A797" s="45">
        <v>796</v>
      </c>
      <c r="B797" s="14">
        <v>0</v>
      </c>
      <c r="C797" s="46"/>
      <c r="D797" s="21" t="s">
        <v>1531</v>
      </c>
      <c r="E797" s="21" t="s">
        <v>1532</v>
      </c>
      <c r="F797" s="21"/>
      <c r="G797" s="15">
        <v>294</v>
      </c>
      <c r="H797" s="22">
        <v>0.7</v>
      </c>
      <c r="I797" s="47">
        <f t="shared" si="33"/>
        <v>205.79999999999998</v>
      </c>
      <c r="J797" s="47">
        <f t="shared" si="34"/>
        <v>88.200000000000017</v>
      </c>
      <c r="K797" s="5">
        <v>44075</v>
      </c>
      <c r="O797" s="19"/>
    </row>
    <row r="798" spans="1:15" ht="15" customHeight="1" x14ac:dyDescent="0.35">
      <c r="A798" s="45">
        <v>797</v>
      </c>
      <c r="B798" s="14">
        <v>0</v>
      </c>
      <c r="C798" s="46"/>
      <c r="D798" s="21" t="s">
        <v>1656</v>
      </c>
      <c r="E798" s="21" t="s">
        <v>1657</v>
      </c>
      <c r="F798" s="21" t="s">
        <v>48</v>
      </c>
      <c r="G798" s="15">
        <v>408.81</v>
      </c>
      <c r="H798" s="22">
        <v>0.2</v>
      </c>
      <c r="I798" s="47">
        <f t="shared" si="33"/>
        <v>81.762</v>
      </c>
      <c r="J798" s="47">
        <f t="shared" si="34"/>
        <v>327.048</v>
      </c>
      <c r="K798" s="5">
        <v>43221</v>
      </c>
    </row>
    <row r="799" spans="1:15" ht="15" customHeight="1" x14ac:dyDescent="0.35">
      <c r="A799" s="45">
        <v>798</v>
      </c>
      <c r="B799" s="14">
        <v>0</v>
      </c>
      <c r="C799" s="46"/>
      <c r="D799" s="21" t="s">
        <v>1871</v>
      </c>
      <c r="E799" s="21" t="s">
        <v>1872</v>
      </c>
      <c r="F799" s="21" t="s">
        <v>769</v>
      </c>
      <c r="G799" s="15">
        <v>173</v>
      </c>
      <c r="H799" s="22">
        <v>0.3</v>
      </c>
      <c r="I799" s="47">
        <f t="shared" si="33"/>
        <v>51.9</v>
      </c>
      <c r="J799" s="47">
        <f t="shared" si="34"/>
        <v>121.1</v>
      </c>
      <c r="K799" s="5">
        <v>43617</v>
      </c>
    </row>
    <row r="800" spans="1:15" ht="15" customHeight="1" x14ac:dyDescent="0.35">
      <c r="A800" s="45">
        <v>799</v>
      </c>
      <c r="B800" s="14">
        <v>1</v>
      </c>
      <c r="C800" s="46"/>
      <c r="D800" s="21" t="s">
        <v>1241</v>
      </c>
      <c r="E800" s="21" t="s">
        <v>282</v>
      </c>
      <c r="F800" s="21" t="s">
        <v>400</v>
      </c>
      <c r="G800" s="15">
        <v>140</v>
      </c>
      <c r="H800" s="22">
        <v>0.53</v>
      </c>
      <c r="I800" s="47">
        <f t="shared" si="33"/>
        <v>74.2</v>
      </c>
      <c r="J800" s="47">
        <f t="shared" si="34"/>
        <v>65.8</v>
      </c>
      <c r="K800" s="5">
        <v>43101</v>
      </c>
      <c r="O800" s="19"/>
    </row>
    <row r="801" spans="1:16" ht="15" customHeight="1" x14ac:dyDescent="0.35">
      <c r="A801" s="45">
        <v>800</v>
      </c>
      <c r="B801" s="14">
        <v>0</v>
      </c>
      <c r="C801" s="46"/>
      <c r="D801" s="21" t="s">
        <v>127</v>
      </c>
      <c r="E801" s="21" t="s">
        <v>128</v>
      </c>
      <c r="F801" s="21" t="s">
        <v>234</v>
      </c>
      <c r="G801" s="15">
        <v>117.69</v>
      </c>
      <c r="H801" s="22">
        <v>0.4</v>
      </c>
      <c r="I801" s="47">
        <f t="shared" si="33"/>
        <v>47.076000000000001</v>
      </c>
      <c r="J801" s="47">
        <f t="shared" si="34"/>
        <v>70.614000000000004</v>
      </c>
      <c r="K801" s="5">
        <v>42887</v>
      </c>
      <c r="O801" s="19"/>
    </row>
    <row r="802" spans="1:16" ht="15" customHeight="1" x14ac:dyDescent="0.35">
      <c r="A802" s="45">
        <v>801</v>
      </c>
      <c r="B802" s="14">
        <v>2</v>
      </c>
      <c r="C802" s="46"/>
      <c r="D802" s="21" t="s">
        <v>4145</v>
      </c>
      <c r="E802" s="21" t="s">
        <v>128</v>
      </c>
      <c r="F802" s="21" t="s">
        <v>234</v>
      </c>
      <c r="G802" s="15">
        <v>374</v>
      </c>
      <c r="H802" s="22">
        <v>0.7</v>
      </c>
      <c r="I802" s="47">
        <f t="shared" si="33"/>
        <v>261.8</v>
      </c>
      <c r="J802" s="47">
        <f t="shared" si="34"/>
        <v>112.19999999999999</v>
      </c>
      <c r="K802" s="5">
        <v>45231</v>
      </c>
      <c r="N802" s="28"/>
    </row>
    <row r="803" spans="1:16" ht="15" customHeight="1" x14ac:dyDescent="0.35">
      <c r="A803" s="45">
        <v>802</v>
      </c>
      <c r="B803" s="14">
        <v>2</v>
      </c>
      <c r="C803" s="46"/>
      <c r="D803" s="21" t="s">
        <v>4530</v>
      </c>
      <c r="E803" s="21" t="s">
        <v>2834</v>
      </c>
      <c r="F803" s="21" t="s">
        <v>745</v>
      </c>
      <c r="G803" s="15">
        <v>100</v>
      </c>
      <c r="H803" s="22">
        <v>0.5</v>
      </c>
      <c r="I803" s="47">
        <f t="shared" si="33"/>
        <v>50</v>
      </c>
      <c r="J803" s="47">
        <f t="shared" si="34"/>
        <v>50</v>
      </c>
      <c r="K803" s="5">
        <v>45323</v>
      </c>
    </row>
    <row r="804" spans="1:16" ht="15" customHeight="1" x14ac:dyDescent="0.35">
      <c r="A804" s="45">
        <v>803</v>
      </c>
      <c r="B804" s="14">
        <v>0</v>
      </c>
      <c r="C804" s="46"/>
      <c r="D804" s="21" t="s">
        <v>4047</v>
      </c>
      <c r="E804" s="21" t="s">
        <v>2834</v>
      </c>
      <c r="F804" s="21" t="s">
        <v>202</v>
      </c>
      <c r="G804" s="15">
        <v>221</v>
      </c>
      <c r="H804" s="22">
        <v>0.5</v>
      </c>
      <c r="I804" s="47">
        <f t="shared" si="33"/>
        <v>110.5</v>
      </c>
      <c r="J804" s="47">
        <f t="shared" si="34"/>
        <v>110.5</v>
      </c>
      <c r="K804" s="5">
        <v>44682</v>
      </c>
    </row>
    <row r="805" spans="1:16" ht="15" customHeight="1" x14ac:dyDescent="0.35">
      <c r="A805" s="45">
        <v>804</v>
      </c>
      <c r="B805" s="14">
        <v>0</v>
      </c>
      <c r="C805" s="46"/>
      <c r="D805" s="21" t="s">
        <v>125</v>
      </c>
      <c r="E805" s="21" t="s">
        <v>126</v>
      </c>
      <c r="F805" s="21" t="s">
        <v>202</v>
      </c>
      <c r="G805" s="15">
        <v>182</v>
      </c>
      <c r="H805" s="22">
        <v>0.7</v>
      </c>
      <c r="I805" s="47">
        <f t="shared" si="33"/>
        <v>127.39999999999999</v>
      </c>
      <c r="J805" s="47">
        <f t="shared" si="34"/>
        <v>54.600000000000009</v>
      </c>
      <c r="K805" s="5">
        <v>43252</v>
      </c>
    </row>
    <row r="806" spans="1:16" ht="15" customHeight="1" x14ac:dyDescent="0.35">
      <c r="A806" s="45">
        <v>805</v>
      </c>
      <c r="B806" s="14">
        <v>1</v>
      </c>
      <c r="C806" s="14"/>
      <c r="D806" s="21" t="s">
        <v>4307</v>
      </c>
      <c r="E806" s="21" t="s">
        <v>188</v>
      </c>
      <c r="F806" s="21" t="s">
        <v>234</v>
      </c>
      <c r="G806" s="15">
        <v>512</v>
      </c>
      <c r="H806" s="22">
        <v>0.25</v>
      </c>
      <c r="I806" s="47">
        <f t="shared" si="33"/>
        <v>128</v>
      </c>
      <c r="J806" s="47">
        <f t="shared" si="34"/>
        <v>384</v>
      </c>
      <c r="K806" s="5">
        <v>45323</v>
      </c>
    </row>
    <row r="807" spans="1:16" ht="15" customHeight="1" x14ac:dyDescent="0.35">
      <c r="A807" s="45">
        <v>806</v>
      </c>
      <c r="B807" s="14">
        <v>1</v>
      </c>
      <c r="C807" s="14"/>
      <c r="D807" s="21" t="s">
        <v>4308</v>
      </c>
      <c r="E807" s="21" t="s">
        <v>188</v>
      </c>
      <c r="F807" s="21" t="s">
        <v>413</v>
      </c>
      <c r="G807" s="15">
        <v>612</v>
      </c>
      <c r="H807" s="22">
        <v>0.25</v>
      </c>
      <c r="I807" s="47">
        <f t="shared" si="33"/>
        <v>153</v>
      </c>
      <c r="J807" s="47">
        <f t="shared" si="34"/>
        <v>459</v>
      </c>
      <c r="K807" s="5">
        <v>45292</v>
      </c>
    </row>
    <row r="808" spans="1:16" ht="15" customHeight="1" x14ac:dyDescent="0.35">
      <c r="A808" s="45">
        <v>807</v>
      </c>
      <c r="B808" s="14">
        <v>1</v>
      </c>
      <c r="C808" s="46" t="s">
        <v>3354</v>
      </c>
      <c r="D808" s="21" t="s">
        <v>2385</v>
      </c>
      <c r="E808" s="21" t="s">
        <v>315</v>
      </c>
      <c r="F808" s="21" t="s">
        <v>40</v>
      </c>
      <c r="G808" s="15">
        <v>120</v>
      </c>
      <c r="H808" s="22">
        <v>0.35</v>
      </c>
      <c r="I808" s="47">
        <f t="shared" si="33"/>
        <v>42</v>
      </c>
      <c r="J808" s="47">
        <f t="shared" si="34"/>
        <v>78</v>
      </c>
      <c r="K808" s="5">
        <v>45078</v>
      </c>
    </row>
    <row r="809" spans="1:16" ht="15" customHeight="1" x14ac:dyDescent="0.35">
      <c r="A809" s="45">
        <v>808</v>
      </c>
      <c r="B809" s="14">
        <v>1</v>
      </c>
      <c r="C809" s="46"/>
      <c r="D809" s="21" t="s">
        <v>3189</v>
      </c>
      <c r="E809" s="21" t="s">
        <v>137</v>
      </c>
      <c r="F809" s="21"/>
      <c r="G809" s="15">
        <v>634</v>
      </c>
      <c r="H809" s="22">
        <v>0.56000000000000005</v>
      </c>
      <c r="I809" s="47">
        <f t="shared" si="33"/>
        <v>355.04</v>
      </c>
      <c r="J809" s="47">
        <f t="shared" si="34"/>
        <v>278.95999999999998</v>
      </c>
      <c r="K809" s="5">
        <v>42948</v>
      </c>
    </row>
    <row r="810" spans="1:16" ht="15" customHeight="1" x14ac:dyDescent="0.35">
      <c r="A810" s="45">
        <v>809</v>
      </c>
      <c r="B810" s="14">
        <v>4</v>
      </c>
      <c r="C810" s="46" t="s">
        <v>3530</v>
      </c>
      <c r="D810" s="21" t="s">
        <v>1441</v>
      </c>
      <c r="E810" s="21" t="s">
        <v>1442</v>
      </c>
      <c r="F810" s="21" t="s">
        <v>234</v>
      </c>
      <c r="G810" s="15">
        <v>499</v>
      </c>
      <c r="H810" s="22">
        <v>0.75</v>
      </c>
      <c r="I810" s="47">
        <f t="shared" si="33"/>
        <v>374.25</v>
      </c>
      <c r="J810" s="47">
        <f t="shared" si="34"/>
        <v>124.75</v>
      </c>
      <c r="K810" s="5">
        <v>45352</v>
      </c>
    </row>
    <row r="811" spans="1:16" ht="15" customHeight="1" x14ac:dyDescent="0.35">
      <c r="A811" s="45">
        <v>810</v>
      </c>
      <c r="B811" s="14">
        <v>3</v>
      </c>
      <c r="C811" s="46"/>
      <c r="D811" s="21" t="s">
        <v>2048</v>
      </c>
      <c r="E811" s="21" t="s">
        <v>2049</v>
      </c>
      <c r="F811" s="21"/>
      <c r="G811" s="15">
        <v>93</v>
      </c>
      <c r="H811" s="22">
        <v>0.4</v>
      </c>
      <c r="I811" s="47">
        <f t="shared" si="33"/>
        <v>37.200000000000003</v>
      </c>
      <c r="J811" s="47">
        <f t="shared" si="34"/>
        <v>55.8</v>
      </c>
      <c r="K811" s="5">
        <v>44682</v>
      </c>
    </row>
    <row r="812" spans="1:16" ht="15" customHeight="1" x14ac:dyDescent="0.35">
      <c r="A812" s="45">
        <v>811</v>
      </c>
      <c r="B812" s="14">
        <v>1</v>
      </c>
      <c r="C812" s="46"/>
      <c r="D812" s="21" t="s">
        <v>4518</v>
      </c>
      <c r="E812" s="21" t="s">
        <v>2834</v>
      </c>
      <c r="F812" s="21" t="s">
        <v>202</v>
      </c>
      <c r="G812" s="15">
        <v>257</v>
      </c>
      <c r="H812" s="22">
        <v>0.6</v>
      </c>
      <c r="I812" s="47">
        <f t="shared" si="33"/>
        <v>154.19999999999999</v>
      </c>
      <c r="J812" s="47">
        <f t="shared" si="34"/>
        <v>102.80000000000001</v>
      </c>
      <c r="K812" s="5">
        <v>42856</v>
      </c>
    </row>
    <row r="813" spans="1:16" ht="15" customHeight="1" x14ac:dyDescent="0.35">
      <c r="A813" s="45">
        <v>812</v>
      </c>
      <c r="B813" s="14">
        <v>3</v>
      </c>
      <c r="C813" s="46"/>
      <c r="D813" s="21" t="s">
        <v>4385</v>
      </c>
      <c r="E813" s="21" t="s">
        <v>4384</v>
      </c>
      <c r="F813" s="21" t="s">
        <v>44</v>
      </c>
      <c r="G813" s="15">
        <v>1762</v>
      </c>
      <c r="H813" s="22">
        <v>0.4</v>
      </c>
      <c r="I813" s="47">
        <f t="shared" si="33"/>
        <v>704.80000000000007</v>
      </c>
      <c r="J813" s="47">
        <f t="shared" si="34"/>
        <v>1057.1999999999998</v>
      </c>
      <c r="K813" s="5">
        <v>44682</v>
      </c>
      <c r="L813" s="17" t="s">
        <v>3190</v>
      </c>
    </row>
    <row r="814" spans="1:16" ht="15" customHeight="1" x14ac:dyDescent="0.35">
      <c r="A814" s="45">
        <v>813</v>
      </c>
      <c r="B814" s="14">
        <v>0</v>
      </c>
      <c r="C814" s="46"/>
      <c r="D814" s="21" t="s">
        <v>664</v>
      </c>
      <c r="E814" s="21" t="s">
        <v>665</v>
      </c>
      <c r="F814" s="21"/>
      <c r="G814" s="15">
        <v>70</v>
      </c>
      <c r="H814" s="22">
        <v>0</v>
      </c>
      <c r="I814" s="47">
        <f t="shared" si="33"/>
        <v>0</v>
      </c>
      <c r="J814" s="47">
        <v>80</v>
      </c>
      <c r="K814" s="5">
        <v>43101</v>
      </c>
      <c r="M814" s="35"/>
      <c r="N814" s="29"/>
      <c r="O814" s="29"/>
      <c r="P814" s="29"/>
    </row>
    <row r="815" spans="1:16" ht="15" customHeight="1" x14ac:dyDescent="0.35">
      <c r="A815" s="45">
        <v>814</v>
      </c>
      <c r="B815" s="14">
        <v>0</v>
      </c>
      <c r="C815" s="14"/>
      <c r="D815" s="21" t="s">
        <v>664</v>
      </c>
      <c r="E815" s="21"/>
      <c r="F815" s="21"/>
      <c r="G815" s="15">
        <v>160</v>
      </c>
      <c r="H815" s="22">
        <v>0.5</v>
      </c>
      <c r="I815" s="47">
        <f t="shared" si="33"/>
        <v>80</v>
      </c>
      <c r="J815" s="47">
        <f t="shared" si="34"/>
        <v>80</v>
      </c>
      <c r="K815" s="5"/>
    </row>
    <row r="816" spans="1:16" ht="15" customHeight="1" x14ac:dyDescent="0.35">
      <c r="A816" s="45">
        <v>815</v>
      </c>
      <c r="B816" s="14">
        <v>0</v>
      </c>
      <c r="C816" s="46"/>
      <c r="D816" s="21" t="s">
        <v>3093</v>
      </c>
      <c r="E816" s="21" t="s">
        <v>3074</v>
      </c>
      <c r="F816" s="21" t="s">
        <v>3094</v>
      </c>
      <c r="G816" s="15">
        <v>530</v>
      </c>
      <c r="H816" s="22">
        <v>0.2</v>
      </c>
      <c r="I816" s="47">
        <f t="shared" ref="I816:I883" si="35">G816*H816</f>
        <v>106</v>
      </c>
      <c r="J816" s="47">
        <f t="shared" si="34"/>
        <v>424</v>
      </c>
      <c r="K816" s="5">
        <v>44986</v>
      </c>
    </row>
    <row r="817" spans="1:15" ht="15" customHeight="1" x14ac:dyDescent="0.35">
      <c r="A817" s="45">
        <v>816</v>
      </c>
      <c r="B817" s="14">
        <v>0</v>
      </c>
      <c r="C817" s="46"/>
      <c r="D817" s="21" t="s">
        <v>3073</v>
      </c>
      <c r="E817" s="21" t="s">
        <v>3074</v>
      </c>
      <c r="F817" s="21" t="s">
        <v>2902</v>
      </c>
      <c r="G817" s="15">
        <v>260</v>
      </c>
      <c r="H817" s="22">
        <v>0.2</v>
      </c>
      <c r="I817" s="47">
        <f t="shared" si="35"/>
        <v>52</v>
      </c>
      <c r="J817" s="47">
        <f t="shared" si="34"/>
        <v>208</v>
      </c>
      <c r="K817" s="5">
        <v>43983</v>
      </c>
    </row>
    <row r="818" spans="1:15" ht="15" customHeight="1" x14ac:dyDescent="0.35">
      <c r="A818" s="45">
        <v>817</v>
      </c>
      <c r="B818" s="14">
        <v>1</v>
      </c>
      <c r="C818" s="46"/>
      <c r="D818" s="21" t="s">
        <v>110</v>
      </c>
      <c r="E818" s="21" t="s">
        <v>61</v>
      </c>
      <c r="F818" s="21" t="s">
        <v>746</v>
      </c>
      <c r="G818" s="15">
        <v>255</v>
      </c>
      <c r="H818" s="22">
        <v>0.62</v>
      </c>
      <c r="I818" s="47">
        <f t="shared" si="35"/>
        <v>158.1</v>
      </c>
      <c r="J818" s="47">
        <f t="shared" si="34"/>
        <v>96.9</v>
      </c>
      <c r="K818" s="5">
        <v>45114</v>
      </c>
    </row>
    <row r="819" spans="1:15" ht="15" customHeight="1" x14ac:dyDescent="0.35">
      <c r="A819" s="45">
        <v>818</v>
      </c>
      <c r="B819" s="14">
        <v>1</v>
      </c>
      <c r="C819" s="46"/>
      <c r="D819" s="21" t="s">
        <v>4056</v>
      </c>
      <c r="E819" s="21" t="s">
        <v>984</v>
      </c>
      <c r="F819" s="21" t="s">
        <v>2921</v>
      </c>
      <c r="G819" s="15">
        <v>339</v>
      </c>
      <c r="H819" s="22">
        <v>0.85</v>
      </c>
      <c r="I819" s="47">
        <f t="shared" si="35"/>
        <v>288.14999999999998</v>
      </c>
      <c r="J819" s="47">
        <f t="shared" si="34"/>
        <v>50.850000000000023</v>
      </c>
      <c r="K819" s="5">
        <v>44866</v>
      </c>
      <c r="O819" s="19"/>
    </row>
    <row r="820" spans="1:15" ht="15" customHeight="1" x14ac:dyDescent="0.35">
      <c r="A820" s="45">
        <v>819</v>
      </c>
      <c r="B820" s="14">
        <v>0</v>
      </c>
      <c r="C820" s="46"/>
      <c r="D820" s="21" t="s">
        <v>1558</v>
      </c>
      <c r="E820" s="21" t="s">
        <v>317</v>
      </c>
      <c r="F820" s="21"/>
      <c r="G820" s="15"/>
      <c r="H820" s="22">
        <v>0</v>
      </c>
      <c r="I820" s="47">
        <f t="shared" si="35"/>
        <v>0</v>
      </c>
      <c r="J820" s="47">
        <v>35</v>
      </c>
      <c r="K820" s="5">
        <v>42887</v>
      </c>
      <c r="O820" s="19"/>
    </row>
    <row r="821" spans="1:15" ht="15" customHeight="1" x14ac:dyDescent="0.35">
      <c r="A821" s="45">
        <v>820</v>
      </c>
      <c r="B821" s="14">
        <v>0</v>
      </c>
      <c r="C821" s="46"/>
      <c r="D821" s="21" t="s">
        <v>132</v>
      </c>
      <c r="E821" s="21" t="s">
        <v>133</v>
      </c>
      <c r="F821" s="21" t="s">
        <v>718</v>
      </c>
      <c r="G821" s="15">
        <v>138</v>
      </c>
      <c r="H821" s="22">
        <v>0.55000000000000004</v>
      </c>
      <c r="I821" s="47">
        <f t="shared" si="35"/>
        <v>75.900000000000006</v>
      </c>
      <c r="J821" s="47">
        <f t="shared" ref="J821:J838" si="36">G821-I821</f>
        <v>62.099999999999994</v>
      </c>
      <c r="K821" s="5">
        <v>44105</v>
      </c>
      <c r="O821" s="19"/>
    </row>
    <row r="822" spans="1:15" ht="15" customHeight="1" x14ac:dyDescent="0.35">
      <c r="A822" s="45">
        <v>821</v>
      </c>
      <c r="B822" s="14">
        <v>0</v>
      </c>
      <c r="C822" s="46"/>
      <c r="D822" s="21" t="s">
        <v>1444</v>
      </c>
      <c r="E822" s="21" t="s">
        <v>1445</v>
      </c>
      <c r="F822" s="21" t="s">
        <v>1446</v>
      </c>
      <c r="G822" s="15">
        <v>318.76</v>
      </c>
      <c r="H822" s="22">
        <v>0.2</v>
      </c>
      <c r="I822" s="47">
        <f t="shared" si="35"/>
        <v>63.752000000000002</v>
      </c>
      <c r="J822" s="47">
        <f t="shared" si="36"/>
        <v>255.00799999999998</v>
      </c>
      <c r="K822" s="5">
        <v>44197</v>
      </c>
      <c r="O822" s="19"/>
    </row>
    <row r="823" spans="1:15" ht="15" customHeight="1" x14ac:dyDescent="0.35">
      <c r="A823" s="45">
        <v>822</v>
      </c>
      <c r="B823" s="14">
        <v>0</v>
      </c>
      <c r="C823" s="46"/>
      <c r="D823" s="21" t="s">
        <v>119</v>
      </c>
      <c r="E823" s="21" t="s">
        <v>911</v>
      </c>
      <c r="F823" s="21" t="s">
        <v>48</v>
      </c>
      <c r="G823" s="15">
        <v>180</v>
      </c>
      <c r="H823" s="22">
        <v>0.4</v>
      </c>
      <c r="I823" s="47">
        <f t="shared" si="35"/>
        <v>72</v>
      </c>
      <c r="J823" s="47">
        <f t="shared" si="36"/>
        <v>108</v>
      </c>
      <c r="K823" s="5">
        <v>43862</v>
      </c>
      <c r="L823" s="17" t="s">
        <v>1917</v>
      </c>
      <c r="O823" s="19"/>
    </row>
    <row r="824" spans="1:15" ht="15" customHeight="1" x14ac:dyDescent="0.35">
      <c r="A824" s="45">
        <v>823</v>
      </c>
      <c r="B824" s="14">
        <v>0</v>
      </c>
      <c r="C824" s="46"/>
      <c r="D824" s="21" t="s">
        <v>120</v>
      </c>
      <c r="E824" s="21" t="s">
        <v>912</v>
      </c>
      <c r="F824" s="21"/>
      <c r="G824" s="15">
        <v>119</v>
      </c>
      <c r="H824" s="22">
        <v>0.5</v>
      </c>
      <c r="I824" s="47">
        <f t="shared" si="35"/>
        <v>59.5</v>
      </c>
      <c r="J824" s="47">
        <f t="shared" si="36"/>
        <v>59.5</v>
      </c>
      <c r="K824" s="5">
        <v>44348</v>
      </c>
      <c r="O824" s="19"/>
    </row>
    <row r="825" spans="1:15" ht="15" customHeight="1" x14ac:dyDescent="0.35">
      <c r="A825" s="45">
        <v>824</v>
      </c>
      <c r="B825" s="14">
        <v>2</v>
      </c>
      <c r="C825" s="46"/>
      <c r="D825" s="21" t="s">
        <v>3796</v>
      </c>
      <c r="E825" s="21" t="s">
        <v>3796</v>
      </c>
      <c r="F825" s="21" t="s">
        <v>3797</v>
      </c>
      <c r="G825" s="15">
        <v>114</v>
      </c>
      <c r="H825" s="22">
        <v>0.6</v>
      </c>
      <c r="I825" s="47">
        <f t="shared" si="35"/>
        <v>68.399999999999991</v>
      </c>
      <c r="J825" s="47">
        <f t="shared" si="36"/>
        <v>45.600000000000009</v>
      </c>
      <c r="K825" s="5">
        <v>44562</v>
      </c>
      <c r="O825" s="19"/>
    </row>
    <row r="826" spans="1:15" ht="15" customHeight="1" x14ac:dyDescent="0.35">
      <c r="A826" s="45">
        <v>825</v>
      </c>
      <c r="B826" s="14">
        <v>0</v>
      </c>
      <c r="C826" s="46"/>
      <c r="D826" s="21" t="s">
        <v>1642</v>
      </c>
      <c r="E826" s="21" t="s">
        <v>4334</v>
      </c>
      <c r="F826" s="21"/>
      <c r="G826" s="15">
        <v>333</v>
      </c>
      <c r="H826" s="22">
        <v>0.15</v>
      </c>
      <c r="I826" s="47">
        <f t="shared" si="35"/>
        <v>49.949999999999996</v>
      </c>
      <c r="J826" s="47">
        <f t="shared" si="36"/>
        <v>283.05</v>
      </c>
      <c r="K826" s="5">
        <v>45323</v>
      </c>
      <c r="O826" s="19"/>
    </row>
    <row r="827" spans="1:15" ht="15" customHeight="1" x14ac:dyDescent="0.35">
      <c r="A827" s="45">
        <v>826</v>
      </c>
      <c r="B827" s="14">
        <v>0</v>
      </c>
      <c r="C827" s="46"/>
      <c r="D827" s="21" t="s">
        <v>1752</v>
      </c>
      <c r="E827" s="21" t="s">
        <v>1753</v>
      </c>
      <c r="F827" s="21" t="s">
        <v>202</v>
      </c>
      <c r="G827" s="15">
        <v>199.5</v>
      </c>
      <c r="H827" s="22">
        <v>0.4</v>
      </c>
      <c r="I827" s="47">
        <f t="shared" si="35"/>
        <v>79.800000000000011</v>
      </c>
      <c r="J827" s="47">
        <f t="shared" si="36"/>
        <v>119.69999999999999</v>
      </c>
      <c r="K827" s="5">
        <v>43647</v>
      </c>
      <c r="O827" s="19"/>
    </row>
    <row r="828" spans="1:15" ht="15" customHeight="1" x14ac:dyDescent="0.35">
      <c r="A828" s="45">
        <v>827</v>
      </c>
      <c r="B828" s="14">
        <v>5</v>
      </c>
      <c r="C828" s="46"/>
      <c r="D828" s="21" t="s">
        <v>4097</v>
      </c>
      <c r="E828" s="21" t="s">
        <v>114</v>
      </c>
      <c r="F828" s="21" t="s">
        <v>379</v>
      </c>
      <c r="G828" s="15">
        <v>70</v>
      </c>
      <c r="H828" s="22">
        <v>0.3</v>
      </c>
      <c r="I828" s="47">
        <f t="shared" si="35"/>
        <v>21</v>
      </c>
      <c r="J828" s="47">
        <f t="shared" si="36"/>
        <v>49</v>
      </c>
      <c r="K828" s="5">
        <v>45047</v>
      </c>
      <c r="O828" s="19"/>
    </row>
    <row r="829" spans="1:15" ht="15" customHeight="1" x14ac:dyDescent="0.35">
      <c r="A829" s="45">
        <v>828</v>
      </c>
      <c r="B829" s="14">
        <v>1</v>
      </c>
      <c r="C829" s="46"/>
      <c r="D829" s="21" t="s">
        <v>4513</v>
      </c>
      <c r="E829" s="21" t="s">
        <v>199</v>
      </c>
      <c r="F829" s="21" t="s">
        <v>410</v>
      </c>
      <c r="G829" s="15">
        <v>421</v>
      </c>
      <c r="H829" s="22">
        <v>0.77</v>
      </c>
      <c r="I829" s="47">
        <f t="shared" si="35"/>
        <v>324.17</v>
      </c>
      <c r="J829" s="47">
        <f t="shared" si="36"/>
        <v>96.829999999999984</v>
      </c>
      <c r="K829" s="5">
        <v>45352</v>
      </c>
      <c r="O829" s="19"/>
    </row>
    <row r="830" spans="1:15" ht="15" customHeight="1" x14ac:dyDescent="0.35">
      <c r="A830" s="45">
        <v>829</v>
      </c>
      <c r="B830" s="14">
        <v>1</v>
      </c>
      <c r="C830" s="46"/>
      <c r="D830" s="21" t="s">
        <v>4432</v>
      </c>
      <c r="E830" s="21" t="s">
        <v>1794</v>
      </c>
      <c r="F830" s="21" t="s">
        <v>410</v>
      </c>
      <c r="G830" s="15">
        <v>796</v>
      </c>
      <c r="H830" s="22">
        <v>0.8</v>
      </c>
      <c r="I830" s="47">
        <f t="shared" si="35"/>
        <v>636.80000000000007</v>
      </c>
      <c r="J830" s="47">
        <f t="shared" si="36"/>
        <v>159.19999999999993</v>
      </c>
      <c r="K830" s="5">
        <v>45352</v>
      </c>
      <c r="O830" s="19"/>
    </row>
    <row r="831" spans="1:15" ht="15" customHeight="1" x14ac:dyDescent="0.35">
      <c r="A831" s="45">
        <v>830</v>
      </c>
      <c r="B831" s="14">
        <v>0</v>
      </c>
      <c r="C831" s="46"/>
      <c r="D831" s="21" t="s">
        <v>148</v>
      </c>
      <c r="E831" s="21" t="s">
        <v>913</v>
      </c>
      <c r="F831" s="21"/>
      <c r="G831" s="15">
        <v>54</v>
      </c>
      <c r="H831" s="22">
        <v>0.2</v>
      </c>
      <c r="I831" s="47">
        <f t="shared" si="35"/>
        <v>10.8</v>
      </c>
      <c r="J831" s="47">
        <f t="shared" si="36"/>
        <v>43.2</v>
      </c>
      <c r="K831" s="5">
        <v>43252</v>
      </c>
      <c r="O831" s="19"/>
    </row>
    <row r="832" spans="1:15" ht="15" customHeight="1" x14ac:dyDescent="0.35">
      <c r="A832" s="45">
        <v>831</v>
      </c>
      <c r="B832" s="14">
        <v>1</v>
      </c>
      <c r="C832" s="46"/>
      <c r="D832" s="21" t="s">
        <v>2063</v>
      </c>
      <c r="E832" s="21" t="s">
        <v>142</v>
      </c>
      <c r="F832" s="21" t="s">
        <v>1559</v>
      </c>
      <c r="G832" s="15">
        <v>207</v>
      </c>
      <c r="H832" s="22">
        <v>0.65</v>
      </c>
      <c r="I832" s="47">
        <f t="shared" si="35"/>
        <v>134.55000000000001</v>
      </c>
      <c r="J832" s="47">
        <f t="shared" si="36"/>
        <v>72.449999999999989</v>
      </c>
      <c r="K832" s="5">
        <v>45170</v>
      </c>
      <c r="O832" s="19"/>
    </row>
    <row r="833" spans="1:15" ht="15" customHeight="1" x14ac:dyDescent="0.35">
      <c r="A833" s="45">
        <v>832</v>
      </c>
      <c r="B833" s="14">
        <v>1</v>
      </c>
      <c r="C833" s="46"/>
      <c r="D833" s="21" t="s">
        <v>4167</v>
      </c>
      <c r="E833" s="21" t="s">
        <v>142</v>
      </c>
      <c r="F833" s="21" t="s">
        <v>4008</v>
      </c>
      <c r="G833" s="15">
        <v>243</v>
      </c>
      <c r="H833" s="22">
        <v>0.65</v>
      </c>
      <c r="I833" s="47">
        <f t="shared" si="35"/>
        <v>157.95000000000002</v>
      </c>
      <c r="J833" s="47">
        <f t="shared" si="36"/>
        <v>85.049999999999983</v>
      </c>
      <c r="K833" s="5">
        <v>45139</v>
      </c>
      <c r="O833" s="19"/>
    </row>
    <row r="834" spans="1:15" ht="15" customHeight="1" x14ac:dyDescent="0.35">
      <c r="A834" s="45">
        <v>833</v>
      </c>
      <c r="B834" s="14">
        <v>0</v>
      </c>
      <c r="C834" s="14"/>
      <c r="D834" s="21" t="s">
        <v>3772</v>
      </c>
      <c r="E834" s="21" t="s">
        <v>245</v>
      </c>
      <c r="F834" s="21" t="s">
        <v>705</v>
      </c>
      <c r="G834" s="15">
        <v>637.16999999999996</v>
      </c>
      <c r="H834" s="22">
        <v>0.3</v>
      </c>
      <c r="I834" s="47">
        <f t="shared" si="35"/>
        <v>191.15099999999998</v>
      </c>
      <c r="J834" s="47">
        <f t="shared" si="36"/>
        <v>446.01900000000001</v>
      </c>
      <c r="K834" s="5">
        <v>44652</v>
      </c>
      <c r="O834" s="19"/>
    </row>
    <row r="835" spans="1:15" ht="15" customHeight="1" x14ac:dyDescent="0.35">
      <c r="A835" s="45">
        <v>834</v>
      </c>
      <c r="B835" s="14">
        <v>1</v>
      </c>
      <c r="C835" s="46"/>
      <c r="D835" s="21" t="s">
        <v>3817</v>
      </c>
      <c r="E835" s="21" t="s">
        <v>3816</v>
      </c>
      <c r="F835" s="21" t="s">
        <v>208</v>
      </c>
      <c r="G835" s="15">
        <v>587</v>
      </c>
      <c r="H835" s="22">
        <v>0.2</v>
      </c>
      <c r="I835" s="47">
        <f t="shared" si="35"/>
        <v>117.4</v>
      </c>
      <c r="J835" s="47">
        <f t="shared" si="36"/>
        <v>469.6</v>
      </c>
      <c r="K835" s="5">
        <v>45078</v>
      </c>
      <c r="N835" s="27"/>
      <c r="O835" s="19"/>
    </row>
    <row r="836" spans="1:15" ht="15" customHeight="1" x14ac:dyDescent="0.35">
      <c r="A836" s="45">
        <v>835</v>
      </c>
      <c r="B836" s="14">
        <v>0</v>
      </c>
      <c r="C836" s="46" t="s">
        <v>3475</v>
      </c>
      <c r="D836" s="21" t="s">
        <v>3833</v>
      </c>
      <c r="E836" s="21" t="s">
        <v>1501</v>
      </c>
      <c r="F836" s="21" t="s">
        <v>1843</v>
      </c>
      <c r="G836" s="15">
        <v>693</v>
      </c>
      <c r="H836" s="22">
        <v>0.15</v>
      </c>
      <c r="I836" s="47">
        <f t="shared" si="35"/>
        <v>103.95</v>
      </c>
      <c r="J836" s="47">
        <f t="shared" si="36"/>
        <v>589.04999999999995</v>
      </c>
      <c r="K836" s="5">
        <v>44835</v>
      </c>
      <c r="O836" s="19"/>
    </row>
    <row r="837" spans="1:15" ht="15" customHeight="1" x14ac:dyDescent="0.35">
      <c r="A837" s="45">
        <v>836</v>
      </c>
      <c r="B837" s="14">
        <v>1</v>
      </c>
      <c r="C837" s="46" t="s">
        <v>3831</v>
      </c>
      <c r="D837" s="21" t="s">
        <v>3832</v>
      </c>
      <c r="E837" s="21" t="s">
        <v>1501</v>
      </c>
      <c r="F837" s="21" t="s">
        <v>2191</v>
      </c>
      <c r="G837" s="15">
        <v>1472</v>
      </c>
      <c r="H837" s="22">
        <v>0.19</v>
      </c>
      <c r="I837" s="47">
        <f t="shared" si="35"/>
        <v>279.68</v>
      </c>
      <c r="J837" s="47">
        <f t="shared" si="36"/>
        <v>1192.32</v>
      </c>
      <c r="K837" s="5">
        <v>45108</v>
      </c>
      <c r="O837" s="19"/>
    </row>
    <row r="838" spans="1:15" ht="15" customHeight="1" x14ac:dyDescent="0.35">
      <c r="A838" s="45">
        <v>837</v>
      </c>
      <c r="B838" s="14">
        <v>0</v>
      </c>
      <c r="C838" s="46"/>
      <c r="D838" s="21" t="s">
        <v>4319</v>
      </c>
      <c r="E838" s="21" t="s">
        <v>245</v>
      </c>
      <c r="F838" s="21" t="s">
        <v>693</v>
      </c>
      <c r="G838" s="15">
        <v>812</v>
      </c>
      <c r="H838" s="22">
        <v>0.2</v>
      </c>
      <c r="I838" s="47">
        <f t="shared" si="35"/>
        <v>162.4</v>
      </c>
      <c r="J838" s="47">
        <f t="shared" si="36"/>
        <v>649.6</v>
      </c>
      <c r="K838" s="5">
        <v>44501</v>
      </c>
      <c r="O838" s="19"/>
    </row>
    <row r="839" spans="1:15" ht="15" customHeight="1" x14ac:dyDescent="0.35">
      <c r="A839" s="45">
        <v>838</v>
      </c>
      <c r="B839" s="14">
        <v>0</v>
      </c>
      <c r="C839" s="46"/>
      <c r="D839" s="21" t="s">
        <v>2585</v>
      </c>
      <c r="E839" s="21" t="s">
        <v>2052</v>
      </c>
      <c r="F839" s="21"/>
      <c r="G839" s="15">
        <v>60</v>
      </c>
      <c r="H839" s="22">
        <v>0</v>
      </c>
      <c r="I839" s="47">
        <f t="shared" si="35"/>
        <v>0</v>
      </c>
      <c r="J839" s="47">
        <v>67</v>
      </c>
      <c r="K839" s="5">
        <v>43739</v>
      </c>
      <c r="O839" s="19"/>
    </row>
    <row r="840" spans="1:15" ht="15" customHeight="1" x14ac:dyDescent="0.35">
      <c r="A840" s="45">
        <v>839</v>
      </c>
      <c r="B840" s="14">
        <v>0</v>
      </c>
      <c r="C840" s="46"/>
      <c r="D840" s="21" t="s">
        <v>3134</v>
      </c>
      <c r="E840" s="21" t="s">
        <v>3135</v>
      </c>
      <c r="F840" s="21"/>
      <c r="G840" s="15">
        <v>977</v>
      </c>
      <c r="H840" s="22">
        <v>0.2</v>
      </c>
      <c r="I840" s="47">
        <f t="shared" si="35"/>
        <v>195.4</v>
      </c>
      <c r="J840" s="47">
        <f t="shared" ref="J840:J874" si="37">G840-I840</f>
        <v>781.6</v>
      </c>
      <c r="K840" s="5"/>
      <c r="L840" s="17" t="s">
        <v>2601</v>
      </c>
      <c r="O840" s="19"/>
    </row>
    <row r="841" spans="1:15" ht="15" customHeight="1" x14ac:dyDescent="0.35">
      <c r="A841" s="45">
        <v>840</v>
      </c>
      <c r="B841" s="14">
        <v>0</v>
      </c>
      <c r="C841" s="46"/>
      <c r="D841" s="21" t="s">
        <v>1970</v>
      </c>
      <c r="E841" s="21" t="s">
        <v>317</v>
      </c>
      <c r="F841" s="21"/>
      <c r="G841" s="15">
        <v>155</v>
      </c>
      <c r="H841" s="22">
        <v>0.65</v>
      </c>
      <c r="I841" s="47">
        <f t="shared" si="35"/>
        <v>100.75</v>
      </c>
      <c r="J841" s="47">
        <f t="shared" si="37"/>
        <v>54.25</v>
      </c>
      <c r="K841" s="5">
        <v>43435</v>
      </c>
    </row>
    <row r="842" spans="1:15" ht="15" customHeight="1" x14ac:dyDescent="0.35">
      <c r="A842" s="45">
        <v>841</v>
      </c>
      <c r="B842" s="14">
        <v>0</v>
      </c>
      <c r="C842" s="46"/>
      <c r="D842" s="21" t="s">
        <v>1751</v>
      </c>
      <c r="E842" s="21" t="s">
        <v>317</v>
      </c>
      <c r="F842" s="21"/>
      <c r="G842" s="15">
        <v>230.42</v>
      </c>
      <c r="H842" s="22">
        <v>0.5</v>
      </c>
      <c r="I842" s="47">
        <f t="shared" si="35"/>
        <v>115.21</v>
      </c>
      <c r="J842" s="47">
        <f t="shared" si="37"/>
        <v>115.21</v>
      </c>
      <c r="K842" s="5">
        <v>44136</v>
      </c>
    </row>
    <row r="843" spans="1:15" ht="15" customHeight="1" x14ac:dyDescent="0.35">
      <c r="A843" s="45">
        <v>842</v>
      </c>
      <c r="B843" s="14">
        <v>0</v>
      </c>
      <c r="C843" s="46"/>
      <c r="D843" s="21" t="s">
        <v>144</v>
      </c>
      <c r="E843" s="21" t="s">
        <v>145</v>
      </c>
      <c r="F843" s="21" t="s">
        <v>146</v>
      </c>
      <c r="G843" s="15">
        <v>420</v>
      </c>
      <c r="H843" s="22">
        <v>0.6</v>
      </c>
      <c r="I843" s="47">
        <f t="shared" si="35"/>
        <v>252</v>
      </c>
      <c r="J843" s="47">
        <f t="shared" si="37"/>
        <v>168</v>
      </c>
      <c r="K843" s="5">
        <v>42856</v>
      </c>
    </row>
    <row r="844" spans="1:15" ht="15" customHeight="1" x14ac:dyDescent="0.35">
      <c r="A844" s="45">
        <v>843</v>
      </c>
      <c r="B844" s="14">
        <v>0</v>
      </c>
      <c r="C844" s="46"/>
      <c r="D844" s="21" t="s">
        <v>3156</v>
      </c>
      <c r="E844" s="21"/>
      <c r="F844" s="21"/>
      <c r="G844" s="15">
        <v>1061</v>
      </c>
      <c r="H844" s="22">
        <v>0.1</v>
      </c>
      <c r="I844" s="47">
        <f t="shared" si="35"/>
        <v>106.10000000000001</v>
      </c>
      <c r="J844" s="47">
        <f t="shared" si="37"/>
        <v>954.9</v>
      </c>
      <c r="K844" s="5"/>
    </row>
    <row r="845" spans="1:15" ht="15" customHeight="1" x14ac:dyDescent="0.35">
      <c r="A845" s="45">
        <v>844</v>
      </c>
      <c r="B845" s="14">
        <v>4</v>
      </c>
      <c r="C845" s="46"/>
      <c r="D845" s="21" t="s">
        <v>3818</v>
      </c>
      <c r="E845" s="21" t="s">
        <v>143</v>
      </c>
      <c r="F845" s="21"/>
      <c r="G845" s="15">
        <v>157</v>
      </c>
      <c r="H845" s="22">
        <v>0.75</v>
      </c>
      <c r="I845" s="47">
        <f t="shared" si="35"/>
        <v>117.75</v>
      </c>
      <c r="J845" s="47">
        <f t="shared" si="37"/>
        <v>39.25</v>
      </c>
      <c r="K845" s="5">
        <v>45170</v>
      </c>
    </row>
    <row r="846" spans="1:15" ht="14.25" customHeight="1" x14ac:dyDescent="0.35">
      <c r="A846" s="45">
        <v>845</v>
      </c>
      <c r="B846" s="14">
        <v>0</v>
      </c>
      <c r="C846" s="46"/>
      <c r="D846" s="21" t="s">
        <v>3819</v>
      </c>
      <c r="E846" s="21" t="s">
        <v>143</v>
      </c>
      <c r="F846" s="21"/>
      <c r="G846" s="15">
        <v>219</v>
      </c>
      <c r="H846" s="22">
        <v>0.7</v>
      </c>
      <c r="I846" s="47">
        <f t="shared" si="35"/>
        <v>153.29999999999998</v>
      </c>
      <c r="J846" s="47">
        <f t="shared" si="37"/>
        <v>65.700000000000017</v>
      </c>
      <c r="K846" s="5">
        <v>44531</v>
      </c>
    </row>
    <row r="847" spans="1:15" ht="15" customHeight="1" x14ac:dyDescent="0.35">
      <c r="A847" s="45">
        <v>846</v>
      </c>
      <c r="B847" s="14">
        <v>8</v>
      </c>
      <c r="C847" s="46" t="s">
        <v>3688</v>
      </c>
      <c r="D847" s="21" t="s">
        <v>2410</v>
      </c>
      <c r="E847" s="21" t="s">
        <v>88</v>
      </c>
      <c r="F847" s="21" t="s">
        <v>400</v>
      </c>
      <c r="G847" s="15">
        <v>64</v>
      </c>
      <c r="H847" s="22">
        <v>0.5</v>
      </c>
      <c r="I847" s="47">
        <f t="shared" si="35"/>
        <v>32</v>
      </c>
      <c r="J847" s="47">
        <f t="shared" si="37"/>
        <v>32</v>
      </c>
      <c r="K847" s="5">
        <v>44562</v>
      </c>
    </row>
    <row r="848" spans="1:15" ht="15" customHeight="1" x14ac:dyDescent="0.35">
      <c r="A848" s="45">
        <v>847</v>
      </c>
      <c r="B848" s="14">
        <v>0</v>
      </c>
      <c r="C848" s="46"/>
      <c r="D848" s="21" t="s">
        <v>4070</v>
      </c>
      <c r="E848" s="21" t="s">
        <v>88</v>
      </c>
      <c r="F848" s="21" t="s">
        <v>48</v>
      </c>
      <c r="G848" s="15">
        <v>43</v>
      </c>
      <c r="H848" s="22">
        <v>0.3</v>
      </c>
      <c r="I848" s="47">
        <f t="shared" si="35"/>
        <v>12.9</v>
      </c>
      <c r="J848" s="47">
        <f t="shared" si="37"/>
        <v>30.1</v>
      </c>
      <c r="K848" s="5">
        <v>44774</v>
      </c>
    </row>
    <row r="849" spans="1:17" ht="15" customHeight="1" x14ac:dyDescent="0.35">
      <c r="A849" s="45">
        <v>848</v>
      </c>
      <c r="B849" s="14">
        <v>0</v>
      </c>
      <c r="C849" s="46"/>
      <c r="D849" s="21" t="s">
        <v>1627</v>
      </c>
      <c r="E849" s="21" t="s">
        <v>154</v>
      </c>
      <c r="F849" s="21" t="s">
        <v>747</v>
      </c>
      <c r="G849" s="15">
        <v>48</v>
      </c>
      <c r="H849" s="22">
        <v>0.2</v>
      </c>
      <c r="I849" s="47">
        <f t="shared" si="35"/>
        <v>9.6000000000000014</v>
      </c>
      <c r="J849" s="47">
        <f t="shared" si="37"/>
        <v>38.4</v>
      </c>
      <c r="K849" s="5">
        <v>43313</v>
      </c>
    </row>
    <row r="850" spans="1:17" ht="15" customHeight="1" x14ac:dyDescent="0.35">
      <c r="A850" s="45">
        <v>849</v>
      </c>
      <c r="B850" s="14">
        <v>0</v>
      </c>
      <c r="C850" s="46"/>
      <c r="D850" s="21" t="s">
        <v>1626</v>
      </c>
      <c r="E850" s="21" t="s">
        <v>154</v>
      </c>
      <c r="F850" s="21" t="s">
        <v>747</v>
      </c>
      <c r="G850" s="15">
        <v>310</v>
      </c>
      <c r="H850" s="22">
        <v>0.2</v>
      </c>
      <c r="I850" s="47">
        <f t="shared" si="35"/>
        <v>62</v>
      </c>
      <c r="J850" s="47">
        <f t="shared" si="37"/>
        <v>248</v>
      </c>
      <c r="K850" s="5">
        <v>43678</v>
      </c>
    </row>
    <row r="851" spans="1:17" ht="15" customHeight="1" x14ac:dyDescent="0.35">
      <c r="A851" s="45">
        <v>850</v>
      </c>
      <c r="B851" s="14">
        <v>1</v>
      </c>
      <c r="C851" s="46" t="s">
        <v>3581</v>
      </c>
      <c r="D851" s="21" t="s">
        <v>2547</v>
      </c>
      <c r="E851" s="21" t="s">
        <v>155</v>
      </c>
      <c r="F851" s="21" t="s">
        <v>40</v>
      </c>
      <c r="G851" s="15">
        <v>70</v>
      </c>
      <c r="H851" s="22">
        <v>0.25</v>
      </c>
      <c r="I851" s="47">
        <f t="shared" si="35"/>
        <v>17.5</v>
      </c>
      <c r="J851" s="47">
        <f t="shared" si="37"/>
        <v>52.5</v>
      </c>
      <c r="K851" s="5">
        <v>45231</v>
      </c>
    </row>
    <row r="852" spans="1:17" ht="15" customHeight="1" x14ac:dyDescent="0.35">
      <c r="A852" s="45">
        <v>851</v>
      </c>
      <c r="B852" s="14">
        <v>0</v>
      </c>
      <c r="C852" s="46"/>
      <c r="D852" s="21" t="s">
        <v>2948</v>
      </c>
      <c r="E852" s="21" t="s">
        <v>155</v>
      </c>
      <c r="F852" s="21" t="s">
        <v>2937</v>
      </c>
      <c r="G852" s="15">
        <v>45</v>
      </c>
      <c r="H852" s="22">
        <v>0.1</v>
      </c>
      <c r="I852" s="47">
        <f t="shared" si="35"/>
        <v>4.5</v>
      </c>
      <c r="J852" s="47">
        <f t="shared" si="37"/>
        <v>40.5</v>
      </c>
      <c r="K852" s="5">
        <v>44682</v>
      </c>
    </row>
    <row r="853" spans="1:17" ht="15" customHeight="1" x14ac:dyDescent="0.35">
      <c r="A853" s="45">
        <v>852</v>
      </c>
      <c r="B853" s="14">
        <v>0</v>
      </c>
      <c r="C853" s="46"/>
      <c r="D853" s="21" t="s">
        <v>2922</v>
      </c>
      <c r="E853" s="21" t="s">
        <v>537</v>
      </c>
      <c r="F853" s="21" t="s">
        <v>2921</v>
      </c>
      <c r="G853" s="15">
        <v>492.18</v>
      </c>
      <c r="H853" s="22">
        <v>0.4</v>
      </c>
      <c r="I853" s="47">
        <f t="shared" si="35"/>
        <v>196.87200000000001</v>
      </c>
      <c r="J853" s="47">
        <f t="shared" si="37"/>
        <v>295.30799999999999</v>
      </c>
      <c r="K853" s="5">
        <v>44136</v>
      </c>
    </row>
    <row r="854" spans="1:17" ht="15" customHeight="1" x14ac:dyDescent="0.35">
      <c r="A854" s="45">
        <v>853</v>
      </c>
      <c r="B854" s="14">
        <v>0</v>
      </c>
      <c r="C854" s="46"/>
      <c r="D854" s="21" t="s">
        <v>149</v>
      </c>
      <c r="E854" s="21" t="s">
        <v>69</v>
      </c>
      <c r="F854" s="21" t="s">
        <v>48</v>
      </c>
      <c r="G854" s="15">
        <v>52.9</v>
      </c>
      <c r="H854" s="22">
        <v>0.2</v>
      </c>
      <c r="I854" s="47">
        <f t="shared" si="35"/>
        <v>10.58</v>
      </c>
      <c r="J854" s="47">
        <f t="shared" si="37"/>
        <v>42.32</v>
      </c>
      <c r="K854" s="5">
        <v>43009</v>
      </c>
      <c r="M854" s="19"/>
    </row>
    <row r="855" spans="1:17" ht="15" customHeight="1" x14ac:dyDescent="0.35">
      <c r="A855" s="45">
        <v>854</v>
      </c>
      <c r="B855" s="14">
        <v>0</v>
      </c>
      <c r="C855" s="46"/>
      <c r="D855" s="21" t="s">
        <v>1712</v>
      </c>
      <c r="E855" s="21" t="s">
        <v>1713</v>
      </c>
      <c r="F855" s="21" t="s">
        <v>202</v>
      </c>
      <c r="G855" s="15">
        <v>1069</v>
      </c>
      <c r="H855" s="22">
        <v>0.2</v>
      </c>
      <c r="I855" s="47">
        <f t="shared" si="35"/>
        <v>213.8</v>
      </c>
      <c r="J855" s="47">
        <f t="shared" si="37"/>
        <v>855.2</v>
      </c>
      <c r="K855" s="5">
        <v>43678</v>
      </c>
    </row>
    <row r="856" spans="1:17" ht="15" customHeight="1" x14ac:dyDescent="0.35">
      <c r="A856" s="45">
        <v>855</v>
      </c>
      <c r="B856" s="14">
        <v>0</v>
      </c>
      <c r="C856" s="46"/>
      <c r="D856" s="21" t="s">
        <v>1456</v>
      </c>
      <c r="E856" s="21" t="s">
        <v>77</v>
      </c>
      <c r="F856" s="21" t="s">
        <v>400</v>
      </c>
      <c r="G856" s="15">
        <v>64</v>
      </c>
      <c r="H856" s="22">
        <v>0.5</v>
      </c>
      <c r="I856" s="47">
        <f t="shared" si="35"/>
        <v>32</v>
      </c>
      <c r="J856" s="47">
        <f t="shared" si="37"/>
        <v>32</v>
      </c>
      <c r="K856" s="5">
        <v>43101</v>
      </c>
    </row>
    <row r="857" spans="1:17" ht="15" customHeight="1" x14ac:dyDescent="0.35">
      <c r="A857" s="45">
        <v>856</v>
      </c>
      <c r="B857" s="14">
        <v>1</v>
      </c>
      <c r="C857" s="14"/>
      <c r="D857" s="21" t="s">
        <v>3938</v>
      </c>
      <c r="E857" s="21" t="s">
        <v>198</v>
      </c>
      <c r="F857" s="21" t="s">
        <v>3939</v>
      </c>
      <c r="G857" s="15">
        <v>192</v>
      </c>
      <c r="H857" s="22">
        <v>0.3</v>
      </c>
      <c r="I857" s="47">
        <f t="shared" si="35"/>
        <v>57.599999999999994</v>
      </c>
      <c r="J857" s="47">
        <f t="shared" si="37"/>
        <v>134.4</v>
      </c>
      <c r="K857" s="5">
        <v>45292</v>
      </c>
      <c r="Q857" s="17">
        <v>7538638</v>
      </c>
    </row>
    <row r="858" spans="1:17" ht="15" customHeight="1" x14ac:dyDescent="0.35">
      <c r="A858" s="45">
        <v>857</v>
      </c>
      <c r="B858" s="14">
        <v>2</v>
      </c>
      <c r="C858" s="46"/>
      <c r="D858" s="21" t="s">
        <v>4526</v>
      </c>
      <c r="E858" s="21" t="s">
        <v>4462</v>
      </c>
      <c r="F858" s="21" t="s">
        <v>1611</v>
      </c>
      <c r="G858" s="15">
        <v>310</v>
      </c>
      <c r="H858" s="22">
        <v>0.2</v>
      </c>
      <c r="I858" s="47">
        <f>G858*H858</f>
        <v>62</v>
      </c>
      <c r="J858" s="47">
        <f>G858-I858</f>
        <v>248</v>
      </c>
      <c r="K858" s="5">
        <v>45200</v>
      </c>
      <c r="L858" s="17" t="s">
        <v>4515</v>
      </c>
    </row>
    <row r="859" spans="1:17" ht="15" customHeight="1" x14ac:dyDescent="0.35">
      <c r="A859" s="45">
        <v>858</v>
      </c>
      <c r="B859" s="14">
        <v>1</v>
      </c>
      <c r="C859" s="46"/>
      <c r="D859" s="21" t="s">
        <v>4525</v>
      </c>
      <c r="E859" s="21" t="s">
        <v>4462</v>
      </c>
      <c r="F859" s="21" t="s">
        <v>4522</v>
      </c>
      <c r="G859" s="15">
        <v>210</v>
      </c>
      <c r="H859" s="22">
        <v>0.2</v>
      </c>
      <c r="I859" s="47">
        <f>G859*H859</f>
        <v>42</v>
      </c>
      <c r="J859" s="47">
        <f>G859-I859</f>
        <v>168</v>
      </c>
      <c r="K859" s="5">
        <v>45078</v>
      </c>
    </row>
    <row r="860" spans="1:17" ht="15" customHeight="1" x14ac:dyDescent="0.35">
      <c r="A860" s="45">
        <v>859</v>
      </c>
      <c r="B860" s="14">
        <v>1</v>
      </c>
      <c r="C860" s="46"/>
      <c r="D860" s="21" t="s">
        <v>4524</v>
      </c>
      <c r="E860" s="21" t="s">
        <v>4462</v>
      </c>
      <c r="F860" s="21" t="s">
        <v>1611</v>
      </c>
      <c r="G860" s="15">
        <v>260</v>
      </c>
      <c r="H860" s="22">
        <v>0.18</v>
      </c>
      <c r="I860" s="47">
        <f>G860*H860</f>
        <v>46.8</v>
      </c>
      <c r="J860" s="47">
        <f>G860-I860</f>
        <v>213.2</v>
      </c>
      <c r="K860" s="5">
        <v>45323</v>
      </c>
    </row>
    <row r="861" spans="1:17" ht="15" customHeight="1" x14ac:dyDescent="0.35">
      <c r="A861" s="45">
        <v>860</v>
      </c>
      <c r="B861" s="14">
        <v>0</v>
      </c>
      <c r="C861" s="46"/>
      <c r="D861" s="21" t="s">
        <v>2035</v>
      </c>
      <c r="E861" s="21" t="s">
        <v>150</v>
      </c>
      <c r="F861" s="21" t="s">
        <v>232</v>
      </c>
      <c r="G861" s="15">
        <v>129</v>
      </c>
      <c r="H861" s="22">
        <v>0.5</v>
      </c>
      <c r="I861" s="47">
        <f t="shared" si="35"/>
        <v>64.5</v>
      </c>
      <c r="J861" s="47">
        <f t="shared" si="37"/>
        <v>64.5</v>
      </c>
      <c r="K861" s="5">
        <v>42948</v>
      </c>
    </row>
    <row r="862" spans="1:17" ht="15" customHeight="1" x14ac:dyDescent="0.35">
      <c r="A862" s="45">
        <v>861</v>
      </c>
      <c r="B862" s="14">
        <v>0</v>
      </c>
      <c r="C862" s="46"/>
      <c r="D862" s="21" t="s">
        <v>3876</v>
      </c>
      <c r="E862" s="21" t="s">
        <v>280</v>
      </c>
      <c r="F862" s="21" t="s">
        <v>41</v>
      </c>
      <c r="G862" s="15">
        <v>70.5</v>
      </c>
      <c r="H862" s="22">
        <v>0.5</v>
      </c>
      <c r="I862" s="47">
        <f t="shared" si="35"/>
        <v>35.25</v>
      </c>
      <c r="J862" s="47">
        <f t="shared" si="37"/>
        <v>35.25</v>
      </c>
      <c r="K862" s="5">
        <v>44531</v>
      </c>
    </row>
    <row r="863" spans="1:17" ht="15" customHeight="1" x14ac:dyDescent="0.35">
      <c r="A863" s="45">
        <v>862</v>
      </c>
      <c r="B863" s="14">
        <v>3</v>
      </c>
      <c r="C863" s="46"/>
      <c r="D863" s="21" t="s">
        <v>3820</v>
      </c>
      <c r="E863" s="21" t="s">
        <v>280</v>
      </c>
      <c r="F863" s="21" t="s">
        <v>41</v>
      </c>
      <c r="G863" s="15">
        <v>138</v>
      </c>
      <c r="H863" s="22">
        <v>0.6</v>
      </c>
      <c r="I863" s="47">
        <f t="shared" si="35"/>
        <v>82.8</v>
      </c>
      <c r="J863" s="47">
        <f t="shared" si="37"/>
        <v>55.2</v>
      </c>
      <c r="K863" s="5">
        <v>44409</v>
      </c>
      <c r="O863" s="19"/>
    </row>
    <row r="864" spans="1:17" ht="15" customHeight="1" x14ac:dyDescent="0.35">
      <c r="A864" s="45">
        <v>863</v>
      </c>
      <c r="B864" s="14">
        <v>0</v>
      </c>
      <c r="C864" s="46"/>
      <c r="D864" s="21" t="s">
        <v>2352</v>
      </c>
      <c r="E864" s="21" t="s">
        <v>150</v>
      </c>
      <c r="F864" s="21" t="s">
        <v>232</v>
      </c>
      <c r="G864" s="15">
        <v>116.56</v>
      </c>
      <c r="H864" s="22">
        <v>0.6</v>
      </c>
      <c r="I864" s="47">
        <f t="shared" si="35"/>
        <v>69.935999999999993</v>
      </c>
      <c r="J864" s="47">
        <f t="shared" si="37"/>
        <v>46.624000000000009</v>
      </c>
      <c r="K864" s="5">
        <v>43983</v>
      </c>
      <c r="O864" s="19"/>
      <c r="P864" s="19"/>
    </row>
    <row r="865" spans="1:15" ht="15" customHeight="1" x14ac:dyDescent="0.35">
      <c r="A865" s="45">
        <v>864</v>
      </c>
      <c r="B865" s="14">
        <v>0</v>
      </c>
      <c r="C865" s="46"/>
      <c r="D865" s="21" t="s">
        <v>2352</v>
      </c>
      <c r="E865" s="21" t="s">
        <v>150</v>
      </c>
      <c r="F865" s="21" t="s">
        <v>393</v>
      </c>
      <c r="G865" s="15">
        <v>185.81</v>
      </c>
      <c r="H865" s="22">
        <v>0.6</v>
      </c>
      <c r="I865" s="47">
        <f t="shared" si="35"/>
        <v>111.486</v>
      </c>
      <c r="J865" s="47">
        <f t="shared" si="37"/>
        <v>74.323999999999998</v>
      </c>
      <c r="K865" s="5">
        <v>43739</v>
      </c>
      <c r="O865" s="19"/>
    </row>
    <row r="866" spans="1:15" ht="15" customHeight="1" x14ac:dyDescent="0.35">
      <c r="A866" s="45">
        <v>865</v>
      </c>
      <c r="B866" s="14">
        <v>0</v>
      </c>
      <c r="C866" s="46"/>
      <c r="D866" s="21" t="s">
        <v>1643</v>
      </c>
      <c r="E866" s="21" t="s">
        <v>1644</v>
      </c>
      <c r="F866" s="21" t="s">
        <v>1645</v>
      </c>
      <c r="G866" s="15">
        <v>655</v>
      </c>
      <c r="H866" s="22">
        <v>0.4</v>
      </c>
      <c r="I866" s="47">
        <f t="shared" si="35"/>
        <v>262</v>
      </c>
      <c r="J866" s="47">
        <f t="shared" si="37"/>
        <v>393</v>
      </c>
      <c r="K866" s="5">
        <v>43313</v>
      </c>
      <c r="O866" s="19"/>
    </row>
    <row r="867" spans="1:15" ht="15" customHeight="1" x14ac:dyDescent="0.35">
      <c r="A867" s="45">
        <v>866</v>
      </c>
      <c r="B867" s="14">
        <v>0</v>
      </c>
      <c r="C867" s="46"/>
      <c r="D867" s="21" t="s">
        <v>2242</v>
      </c>
      <c r="E867" s="21" t="s">
        <v>153</v>
      </c>
      <c r="F867" s="21" t="s">
        <v>748</v>
      </c>
      <c r="G867" s="15">
        <v>81</v>
      </c>
      <c r="H867" s="22">
        <v>0.3</v>
      </c>
      <c r="I867" s="47">
        <f t="shared" si="35"/>
        <v>24.3</v>
      </c>
      <c r="J867" s="47">
        <f t="shared" si="37"/>
        <v>56.7</v>
      </c>
      <c r="K867" s="5">
        <v>43678</v>
      </c>
      <c r="O867" s="19"/>
    </row>
    <row r="868" spans="1:15" ht="15" customHeight="1" x14ac:dyDescent="0.35">
      <c r="A868" s="45">
        <v>867</v>
      </c>
      <c r="B868" s="14">
        <v>0</v>
      </c>
      <c r="C868" s="46"/>
      <c r="D868" s="21" t="s">
        <v>956</v>
      </c>
      <c r="E868" s="21" t="s">
        <v>461</v>
      </c>
      <c r="F868" s="21" t="s">
        <v>211</v>
      </c>
      <c r="G868" s="15">
        <v>556.51</v>
      </c>
      <c r="H868" s="22">
        <v>0.3</v>
      </c>
      <c r="I868" s="47">
        <f t="shared" si="35"/>
        <v>166.953</v>
      </c>
      <c r="J868" s="47">
        <f t="shared" si="37"/>
        <v>389.55700000000002</v>
      </c>
      <c r="K868" s="5">
        <v>43770</v>
      </c>
      <c r="L868" s="17" t="s">
        <v>3219</v>
      </c>
      <c r="O868" s="19"/>
    </row>
    <row r="869" spans="1:15" ht="15" customHeight="1" x14ac:dyDescent="0.35">
      <c r="A869" s="45">
        <v>868</v>
      </c>
      <c r="B869" s="14">
        <v>0</v>
      </c>
      <c r="C869" s="46"/>
      <c r="D869" s="21" t="s">
        <v>151</v>
      </c>
      <c r="E869" s="21" t="s">
        <v>152</v>
      </c>
      <c r="F869" s="21" t="s">
        <v>749</v>
      </c>
      <c r="G869" s="15">
        <v>729.44</v>
      </c>
      <c r="H869" s="22">
        <v>0.18</v>
      </c>
      <c r="I869" s="47">
        <f t="shared" si="35"/>
        <v>131.29920000000001</v>
      </c>
      <c r="J869" s="47">
        <f t="shared" si="37"/>
        <v>598.14080000000001</v>
      </c>
      <c r="K869" s="5">
        <v>44501</v>
      </c>
      <c r="O869" s="19"/>
    </row>
    <row r="870" spans="1:15" ht="15" customHeight="1" x14ac:dyDescent="0.35">
      <c r="A870" s="45">
        <v>869</v>
      </c>
      <c r="B870" s="14">
        <v>0</v>
      </c>
      <c r="C870" s="46"/>
      <c r="D870" s="21" t="s">
        <v>151</v>
      </c>
      <c r="E870" s="21" t="s">
        <v>152</v>
      </c>
      <c r="F870" s="21" t="s">
        <v>750</v>
      </c>
      <c r="G870" s="15">
        <v>488.17</v>
      </c>
      <c r="H870" s="22">
        <v>0.2</v>
      </c>
      <c r="I870" s="47">
        <f t="shared" si="35"/>
        <v>97.634000000000015</v>
      </c>
      <c r="J870" s="47">
        <f t="shared" si="37"/>
        <v>390.536</v>
      </c>
      <c r="K870" s="5">
        <v>43344</v>
      </c>
      <c r="O870" s="19"/>
    </row>
    <row r="871" spans="1:15" ht="15" customHeight="1" x14ac:dyDescent="0.35">
      <c r="A871" s="45">
        <v>870</v>
      </c>
      <c r="B871" s="14">
        <v>0</v>
      </c>
      <c r="C871" s="46"/>
      <c r="D871" s="21" t="s">
        <v>2405</v>
      </c>
      <c r="E871" s="21" t="s">
        <v>280</v>
      </c>
      <c r="F871" s="21" t="s">
        <v>41</v>
      </c>
      <c r="G871" s="15">
        <v>70.27</v>
      </c>
      <c r="H871" s="22">
        <v>0.2</v>
      </c>
      <c r="I871" s="47">
        <f t="shared" si="35"/>
        <v>14.054</v>
      </c>
      <c r="J871" s="47">
        <f t="shared" si="37"/>
        <v>56.215999999999994</v>
      </c>
      <c r="K871" s="5">
        <v>43891</v>
      </c>
      <c r="O871" s="19"/>
    </row>
    <row r="872" spans="1:15" ht="15" customHeight="1" x14ac:dyDescent="0.35">
      <c r="A872" s="45">
        <v>871</v>
      </c>
      <c r="B872" s="14">
        <v>0</v>
      </c>
      <c r="C872" s="46"/>
      <c r="D872" s="21" t="s">
        <v>2490</v>
      </c>
      <c r="E872" s="21" t="s">
        <v>2491</v>
      </c>
      <c r="F872" s="21"/>
      <c r="G872" s="15">
        <v>128</v>
      </c>
      <c r="H872" s="22">
        <v>0.5</v>
      </c>
      <c r="I872" s="47">
        <f t="shared" si="35"/>
        <v>64</v>
      </c>
      <c r="J872" s="47">
        <f t="shared" si="37"/>
        <v>64</v>
      </c>
      <c r="K872" s="5">
        <v>44805</v>
      </c>
      <c r="O872" s="19"/>
    </row>
    <row r="873" spans="1:15" ht="15" customHeight="1" x14ac:dyDescent="0.35">
      <c r="A873" s="45">
        <v>872</v>
      </c>
      <c r="B873" s="14">
        <v>0</v>
      </c>
      <c r="C873" s="46"/>
      <c r="D873" s="21" t="s">
        <v>4487</v>
      </c>
      <c r="E873" s="21" t="s">
        <v>2748</v>
      </c>
      <c r="F873" s="21" t="s">
        <v>44</v>
      </c>
      <c r="G873" s="15">
        <v>70</v>
      </c>
      <c r="H873" s="22">
        <v>0.3</v>
      </c>
      <c r="I873" s="47">
        <f t="shared" si="35"/>
        <v>21</v>
      </c>
      <c r="J873" s="47">
        <f t="shared" si="37"/>
        <v>49</v>
      </c>
      <c r="K873" s="5">
        <v>43862</v>
      </c>
      <c r="O873" s="19"/>
    </row>
    <row r="874" spans="1:15" ht="15" customHeight="1" x14ac:dyDescent="0.35">
      <c r="A874" s="45">
        <v>873</v>
      </c>
      <c r="B874" s="14">
        <v>0</v>
      </c>
      <c r="C874" s="46"/>
      <c r="D874" s="21" t="s">
        <v>141</v>
      </c>
      <c r="E874" s="21" t="s">
        <v>142</v>
      </c>
      <c r="F874" s="21" t="s">
        <v>751</v>
      </c>
      <c r="G874" s="15">
        <v>243</v>
      </c>
      <c r="H874" s="22">
        <v>0.4</v>
      </c>
      <c r="I874" s="47">
        <f t="shared" si="35"/>
        <v>97.2</v>
      </c>
      <c r="J874" s="47">
        <f t="shared" si="37"/>
        <v>145.80000000000001</v>
      </c>
      <c r="K874" s="5">
        <v>42887</v>
      </c>
      <c r="O874" s="19"/>
    </row>
    <row r="875" spans="1:15" ht="15" customHeight="1" x14ac:dyDescent="0.35">
      <c r="A875" s="45">
        <v>874</v>
      </c>
      <c r="B875" s="14">
        <v>0</v>
      </c>
      <c r="C875" s="46"/>
      <c r="D875" s="21" t="s">
        <v>4405</v>
      </c>
      <c r="E875" s="21" t="s">
        <v>4406</v>
      </c>
      <c r="F875" s="21"/>
      <c r="G875" s="15">
        <v>151</v>
      </c>
      <c r="H875" s="22">
        <v>0.1</v>
      </c>
      <c r="I875" s="47">
        <f t="shared" si="35"/>
        <v>15.100000000000001</v>
      </c>
      <c r="J875" s="47">
        <f t="shared" ref="J875:J906" si="38">G875-I875</f>
        <v>135.9</v>
      </c>
      <c r="K875" s="5">
        <v>45047</v>
      </c>
      <c r="L875" s="17" t="s">
        <v>2216</v>
      </c>
      <c r="O875" s="19"/>
    </row>
    <row r="876" spans="1:15" ht="15" customHeight="1" x14ac:dyDescent="0.35">
      <c r="A876" s="45">
        <v>875</v>
      </c>
      <c r="B876" s="14">
        <v>0</v>
      </c>
      <c r="C876" s="46"/>
      <c r="D876" s="21" t="s">
        <v>1886</v>
      </c>
      <c r="E876" s="21" t="s">
        <v>1480</v>
      </c>
      <c r="F876" s="21" t="s">
        <v>2831</v>
      </c>
      <c r="G876" s="15">
        <v>381</v>
      </c>
      <c r="H876" s="22">
        <v>0.2</v>
      </c>
      <c r="I876" s="47">
        <f t="shared" si="35"/>
        <v>76.2</v>
      </c>
      <c r="J876" s="47">
        <f t="shared" si="38"/>
        <v>304.8</v>
      </c>
      <c r="K876" s="5">
        <v>43739</v>
      </c>
      <c r="O876" s="19"/>
    </row>
    <row r="877" spans="1:15" ht="15" customHeight="1" x14ac:dyDescent="0.35">
      <c r="A877" s="45">
        <v>876</v>
      </c>
      <c r="B877" s="14">
        <v>0</v>
      </c>
      <c r="C877" s="46"/>
      <c r="D877" s="21" t="s">
        <v>2427</v>
      </c>
      <c r="E877" s="21" t="s">
        <v>147</v>
      </c>
      <c r="F877" s="21"/>
      <c r="G877" s="15">
        <v>150</v>
      </c>
      <c r="H877" s="22">
        <v>0.5</v>
      </c>
      <c r="I877" s="47">
        <f t="shared" si="35"/>
        <v>75</v>
      </c>
      <c r="J877" s="47">
        <f t="shared" si="38"/>
        <v>75</v>
      </c>
      <c r="K877" s="5">
        <v>43891</v>
      </c>
      <c r="O877" s="19"/>
    </row>
    <row r="878" spans="1:15" ht="15" customHeight="1" x14ac:dyDescent="0.35">
      <c r="A878" s="45">
        <v>877</v>
      </c>
      <c r="B878" s="14">
        <v>0</v>
      </c>
      <c r="C878" s="46"/>
      <c r="D878" s="21" t="s">
        <v>2359</v>
      </c>
      <c r="E878" s="21" t="s">
        <v>147</v>
      </c>
      <c r="F878" s="21" t="s">
        <v>208</v>
      </c>
      <c r="G878" s="15">
        <v>113.85</v>
      </c>
      <c r="H878" s="22">
        <v>0.5</v>
      </c>
      <c r="I878" s="47">
        <f t="shared" si="35"/>
        <v>56.924999999999997</v>
      </c>
      <c r="J878" s="47">
        <f t="shared" si="38"/>
        <v>56.924999999999997</v>
      </c>
      <c r="K878" s="5">
        <v>43586</v>
      </c>
      <c r="O878" s="19"/>
    </row>
    <row r="879" spans="1:15" ht="15" customHeight="1" x14ac:dyDescent="0.35">
      <c r="A879" s="45">
        <v>878</v>
      </c>
      <c r="B879" s="14">
        <v>2</v>
      </c>
      <c r="C879" s="46"/>
      <c r="D879" s="21" t="s">
        <v>2932</v>
      </c>
      <c r="E879" s="21" t="s">
        <v>147</v>
      </c>
      <c r="F879" s="21"/>
      <c r="G879" s="15">
        <v>399</v>
      </c>
      <c r="H879" s="22">
        <v>0.6</v>
      </c>
      <c r="I879" s="47">
        <f t="shared" si="35"/>
        <v>239.39999999999998</v>
      </c>
      <c r="J879" s="47">
        <f t="shared" si="38"/>
        <v>159.60000000000002</v>
      </c>
      <c r="K879" s="5">
        <v>44409</v>
      </c>
    </row>
    <row r="880" spans="1:15" ht="15" customHeight="1" x14ac:dyDescent="0.35">
      <c r="A880" s="45">
        <v>879</v>
      </c>
      <c r="B880" s="14">
        <v>0</v>
      </c>
      <c r="C880" s="46"/>
      <c r="D880" s="21" t="s">
        <v>1254</v>
      </c>
      <c r="E880" s="21" t="s">
        <v>1255</v>
      </c>
      <c r="F880" s="21" t="s">
        <v>1256</v>
      </c>
      <c r="G880" s="15">
        <v>156</v>
      </c>
      <c r="H880" s="22">
        <v>0.45</v>
      </c>
      <c r="I880" s="47">
        <f t="shared" si="35"/>
        <v>70.2</v>
      </c>
      <c r="J880" s="47">
        <f t="shared" si="38"/>
        <v>85.8</v>
      </c>
      <c r="K880" s="5">
        <v>43770</v>
      </c>
      <c r="L880" s="17" t="s">
        <v>3219</v>
      </c>
    </row>
    <row r="881" spans="1:13" ht="15" customHeight="1" x14ac:dyDescent="0.35">
      <c r="A881" s="45">
        <v>880</v>
      </c>
      <c r="B881" s="14">
        <v>0</v>
      </c>
      <c r="C881" s="46"/>
      <c r="D881" s="21" t="s">
        <v>3749</v>
      </c>
      <c r="E881" s="21" t="s">
        <v>2519</v>
      </c>
      <c r="F881" s="21" t="s">
        <v>3750</v>
      </c>
      <c r="G881" s="15">
        <v>634</v>
      </c>
      <c r="H881" s="22">
        <v>0.15</v>
      </c>
      <c r="I881" s="47">
        <f t="shared" si="35"/>
        <v>95.1</v>
      </c>
      <c r="J881" s="47">
        <f t="shared" si="38"/>
        <v>538.9</v>
      </c>
      <c r="K881" s="5">
        <v>43922</v>
      </c>
    </row>
    <row r="882" spans="1:13" ht="15" customHeight="1" x14ac:dyDescent="0.35">
      <c r="A882" s="45">
        <v>881</v>
      </c>
      <c r="B882" s="14">
        <v>1</v>
      </c>
      <c r="C882" s="46"/>
      <c r="D882" s="21" t="s">
        <v>2319</v>
      </c>
      <c r="E882" s="21" t="s">
        <v>2320</v>
      </c>
      <c r="F882" s="21">
        <v>0.35</v>
      </c>
      <c r="G882" s="15">
        <v>238</v>
      </c>
      <c r="H882" s="22">
        <v>0.2</v>
      </c>
      <c r="I882" s="47">
        <f t="shared" si="35"/>
        <v>47.6</v>
      </c>
      <c r="J882" s="47">
        <f t="shared" si="38"/>
        <v>190.4</v>
      </c>
      <c r="K882" s="5">
        <v>44105</v>
      </c>
    </row>
    <row r="883" spans="1:13" ht="15" customHeight="1" x14ac:dyDescent="0.35">
      <c r="A883" s="45">
        <v>882</v>
      </c>
      <c r="B883" s="14">
        <v>0</v>
      </c>
      <c r="C883" s="46"/>
      <c r="D883" s="21" t="s">
        <v>3100</v>
      </c>
      <c r="E883" s="21" t="s">
        <v>812</v>
      </c>
      <c r="F883" s="21" t="s">
        <v>813</v>
      </c>
      <c r="G883" s="15">
        <v>258</v>
      </c>
      <c r="H883" s="22">
        <v>0.18</v>
      </c>
      <c r="I883" s="47">
        <f t="shared" si="35"/>
        <v>46.44</v>
      </c>
      <c r="J883" s="47">
        <f t="shared" si="38"/>
        <v>211.56</v>
      </c>
      <c r="K883" s="5">
        <v>44470</v>
      </c>
    </row>
    <row r="884" spans="1:13" ht="15" customHeight="1" x14ac:dyDescent="0.35">
      <c r="A884" s="45">
        <v>883</v>
      </c>
      <c r="B884" s="14">
        <v>0</v>
      </c>
      <c r="C884" s="46"/>
      <c r="D884" s="21" t="s">
        <v>1594</v>
      </c>
      <c r="E884" s="21" t="s">
        <v>808</v>
      </c>
      <c r="F884" s="21" t="s">
        <v>1595</v>
      </c>
      <c r="G884" s="15">
        <v>265</v>
      </c>
      <c r="H884" s="22">
        <v>0.3</v>
      </c>
      <c r="I884" s="47">
        <f t="shared" ref="I884:I948" si="39">G884*H884</f>
        <v>79.5</v>
      </c>
      <c r="J884" s="47">
        <f t="shared" si="38"/>
        <v>185.5</v>
      </c>
      <c r="K884" s="5">
        <v>43040</v>
      </c>
    </row>
    <row r="885" spans="1:13" ht="15" customHeight="1" x14ac:dyDescent="0.35">
      <c r="A885" s="45">
        <v>884</v>
      </c>
      <c r="B885" s="14">
        <v>1</v>
      </c>
      <c r="C885" s="46"/>
      <c r="D885" s="21" t="s">
        <v>807</v>
      </c>
      <c r="E885" s="21" t="s">
        <v>808</v>
      </c>
      <c r="F885" s="21" t="s">
        <v>809</v>
      </c>
      <c r="G885" s="15">
        <v>399</v>
      </c>
      <c r="H885" s="22">
        <v>0.26</v>
      </c>
      <c r="I885" s="47">
        <f t="shared" si="39"/>
        <v>103.74000000000001</v>
      </c>
      <c r="J885" s="47">
        <f t="shared" si="38"/>
        <v>295.26</v>
      </c>
      <c r="K885" s="5">
        <v>44531</v>
      </c>
    </row>
    <row r="886" spans="1:13" ht="15" customHeight="1" x14ac:dyDescent="0.35">
      <c r="A886" s="45">
        <v>885</v>
      </c>
      <c r="B886" s="14">
        <v>1</v>
      </c>
      <c r="C886" s="46" t="s">
        <v>3499</v>
      </c>
      <c r="D886" s="21" t="s">
        <v>1815</v>
      </c>
      <c r="E886" s="21" t="s">
        <v>808</v>
      </c>
      <c r="F886" s="21" t="s">
        <v>810</v>
      </c>
      <c r="G886" s="15">
        <v>399</v>
      </c>
      <c r="H886" s="22">
        <v>0.18</v>
      </c>
      <c r="I886" s="47">
        <f t="shared" si="39"/>
        <v>71.819999999999993</v>
      </c>
      <c r="J886" s="47">
        <f t="shared" si="38"/>
        <v>327.18</v>
      </c>
      <c r="K886" s="5">
        <v>44531</v>
      </c>
    </row>
    <row r="887" spans="1:13" ht="15" customHeight="1" x14ac:dyDescent="0.35">
      <c r="A887" s="45">
        <v>886</v>
      </c>
      <c r="B887" s="14">
        <v>0</v>
      </c>
      <c r="C887" s="46"/>
      <c r="D887" s="21" t="s">
        <v>1451</v>
      </c>
      <c r="E887" s="21" t="s">
        <v>1452</v>
      </c>
      <c r="F887" s="21" t="s">
        <v>1453</v>
      </c>
      <c r="G887" s="15">
        <v>798</v>
      </c>
      <c r="H887" s="22">
        <v>0.2</v>
      </c>
      <c r="I887" s="47">
        <f t="shared" si="39"/>
        <v>159.60000000000002</v>
      </c>
      <c r="J887" s="47">
        <f t="shared" si="38"/>
        <v>638.4</v>
      </c>
      <c r="K887" s="5">
        <v>44378</v>
      </c>
    </row>
    <row r="888" spans="1:13" ht="15" customHeight="1" x14ac:dyDescent="0.35">
      <c r="A888" s="45">
        <v>887</v>
      </c>
      <c r="B888" s="14">
        <v>0</v>
      </c>
      <c r="C888" s="46"/>
      <c r="D888" s="21" t="s">
        <v>2582</v>
      </c>
      <c r="E888" s="21" t="s">
        <v>2583</v>
      </c>
      <c r="F888" s="21" t="s">
        <v>202</v>
      </c>
      <c r="G888" s="15">
        <v>313.13</v>
      </c>
      <c r="H888" s="22">
        <v>0.2</v>
      </c>
      <c r="I888" s="47">
        <f t="shared" si="39"/>
        <v>62.626000000000005</v>
      </c>
      <c r="J888" s="47">
        <f t="shared" si="38"/>
        <v>250.50399999999999</v>
      </c>
      <c r="K888" s="5">
        <v>44197</v>
      </c>
    </row>
    <row r="889" spans="1:13" ht="15" customHeight="1" x14ac:dyDescent="0.35">
      <c r="A889" s="45">
        <v>888</v>
      </c>
      <c r="B889" s="14">
        <v>1</v>
      </c>
      <c r="C889" s="46"/>
      <c r="D889" s="21" t="s">
        <v>3205</v>
      </c>
      <c r="E889" s="21" t="s">
        <v>2583</v>
      </c>
      <c r="F889" s="21" t="s">
        <v>44</v>
      </c>
      <c r="G889" s="15">
        <v>286</v>
      </c>
      <c r="H889" s="22">
        <v>0.2</v>
      </c>
      <c r="I889" s="47">
        <f t="shared" si="39"/>
        <v>57.2</v>
      </c>
      <c r="J889" s="47">
        <f t="shared" si="38"/>
        <v>228.8</v>
      </c>
      <c r="K889" s="5">
        <v>44682</v>
      </c>
    </row>
    <row r="890" spans="1:13" ht="15" customHeight="1" x14ac:dyDescent="0.35">
      <c r="A890" s="45">
        <v>889</v>
      </c>
      <c r="B890" s="14">
        <v>2</v>
      </c>
      <c r="C890" s="46"/>
      <c r="D890" s="21" t="s">
        <v>4048</v>
      </c>
      <c r="E890" s="21" t="s">
        <v>1407</v>
      </c>
      <c r="F890" s="21" t="s">
        <v>218</v>
      </c>
      <c r="G890" s="15">
        <v>1481</v>
      </c>
      <c r="H890" s="22">
        <v>0.2</v>
      </c>
      <c r="I890" s="47">
        <f t="shared" si="39"/>
        <v>296.2</v>
      </c>
      <c r="J890" s="47">
        <f t="shared" si="38"/>
        <v>1184.8</v>
      </c>
      <c r="K890" s="5">
        <v>45536</v>
      </c>
    </row>
    <row r="891" spans="1:13" ht="15" customHeight="1" x14ac:dyDescent="0.35">
      <c r="A891" s="45">
        <v>890</v>
      </c>
      <c r="B891" s="14">
        <v>0</v>
      </c>
      <c r="C891" s="46"/>
      <c r="D891" s="21" t="s">
        <v>160</v>
      </c>
      <c r="E891" s="21" t="s">
        <v>1407</v>
      </c>
      <c r="F891" s="21" t="s">
        <v>208</v>
      </c>
      <c r="G891" s="15">
        <v>257</v>
      </c>
      <c r="H891" s="22">
        <v>0.3</v>
      </c>
      <c r="I891" s="47">
        <f t="shared" si="39"/>
        <v>77.099999999999994</v>
      </c>
      <c r="J891" s="47">
        <f t="shared" si="38"/>
        <v>179.9</v>
      </c>
      <c r="K891" s="5">
        <v>43040</v>
      </c>
    </row>
    <row r="892" spans="1:13" ht="15" customHeight="1" x14ac:dyDescent="0.35">
      <c r="A892" s="45">
        <v>891</v>
      </c>
      <c r="B892" s="14">
        <v>4</v>
      </c>
      <c r="C892" s="46"/>
      <c r="D892" s="21" t="s">
        <v>3977</v>
      </c>
      <c r="E892" s="21" t="s">
        <v>1407</v>
      </c>
      <c r="F892" s="21" t="s">
        <v>218</v>
      </c>
      <c r="G892" s="15">
        <v>134</v>
      </c>
      <c r="H892" s="22">
        <v>0.4</v>
      </c>
      <c r="I892" s="47">
        <f t="shared" si="39"/>
        <v>53.6</v>
      </c>
      <c r="J892" s="47">
        <f t="shared" si="38"/>
        <v>80.400000000000006</v>
      </c>
      <c r="K892" s="5">
        <v>44927</v>
      </c>
    </row>
    <row r="893" spans="1:13" ht="15" customHeight="1" x14ac:dyDescent="0.35">
      <c r="A893" s="45">
        <v>892</v>
      </c>
      <c r="B893" s="14">
        <v>0</v>
      </c>
      <c r="C893" s="46"/>
      <c r="D893" s="21" t="s">
        <v>242</v>
      </c>
      <c r="E893" s="21" t="s">
        <v>240</v>
      </c>
      <c r="F893" s="21" t="s">
        <v>752</v>
      </c>
      <c r="G893" s="15">
        <v>27.22</v>
      </c>
      <c r="H893" s="22">
        <v>0.2</v>
      </c>
      <c r="I893" s="47">
        <f t="shared" si="39"/>
        <v>5.444</v>
      </c>
      <c r="J893" s="47">
        <f t="shared" si="38"/>
        <v>21.776</v>
      </c>
      <c r="K893" s="5">
        <v>43497</v>
      </c>
      <c r="L893" s="17" t="s">
        <v>1408</v>
      </c>
    </row>
    <row r="894" spans="1:13" ht="15" customHeight="1" x14ac:dyDescent="0.35">
      <c r="A894" s="45">
        <v>893</v>
      </c>
      <c r="B894" s="14">
        <v>0</v>
      </c>
      <c r="C894" s="46"/>
      <c r="D894" s="21" t="s">
        <v>241</v>
      </c>
      <c r="E894" s="21" t="s">
        <v>240</v>
      </c>
      <c r="F894" s="21" t="s">
        <v>752</v>
      </c>
      <c r="G894" s="15">
        <v>17.600000000000001</v>
      </c>
      <c r="H894" s="22">
        <v>0.2</v>
      </c>
      <c r="I894" s="47">
        <f t="shared" si="39"/>
        <v>3.5200000000000005</v>
      </c>
      <c r="J894" s="47">
        <f t="shared" si="38"/>
        <v>14.080000000000002</v>
      </c>
      <c r="K894" s="5">
        <v>44105</v>
      </c>
    </row>
    <row r="895" spans="1:13" ht="15" customHeight="1" x14ac:dyDescent="0.35">
      <c r="A895" s="45">
        <v>894</v>
      </c>
      <c r="B895" s="14">
        <v>0</v>
      </c>
      <c r="C895" s="46"/>
      <c r="D895" s="21" t="s">
        <v>158</v>
      </c>
      <c r="E895" s="21" t="s">
        <v>159</v>
      </c>
      <c r="F895" s="21" t="s">
        <v>44</v>
      </c>
      <c r="G895" s="15">
        <v>150</v>
      </c>
      <c r="H895" s="22">
        <v>0.4</v>
      </c>
      <c r="I895" s="47">
        <f t="shared" si="39"/>
        <v>60</v>
      </c>
      <c r="J895" s="47">
        <f t="shared" si="38"/>
        <v>90</v>
      </c>
      <c r="K895" s="5">
        <v>44013</v>
      </c>
      <c r="L895" s="17" t="s">
        <v>2110</v>
      </c>
    </row>
    <row r="896" spans="1:13" ht="15" customHeight="1" x14ac:dyDescent="0.35">
      <c r="A896" s="45">
        <v>895</v>
      </c>
      <c r="B896" s="14">
        <v>2</v>
      </c>
      <c r="C896" s="46"/>
      <c r="D896" s="21" t="s">
        <v>3751</v>
      </c>
      <c r="E896" s="21" t="s">
        <v>3752</v>
      </c>
      <c r="F896" s="21" t="s">
        <v>3753</v>
      </c>
      <c r="G896" s="15">
        <v>168</v>
      </c>
      <c r="H896" s="22">
        <v>0.2</v>
      </c>
      <c r="I896" s="47">
        <f t="shared" si="39"/>
        <v>33.6</v>
      </c>
      <c r="J896" s="47">
        <f t="shared" si="38"/>
        <v>134.4</v>
      </c>
      <c r="K896" s="5">
        <v>45231</v>
      </c>
      <c r="M896" s="19"/>
    </row>
    <row r="897" spans="1:16" ht="15" customHeight="1" x14ac:dyDescent="0.35">
      <c r="A897" s="45">
        <v>896</v>
      </c>
      <c r="B897" s="14">
        <v>2</v>
      </c>
      <c r="C897" s="14"/>
      <c r="D897" s="21" t="s">
        <v>3792</v>
      </c>
      <c r="E897" s="21" t="s">
        <v>683</v>
      </c>
      <c r="F897" s="21" t="s">
        <v>48</v>
      </c>
      <c r="G897" s="15">
        <v>900</v>
      </c>
      <c r="H897" s="22">
        <v>0.3</v>
      </c>
      <c r="I897" s="47">
        <f t="shared" si="39"/>
        <v>270</v>
      </c>
      <c r="J897" s="47">
        <f t="shared" si="38"/>
        <v>630</v>
      </c>
      <c r="K897" s="5">
        <v>44682</v>
      </c>
    </row>
    <row r="898" spans="1:16" ht="15" customHeight="1" x14ac:dyDescent="0.35">
      <c r="A898" s="45">
        <v>897</v>
      </c>
      <c r="B898" s="14">
        <v>0</v>
      </c>
      <c r="C898" s="46" t="s">
        <v>3501</v>
      </c>
      <c r="D898" s="21" t="s">
        <v>2799</v>
      </c>
      <c r="E898" s="21" t="s">
        <v>2799</v>
      </c>
      <c r="F898" s="21" t="s">
        <v>2800</v>
      </c>
      <c r="G898" s="15">
        <v>150</v>
      </c>
      <c r="H898" s="22">
        <v>0.5</v>
      </c>
      <c r="I898" s="47">
        <f t="shared" si="39"/>
        <v>75</v>
      </c>
      <c r="J898" s="47">
        <f t="shared" si="38"/>
        <v>75</v>
      </c>
      <c r="K898" s="5">
        <v>44075</v>
      </c>
    </row>
    <row r="899" spans="1:16" ht="15" customHeight="1" x14ac:dyDescent="0.35">
      <c r="A899" s="45">
        <v>898</v>
      </c>
      <c r="B899" s="14">
        <v>1</v>
      </c>
      <c r="C899" s="14"/>
      <c r="D899" s="21" t="s">
        <v>3873</v>
      </c>
      <c r="E899" s="21" t="s">
        <v>3874</v>
      </c>
      <c r="F899" s="50">
        <v>5.0000000000000001E-3</v>
      </c>
      <c r="G899" s="15">
        <v>125</v>
      </c>
      <c r="H899" s="22">
        <v>0.4</v>
      </c>
      <c r="I899" s="47">
        <f t="shared" si="39"/>
        <v>50</v>
      </c>
      <c r="J899" s="47">
        <f t="shared" si="38"/>
        <v>75</v>
      </c>
      <c r="K899" s="5">
        <v>45108</v>
      </c>
    </row>
    <row r="900" spans="1:16" ht="15" customHeight="1" x14ac:dyDescent="0.35">
      <c r="A900" s="45">
        <v>899</v>
      </c>
      <c r="B900" s="14">
        <v>0</v>
      </c>
      <c r="C900" s="46" t="s">
        <v>3435</v>
      </c>
      <c r="D900" s="21" t="s">
        <v>1721</v>
      </c>
      <c r="E900" s="21" t="s">
        <v>161</v>
      </c>
      <c r="F900" s="21"/>
      <c r="G900" s="15">
        <v>0</v>
      </c>
      <c r="H900" s="22">
        <v>0.18</v>
      </c>
      <c r="I900" s="47">
        <f t="shared" si="39"/>
        <v>0</v>
      </c>
      <c r="J900" s="47">
        <f t="shared" si="38"/>
        <v>0</v>
      </c>
      <c r="K900" s="5">
        <v>45108</v>
      </c>
      <c r="O900" s="19"/>
      <c r="P900" s="19"/>
    </row>
    <row r="901" spans="1:16" ht="15" customHeight="1" x14ac:dyDescent="0.35">
      <c r="A901" s="45">
        <v>900</v>
      </c>
      <c r="B901" s="14">
        <v>0</v>
      </c>
      <c r="C901" s="46"/>
      <c r="D901" s="21" t="s">
        <v>1944</v>
      </c>
      <c r="E901" s="21" t="s">
        <v>161</v>
      </c>
      <c r="F901" s="21"/>
      <c r="G901" s="15">
        <v>167</v>
      </c>
      <c r="H901" s="22">
        <v>0.15</v>
      </c>
      <c r="I901" s="47">
        <f t="shared" si="39"/>
        <v>25.05</v>
      </c>
      <c r="J901" s="47">
        <f t="shared" si="38"/>
        <v>141.94999999999999</v>
      </c>
      <c r="K901" s="5">
        <v>44501</v>
      </c>
      <c r="L901" s="17" t="s">
        <v>2110</v>
      </c>
      <c r="O901" s="19"/>
    </row>
    <row r="902" spans="1:16" ht="15" customHeight="1" x14ac:dyDescent="0.35">
      <c r="A902" s="45">
        <v>901</v>
      </c>
      <c r="B902" s="14">
        <v>0</v>
      </c>
      <c r="C902" s="46" t="s">
        <v>3649</v>
      </c>
      <c r="D902" s="49" t="s">
        <v>700</v>
      </c>
      <c r="E902" s="21" t="s">
        <v>161</v>
      </c>
      <c r="F902" s="21"/>
      <c r="G902" s="15">
        <v>175</v>
      </c>
      <c r="H902" s="22">
        <v>0.15</v>
      </c>
      <c r="I902" s="47">
        <f t="shared" si="39"/>
        <v>26.25</v>
      </c>
      <c r="J902" s="47">
        <f t="shared" si="38"/>
        <v>148.75</v>
      </c>
      <c r="K902" s="5">
        <v>45139</v>
      </c>
      <c r="L902" s="17" t="s">
        <v>2110</v>
      </c>
      <c r="O902" s="19"/>
    </row>
    <row r="903" spans="1:16" ht="15" customHeight="1" x14ac:dyDescent="0.35">
      <c r="A903" s="45">
        <v>902</v>
      </c>
      <c r="B903" s="14">
        <v>1</v>
      </c>
      <c r="C903" s="46"/>
      <c r="D903" s="21" t="s">
        <v>162</v>
      </c>
      <c r="E903" s="21" t="s">
        <v>161</v>
      </c>
      <c r="F903" s="21"/>
      <c r="G903" s="15">
        <v>175</v>
      </c>
      <c r="H903" s="22">
        <v>0.15</v>
      </c>
      <c r="I903" s="47">
        <f t="shared" si="39"/>
        <v>26.25</v>
      </c>
      <c r="J903" s="47">
        <f t="shared" si="38"/>
        <v>148.75</v>
      </c>
      <c r="K903" s="5">
        <v>45017</v>
      </c>
      <c r="L903" s="17" t="s">
        <v>2110</v>
      </c>
      <c r="O903" s="19"/>
    </row>
    <row r="904" spans="1:16" ht="15" customHeight="1" x14ac:dyDescent="0.35">
      <c r="A904" s="45">
        <v>903</v>
      </c>
      <c r="B904" s="14">
        <v>0</v>
      </c>
      <c r="C904" s="46"/>
      <c r="D904" s="21" t="s">
        <v>3212</v>
      </c>
      <c r="E904" s="21" t="s">
        <v>181</v>
      </c>
      <c r="F904" s="21" t="s">
        <v>44</v>
      </c>
      <c r="G904" s="15">
        <v>75</v>
      </c>
      <c r="H904" s="22">
        <v>0.55000000000000004</v>
      </c>
      <c r="I904" s="47">
        <f t="shared" si="39"/>
        <v>41.25</v>
      </c>
      <c r="J904" s="47">
        <f t="shared" si="38"/>
        <v>33.75</v>
      </c>
      <c r="K904" s="5">
        <v>44287</v>
      </c>
      <c r="O904" s="19"/>
    </row>
    <row r="905" spans="1:16" ht="15" customHeight="1" x14ac:dyDescent="0.35">
      <c r="A905" s="45">
        <v>904</v>
      </c>
      <c r="B905" s="14">
        <v>0</v>
      </c>
      <c r="C905" s="46"/>
      <c r="D905" s="21" t="s">
        <v>2712</v>
      </c>
      <c r="E905" s="21" t="s">
        <v>2713</v>
      </c>
      <c r="F905" s="21" t="s">
        <v>2714</v>
      </c>
      <c r="G905" s="15">
        <v>650</v>
      </c>
      <c r="H905" s="22">
        <v>0.1</v>
      </c>
      <c r="I905" s="47">
        <f t="shared" si="39"/>
        <v>65</v>
      </c>
      <c r="J905" s="47">
        <f t="shared" si="38"/>
        <v>585</v>
      </c>
      <c r="K905" s="5">
        <v>43952</v>
      </c>
      <c r="O905" s="19"/>
    </row>
    <row r="906" spans="1:16" ht="15" customHeight="1" x14ac:dyDescent="0.35">
      <c r="A906" s="45">
        <v>905</v>
      </c>
      <c r="B906" s="14">
        <v>0</v>
      </c>
      <c r="C906" s="46"/>
      <c r="D906" s="21" t="s">
        <v>156</v>
      </c>
      <c r="E906" s="21" t="s">
        <v>157</v>
      </c>
      <c r="F906" s="21" t="s">
        <v>44</v>
      </c>
      <c r="G906" s="15">
        <v>69</v>
      </c>
      <c r="H906" s="22">
        <v>0.6</v>
      </c>
      <c r="I906" s="47">
        <f t="shared" si="39"/>
        <v>41.4</v>
      </c>
      <c r="J906" s="47">
        <f t="shared" si="38"/>
        <v>27.6</v>
      </c>
      <c r="K906" s="5">
        <v>43191</v>
      </c>
      <c r="O906" s="19"/>
    </row>
    <row r="907" spans="1:16" ht="15" customHeight="1" x14ac:dyDescent="0.35">
      <c r="A907" s="45">
        <v>906</v>
      </c>
      <c r="B907" s="14">
        <v>0</v>
      </c>
      <c r="C907" s="46"/>
      <c r="D907" s="21" t="s">
        <v>988</v>
      </c>
      <c r="E907" s="21" t="s">
        <v>981</v>
      </c>
      <c r="F907" s="21">
        <v>0.01</v>
      </c>
      <c r="G907" s="15">
        <v>120</v>
      </c>
      <c r="H907" s="22">
        <v>0.4</v>
      </c>
      <c r="I907" s="47">
        <f t="shared" si="39"/>
        <v>48</v>
      </c>
      <c r="J907" s="47">
        <f t="shared" ref="J907:J926" si="40">G907-I907</f>
        <v>72</v>
      </c>
      <c r="K907" s="5">
        <v>43132</v>
      </c>
      <c r="O907" s="19"/>
    </row>
    <row r="908" spans="1:16" ht="15" customHeight="1" x14ac:dyDescent="0.35">
      <c r="A908" s="45">
        <v>907</v>
      </c>
      <c r="B908" s="14">
        <v>0</v>
      </c>
      <c r="C908" s="46"/>
      <c r="D908" s="21" t="s">
        <v>2605</v>
      </c>
      <c r="E908" s="21" t="s">
        <v>282</v>
      </c>
      <c r="F908" s="21" t="s">
        <v>400</v>
      </c>
      <c r="G908" s="15">
        <v>231</v>
      </c>
      <c r="H908" s="22">
        <v>0.6</v>
      </c>
      <c r="I908" s="47">
        <f t="shared" si="39"/>
        <v>138.6</v>
      </c>
      <c r="J908" s="47">
        <f t="shared" si="40"/>
        <v>92.4</v>
      </c>
      <c r="K908" s="5">
        <v>43831</v>
      </c>
      <c r="L908" s="17" t="s">
        <v>1316</v>
      </c>
      <c r="O908" s="19"/>
    </row>
    <row r="909" spans="1:16" ht="15" customHeight="1" x14ac:dyDescent="0.35">
      <c r="A909" s="45">
        <v>908</v>
      </c>
      <c r="B909" s="14">
        <v>1</v>
      </c>
      <c r="C909" s="46" t="s">
        <v>3364</v>
      </c>
      <c r="D909" s="21" t="s">
        <v>2046</v>
      </c>
      <c r="E909" s="21" t="s">
        <v>2047</v>
      </c>
      <c r="F909" s="21" t="s">
        <v>790</v>
      </c>
      <c r="G909" s="15">
        <v>458</v>
      </c>
      <c r="H909" s="22">
        <v>0.13</v>
      </c>
      <c r="I909" s="47">
        <f t="shared" si="39"/>
        <v>59.54</v>
      </c>
      <c r="J909" s="47">
        <f t="shared" si="40"/>
        <v>398.46</v>
      </c>
      <c r="K909" s="5">
        <v>44958</v>
      </c>
      <c r="O909" s="19"/>
    </row>
    <row r="910" spans="1:16" ht="15" customHeight="1" x14ac:dyDescent="0.35">
      <c r="A910" s="45">
        <v>909</v>
      </c>
      <c r="B910" s="14">
        <v>1</v>
      </c>
      <c r="C910" s="46"/>
      <c r="D910" s="21" t="s">
        <v>4138</v>
      </c>
      <c r="E910" s="21" t="s">
        <v>1463</v>
      </c>
      <c r="F910" s="21">
        <v>0.01</v>
      </c>
      <c r="G910" s="15">
        <v>201</v>
      </c>
      <c r="H910" s="22">
        <v>0.6</v>
      </c>
      <c r="I910" s="47">
        <f t="shared" si="39"/>
        <v>120.6</v>
      </c>
      <c r="J910" s="47">
        <f t="shared" si="40"/>
        <v>80.400000000000006</v>
      </c>
      <c r="K910" s="5">
        <v>44927</v>
      </c>
      <c r="O910" s="19"/>
    </row>
    <row r="911" spans="1:16" ht="15" customHeight="1" x14ac:dyDescent="0.35">
      <c r="A911" s="45">
        <v>910</v>
      </c>
      <c r="B911" s="14">
        <v>1</v>
      </c>
      <c r="C911" s="14"/>
      <c r="D911" s="21" t="s">
        <v>4062</v>
      </c>
      <c r="E911" s="21" t="s">
        <v>2764</v>
      </c>
      <c r="F911" s="21" t="s">
        <v>382</v>
      </c>
      <c r="G911" s="15">
        <v>132</v>
      </c>
      <c r="H911" s="22">
        <v>0.3</v>
      </c>
      <c r="I911" s="47">
        <f t="shared" si="39"/>
        <v>39.6</v>
      </c>
      <c r="J911" s="47">
        <f t="shared" si="40"/>
        <v>92.4</v>
      </c>
      <c r="K911" s="5"/>
      <c r="O911" s="19"/>
    </row>
    <row r="912" spans="1:16" ht="15" customHeight="1" x14ac:dyDescent="0.35">
      <c r="A912" s="45">
        <v>911</v>
      </c>
      <c r="B912" s="14">
        <v>0</v>
      </c>
      <c r="C912" s="46"/>
      <c r="D912" s="21" t="s">
        <v>168</v>
      </c>
      <c r="E912" s="21" t="s">
        <v>169</v>
      </c>
      <c r="F912" s="21" t="s">
        <v>454</v>
      </c>
      <c r="G912" s="15">
        <v>54</v>
      </c>
      <c r="H912" s="22">
        <v>0.4</v>
      </c>
      <c r="I912" s="47">
        <f t="shared" si="39"/>
        <v>21.6</v>
      </c>
      <c r="J912" s="47">
        <f t="shared" si="40"/>
        <v>32.4</v>
      </c>
      <c r="K912" s="5">
        <v>43009</v>
      </c>
      <c r="O912" s="19"/>
    </row>
    <row r="913" spans="1:15" ht="15" customHeight="1" x14ac:dyDescent="0.35">
      <c r="A913" s="45">
        <v>912</v>
      </c>
      <c r="B913" s="14">
        <v>1</v>
      </c>
      <c r="C913" s="46"/>
      <c r="D913" s="21" t="s">
        <v>33</v>
      </c>
      <c r="E913" s="21" t="s">
        <v>33</v>
      </c>
      <c r="F913" s="50">
        <v>2.5000000000000001E-4</v>
      </c>
      <c r="G913" s="15">
        <v>160</v>
      </c>
      <c r="H913" s="22">
        <v>0.6</v>
      </c>
      <c r="I913" s="47">
        <f t="shared" si="39"/>
        <v>96</v>
      </c>
      <c r="J913" s="47">
        <f t="shared" si="40"/>
        <v>64</v>
      </c>
      <c r="K913" s="5"/>
      <c r="O913" s="19"/>
    </row>
    <row r="914" spans="1:15" ht="15" customHeight="1" x14ac:dyDescent="0.35">
      <c r="A914" s="45">
        <v>913</v>
      </c>
      <c r="B914" s="14">
        <v>0</v>
      </c>
      <c r="C914" s="46"/>
      <c r="D914" s="21" t="s">
        <v>2589</v>
      </c>
      <c r="E914" s="21" t="s">
        <v>33</v>
      </c>
      <c r="F914" s="21"/>
      <c r="G914" s="15">
        <v>143.19999999999999</v>
      </c>
      <c r="H914" s="22">
        <v>0.22</v>
      </c>
      <c r="I914" s="47">
        <f t="shared" si="39"/>
        <v>31.503999999999998</v>
      </c>
      <c r="J914" s="47">
        <f t="shared" si="40"/>
        <v>111.696</v>
      </c>
      <c r="K914" s="5">
        <v>43739</v>
      </c>
      <c r="O914" s="19"/>
    </row>
    <row r="915" spans="1:15" ht="15" customHeight="1" x14ac:dyDescent="0.35">
      <c r="A915" s="45">
        <v>914</v>
      </c>
      <c r="B915" s="14">
        <v>0</v>
      </c>
      <c r="C915" s="46"/>
      <c r="D915" s="21" t="s">
        <v>2296</v>
      </c>
      <c r="E915" s="21" t="s">
        <v>2295</v>
      </c>
      <c r="F915" s="21" t="s">
        <v>389</v>
      </c>
      <c r="G915" s="15">
        <v>971</v>
      </c>
      <c r="H915" s="22">
        <v>0.2</v>
      </c>
      <c r="I915" s="47">
        <f t="shared" si="39"/>
        <v>194.20000000000002</v>
      </c>
      <c r="J915" s="47">
        <f t="shared" si="40"/>
        <v>776.8</v>
      </c>
      <c r="K915" s="5">
        <v>43586</v>
      </c>
      <c r="O915" s="19"/>
    </row>
    <row r="916" spans="1:15" ht="15" customHeight="1" x14ac:dyDescent="0.35">
      <c r="A916" s="45">
        <v>915</v>
      </c>
      <c r="B916" s="14">
        <v>0</v>
      </c>
      <c r="C916" s="46"/>
      <c r="D916" s="21" t="s">
        <v>1823</v>
      </c>
      <c r="E916" s="21" t="s">
        <v>1824</v>
      </c>
      <c r="F916" s="21" t="s">
        <v>398</v>
      </c>
      <c r="G916" s="15">
        <v>369</v>
      </c>
      <c r="H916" s="22">
        <v>0.2</v>
      </c>
      <c r="I916" s="47">
        <f t="shared" si="39"/>
        <v>73.8</v>
      </c>
      <c r="J916" s="47">
        <f t="shared" si="40"/>
        <v>295.2</v>
      </c>
      <c r="K916" s="5">
        <v>43435</v>
      </c>
      <c r="O916" s="19"/>
    </row>
    <row r="917" spans="1:15" ht="15" customHeight="1" x14ac:dyDescent="0.35">
      <c r="A917" s="45">
        <v>916</v>
      </c>
      <c r="B917" s="14">
        <v>1</v>
      </c>
      <c r="C917" s="14"/>
      <c r="D917" s="21" t="s">
        <v>4018</v>
      </c>
      <c r="E917" s="21" t="s">
        <v>4019</v>
      </c>
      <c r="F917" s="21" t="s">
        <v>4020</v>
      </c>
      <c r="G917" s="15">
        <v>500</v>
      </c>
      <c r="H917" s="22">
        <v>0.44</v>
      </c>
      <c r="I917" s="47">
        <f t="shared" si="39"/>
        <v>220</v>
      </c>
      <c r="J917" s="47">
        <f t="shared" si="40"/>
        <v>280</v>
      </c>
      <c r="K917" s="5">
        <v>44621</v>
      </c>
      <c r="O917" s="19"/>
    </row>
    <row r="918" spans="1:15" ht="15" customHeight="1" x14ac:dyDescent="0.35">
      <c r="A918" s="45">
        <v>917</v>
      </c>
      <c r="B918" s="14">
        <v>0</v>
      </c>
      <c r="C918" s="46"/>
      <c r="D918" s="21" t="s">
        <v>4435</v>
      </c>
      <c r="E918" s="21" t="s">
        <v>93</v>
      </c>
      <c r="F918" s="21" t="s">
        <v>232</v>
      </c>
      <c r="G918" s="15">
        <v>29</v>
      </c>
      <c r="H918" s="22">
        <v>0.3</v>
      </c>
      <c r="I918" s="47">
        <f t="shared" si="39"/>
        <v>8.6999999999999993</v>
      </c>
      <c r="J918" s="47">
        <f t="shared" si="40"/>
        <v>20.3</v>
      </c>
      <c r="K918" s="5">
        <v>45231</v>
      </c>
      <c r="O918" s="19"/>
    </row>
    <row r="919" spans="1:15" ht="15" customHeight="1" x14ac:dyDescent="0.35">
      <c r="A919" s="45">
        <v>918</v>
      </c>
      <c r="B919" s="14">
        <v>0</v>
      </c>
      <c r="C919" s="46"/>
      <c r="D919" s="21" t="s">
        <v>2101</v>
      </c>
      <c r="E919" s="21" t="s">
        <v>61</v>
      </c>
      <c r="F919" s="21" t="s">
        <v>410</v>
      </c>
      <c r="G919" s="15">
        <v>198</v>
      </c>
      <c r="H919" s="22">
        <v>0.5</v>
      </c>
      <c r="I919" s="47">
        <f t="shared" si="39"/>
        <v>99</v>
      </c>
      <c r="J919" s="47">
        <f t="shared" si="40"/>
        <v>99</v>
      </c>
      <c r="K919" s="5">
        <v>43497</v>
      </c>
      <c r="O919" s="19"/>
    </row>
    <row r="920" spans="1:15" ht="15" customHeight="1" x14ac:dyDescent="0.35">
      <c r="A920" s="45">
        <v>919</v>
      </c>
      <c r="B920" s="14">
        <v>1</v>
      </c>
      <c r="C920" s="46"/>
      <c r="D920" s="21" t="s">
        <v>3112</v>
      </c>
      <c r="E920" s="21" t="s">
        <v>217</v>
      </c>
      <c r="F920" s="50">
        <v>2.5000000000000001E-2</v>
      </c>
      <c r="G920" s="15">
        <v>401.9</v>
      </c>
      <c r="H920" s="22">
        <v>0.26</v>
      </c>
      <c r="I920" s="47">
        <f t="shared" si="39"/>
        <v>104.494</v>
      </c>
      <c r="J920" s="47">
        <f t="shared" si="40"/>
        <v>297.40599999999995</v>
      </c>
      <c r="K920" s="5">
        <v>44835</v>
      </c>
      <c r="O920" s="19"/>
    </row>
    <row r="921" spans="1:15" ht="15" customHeight="1" x14ac:dyDescent="0.35">
      <c r="A921" s="45">
        <v>920</v>
      </c>
      <c r="B921" s="14">
        <v>1</v>
      </c>
      <c r="C921" s="46" t="s">
        <v>3544</v>
      </c>
      <c r="D921" s="21" t="s">
        <v>3545</v>
      </c>
      <c r="E921" s="21" t="s">
        <v>3546</v>
      </c>
      <c r="F921" s="50" t="s">
        <v>3547</v>
      </c>
      <c r="G921" s="15">
        <v>210</v>
      </c>
      <c r="H921" s="22">
        <v>0.5</v>
      </c>
      <c r="I921" s="47">
        <f t="shared" si="39"/>
        <v>105</v>
      </c>
      <c r="J921" s="47">
        <f t="shared" si="40"/>
        <v>105</v>
      </c>
      <c r="K921" s="5">
        <v>45261</v>
      </c>
    </row>
    <row r="922" spans="1:15" ht="15" customHeight="1" x14ac:dyDescent="0.35">
      <c r="A922" s="45">
        <v>921</v>
      </c>
      <c r="B922" s="14">
        <v>0</v>
      </c>
      <c r="C922" s="46"/>
      <c r="D922" s="21" t="s">
        <v>2206</v>
      </c>
      <c r="E922" s="21" t="s">
        <v>167</v>
      </c>
      <c r="F922" s="21" t="s">
        <v>389</v>
      </c>
      <c r="G922" s="15">
        <v>412</v>
      </c>
      <c r="H922" s="22">
        <v>0.25</v>
      </c>
      <c r="I922" s="47">
        <f t="shared" si="39"/>
        <v>103</v>
      </c>
      <c r="J922" s="47">
        <f t="shared" si="40"/>
        <v>309</v>
      </c>
      <c r="K922" s="5">
        <v>45017</v>
      </c>
    </row>
    <row r="923" spans="1:15" ht="15" customHeight="1" x14ac:dyDescent="0.35">
      <c r="A923" s="45">
        <v>922</v>
      </c>
      <c r="B923" s="14">
        <v>0</v>
      </c>
      <c r="C923" s="46"/>
      <c r="D923" s="21" t="s">
        <v>1967</v>
      </c>
      <c r="E923" s="21" t="s">
        <v>167</v>
      </c>
      <c r="F923" s="21" t="s">
        <v>44</v>
      </c>
      <c r="G923" s="15">
        <v>222</v>
      </c>
      <c r="H923" s="22">
        <v>0.2</v>
      </c>
      <c r="I923" s="47">
        <f t="shared" si="39"/>
        <v>44.400000000000006</v>
      </c>
      <c r="J923" s="47">
        <f t="shared" si="40"/>
        <v>177.6</v>
      </c>
      <c r="K923" s="5">
        <v>44835</v>
      </c>
    </row>
    <row r="924" spans="1:15" ht="15" customHeight="1" x14ac:dyDescent="0.35">
      <c r="A924" s="45">
        <v>923</v>
      </c>
      <c r="B924" s="14">
        <v>0</v>
      </c>
      <c r="C924" s="46"/>
      <c r="D924" s="21" t="s">
        <v>987</v>
      </c>
      <c r="E924" s="21" t="s">
        <v>806</v>
      </c>
      <c r="F924" s="21" t="s">
        <v>218</v>
      </c>
      <c r="G924" s="15">
        <v>84.26</v>
      </c>
      <c r="H924" s="22">
        <v>0.5</v>
      </c>
      <c r="I924" s="47">
        <f t="shared" si="39"/>
        <v>42.13</v>
      </c>
      <c r="J924" s="47">
        <f t="shared" si="40"/>
        <v>42.13</v>
      </c>
      <c r="K924" s="5">
        <v>44287</v>
      </c>
    </row>
    <row r="925" spans="1:15" ht="15" customHeight="1" x14ac:dyDescent="0.35">
      <c r="A925" s="45">
        <v>924</v>
      </c>
      <c r="B925" s="14">
        <v>1</v>
      </c>
      <c r="C925" s="46"/>
      <c r="D925" s="21" t="s">
        <v>4532</v>
      </c>
      <c r="E925" s="21" t="s">
        <v>128</v>
      </c>
      <c r="F925" s="50">
        <v>3.0000000000000001E-3</v>
      </c>
      <c r="G925" s="15">
        <v>279</v>
      </c>
      <c r="H925" s="22">
        <v>0.7</v>
      </c>
      <c r="I925" s="47">
        <f t="shared" si="39"/>
        <v>195.29999999999998</v>
      </c>
      <c r="J925" s="47">
        <f t="shared" si="40"/>
        <v>83.700000000000017</v>
      </c>
      <c r="K925" s="5">
        <v>45231</v>
      </c>
    </row>
    <row r="926" spans="1:15" ht="15" customHeight="1" x14ac:dyDescent="0.35">
      <c r="A926" s="45">
        <v>925</v>
      </c>
      <c r="B926" s="14">
        <v>0</v>
      </c>
      <c r="C926" s="46"/>
      <c r="D926" s="21" t="s">
        <v>1585</v>
      </c>
      <c r="E926" s="21" t="s">
        <v>1586</v>
      </c>
      <c r="F926" s="21" t="s">
        <v>1587</v>
      </c>
      <c r="G926" s="15">
        <v>331</v>
      </c>
      <c r="H926" s="22">
        <v>0.15</v>
      </c>
      <c r="I926" s="47">
        <f t="shared" si="39"/>
        <v>49.65</v>
      </c>
      <c r="J926" s="47">
        <f t="shared" si="40"/>
        <v>281.35000000000002</v>
      </c>
      <c r="K926" s="5">
        <v>43617</v>
      </c>
    </row>
    <row r="927" spans="1:15" ht="15" customHeight="1" x14ac:dyDescent="0.35">
      <c r="A927" s="45">
        <v>926</v>
      </c>
      <c r="B927" s="14">
        <v>5</v>
      </c>
      <c r="C927" s="46"/>
      <c r="D927" s="21" t="s">
        <v>1585</v>
      </c>
      <c r="E927" s="21" t="s">
        <v>1586</v>
      </c>
      <c r="F927" s="21" t="s">
        <v>2186</v>
      </c>
      <c r="G927" s="15">
        <v>130</v>
      </c>
      <c r="H927" s="22">
        <v>0</v>
      </c>
      <c r="I927" s="47">
        <f t="shared" si="39"/>
        <v>0</v>
      </c>
      <c r="J927" s="47">
        <v>130</v>
      </c>
      <c r="K927" s="5">
        <v>44652</v>
      </c>
    </row>
    <row r="928" spans="1:15" ht="15" customHeight="1" x14ac:dyDescent="0.35">
      <c r="A928" s="45">
        <v>927</v>
      </c>
      <c r="B928" s="14">
        <v>0</v>
      </c>
      <c r="C928" s="46"/>
      <c r="D928" s="21" t="s">
        <v>1860</v>
      </c>
      <c r="E928" s="21" t="s">
        <v>155</v>
      </c>
      <c r="F928" s="21" t="s">
        <v>40</v>
      </c>
      <c r="G928" s="15">
        <v>329</v>
      </c>
      <c r="H928" s="22">
        <v>0.2</v>
      </c>
      <c r="I928" s="47">
        <f t="shared" si="39"/>
        <v>65.8</v>
      </c>
      <c r="J928" s="47">
        <f t="shared" ref="J928:J991" si="41">G928-I928</f>
        <v>263.2</v>
      </c>
      <c r="K928" s="5">
        <v>43374</v>
      </c>
    </row>
    <row r="929" spans="1:16" ht="15" customHeight="1" x14ac:dyDescent="0.35">
      <c r="A929" s="45">
        <v>928</v>
      </c>
      <c r="B929" s="14">
        <v>0</v>
      </c>
      <c r="C929" s="46"/>
      <c r="D929" s="21" t="s">
        <v>1007</v>
      </c>
      <c r="E929" s="21" t="s">
        <v>1284</v>
      </c>
      <c r="F929" s="21" t="s">
        <v>1285</v>
      </c>
      <c r="G929" s="15">
        <v>306</v>
      </c>
      <c r="H929" s="22">
        <v>0.2</v>
      </c>
      <c r="I929" s="47">
        <f t="shared" si="39"/>
        <v>61.2</v>
      </c>
      <c r="J929" s="47">
        <f t="shared" si="41"/>
        <v>244.8</v>
      </c>
      <c r="K929" s="5">
        <v>42736</v>
      </c>
      <c r="L929" s="17" t="s">
        <v>2865</v>
      </c>
    </row>
    <row r="930" spans="1:16" ht="15" customHeight="1" x14ac:dyDescent="0.35">
      <c r="A930" s="45">
        <v>929</v>
      </c>
      <c r="B930" s="14">
        <v>0</v>
      </c>
      <c r="C930" s="46"/>
      <c r="D930" s="21" t="s">
        <v>2602</v>
      </c>
      <c r="E930" s="21" t="s">
        <v>1008</v>
      </c>
      <c r="F930" s="21" t="s">
        <v>377</v>
      </c>
      <c r="G930" s="15">
        <v>112.45</v>
      </c>
      <c r="H930" s="22">
        <v>0.3</v>
      </c>
      <c r="I930" s="47">
        <f t="shared" si="39"/>
        <v>33.734999999999999</v>
      </c>
      <c r="J930" s="47">
        <f t="shared" si="41"/>
        <v>78.715000000000003</v>
      </c>
      <c r="K930" s="5">
        <v>43617</v>
      </c>
    </row>
    <row r="931" spans="1:16" ht="15" customHeight="1" x14ac:dyDescent="0.35">
      <c r="A931" s="45">
        <v>930</v>
      </c>
      <c r="B931" s="14">
        <v>0</v>
      </c>
      <c r="C931" s="46"/>
      <c r="D931" s="21" t="s">
        <v>2813</v>
      </c>
      <c r="E931" s="21" t="s">
        <v>2814</v>
      </c>
      <c r="F931" s="21" t="s">
        <v>2815</v>
      </c>
      <c r="G931" s="15">
        <v>325</v>
      </c>
      <c r="H931" s="22">
        <v>0.17</v>
      </c>
      <c r="I931" s="47">
        <f t="shared" si="39"/>
        <v>55.250000000000007</v>
      </c>
      <c r="J931" s="47">
        <f t="shared" si="41"/>
        <v>269.75</v>
      </c>
      <c r="K931" s="5">
        <v>44044</v>
      </c>
      <c r="N931" s="29"/>
      <c r="O931" s="29"/>
      <c r="P931" s="29"/>
    </row>
    <row r="932" spans="1:16" ht="15" customHeight="1" x14ac:dyDescent="0.35">
      <c r="A932" s="45">
        <v>931</v>
      </c>
      <c r="B932" s="14">
        <v>1</v>
      </c>
      <c r="C932" s="46"/>
      <c r="D932" s="21" t="s">
        <v>2732</v>
      </c>
      <c r="E932" s="21" t="s">
        <v>2731</v>
      </c>
      <c r="F932" s="21"/>
      <c r="G932" s="15">
        <v>322.89</v>
      </c>
      <c r="H932" s="22">
        <v>0.5</v>
      </c>
      <c r="I932" s="47">
        <f t="shared" si="39"/>
        <v>161.44499999999999</v>
      </c>
      <c r="J932" s="47">
        <f t="shared" si="41"/>
        <v>161.44499999999999</v>
      </c>
      <c r="K932" s="5">
        <v>44317</v>
      </c>
    </row>
    <row r="933" spans="1:16" ht="15" customHeight="1" x14ac:dyDescent="0.35">
      <c r="A933" s="45">
        <v>932</v>
      </c>
      <c r="B933" s="14">
        <v>1</v>
      </c>
      <c r="C933" s="46"/>
      <c r="D933" s="21" t="s">
        <v>2732</v>
      </c>
      <c r="E933" s="21" t="s">
        <v>3543</v>
      </c>
      <c r="F933" s="21"/>
      <c r="G933" s="15">
        <v>322.89</v>
      </c>
      <c r="H933" s="22">
        <v>0.5</v>
      </c>
      <c r="I933" s="47">
        <f t="shared" si="39"/>
        <v>161.44499999999999</v>
      </c>
      <c r="J933" s="47">
        <f t="shared" si="41"/>
        <v>161.44499999999999</v>
      </c>
      <c r="K933" s="5"/>
    </row>
    <row r="934" spans="1:16" ht="15" customHeight="1" x14ac:dyDescent="0.35">
      <c r="A934" s="45">
        <v>933</v>
      </c>
      <c r="B934" s="14">
        <v>1</v>
      </c>
      <c r="C934" s="46"/>
      <c r="D934" s="21" t="s">
        <v>4309</v>
      </c>
      <c r="E934" s="21" t="s">
        <v>501</v>
      </c>
      <c r="F934" s="21" t="s">
        <v>2921</v>
      </c>
      <c r="G934" s="15">
        <v>108</v>
      </c>
      <c r="H934" s="22">
        <v>0.5</v>
      </c>
      <c r="I934" s="47">
        <f t="shared" si="39"/>
        <v>54</v>
      </c>
      <c r="J934" s="47">
        <f t="shared" si="41"/>
        <v>54</v>
      </c>
      <c r="K934" s="5">
        <v>45383</v>
      </c>
    </row>
    <row r="935" spans="1:16" ht="15" customHeight="1" x14ac:dyDescent="0.35">
      <c r="A935" s="45">
        <v>934</v>
      </c>
      <c r="B935" s="14">
        <v>2</v>
      </c>
      <c r="C935" s="46"/>
      <c r="D935" s="21" t="s">
        <v>2333</v>
      </c>
      <c r="E935" s="21" t="s">
        <v>2334</v>
      </c>
      <c r="F935" s="21" t="s">
        <v>387</v>
      </c>
      <c r="G935" s="15">
        <v>1963</v>
      </c>
      <c r="H935" s="22">
        <v>0.05</v>
      </c>
      <c r="I935" s="47">
        <f t="shared" si="39"/>
        <v>98.15</v>
      </c>
      <c r="J935" s="47">
        <f t="shared" si="41"/>
        <v>1864.85</v>
      </c>
      <c r="K935" s="5"/>
    </row>
    <row r="936" spans="1:16" ht="15" customHeight="1" x14ac:dyDescent="0.35">
      <c r="A936" s="45">
        <v>935</v>
      </c>
      <c r="B936" s="14">
        <v>1</v>
      </c>
      <c r="C936" s="46"/>
      <c r="D936" s="21" t="s">
        <v>4300</v>
      </c>
      <c r="E936" s="21" t="s">
        <v>170</v>
      </c>
      <c r="F936" s="21" t="s">
        <v>382</v>
      </c>
      <c r="G936" s="15">
        <v>90</v>
      </c>
      <c r="H936" s="22">
        <v>0.4</v>
      </c>
      <c r="I936" s="47">
        <f t="shared" si="39"/>
        <v>36</v>
      </c>
      <c r="J936" s="47">
        <f t="shared" si="41"/>
        <v>54</v>
      </c>
      <c r="K936" s="5">
        <v>45047</v>
      </c>
      <c r="L936" s="17" t="s">
        <v>2202</v>
      </c>
    </row>
    <row r="937" spans="1:16" ht="15" customHeight="1" x14ac:dyDescent="0.35">
      <c r="A937" s="45">
        <v>936</v>
      </c>
      <c r="B937" s="14">
        <v>1</v>
      </c>
      <c r="C937" s="46"/>
      <c r="D937" s="21" t="s">
        <v>2017</v>
      </c>
      <c r="E937" s="60"/>
      <c r="F937" s="21" t="s">
        <v>2018</v>
      </c>
      <c r="G937" s="15">
        <v>322</v>
      </c>
      <c r="H937" s="22">
        <v>0.15</v>
      </c>
      <c r="I937" s="47">
        <f t="shared" si="39"/>
        <v>48.3</v>
      </c>
      <c r="J937" s="47">
        <f t="shared" si="41"/>
        <v>273.7</v>
      </c>
      <c r="K937" s="5">
        <v>44927</v>
      </c>
    </row>
    <row r="938" spans="1:16" ht="15" customHeight="1" x14ac:dyDescent="0.35">
      <c r="A938" s="45">
        <v>937</v>
      </c>
      <c r="B938" s="14">
        <v>1</v>
      </c>
      <c r="C938" s="46" t="s">
        <v>3505</v>
      </c>
      <c r="D938" s="21" t="s">
        <v>3506</v>
      </c>
      <c r="E938" s="21" t="s">
        <v>1495</v>
      </c>
      <c r="F938" s="21" t="s">
        <v>2873</v>
      </c>
      <c r="G938" s="15">
        <v>460</v>
      </c>
      <c r="H938" s="22">
        <v>0.7</v>
      </c>
      <c r="I938" s="47">
        <f t="shared" si="39"/>
        <v>322</v>
      </c>
      <c r="J938" s="47">
        <f t="shared" si="41"/>
        <v>138</v>
      </c>
      <c r="K938" s="5">
        <v>44197</v>
      </c>
    </row>
    <row r="939" spans="1:16" ht="15" customHeight="1" x14ac:dyDescent="0.35">
      <c r="A939" s="45">
        <v>938</v>
      </c>
      <c r="B939" s="14">
        <v>1</v>
      </c>
      <c r="C939" s="46" t="s">
        <v>3504</v>
      </c>
      <c r="D939" s="21" t="s">
        <v>4271</v>
      </c>
      <c r="E939" s="21" t="s">
        <v>1495</v>
      </c>
      <c r="F939" s="21" t="s">
        <v>693</v>
      </c>
      <c r="G939" s="15">
        <v>300</v>
      </c>
      <c r="H939" s="22">
        <v>0.6</v>
      </c>
      <c r="I939" s="47">
        <f t="shared" si="39"/>
        <v>180</v>
      </c>
      <c r="J939" s="47">
        <f t="shared" si="41"/>
        <v>120</v>
      </c>
      <c r="K939" s="5">
        <v>45017</v>
      </c>
    </row>
    <row r="940" spans="1:16" ht="15" customHeight="1" x14ac:dyDescent="0.35">
      <c r="A940" s="45">
        <v>939</v>
      </c>
      <c r="B940" s="14">
        <v>1</v>
      </c>
      <c r="C940" s="46" t="s">
        <v>3504</v>
      </c>
      <c r="D940" s="21" t="s">
        <v>3507</v>
      </c>
      <c r="E940" s="21" t="s">
        <v>1495</v>
      </c>
      <c r="F940" s="21" t="s">
        <v>693</v>
      </c>
      <c r="G940" s="15">
        <v>460</v>
      </c>
      <c r="H940" s="22">
        <v>0.6</v>
      </c>
      <c r="I940" s="47">
        <f t="shared" si="39"/>
        <v>276</v>
      </c>
      <c r="J940" s="47">
        <f t="shared" si="41"/>
        <v>184</v>
      </c>
      <c r="K940" s="5">
        <v>45047</v>
      </c>
    </row>
    <row r="941" spans="1:16" ht="15" customHeight="1" x14ac:dyDescent="0.35">
      <c r="A941" s="45">
        <v>940</v>
      </c>
      <c r="B941" s="14">
        <v>1</v>
      </c>
      <c r="C941" s="46"/>
      <c r="D941" s="21" t="s">
        <v>4272</v>
      </c>
      <c r="E941" s="60" t="s">
        <v>1495</v>
      </c>
      <c r="F941" s="21" t="s">
        <v>410</v>
      </c>
      <c r="G941" s="15">
        <v>800</v>
      </c>
      <c r="H941" s="22">
        <v>0.7</v>
      </c>
      <c r="I941" s="47">
        <f t="shared" si="39"/>
        <v>560</v>
      </c>
      <c r="J941" s="47">
        <f t="shared" si="41"/>
        <v>240</v>
      </c>
      <c r="K941" s="5">
        <v>45047</v>
      </c>
    </row>
    <row r="942" spans="1:16" ht="15" customHeight="1" x14ac:dyDescent="0.35">
      <c r="A942" s="45">
        <v>941</v>
      </c>
      <c r="B942" s="14">
        <v>0</v>
      </c>
      <c r="C942" s="46"/>
      <c r="D942" s="21" t="s">
        <v>1374</v>
      </c>
      <c r="E942" s="21" t="s">
        <v>1375</v>
      </c>
      <c r="F942" s="21" t="s">
        <v>708</v>
      </c>
      <c r="G942" s="15">
        <v>356.4</v>
      </c>
      <c r="H942" s="22">
        <v>0.5</v>
      </c>
      <c r="I942" s="47">
        <f t="shared" si="39"/>
        <v>178.2</v>
      </c>
      <c r="J942" s="47">
        <f t="shared" si="41"/>
        <v>178.2</v>
      </c>
      <c r="K942" s="5">
        <v>44105</v>
      </c>
    </row>
    <row r="943" spans="1:16" ht="15" customHeight="1" x14ac:dyDescent="0.35">
      <c r="A943" s="45">
        <v>942</v>
      </c>
      <c r="B943" s="14">
        <v>0</v>
      </c>
      <c r="C943" s="46"/>
      <c r="D943" s="21" t="s">
        <v>163</v>
      </c>
      <c r="E943" s="21" t="s">
        <v>164</v>
      </c>
      <c r="F943" s="21"/>
      <c r="G943" s="15">
        <v>133.78</v>
      </c>
      <c r="H943" s="22">
        <v>0.2</v>
      </c>
      <c r="I943" s="47">
        <f t="shared" si="39"/>
        <v>26.756</v>
      </c>
      <c r="J943" s="47">
        <f t="shared" si="41"/>
        <v>107.024</v>
      </c>
      <c r="K943" s="5">
        <v>43525</v>
      </c>
    </row>
    <row r="944" spans="1:16" ht="15" customHeight="1" x14ac:dyDescent="0.35">
      <c r="A944" s="45">
        <v>943</v>
      </c>
      <c r="B944" s="14">
        <v>0</v>
      </c>
      <c r="C944" s="46"/>
      <c r="D944" s="21" t="s">
        <v>3150</v>
      </c>
      <c r="E944" s="21" t="s">
        <v>166</v>
      </c>
      <c r="F944" s="21" t="s">
        <v>3151</v>
      </c>
      <c r="G944" s="15">
        <v>915.1</v>
      </c>
      <c r="H944" s="22">
        <v>0.25</v>
      </c>
      <c r="I944" s="47">
        <f t="shared" si="39"/>
        <v>228.77500000000001</v>
      </c>
      <c r="J944" s="47">
        <f t="shared" si="41"/>
        <v>686.32500000000005</v>
      </c>
      <c r="K944" s="5"/>
    </row>
    <row r="945" spans="1:15" ht="15" customHeight="1" x14ac:dyDescent="0.35">
      <c r="A945" s="45">
        <v>944</v>
      </c>
      <c r="B945" s="14">
        <v>1</v>
      </c>
      <c r="C945" s="46"/>
      <c r="D945" s="21" t="s">
        <v>3940</v>
      </c>
      <c r="E945" s="21"/>
      <c r="F945" s="21" t="s">
        <v>41</v>
      </c>
      <c r="G945" s="15">
        <v>242</v>
      </c>
      <c r="H945" s="22">
        <v>0.18</v>
      </c>
      <c r="I945" s="47">
        <f t="shared" si="39"/>
        <v>43.559999999999995</v>
      </c>
      <c r="J945" s="47">
        <f t="shared" si="41"/>
        <v>198.44</v>
      </c>
      <c r="K945" s="5">
        <v>45597</v>
      </c>
    </row>
    <row r="946" spans="1:15" ht="15" customHeight="1" x14ac:dyDescent="0.35">
      <c r="A946" s="45">
        <v>945</v>
      </c>
      <c r="B946" s="14">
        <v>0</v>
      </c>
      <c r="C946" s="46"/>
      <c r="D946" s="21" t="s">
        <v>2919</v>
      </c>
      <c r="E946" s="21" t="s">
        <v>105</v>
      </c>
      <c r="F946" s="21" t="s">
        <v>2920</v>
      </c>
      <c r="G946" s="15">
        <v>520</v>
      </c>
      <c r="H946" s="22">
        <v>0.1</v>
      </c>
      <c r="I946" s="47">
        <f t="shared" si="39"/>
        <v>52</v>
      </c>
      <c r="J946" s="47">
        <f t="shared" si="41"/>
        <v>468</v>
      </c>
      <c r="K946" s="5">
        <v>44013</v>
      </c>
    </row>
    <row r="947" spans="1:15" ht="15" customHeight="1" x14ac:dyDescent="0.35">
      <c r="A947" s="45">
        <v>946</v>
      </c>
      <c r="B947" s="14">
        <v>1</v>
      </c>
      <c r="C947" s="46"/>
      <c r="D947" s="21" t="s">
        <v>4108</v>
      </c>
      <c r="E947" s="21" t="s">
        <v>1596</v>
      </c>
      <c r="F947" s="21"/>
      <c r="G947" s="15">
        <v>304</v>
      </c>
      <c r="H947" s="22">
        <v>0.25</v>
      </c>
      <c r="I947" s="47">
        <f t="shared" si="39"/>
        <v>76</v>
      </c>
      <c r="J947" s="47">
        <f t="shared" si="41"/>
        <v>228</v>
      </c>
      <c r="K947" s="5">
        <v>44866</v>
      </c>
      <c r="O947" s="19"/>
    </row>
    <row r="948" spans="1:15" ht="15" customHeight="1" x14ac:dyDescent="0.35">
      <c r="A948" s="45">
        <v>947</v>
      </c>
      <c r="B948" s="14">
        <v>0</v>
      </c>
      <c r="C948" s="46"/>
      <c r="D948" s="21" t="s">
        <v>1793</v>
      </c>
      <c r="E948" s="21" t="s">
        <v>1596</v>
      </c>
      <c r="F948" s="21" t="s">
        <v>44</v>
      </c>
      <c r="G948" s="15">
        <v>544</v>
      </c>
      <c r="H948" s="22">
        <v>0.19</v>
      </c>
      <c r="I948" s="47">
        <f t="shared" si="39"/>
        <v>103.36</v>
      </c>
      <c r="J948" s="47">
        <f t="shared" si="41"/>
        <v>440.64</v>
      </c>
      <c r="K948" s="5">
        <v>43586</v>
      </c>
      <c r="O948" s="19"/>
    </row>
    <row r="949" spans="1:15" ht="15" customHeight="1" x14ac:dyDescent="0.35">
      <c r="A949" s="45">
        <v>948</v>
      </c>
      <c r="B949" s="14">
        <v>0</v>
      </c>
      <c r="C949" s="46"/>
      <c r="D949" s="21" t="s">
        <v>1999</v>
      </c>
      <c r="E949" s="21" t="s">
        <v>2000</v>
      </c>
      <c r="F949" s="21" t="s">
        <v>2001</v>
      </c>
      <c r="G949" s="15">
        <v>282</v>
      </c>
      <c r="H949" s="22">
        <v>0.18</v>
      </c>
      <c r="I949" s="47">
        <f t="shared" ref="I949:I1013" si="42">G949*H949</f>
        <v>50.76</v>
      </c>
      <c r="J949" s="47">
        <f t="shared" si="41"/>
        <v>231.24</v>
      </c>
      <c r="K949" s="5">
        <v>43497</v>
      </c>
      <c r="L949" s="17" t="s">
        <v>2979</v>
      </c>
      <c r="O949" s="19"/>
    </row>
    <row r="950" spans="1:15" ht="15" customHeight="1" x14ac:dyDescent="0.35">
      <c r="A950" s="45">
        <v>949</v>
      </c>
      <c r="B950" s="14">
        <v>2</v>
      </c>
      <c r="C950" s="46"/>
      <c r="D950" s="21" t="s">
        <v>4287</v>
      </c>
      <c r="E950" s="21" t="s">
        <v>105</v>
      </c>
      <c r="F950" s="21" t="s">
        <v>202</v>
      </c>
      <c r="G950" s="15">
        <v>174</v>
      </c>
      <c r="H950" s="22">
        <v>0.6</v>
      </c>
      <c r="I950" s="47">
        <f t="shared" si="42"/>
        <v>104.39999999999999</v>
      </c>
      <c r="J950" s="47">
        <f t="shared" si="41"/>
        <v>69.600000000000009</v>
      </c>
      <c r="K950" s="5">
        <v>43922</v>
      </c>
      <c r="O950" s="19"/>
    </row>
    <row r="951" spans="1:15" ht="15" customHeight="1" x14ac:dyDescent="0.35">
      <c r="A951" s="45">
        <v>950</v>
      </c>
      <c r="B951" s="14">
        <v>2</v>
      </c>
      <c r="C951" s="46"/>
      <c r="D951" s="21" t="s">
        <v>4563</v>
      </c>
      <c r="E951" s="21" t="s">
        <v>105</v>
      </c>
      <c r="F951" s="21" t="s">
        <v>2995</v>
      </c>
      <c r="G951" s="15">
        <v>547</v>
      </c>
      <c r="H951" s="22">
        <v>0.8</v>
      </c>
      <c r="I951" s="47">
        <f t="shared" si="42"/>
        <v>437.6</v>
      </c>
      <c r="J951" s="47">
        <f t="shared" si="41"/>
        <v>109.39999999999998</v>
      </c>
      <c r="K951" s="5">
        <v>44927</v>
      </c>
      <c r="O951" s="19"/>
    </row>
    <row r="952" spans="1:15" ht="15" customHeight="1" x14ac:dyDescent="0.35">
      <c r="A952" s="45">
        <v>951</v>
      </c>
      <c r="B952" s="14">
        <v>0</v>
      </c>
      <c r="C952" s="46"/>
      <c r="D952" s="21" t="s">
        <v>2824</v>
      </c>
      <c r="E952" s="21" t="s">
        <v>3754</v>
      </c>
      <c r="F952" s="21" t="s">
        <v>819</v>
      </c>
      <c r="G952" s="15">
        <v>208</v>
      </c>
      <c r="H952" s="22">
        <v>0.1</v>
      </c>
      <c r="I952" s="47">
        <f t="shared" si="42"/>
        <v>20.8</v>
      </c>
      <c r="J952" s="47">
        <f t="shared" si="41"/>
        <v>187.2</v>
      </c>
      <c r="K952" s="5">
        <v>44713</v>
      </c>
      <c r="O952" s="19">
        <v>2200</v>
      </c>
    </row>
    <row r="953" spans="1:15" ht="15" customHeight="1" x14ac:dyDescent="0.35">
      <c r="A953" s="45">
        <v>952</v>
      </c>
      <c r="B953" s="14">
        <v>0</v>
      </c>
      <c r="C953" s="46"/>
      <c r="D953" s="21" t="s">
        <v>2468</v>
      </c>
      <c r="E953" s="21" t="s">
        <v>1308</v>
      </c>
      <c r="F953" s="21" t="s">
        <v>40</v>
      </c>
      <c r="G953" s="15">
        <v>258</v>
      </c>
      <c r="H953" s="22">
        <v>0.7</v>
      </c>
      <c r="I953" s="47">
        <f t="shared" si="42"/>
        <v>180.6</v>
      </c>
      <c r="J953" s="47">
        <f t="shared" si="41"/>
        <v>77.400000000000006</v>
      </c>
      <c r="K953" s="5">
        <v>44682</v>
      </c>
      <c r="O953" s="19"/>
    </row>
    <row r="954" spans="1:15" ht="15" customHeight="1" x14ac:dyDescent="0.35">
      <c r="A954" s="45">
        <v>953</v>
      </c>
      <c r="B954" s="14">
        <v>0</v>
      </c>
      <c r="C954" s="46"/>
      <c r="D954" s="21" t="s">
        <v>1746</v>
      </c>
      <c r="E954" s="21" t="s">
        <v>1004</v>
      </c>
      <c r="F954" s="21" t="s">
        <v>1655</v>
      </c>
      <c r="G954" s="15">
        <v>793.41</v>
      </c>
      <c r="H954" s="22">
        <v>0.5</v>
      </c>
      <c r="I954" s="47">
        <f t="shared" si="42"/>
        <v>396.70499999999998</v>
      </c>
      <c r="J954" s="47">
        <f t="shared" si="41"/>
        <v>396.70499999999998</v>
      </c>
      <c r="K954" s="5">
        <v>43221</v>
      </c>
      <c r="O954" s="19"/>
    </row>
    <row r="955" spans="1:15" ht="15" customHeight="1" x14ac:dyDescent="0.35">
      <c r="A955" s="45">
        <v>954</v>
      </c>
      <c r="B955" s="14">
        <v>0</v>
      </c>
      <c r="C955" s="14"/>
      <c r="D955" s="21" t="s">
        <v>4210</v>
      </c>
      <c r="E955" s="21" t="s">
        <v>4211</v>
      </c>
      <c r="F955" s="21" t="s">
        <v>4212</v>
      </c>
      <c r="G955" s="15">
        <v>1833</v>
      </c>
      <c r="H955" s="22">
        <v>0.3</v>
      </c>
      <c r="I955" s="47">
        <f t="shared" si="42"/>
        <v>549.9</v>
      </c>
      <c r="J955" s="47">
        <f t="shared" si="41"/>
        <v>1283.0999999999999</v>
      </c>
      <c r="K955" s="5">
        <v>44713</v>
      </c>
      <c r="O955" s="19"/>
    </row>
    <row r="956" spans="1:15" ht="15" customHeight="1" x14ac:dyDescent="0.35">
      <c r="A956" s="45">
        <v>955</v>
      </c>
      <c r="B956" s="14">
        <v>0</v>
      </c>
      <c r="C956" s="46"/>
      <c r="D956" s="21" t="s">
        <v>1403</v>
      </c>
      <c r="E956" s="21" t="s">
        <v>1404</v>
      </c>
      <c r="F956" s="21" t="s">
        <v>1843</v>
      </c>
      <c r="G956" s="15">
        <v>1830</v>
      </c>
      <c r="H956" s="22">
        <v>0.25</v>
      </c>
      <c r="I956" s="47">
        <f t="shared" si="42"/>
        <v>457.5</v>
      </c>
      <c r="J956" s="47">
        <f t="shared" si="41"/>
        <v>1372.5</v>
      </c>
      <c r="K956" s="5">
        <v>44228</v>
      </c>
      <c r="L956" s="19"/>
      <c r="O956" s="19"/>
    </row>
    <row r="957" spans="1:15" ht="15" customHeight="1" x14ac:dyDescent="0.35">
      <c r="A957" s="45">
        <v>956</v>
      </c>
      <c r="B957" s="14">
        <v>0</v>
      </c>
      <c r="C957" s="14"/>
      <c r="D957" s="21" t="s">
        <v>4215</v>
      </c>
      <c r="E957" s="21" t="s">
        <v>4211</v>
      </c>
      <c r="F957" s="21" t="s">
        <v>4216</v>
      </c>
      <c r="G957" s="15">
        <v>1997.33</v>
      </c>
      <c r="H957" s="22">
        <v>0.24</v>
      </c>
      <c r="I957" s="47">
        <f t="shared" si="42"/>
        <v>479.35919999999999</v>
      </c>
      <c r="J957" s="47">
        <f t="shared" si="41"/>
        <v>1517.9708000000001</v>
      </c>
      <c r="K957" s="5"/>
      <c r="O957" s="19"/>
    </row>
    <row r="958" spans="1:15" ht="15" customHeight="1" x14ac:dyDescent="0.35">
      <c r="A958" s="45">
        <v>957</v>
      </c>
      <c r="B958" s="14">
        <v>0</v>
      </c>
      <c r="C958" s="46"/>
      <c r="D958" s="21" t="s">
        <v>176</v>
      </c>
      <c r="E958" s="21" t="s">
        <v>177</v>
      </c>
      <c r="F958" s="21" t="s">
        <v>753</v>
      </c>
      <c r="G958" s="15">
        <v>205</v>
      </c>
      <c r="H958" s="22">
        <v>0.2</v>
      </c>
      <c r="I958" s="47">
        <f t="shared" si="42"/>
        <v>41</v>
      </c>
      <c r="J958" s="47">
        <f t="shared" si="41"/>
        <v>164</v>
      </c>
      <c r="K958" s="5">
        <v>44774</v>
      </c>
      <c r="O958" s="19"/>
    </row>
    <row r="959" spans="1:15" ht="15" customHeight="1" x14ac:dyDescent="0.35">
      <c r="A959" s="45">
        <v>958</v>
      </c>
      <c r="B959" s="14">
        <v>0</v>
      </c>
      <c r="C959" s="46"/>
      <c r="D959" s="21" t="s">
        <v>171</v>
      </c>
      <c r="E959" s="21" t="s">
        <v>172</v>
      </c>
      <c r="F959" s="21" t="s">
        <v>234</v>
      </c>
      <c r="G959" s="15">
        <v>324.88</v>
      </c>
      <c r="H959" s="22">
        <v>0.18</v>
      </c>
      <c r="I959" s="47">
        <f t="shared" si="42"/>
        <v>58.478399999999993</v>
      </c>
      <c r="J959" s="47">
        <f t="shared" si="41"/>
        <v>266.40160000000003</v>
      </c>
      <c r="K959" s="5"/>
      <c r="O959" s="19"/>
    </row>
    <row r="960" spans="1:15" ht="15" customHeight="1" x14ac:dyDescent="0.35">
      <c r="A960" s="45">
        <v>959</v>
      </c>
      <c r="B960" s="14">
        <v>0</v>
      </c>
      <c r="C960" s="46"/>
      <c r="D960" s="21" t="s">
        <v>1785</v>
      </c>
      <c r="E960" s="21" t="s">
        <v>1786</v>
      </c>
      <c r="F960" s="21" t="s">
        <v>693</v>
      </c>
      <c r="G960" s="15">
        <v>384</v>
      </c>
      <c r="H960" s="22">
        <v>0.25</v>
      </c>
      <c r="I960" s="47">
        <f t="shared" si="42"/>
        <v>96</v>
      </c>
      <c r="J960" s="47">
        <f t="shared" si="41"/>
        <v>288</v>
      </c>
      <c r="K960" s="5">
        <v>42826</v>
      </c>
      <c r="O960" s="19"/>
    </row>
    <row r="961" spans="1:15" ht="15" customHeight="1" x14ac:dyDescent="0.35">
      <c r="A961" s="45">
        <v>960</v>
      </c>
      <c r="B961" s="14">
        <v>0</v>
      </c>
      <c r="C961" s="46"/>
      <c r="D961" s="21" t="s">
        <v>2576</v>
      </c>
      <c r="E961" s="21" t="s">
        <v>2577</v>
      </c>
      <c r="F961" s="21"/>
      <c r="G961" s="15">
        <v>113.9</v>
      </c>
      <c r="H961" s="22">
        <v>0.1</v>
      </c>
      <c r="I961" s="47">
        <f t="shared" si="42"/>
        <v>11.39</v>
      </c>
      <c r="J961" s="47">
        <f t="shared" si="41"/>
        <v>102.51</v>
      </c>
      <c r="K961" s="5">
        <v>43739</v>
      </c>
      <c r="L961" s="17" t="s">
        <v>1787</v>
      </c>
      <c r="O961" s="19"/>
    </row>
    <row r="962" spans="1:15" ht="15" customHeight="1" x14ac:dyDescent="0.35">
      <c r="A962" s="45">
        <v>961</v>
      </c>
      <c r="B962" s="14">
        <v>0</v>
      </c>
      <c r="C962" s="46"/>
      <c r="D962" s="21" t="s">
        <v>3843</v>
      </c>
      <c r="E962" s="21" t="s">
        <v>58</v>
      </c>
      <c r="F962" s="21" t="s">
        <v>234</v>
      </c>
      <c r="G962" s="15">
        <v>590.5</v>
      </c>
      <c r="H962" s="22">
        <v>0.1</v>
      </c>
      <c r="I962" s="47">
        <f t="shared" si="42"/>
        <v>59.050000000000004</v>
      </c>
      <c r="J962" s="47">
        <f t="shared" si="41"/>
        <v>531.45000000000005</v>
      </c>
      <c r="K962" s="5">
        <v>44562</v>
      </c>
      <c r="O962" s="19"/>
    </row>
    <row r="963" spans="1:15" ht="15" customHeight="1" x14ac:dyDescent="0.35">
      <c r="A963" s="45">
        <v>962</v>
      </c>
      <c r="B963" s="14">
        <v>0</v>
      </c>
      <c r="C963" s="46"/>
      <c r="D963" s="21" t="s">
        <v>1534</v>
      </c>
      <c r="E963" s="21" t="s">
        <v>58</v>
      </c>
      <c r="F963" s="21" t="s">
        <v>754</v>
      </c>
      <c r="G963" s="15">
        <v>267.20999999999998</v>
      </c>
      <c r="H963" s="22">
        <v>0.2</v>
      </c>
      <c r="I963" s="47">
        <f t="shared" si="42"/>
        <v>53.442</v>
      </c>
      <c r="J963" s="47">
        <f t="shared" si="41"/>
        <v>213.76799999999997</v>
      </c>
      <c r="K963" s="5">
        <v>43040</v>
      </c>
      <c r="O963" s="19"/>
    </row>
    <row r="964" spans="1:15" ht="15" customHeight="1" x14ac:dyDescent="0.35">
      <c r="A964" s="45">
        <v>963</v>
      </c>
      <c r="B964" s="14">
        <v>0</v>
      </c>
      <c r="C964" s="46"/>
      <c r="D964" s="21" t="s">
        <v>1533</v>
      </c>
      <c r="E964" s="21" t="s">
        <v>58</v>
      </c>
      <c r="F964" s="21" t="s">
        <v>59</v>
      </c>
      <c r="G964" s="15">
        <v>566.5</v>
      </c>
      <c r="H964" s="22">
        <v>0.15</v>
      </c>
      <c r="I964" s="47">
        <f t="shared" si="42"/>
        <v>84.974999999999994</v>
      </c>
      <c r="J964" s="47">
        <f t="shared" si="41"/>
        <v>481.52499999999998</v>
      </c>
      <c r="K964" s="5">
        <v>44136</v>
      </c>
      <c r="O964" s="19"/>
    </row>
    <row r="965" spans="1:15" ht="15" customHeight="1" x14ac:dyDescent="0.35">
      <c r="A965" s="45">
        <v>964</v>
      </c>
      <c r="B965" s="14">
        <v>0</v>
      </c>
      <c r="C965" s="46"/>
      <c r="D965" s="21" t="s">
        <v>3812</v>
      </c>
      <c r="E965" s="21" t="s">
        <v>467</v>
      </c>
      <c r="F965" s="21" t="s">
        <v>202</v>
      </c>
      <c r="G965" s="15">
        <v>76</v>
      </c>
      <c r="H965" s="22">
        <v>0.3</v>
      </c>
      <c r="I965" s="47">
        <f t="shared" si="42"/>
        <v>22.8</v>
      </c>
      <c r="J965" s="47">
        <f t="shared" si="41"/>
        <v>53.2</v>
      </c>
      <c r="K965" s="5">
        <v>44682</v>
      </c>
      <c r="O965" s="19"/>
    </row>
    <row r="966" spans="1:15" ht="15" customHeight="1" x14ac:dyDescent="0.35">
      <c r="A966" s="45">
        <v>965</v>
      </c>
      <c r="B966" s="14">
        <v>2</v>
      </c>
      <c r="C966" s="46"/>
      <c r="D966" s="21" t="s">
        <v>4041</v>
      </c>
      <c r="E966" s="21" t="s">
        <v>306</v>
      </c>
      <c r="F966" s="21" t="s">
        <v>202</v>
      </c>
      <c r="G966" s="15">
        <v>150</v>
      </c>
      <c r="H966" s="22">
        <v>0.4</v>
      </c>
      <c r="I966" s="47">
        <f t="shared" si="42"/>
        <v>60</v>
      </c>
      <c r="J966" s="47">
        <f t="shared" si="41"/>
        <v>90</v>
      </c>
      <c r="K966" s="5">
        <v>45292</v>
      </c>
    </row>
    <row r="967" spans="1:15" ht="15" customHeight="1" x14ac:dyDescent="0.35">
      <c r="A967" s="45">
        <v>966</v>
      </c>
      <c r="B967" s="14">
        <v>0</v>
      </c>
      <c r="C967" s="46"/>
      <c r="D967" s="21" t="s">
        <v>3880</v>
      </c>
      <c r="E967" s="21" t="s">
        <v>3204</v>
      </c>
      <c r="F967" s="21" t="s">
        <v>755</v>
      </c>
      <c r="G967" s="15">
        <v>850</v>
      </c>
      <c r="H967" s="22">
        <v>0.2</v>
      </c>
      <c r="I967" s="47">
        <f t="shared" si="42"/>
        <v>170</v>
      </c>
      <c r="J967" s="47">
        <f t="shared" si="41"/>
        <v>680</v>
      </c>
      <c r="K967" s="5">
        <v>44197</v>
      </c>
      <c r="L967" s="17" t="s">
        <v>4550</v>
      </c>
    </row>
    <row r="968" spans="1:15" ht="15" customHeight="1" x14ac:dyDescent="0.35">
      <c r="A968" s="45">
        <v>967</v>
      </c>
      <c r="B968" s="14">
        <v>3</v>
      </c>
      <c r="C968" s="46"/>
      <c r="D968" s="21" t="s">
        <v>4095</v>
      </c>
      <c r="E968" s="21" t="s">
        <v>2279</v>
      </c>
      <c r="F968" s="21" t="s">
        <v>218</v>
      </c>
      <c r="G968" s="15">
        <v>497</v>
      </c>
      <c r="H968" s="22">
        <v>0.3</v>
      </c>
      <c r="I968" s="47">
        <f t="shared" si="42"/>
        <v>149.1</v>
      </c>
      <c r="J968" s="47">
        <f>G968-I968</f>
        <v>347.9</v>
      </c>
      <c r="K968" s="5">
        <v>44986</v>
      </c>
    </row>
    <row r="969" spans="1:15" ht="15" customHeight="1" x14ac:dyDescent="0.35">
      <c r="A969" s="45">
        <v>968</v>
      </c>
      <c r="B969" s="14">
        <v>0</v>
      </c>
      <c r="C969" s="46"/>
      <c r="D969" s="21" t="s">
        <v>4096</v>
      </c>
      <c r="E969" s="21" t="s">
        <v>2279</v>
      </c>
      <c r="F969" s="21" t="s">
        <v>218</v>
      </c>
      <c r="G969" s="15">
        <v>676</v>
      </c>
      <c r="H969" s="22">
        <v>0.3</v>
      </c>
      <c r="I969" s="47">
        <f t="shared" si="42"/>
        <v>202.79999999999998</v>
      </c>
      <c r="J969" s="47">
        <f t="shared" si="41"/>
        <v>473.20000000000005</v>
      </c>
      <c r="K969" s="5">
        <v>44743</v>
      </c>
    </row>
    <row r="970" spans="1:15" ht="15" customHeight="1" x14ac:dyDescent="0.35">
      <c r="A970" s="45">
        <v>969</v>
      </c>
      <c r="B970" s="14">
        <v>0</v>
      </c>
      <c r="C970" s="46"/>
      <c r="D970" s="21" t="s">
        <v>2529</v>
      </c>
      <c r="E970" s="21" t="s">
        <v>1349</v>
      </c>
      <c r="F970" s="21" t="s">
        <v>2530</v>
      </c>
      <c r="G970" s="15">
        <v>75</v>
      </c>
      <c r="H970" s="22">
        <v>0.3</v>
      </c>
      <c r="I970" s="47">
        <f t="shared" si="42"/>
        <v>22.5</v>
      </c>
      <c r="J970" s="47">
        <f t="shared" si="41"/>
        <v>52.5</v>
      </c>
      <c r="K970" s="5">
        <v>45047</v>
      </c>
    </row>
    <row r="971" spans="1:15" ht="15" customHeight="1" x14ac:dyDescent="0.35">
      <c r="A971" s="45">
        <v>970</v>
      </c>
      <c r="B971" s="14">
        <v>2</v>
      </c>
      <c r="C971" s="46"/>
      <c r="D971" s="21" t="s">
        <v>4187</v>
      </c>
      <c r="E971" s="21" t="s">
        <v>1425</v>
      </c>
      <c r="F971" s="21" t="s">
        <v>746</v>
      </c>
      <c r="G971" s="15">
        <v>135</v>
      </c>
      <c r="H971" s="22">
        <v>0.5</v>
      </c>
      <c r="I971" s="47">
        <f t="shared" si="42"/>
        <v>67.5</v>
      </c>
      <c r="J971" s="47">
        <f t="shared" si="41"/>
        <v>67.5</v>
      </c>
      <c r="K971" s="5">
        <v>44987</v>
      </c>
    </row>
    <row r="972" spans="1:15" ht="15" customHeight="1" x14ac:dyDescent="0.35">
      <c r="A972" s="45">
        <v>971</v>
      </c>
      <c r="B972" s="14">
        <v>0</v>
      </c>
      <c r="C972" s="46"/>
      <c r="D972" s="21" t="s">
        <v>4177</v>
      </c>
      <c r="E972" s="21" t="s">
        <v>1425</v>
      </c>
      <c r="F972" s="21"/>
      <c r="G972" s="15">
        <v>75</v>
      </c>
      <c r="H972" s="22">
        <v>0.1</v>
      </c>
      <c r="I972" s="47">
        <f t="shared" si="42"/>
        <v>7.5</v>
      </c>
      <c r="J972" s="47">
        <f t="shared" si="41"/>
        <v>67.5</v>
      </c>
      <c r="K972" s="5">
        <v>44986</v>
      </c>
    </row>
    <row r="973" spans="1:15" ht="15" customHeight="1" x14ac:dyDescent="0.35">
      <c r="A973" s="45">
        <v>972</v>
      </c>
      <c r="B973" s="14">
        <v>5</v>
      </c>
      <c r="C973" s="46"/>
      <c r="D973" s="21" t="s">
        <v>4256</v>
      </c>
      <c r="E973" s="21" t="s">
        <v>170</v>
      </c>
      <c r="F973" s="21" t="s">
        <v>4257</v>
      </c>
      <c r="G973" s="15">
        <v>172</v>
      </c>
      <c r="H973" s="22">
        <v>0.7</v>
      </c>
      <c r="I973" s="47">
        <f t="shared" si="42"/>
        <v>120.39999999999999</v>
      </c>
      <c r="J973" s="47">
        <f t="shared" si="41"/>
        <v>51.600000000000009</v>
      </c>
      <c r="K973" s="5">
        <v>45047</v>
      </c>
    </row>
    <row r="974" spans="1:15" ht="15" customHeight="1" x14ac:dyDescent="0.35">
      <c r="A974" s="45">
        <v>973</v>
      </c>
      <c r="B974" s="14">
        <v>4</v>
      </c>
      <c r="C974" s="46"/>
      <c r="D974" s="21" t="s">
        <v>4252</v>
      </c>
      <c r="E974" s="21" t="s">
        <v>170</v>
      </c>
      <c r="F974" s="21" t="s">
        <v>3445</v>
      </c>
      <c r="G974" s="15">
        <v>70</v>
      </c>
      <c r="H974" s="22">
        <v>0.5</v>
      </c>
      <c r="I974" s="47">
        <f t="shared" si="42"/>
        <v>35</v>
      </c>
      <c r="J974" s="47">
        <f t="shared" si="41"/>
        <v>35</v>
      </c>
      <c r="K974" s="5">
        <v>43678</v>
      </c>
    </row>
    <row r="975" spans="1:15" ht="15" customHeight="1" x14ac:dyDescent="0.35">
      <c r="A975" s="45">
        <v>974</v>
      </c>
      <c r="B975" s="14">
        <v>0</v>
      </c>
      <c r="C975" s="46"/>
      <c r="D975" s="21" t="s">
        <v>2090</v>
      </c>
      <c r="E975" s="21" t="s">
        <v>170</v>
      </c>
      <c r="F975" s="21" t="s">
        <v>382</v>
      </c>
      <c r="G975" s="15">
        <v>100</v>
      </c>
      <c r="H975" s="22">
        <v>0.5</v>
      </c>
      <c r="I975" s="47">
        <f t="shared" si="42"/>
        <v>50</v>
      </c>
      <c r="J975" s="47">
        <f t="shared" si="41"/>
        <v>50</v>
      </c>
      <c r="K975" s="5">
        <v>43282</v>
      </c>
    </row>
    <row r="976" spans="1:15" ht="15" customHeight="1" x14ac:dyDescent="0.35">
      <c r="A976" s="45">
        <v>975</v>
      </c>
      <c r="B976" s="14">
        <v>1</v>
      </c>
      <c r="C976" s="14"/>
      <c r="D976" s="21" t="s">
        <v>4086</v>
      </c>
      <c r="E976" s="21" t="s">
        <v>4085</v>
      </c>
      <c r="F976" s="21"/>
      <c r="G976" s="15">
        <v>180</v>
      </c>
      <c r="H976" s="22">
        <v>0.6</v>
      </c>
      <c r="I976" s="47">
        <f t="shared" si="42"/>
        <v>108</v>
      </c>
      <c r="J976" s="47">
        <f t="shared" si="41"/>
        <v>72</v>
      </c>
      <c r="K976" s="5">
        <v>45017</v>
      </c>
    </row>
    <row r="977" spans="1:15" ht="15" customHeight="1" x14ac:dyDescent="0.35">
      <c r="A977" s="45">
        <v>976</v>
      </c>
      <c r="B977" s="14">
        <v>0</v>
      </c>
      <c r="C977" s="46"/>
      <c r="D977" s="21" t="s">
        <v>2739</v>
      </c>
      <c r="E977" s="21" t="s">
        <v>1072</v>
      </c>
      <c r="F977" s="21" t="s">
        <v>3040</v>
      </c>
      <c r="G977" s="15">
        <v>382.8</v>
      </c>
      <c r="H977" s="22">
        <v>0.1</v>
      </c>
      <c r="I977" s="47">
        <f t="shared" si="42"/>
        <v>38.28</v>
      </c>
      <c r="J977" s="47">
        <f t="shared" si="41"/>
        <v>344.52</v>
      </c>
      <c r="K977" s="5">
        <v>44986</v>
      </c>
      <c r="L977" s="17" t="s">
        <v>2210</v>
      </c>
    </row>
    <row r="978" spans="1:15" ht="15" customHeight="1" x14ac:dyDescent="0.35">
      <c r="A978" s="45">
        <v>977</v>
      </c>
      <c r="B978" s="14">
        <v>0</v>
      </c>
      <c r="C978" s="46"/>
      <c r="D978" s="21" t="s">
        <v>3038</v>
      </c>
      <c r="E978" s="21" t="s">
        <v>1072</v>
      </c>
      <c r="F978" s="21" t="s">
        <v>3041</v>
      </c>
      <c r="G978" s="15">
        <v>2963.8</v>
      </c>
      <c r="H978" s="22">
        <v>0.25</v>
      </c>
      <c r="I978" s="47">
        <f t="shared" si="42"/>
        <v>740.95</v>
      </c>
      <c r="J978" s="47">
        <f t="shared" si="41"/>
        <v>2222.8500000000004</v>
      </c>
      <c r="K978" s="5">
        <v>43891</v>
      </c>
      <c r="L978" s="17" t="s">
        <v>2210</v>
      </c>
    </row>
    <row r="979" spans="1:15" ht="15" customHeight="1" x14ac:dyDescent="0.35">
      <c r="A979" s="45">
        <v>978</v>
      </c>
      <c r="B979" s="14">
        <v>0</v>
      </c>
      <c r="C979" s="46"/>
      <c r="D979" s="21" t="s">
        <v>2915</v>
      </c>
      <c r="E979" s="21" t="s">
        <v>1072</v>
      </c>
      <c r="F979" s="21" t="s">
        <v>3042</v>
      </c>
      <c r="G979" s="15">
        <v>1218</v>
      </c>
      <c r="H979" s="22">
        <v>0.22</v>
      </c>
      <c r="I979" s="47">
        <f t="shared" si="42"/>
        <v>267.95999999999998</v>
      </c>
      <c r="J979" s="47">
        <f t="shared" si="41"/>
        <v>950.04</v>
      </c>
      <c r="K979" s="5">
        <v>43862</v>
      </c>
      <c r="L979" s="17" t="s">
        <v>2210</v>
      </c>
    </row>
    <row r="980" spans="1:15" ht="15" customHeight="1" x14ac:dyDescent="0.35">
      <c r="A980" s="45">
        <v>979</v>
      </c>
      <c r="B980" s="14">
        <v>1</v>
      </c>
      <c r="C980" s="46"/>
      <c r="D980" s="21" t="s">
        <v>1808</v>
      </c>
      <c r="E980" s="21" t="s">
        <v>2914</v>
      </c>
      <c r="F980" s="21" t="s">
        <v>3040</v>
      </c>
      <c r="G980" s="15">
        <v>418</v>
      </c>
      <c r="H980" s="22">
        <v>0.1</v>
      </c>
      <c r="I980" s="47">
        <f t="shared" si="42"/>
        <v>41.800000000000004</v>
      </c>
      <c r="J980" s="47">
        <f t="shared" si="41"/>
        <v>376.2</v>
      </c>
      <c r="K980" s="5">
        <v>45474</v>
      </c>
      <c r="L980" s="17" t="s">
        <v>2210</v>
      </c>
      <c r="M980" s="19"/>
      <c r="O980" s="19"/>
    </row>
    <row r="981" spans="1:15" ht="15" customHeight="1" x14ac:dyDescent="0.35">
      <c r="A981" s="45">
        <v>980</v>
      </c>
      <c r="B981" s="14">
        <v>0</v>
      </c>
      <c r="C981" s="46"/>
      <c r="D981" s="21" t="s">
        <v>2740</v>
      </c>
      <c r="E981" s="21" t="s">
        <v>2914</v>
      </c>
      <c r="F981" s="21" t="s">
        <v>3039</v>
      </c>
      <c r="G981" s="15">
        <v>1154.2</v>
      </c>
      <c r="H981" s="22">
        <v>0.25</v>
      </c>
      <c r="I981" s="47">
        <f t="shared" si="42"/>
        <v>288.55</v>
      </c>
      <c r="J981" s="47">
        <f t="shared" si="41"/>
        <v>865.65000000000009</v>
      </c>
      <c r="K981" s="5">
        <v>44228</v>
      </c>
      <c r="L981" s="17" t="s">
        <v>2210</v>
      </c>
      <c r="M981" s="19"/>
      <c r="O981" s="19"/>
    </row>
    <row r="982" spans="1:15" ht="15" customHeight="1" x14ac:dyDescent="0.35">
      <c r="A982" s="45">
        <v>981</v>
      </c>
      <c r="B982" s="14">
        <v>0</v>
      </c>
      <c r="C982" s="46"/>
      <c r="D982" s="21" t="s">
        <v>3082</v>
      </c>
      <c r="E982" s="21" t="s">
        <v>2914</v>
      </c>
      <c r="F982" s="21" t="s">
        <v>3083</v>
      </c>
      <c r="G982" s="15">
        <v>2592.5700000000002</v>
      </c>
      <c r="H982" s="22">
        <v>0.2</v>
      </c>
      <c r="I982" s="47">
        <f t="shared" si="42"/>
        <v>518.51400000000001</v>
      </c>
      <c r="J982" s="47">
        <f t="shared" si="41"/>
        <v>2074.056</v>
      </c>
      <c r="K982" s="5">
        <v>43983</v>
      </c>
      <c r="L982" s="17" t="s">
        <v>2210</v>
      </c>
      <c r="M982" s="19"/>
      <c r="O982" s="19"/>
    </row>
    <row r="983" spans="1:15" ht="15" customHeight="1" x14ac:dyDescent="0.35">
      <c r="A983" s="45">
        <v>982</v>
      </c>
      <c r="B983" s="14">
        <v>0</v>
      </c>
      <c r="C983" s="46"/>
      <c r="D983" s="21" t="s">
        <v>175</v>
      </c>
      <c r="E983" s="21" t="s">
        <v>75</v>
      </c>
      <c r="F983" s="21" t="s">
        <v>756</v>
      </c>
      <c r="G983" s="15">
        <v>477.1</v>
      </c>
      <c r="H983" s="22">
        <v>0.2</v>
      </c>
      <c r="I983" s="47">
        <f t="shared" si="42"/>
        <v>95.420000000000016</v>
      </c>
      <c r="J983" s="47">
        <f t="shared" si="41"/>
        <v>381.68</v>
      </c>
      <c r="K983" s="5">
        <v>43497</v>
      </c>
      <c r="L983" s="17" t="s">
        <v>2210</v>
      </c>
      <c r="M983" s="19"/>
      <c r="O983" s="19"/>
    </row>
    <row r="984" spans="1:15" ht="15" customHeight="1" x14ac:dyDescent="0.35">
      <c r="A984" s="45">
        <v>983</v>
      </c>
      <c r="B984" s="14">
        <v>0</v>
      </c>
      <c r="C984" s="46"/>
      <c r="D984" s="21" t="s">
        <v>174</v>
      </c>
      <c r="E984" s="21" t="s">
        <v>75</v>
      </c>
      <c r="F984" s="21" t="s">
        <v>234</v>
      </c>
      <c r="G984" s="15">
        <v>837.1</v>
      </c>
      <c r="H984" s="22">
        <v>0.2</v>
      </c>
      <c r="I984" s="47">
        <f t="shared" si="42"/>
        <v>167.42000000000002</v>
      </c>
      <c r="J984" s="47">
        <f t="shared" si="41"/>
        <v>669.68000000000006</v>
      </c>
      <c r="K984" s="5">
        <v>43344</v>
      </c>
      <c r="M984" s="19"/>
      <c r="O984" s="19"/>
    </row>
    <row r="985" spans="1:15" ht="15" customHeight="1" x14ac:dyDescent="0.35">
      <c r="A985" s="45">
        <v>984</v>
      </c>
      <c r="B985" s="14">
        <v>0</v>
      </c>
      <c r="C985" s="46"/>
      <c r="D985" s="21" t="s">
        <v>2940</v>
      </c>
      <c r="E985" s="21" t="s">
        <v>75</v>
      </c>
      <c r="F985" s="21" t="s">
        <v>234</v>
      </c>
      <c r="G985" s="15">
        <v>1103</v>
      </c>
      <c r="H985" s="22">
        <v>0.1</v>
      </c>
      <c r="I985" s="47">
        <f t="shared" si="42"/>
        <v>110.30000000000001</v>
      </c>
      <c r="J985" s="47">
        <f t="shared" si="41"/>
        <v>992.7</v>
      </c>
      <c r="K985" s="5">
        <v>44621</v>
      </c>
      <c r="M985" s="19"/>
      <c r="O985" s="19"/>
    </row>
    <row r="986" spans="1:15" ht="15" customHeight="1" x14ac:dyDescent="0.35">
      <c r="A986" s="45">
        <v>985</v>
      </c>
      <c r="B986" s="14">
        <v>0</v>
      </c>
      <c r="C986" s="46"/>
      <c r="D986" s="21" t="s">
        <v>173</v>
      </c>
      <c r="E986" s="21" t="s">
        <v>75</v>
      </c>
      <c r="F986" s="21" t="s">
        <v>489</v>
      </c>
      <c r="G986" s="15">
        <v>249</v>
      </c>
      <c r="H986" s="22">
        <v>0.5</v>
      </c>
      <c r="I986" s="47">
        <f t="shared" si="42"/>
        <v>124.5</v>
      </c>
      <c r="J986" s="47">
        <f t="shared" si="41"/>
        <v>124.5</v>
      </c>
      <c r="K986" s="5">
        <v>44652</v>
      </c>
      <c r="L986" s="19"/>
      <c r="M986" s="19"/>
      <c r="O986" s="19"/>
    </row>
    <row r="987" spans="1:15" ht="15" customHeight="1" x14ac:dyDescent="0.35">
      <c r="A987" s="45">
        <v>986</v>
      </c>
      <c r="B987" s="14">
        <v>2</v>
      </c>
      <c r="C987" s="46"/>
      <c r="D987" s="21" t="s">
        <v>4239</v>
      </c>
      <c r="E987" s="21" t="s">
        <v>75</v>
      </c>
      <c r="F987" s="21" t="s">
        <v>234</v>
      </c>
      <c r="G987" s="15">
        <v>249</v>
      </c>
      <c r="H987" s="22">
        <v>0.5</v>
      </c>
      <c r="I987" s="47">
        <f t="shared" si="42"/>
        <v>124.5</v>
      </c>
      <c r="J987" s="47">
        <f t="shared" si="41"/>
        <v>124.5</v>
      </c>
      <c r="K987" s="5">
        <v>44378</v>
      </c>
      <c r="M987" s="19"/>
      <c r="O987" s="19"/>
    </row>
    <row r="988" spans="1:15" ht="15" customHeight="1" x14ac:dyDescent="0.35">
      <c r="A988" s="45">
        <v>987</v>
      </c>
      <c r="B988" s="14">
        <v>0</v>
      </c>
      <c r="C988" s="46"/>
      <c r="D988" s="21" t="s">
        <v>3739</v>
      </c>
      <c r="E988" s="21" t="s">
        <v>114</v>
      </c>
      <c r="F988" s="21" t="s">
        <v>389</v>
      </c>
      <c r="G988" s="15">
        <v>52</v>
      </c>
      <c r="H988" s="22">
        <v>0.3</v>
      </c>
      <c r="I988" s="47">
        <f t="shared" si="42"/>
        <v>15.6</v>
      </c>
      <c r="J988" s="47">
        <f t="shared" si="41"/>
        <v>36.4</v>
      </c>
      <c r="K988" s="5">
        <v>44652</v>
      </c>
      <c r="O988" s="19"/>
    </row>
    <row r="989" spans="1:15" ht="15" customHeight="1" x14ac:dyDescent="0.35">
      <c r="A989" s="45">
        <v>988</v>
      </c>
      <c r="B989" s="14">
        <v>0</v>
      </c>
      <c r="C989" s="46" t="s">
        <v>3392</v>
      </c>
      <c r="D989" s="21" t="s">
        <v>2842</v>
      </c>
      <c r="E989" s="21" t="s">
        <v>811</v>
      </c>
      <c r="F989" s="21" t="s">
        <v>41</v>
      </c>
      <c r="G989" s="15">
        <v>339.2</v>
      </c>
      <c r="H989" s="22">
        <v>0.67500000000000004</v>
      </c>
      <c r="I989" s="47">
        <f t="shared" si="42"/>
        <v>228.96</v>
      </c>
      <c r="J989" s="47">
        <f t="shared" si="41"/>
        <v>110.23999999999998</v>
      </c>
      <c r="K989" s="5">
        <v>44378</v>
      </c>
      <c r="M989" s="19"/>
      <c r="O989" s="19"/>
    </row>
    <row r="990" spans="1:15" ht="15" customHeight="1" x14ac:dyDescent="0.35">
      <c r="A990" s="45">
        <v>989</v>
      </c>
      <c r="B990" s="14">
        <v>0</v>
      </c>
      <c r="C990" s="46"/>
      <c r="D990" s="21" t="s">
        <v>3840</v>
      </c>
      <c r="E990" s="21" t="s">
        <v>401</v>
      </c>
      <c r="F990" s="21" t="s">
        <v>234</v>
      </c>
      <c r="G990" s="15">
        <v>430</v>
      </c>
      <c r="H990" s="22">
        <v>0.15</v>
      </c>
      <c r="I990" s="47">
        <f t="shared" si="42"/>
        <v>64.5</v>
      </c>
      <c r="J990" s="47">
        <f t="shared" si="41"/>
        <v>365.5</v>
      </c>
      <c r="K990" s="5">
        <v>45139</v>
      </c>
      <c r="M990" s="19"/>
      <c r="O990" s="19"/>
    </row>
    <row r="991" spans="1:15" ht="15" customHeight="1" x14ac:dyDescent="0.35">
      <c r="A991" s="45">
        <v>990</v>
      </c>
      <c r="B991" s="14">
        <v>0</v>
      </c>
      <c r="C991" s="46"/>
      <c r="D991" s="21" t="s">
        <v>2555</v>
      </c>
      <c r="E991" s="21" t="s">
        <v>75</v>
      </c>
      <c r="F991" s="21" t="s">
        <v>59</v>
      </c>
      <c r="G991" s="15">
        <v>450</v>
      </c>
      <c r="H991" s="22">
        <v>0.5</v>
      </c>
      <c r="I991" s="47">
        <f t="shared" si="42"/>
        <v>225</v>
      </c>
      <c r="J991" s="47">
        <f t="shared" si="41"/>
        <v>225</v>
      </c>
      <c r="K991" s="5">
        <v>44409</v>
      </c>
      <c r="O991" s="19"/>
    </row>
    <row r="992" spans="1:15" ht="15" customHeight="1" x14ac:dyDescent="0.35">
      <c r="A992" s="45">
        <v>991</v>
      </c>
      <c r="B992" s="14">
        <v>0</v>
      </c>
      <c r="C992" s="46"/>
      <c r="D992" s="21" t="s">
        <v>2897</v>
      </c>
      <c r="E992" s="21" t="s">
        <v>2898</v>
      </c>
      <c r="F992" s="21" t="s">
        <v>40</v>
      </c>
      <c r="G992" s="15">
        <v>389</v>
      </c>
      <c r="H992" s="22">
        <v>0.2</v>
      </c>
      <c r="I992" s="47">
        <f t="shared" si="42"/>
        <v>77.800000000000011</v>
      </c>
      <c r="J992" s="47">
        <f t="shared" ref="J992:J1060" si="43">G992-I992</f>
        <v>311.2</v>
      </c>
      <c r="K992" s="5">
        <v>44228</v>
      </c>
      <c r="O992" s="19"/>
    </row>
    <row r="993" spans="1:15" ht="15" customHeight="1" x14ac:dyDescent="0.35">
      <c r="A993" s="45">
        <v>992</v>
      </c>
      <c r="B993" s="14">
        <v>0</v>
      </c>
      <c r="C993" s="46"/>
      <c r="D993" s="21" t="s">
        <v>2899</v>
      </c>
      <c r="E993" s="21" t="s">
        <v>2898</v>
      </c>
      <c r="F993" s="21" t="s">
        <v>40</v>
      </c>
      <c r="G993" s="15">
        <v>689</v>
      </c>
      <c r="H993" s="22">
        <v>0.2</v>
      </c>
      <c r="I993" s="47">
        <f t="shared" si="42"/>
        <v>137.80000000000001</v>
      </c>
      <c r="J993" s="47">
        <f t="shared" si="43"/>
        <v>551.20000000000005</v>
      </c>
      <c r="K993" s="5">
        <v>44228</v>
      </c>
      <c r="O993" s="19"/>
    </row>
    <row r="994" spans="1:15" ht="15" customHeight="1" x14ac:dyDescent="0.35">
      <c r="A994" s="45">
        <v>993</v>
      </c>
      <c r="B994" s="14">
        <v>0</v>
      </c>
      <c r="C994" s="46"/>
      <c r="D994" s="21" t="s">
        <v>4082</v>
      </c>
      <c r="E994" s="21" t="s">
        <v>1774</v>
      </c>
      <c r="F994" s="21"/>
      <c r="G994" s="15">
        <v>241</v>
      </c>
      <c r="H994" s="22">
        <v>0.1</v>
      </c>
      <c r="I994" s="47">
        <f t="shared" si="42"/>
        <v>24.1</v>
      </c>
      <c r="J994" s="47">
        <f t="shared" si="43"/>
        <v>216.9</v>
      </c>
      <c r="K994" s="5">
        <v>44228</v>
      </c>
    </row>
    <row r="995" spans="1:15" ht="15" customHeight="1" x14ac:dyDescent="0.35">
      <c r="A995" s="45">
        <v>994</v>
      </c>
      <c r="B995" s="14">
        <v>0</v>
      </c>
      <c r="C995" s="46" t="s">
        <v>3375</v>
      </c>
      <c r="D995" s="21" t="s">
        <v>1562</v>
      </c>
      <c r="E995" s="21" t="s">
        <v>3925</v>
      </c>
      <c r="F995" s="21"/>
      <c r="G995" s="15">
        <v>357</v>
      </c>
      <c r="H995" s="22">
        <v>0.1</v>
      </c>
      <c r="I995" s="47">
        <f t="shared" si="42"/>
        <v>35.700000000000003</v>
      </c>
      <c r="J995" s="47">
        <f t="shared" si="43"/>
        <v>321.3</v>
      </c>
      <c r="K995" s="5">
        <v>44470</v>
      </c>
      <c r="L995" s="17" t="s">
        <v>4323</v>
      </c>
      <c r="M995" s="17">
        <f>321/2</f>
        <v>160.5</v>
      </c>
    </row>
    <row r="996" spans="1:15" ht="15" customHeight="1" x14ac:dyDescent="0.35">
      <c r="A996" s="45">
        <v>995</v>
      </c>
      <c r="B996" s="14">
        <v>1</v>
      </c>
      <c r="C996" s="46"/>
      <c r="D996" s="21" t="s">
        <v>1881</v>
      </c>
      <c r="E996" s="21" t="s">
        <v>1882</v>
      </c>
      <c r="F996" s="21"/>
      <c r="G996" s="15">
        <v>114</v>
      </c>
      <c r="H996" s="22">
        <v>0.65</v>
      </c>
      <c r="I996" s="47">
        <f t="shared" si="42"/>
        <v>74.100000000000009</v>
      </c>
      <c r="J996" s="47">
        <f t="shared" si="43"/>
        <v>39.899999999999991</v>
      </c>
      <c r="K996" s="5">
        <v>45352</v>
      </c>
    </row>
    <row r="997" spans="1:15" ht="15" customHeight="1" x14ac:dyDescent="0.35">
      <c r="A997" s="45">
        <v>996</v>
      </c>
      <c r="B997" s="14">
        <v>0</v>
      </c>
      <c r="C997" s="46"/>
      <c r="D997" s="21" t="s">
        <v>2726</v>
      </c>
      <c r="E997" s="21" t="s">
        <v>453</v>
      </c>
      <c r="F997" s="21"/>
      <c r="G997" s="15">
        <v>126</v>
      </c>
      <c r="H997" s="22">
        <v>0.5</v>
      </c>
      <c r="I997" s="47">
        <f t="shared" si="42"/>
        <v>63</v>
      </c>
      <c r="J997" s="47">
        <f t="shared" si="43"/>
        <v>63</v>
      </c>
      <c r="K997" s="5">
        <v>44348</v>
      </c>
    </row>
    <row r="998" spans="1:15" ht="15" customHeight="1" x14ac:dyDescent="0.35">
      <c r="A998" s="45">
        <v>997</v>
      </c>
      <c r="B998" s="14">
        <v>1</v>
      </c>
      <c r="C998" s="46"/>
      <c r="D998" s="21" t="s">
        <v>1027</v>
      </c>
      <c r="E998" s="21" t="s">
        <v>178</v>
      </c>
      <c r="F998" s="21" t="s">
        <v>757</v>
      </c>
      <c r="G998" s="15">
        <v>144</v>
      </c>
      <c r="H998" s="22">
        <v>0.5</v>
      </c>
      <c r="I998" s="47">
        <f t="shared" si="42"/>
        <v>72</v>
      </c>
      <c r="J998" s="47">
        <f t="shared" si="43"/>
        <v>72</v>
      </c>
      <c r="K998" s="5">
        <v>45474</v>
      </c>
    </row>
    <row r="999" spans="1:15" ht="15" customHeight="1" x14ac:dyDescent="0.35">
      <c r="A999" s="45">
        <v>998</v>
      </c>
      <c r="B999" s="14">
        <v>0</v>
      </c>
      <c r="C999" s="46"/>
      <c r="D999" s="21" t="s">
        <v>2030</v>
      </c>
      <c r="E999" s="21" t="s">
        <v>2031</v>
      </c>
      <c r="F999" s="21" t="s">
        <v>2032</v>
      </c>
      <c r="G999" s="15">
        <v>98</v>
      </c>
      <c r="H999" s="22">
        <v>0.4</v>
      </c>
      <c r="I999" s="47">
        <f t="shared" si="42"/>
        <v>39.200000000000003</v>
      </c>
      <c r="J999" s="47">
        <f t="shared" si="43"/>
        <v>58.8</v>
      </c>
      <c r="K999" s="5">
        <v>43862</v>
      </c>
    </row>
    <row r="1000" spans="1:15" ht="15" customHeight="1" x14ac:dyDescent="0.35">
      <c r="A1000" s="45">
        <v>999</v>
      </c>
      <c r="B1000" s="14">
        <v>1</v>
      </c>
      <c r="C1000" s="46"/>
      <c r="D1000" s="21" t="s">
        <v>4087</v>
      </c>
      <c r="E1000" s="21" t="s">
        <v>2031</v>
      </c>
      <c r="F1000" s="21" t="s">
        <v>693</v>
      </c>
      <c r="G1000" s="15">
        <v>97</v>
      </c>
      <c r="H1000" s="22">
        <v>0.4</v>
      </c>
      <c r="I1000" s="47">
        <f t="shared" si="42"/>
        <v>38.800000000000004</v>
      </c>
      <c r="J1000" s="47">
        <f t="shared" si="43"/>
        <v>58.199999999999996</v>
      </c>
      <c r="K1000" s="5">
        <v>44866</v>
      </c>
    </row>
    <row r="1001" spans="1:15" ht="15" customHeight="1" x14ac:dyDescent="0.35">
      <c r="A1001" s="45">
        <v>1000</v>
      </c>
      <c r="B1001" s="14">
        <v>1</v>
      </c>
      <c r="C1001" s="46" t="s">
        <v>3395</v>
      </c>
      <c r="D1001" s="21" t="s">
        <v>2211</v>
      </c>
      <c r="E1001" s="21" t="s">
        <v>508</v>
      </c>
      <c r="F1001" s="21" t="s">
        <v>2129</v>
      </c>
      <c r="G1001" s="15">
        <v>200</v>
      </c>
      <c r="H1001" s="22">
        <v>0.4</v>
      </c>
      <c r="I1001" s="47">
        <f t="shared" si="42"/>
        <v>80</v>
      </c>
      <c r="J1001" s="47">
        <f t="shared" si="43"/>
        <v>120</v>
      </c>
      <c r="K1001" s="5">
        <v>44593</v>
      </c>
    </row>
    <row r="1002" spans="1:15" ht="15" customHeight="1" x14ac:dyDescent="0.35">
      <c r="A1002" s="45">
        <v>1001</v>
      </c>
      <c r="B1002" s="14">
        <v>1</v>
      </c>
      <c r="C1002" s="46"/>
      <c r="D1002" s="21" t="s">
        <v>4483</v>
      </c>
      <c r="E1002" s="21" t="s">
        <v>508</v>
      </c>
      <c r="F1002" s="21" t="s">
        <v>4189</v>
      </c>
      <c r="G1002" s="15">
        <v>192</v>
      </c>
      <c r="H1002" s="22">
        <v>0.55000000000000004</v>
      </c>
      <c r="I1002" s="47">
        <f t="shared" si="42"/>
        <v>105.60000000000001</v>
      </c>
      <c r="J1002" s="47">
        <f t="shared" si="43"/>
        <v>86.399999999999991</v>
      </c>
      <c r="K1002" s="5">
        <v>45231</v>
      </c>
    </row>
    <row r="1003" spans="1:15" ht="15" customHeight="1" x14ac:dyDescent="0.35">
      <c r="A1003" s="45">
        <v>1002</v>
      </c>
      <c r="B1003" s="14">
        <v>0</v>
      </c>
      <c r="C1003" s="46"/>
      <c r="D1003" s="21" t="s">
        <v>179</v>
      </c>
      <c r="E1003" s="21" t="s">
        <v>180</v>
      </c>
      <c r="F1003" s="21" t="s">
        <v>758</v>
      </c>
      <c r="G1003" s="15">
        <v>172</v>
      </c>
      <c r="H1003" s="22">
        <v>0.4</v>
      </c>
      <c r="I1003" s="47">
        <f t="shared" si="42"/>
        <v>68.8</v>
      </c>
      <c r="J1003" s="47">
        <f t="shared" si="43"/>
        <v>103.2</v>
      </c>
      <c r="K1003" s="5">
        <v>43070</v>
      </c>
    </row>
    <row r="1004" spans="1:15" ht="15" customHeight="1" x14ac:dyDescent="0.35">
      <c r="A1004" s="45">
        <v>1003</v>
      </c>
      <c r="B1004" s="14">
        <v>0</v>
      </c>
      <c r="C1004" s="46"/>
      <c r="D1004" s="21" t="s">
        <v>184</v>
      </c>
      <c r="E1004" s="21" t="s">
        <v>185</v>
      </c>
      <c r="F1004" s="21" t="s">
        <v>759</v>
      </c>
      <c r="G1004" s="15">
        <v>49.5</v>
      </c>
      <c r="H1004" s="22">
        <v>0.4</v>
      </c>
      <c r="I1004" s="47">
        <f t="shared" si="42"/>
        <v>19.8</v>
      </c>
      <c r="J1004" s="47">
        <f t="shared" si="43"/>
        <v>29.7</v>
      </c>
      <c r="K1004" s="5">
        <v>43831</v>
      </c>
    </row>
    <row r="1005" spans="1:15" ht="15" customHeight="1" x14ac:dyDescent="0.35">
      <c r="A1005" s="45">
        <v>1004</v>
      </c>
      <c r="B1005" s="14">
        <v>0</v>
      </c>
      <c r="C1005" s="46"/>
      <c r="D1005" s="21" t="s">
        <v>2019</v>
      </c>
      <c r="E1005" s="21" t="s">
        <v>2021</v>
      </c>
      <c r="F1005" s="21" t="s">
        <v>2020</v>
      </c>
      <c r="G1005" s="15">
        <v>446.6</v>
      </c>
      <c r="H1005" s="22">
        <v>0.18</v>
      </c>
      <c r="I1005" s="47">
        <f t="shared" si="42"/>
        <v>80.388000000000005</v>
      </c>
      <c r="J1005" s="47">
        <f t="shared" si="43"/>
        <v>366.21199999999999</v>
      </c>
      <c r="K1005" s="5">
        <v>43770</v>
      </c>
      <c r="L1005" s="17" t="s">
        <v>3219</v>
      </c>
    </row>
    <row r="1006" spans="1:15" ht="15" customHeight="1" x14ac:dyDescent="0.35">
      <c r="A1006" s="45">
        <v>1005</v>
      </c>
      <c r="B1006" s="14">
        <v>0</v>
      </c>
      <c r="C1006" s="46"/>
      <c r="D1006" s="21" t="s">
        <v>4060</v>
      </c>
      <c r="E1006" s="21" t="s">
        <v>508</v>
      </c>
      <c r="F1006" s="21" t="s">
        <v>758</v>
      </c>
      <c r="G1006" s="15">
        <v>210</v>
      </c>
      <c r="H1006" s="22">
        <v>0.5</v>
      </c>
      <c r="I1006" s="47">
        <f t="shared" si="42"/>
        <v>105</v>
      </c>
      <c r="J1006" s="47">
        <f t="shared" si="43"/>
        <v>105</v>
      </c>
      <c r="K1006" s="5">
        <v>44896</v>
      </c>
    </row>
    <row r="1007" spans="1:15" ht="15" customHeight="1" x14ac:dyDescent="0.35">
      <c r="A1007" s="45">
        <v>1006</v>
      </c>
      <c r="B1007" s="14">
        <v>0</v>
      </c>
      <c r="C1007" s="46"/>
      <c r="D1007" s="21" t="s">
        <v>4188</v>
      </c>
      <c r="E1007" s="21" t="s">
        <v>508</v>
      </c>
      <c r="F1007" s="21" t="s">
        <v>4189</v>
      </c>
      <c r="G1007" s="15">
        <v>210</v>
      </c>
      <c r="H1007" s="22">
        <v>0.5</v>
      </c>
      <c r="I1007" s="47">
        <f t="shared" si="42"/>
        <v>105</v>
      </c>
      <c r="J1007" s="47">
        <f t="shared" si="43"/>
        <v>105</v>
      </c>
      <c r="K1007" s="5"/>
    </row>
    <row r="1008" spans="1:15" ht="15" customHeight="1" x14ac:dyDescent="0.35">
      <c r="A1008" s="45">
        <v>1007</v>
      </c>
      <c r="B1008" s="14">
        <v>2</v>
      </c>
      <c r="C1008" s="46"/>
      <c r="D1008" s="21" t="s">
        <v>1380</v>
      </c>
      <c r="E1008" s="21" t="s">
        <v>26</v>
      </c>
      <c r="F1008" s="21" t="s">
        <v>1381</v>
      </c>
      <c r="G1008" s="15">
        <v>60</v>
      </c>
      <c r="H1008" s="22">
        <v>0.4</v>
      </c>
      <c r="I1008" s="47">
        <f t="shared" si="42"/>
        <v>24</v>
      </c>
      <c r="J1008" s="47">
        <f t="shared" si="43"/>
        <v>36</v>
      </c>
      <c r="K1008" s="5">
        <v>44958</v>
      </c>
    </row>
    <row r="1009" spans="1:15" ht="15" customHeight="1" x14ac:dyDescent="0.35">
      <c r="A1009" s="45">
        <v>1008</v>
      </c>
      <c r="B1009" s="14">
        <v>1</v>
      </c>
      <c r="C1009" s="46"/>
      <c r="D1009" s="21" t="s">
        <v>4151</v>
      </c>
      <c r="E1009" s="21" t="s">
        <v>66</v>
      </c>
      <c r="F1009" s="21" t="s">
        <v>48</v>
      </c>
      <c r="G1009" s="15">
        <v>241</v>
      </c>
      <c r="H1009" s="22">
        <v>0.5</v>
      </c>
      <c r="I1009" s="47">
        <f t="shared" si="42"/>
        <v>120.5</v>
      </c>
      <c r="J1009" s="47">
        <f t="shared" si="43"/>
        <v>120.5</v>
      </c>
      <c r="K1009" s="5">
        <v>45078</v>
      </c>
    </row>
    <row r="1010" spans="1:15" ht="15" customHeight="1" x14ac:dyDescent="0.35">
      <c r="A1010" s="45">
        <v>1009</v>
      </c>
      <c r="B1010" s="14">
        <v>0</v>
      </c>
      <c r="C1010" s="46"/>
      <c r="D1010" s="21" t="s">
        <v>1121</v>
      </c>
      <c r="E1010" s="21" t="s">
        <v>187</v>
      </c>
      <c r="F1010" s="21" t="s">
        <v>760</v>
      </c>
      <c r="G1010" s="15">
        <v>462.96</v>
      </c>
      <c r="H1010" s="22">
        <v>0.18</v>
      </c>
      <c r="I1010" s="47">
        <f t="shared" si="42"/>
        <v>83.332799999999992</v>
      </c>
      <c r="J1010" s="47">
        <f t="shared" si="43"/>
        <v>379.62720000000002</v>
      </c>
      <c r="K1010" s="5">
        <v>44075</v>
      </c>
    </row>
    <row r="1011" spans="1:15" ht="15" customHeight="1" x14ac:dyDescent="0.35">
      <c r="A1011" s="45">
        <v>1010</v>
      </c>
      <c r="B1011" s="14">
        <v>1</v>
      </c>
      <c r="C1011" s="46"/>
      <c r="D1011" s="21" t="s">
        <v>4489</v>
      </c>
      <c r="E1011" s="21" t="s">
        <v>1927</v>
      </c>
      <c r="F1011" s="21" t="s">
        <v>1928</v>
      </c>
      <c r="G1011" s="15">
        <v>660</v>
      </c>
      <c r="H1011" s="22">
        <v>0.3</v>
      </c>
      <c r="I1011" s="47">
        <f t="shared" si="42"/>
        <v>198</v>
      </c>
      <c r="J1011" s="47">
        <f t="shared" si="43"/>
        <v>462</v>
      </c>
      <c r="K1011" s="5">
        <v>44927</v>
      </c>
    </row>
    <row r="1012" spans="1:15" ht="15" customHeight="1" x14ac:dyDescent="0.35">
      <c r="A1012" s="45">
        <v>1011</v>
      </c>
      <c r="B1012" s="14">
        <v>4</v>
      </c>
      <c r="C1012" s="46"/>
      <c r="D1012" s="21" t="s">
        <v>2523</v>
      </c>
      <c r="E1012" s="21" t="s">
        <v>181</v>
      </c>
      <c r="F1012" s="21" t="s">
        <v>44</v>
      </c>
      <c r="G1012" s="15">
        <v>78</v>
      </c>
      <c r="H1012" s="22">
        <v>0.5</v>
      </c>
      <c r="I1012" s="47">
        <f t="shared" si="42"/>
        <v>39</v>
      </c>
      <c r="J1012" s="47">
        <f t="shared" si="43"/>
        <v>39</v>
      </c>
      <c r="K1012" s="5">
        <v>45261</v>
      </c>
    </row>
    <row r="1013" spans="1:15" ht="15" customHeight="1" x14ac:dyDescent="0.35">
      <c r="A1013" s="45">
        <v>1012</v>
      </c>
      <c r="B1013" s="14">
        <v>2</v>
      </c>
      <c r="C1013" s="46" t="s">
        <v>3633</v>
      </c>
      <c r="D1013" s="21" t="s">
        <v>2364</v>
      </c>
      <c r="E1013" s="21" t="s">
        <v>994</v>
      </c>
      <c r="F1013" s="21" t="s">
        <v>2365</v>
      </c>
      <c r="G1013" s="15">
        <v>153</v>
      </c>
      <c r="H1013" s="22">
        <v>0.5</v>
      </c>
      <c r="I1013" s="47">
        <f t="shared" si="42"/>
        <v>76.5</v>
      </c>
      <c r="J1013" s="47">
        <f t="shared" si="43"/>
        <v>76.5</v>
      </c>
      <c r="K1013" s="5">
        <v>44562</v>
      </c>
    </row>
    <row r="1014" spans="1:15" ht="15" customHeight="1" x14ac:dyDescent="0.35">
      <c r="A1014" s="45">
        <v>1013</v>
      </c>
      <c r="B1014" s="14">
        <v>3</v>
      </c>
      <c r="C1014" s="14"/>
      <c r="D1014" s="21" t="s">
        <v>3896</v>
      </c>
      <c r="E1014" s="21" t="s">
        <v>994</v>
      </c>
      <c r="F1014" s="21" t="s">
        <v>3897</v>
      </c>
      <c r="G1014" s="15">
        <v>159</v>
      </c>
      <c r="H1014" s="22">
        <v>0.6</v>
      </c>
      <c r="I1014" s="47">
        <f t="shared" ref="I1014:I1080" si="44">G1014*H1014</f>
        <v>95.399999999999991</v>
      </c>
      <c r="J1014" s="47">
        <f t="shared" si="43"/>
        <v>63.600000000000009</v>
      </c>
      <c r="K1014" s="5">
        <v>44652</v>
      </c>
      <c r="L1014" s="25"/>
    </row>
    <row r="1015" spans="1:15" ht="15" customHeight="1" x14ac:dyDescent="0.35">
      <c r="A1015" s="45">
        <v>1014</v>
      </c>
      <c r="B1015" s="14">
        <v>0</v>
      </c>
      <c r="C1015" s="46"/>
      <c r="D1015" s="21" t="s">
        <v>3172</v>
      </c>
      <c r="E1015" s="21" t="s">
        <v>994</v>
      </c>
      <c r="F1015" s="21" t="s">
        <v>3897</v>
      </c>
      <c r="G1015" s="15">
        <v>102</v>
      </c>
      <c r="H1015" s="22">
        <v>0.5</v>
      </c>
      <c r="I1015" s="47">
        <f t="shared" si="44"/>
        <v>51</v>
      </c>
      <c r="J1015" s="47">
        <f t="shared" si="43"/>
        <v>51</v>
      </c>
      <c r="K1015" s="5">
        <v>44470</v>
      </c>
      <c r="L1015" s="25"/>
    </row>
    <row r="1016" spans="1:15" ht="15" customHeight="1" x14ac:dyDescent="0.35">
      <c r="A1016" s="45">
        <v>1015</v>
      </c>
      <c r="B1016" s="14">
        <v>0</v>
      </c>
      <c r="C1016" s="46" t="s">
        <v>3525</v>
      </c>
      <c r="D1016" s="21" t="s">
        <v>996</v>
      </c>
      <c r="E1016" s="21" t="s">
        <v>63</v>
      </c>
      <c r="F1016" s="21" t="s">
        <v>761</v>
      </c>
      <c r="G1016" s="15">
        <v>93</v>
      </c>
      <c r="H1016" s="22">
        <v>0.5</v>
      </c>
      <c r="I1016" s="47">
        <f t="shared" si="44"/>
        <v>46.5</v>
      </c>
      <c r="J1016" s="47">
        <f t="shared" si="43"/>
        <v>46.5</v>
      </c>
      <c r="K1016" s="5">
        <v>44774</v>
      </c>
    </row>
    <row r="1017" spans="1:15" ht="15" customHeight="1" x14ac:dyDescent="0.35">
      <c r="A1017" s="45">
        <v>1016</v>
      </c>
      <c r="B1017" s="14">
        <v>0</v>
      </c>
      <c r="C1017" s="46"/>
      <c r="D1017" s="21" t="s">
        <v>995</v>
      </c>
      <c r="E1017" s="21" t="s">
        <v>63</v>
      </c>
      <c r="F1017" s="21" t="s">
        <v>761</v>
      </c>
      <c r="G1017" s="15">
        <v>81</v>
      </c>
      <c r="H1017" s="22">
        <v>0.5</v>
      </c>
      <c r="I1017" s="47">
        <f t="shared" si="44"/>
        <v>40.5</v>
      </c>
      <c r="J1017" s="47">
        <f t="shared" si="43"/>
        <v>40.5</v>
      </c>
      <c r="K1017" s="5">
        <v>43435</v>
      </c>
      <c r="L1017" s="17" t="s">
        <v>3185</v>
      </c>
      <c r="M1017" s="36"/>
    </row>
    <row r="1018" spans="1:15" ht="15" customHeight="1" x14ac:dyDescent="0.35">
      <c r="A1018" s="45">
        <v>1017</v>
      </c>
      <c r="B1018" s="14">
        <v>3</v>
      </c>
      <c r="C1018" s="46"/>
      <c r="D1018" s="21" t="s">
        <v>979</v>
      </c>
      <c r="E1018" s="21" t="s">
        <v>63</v>
      </c>
      <c r="F1018" s="21" t="s">
        <v>980</v>
      </c>
      <c r="G1018" s="15">
        <v>114</v>
      </c>
      <c r="H1018" s="22">
        <v>0.52</v>
      </c>
      <c r="I1018" s="47">
        <f t="shared" si="44"/>
        <v>59.28</v>
      </c>
      <c r="J1018" s="47">
        <f t="shared" si="43"/>
        <v>54.72</v>
      </c>
      <c r="K1018" s="5">
        <v>44531</v>
      </c>
      <c r="O1018" s="19"/>
    </row>
    <row r="1019" spans="1:15" ht="15" customHeight="1" x14ac:dyDescent="0.35">
      <c r="A1019" s="45">
        <v>1018</v>
      </c>
      <c r="B1019" s="14">
        <v>0</v>
      </c>
      <c r="C1019" s="46"/>
      <c r="D1019" s="21" t="s">
        <v>1788</v>
      </c>
      <c r="E1019" s="21" t="s">
        <v>157</v>
      </c>
      <c r="F1019" s="21" t="s">
        <v>475</v>
      </c>
      <c r="G1019" s="15">
        <v>66</v>
      </c>
      <c r="H1019" s="22">
        <v>0.5</v>
      </c>
      <c r="I1019" s="47">
        <f t="shared" si="44"/>
        <v>33</v>
      </c>
      <c r="J1019" s="47">
        <f t="shared" si="43"/>
        <v>33</v>
      </c>
      <c r="K1019" s="5">
        <v>43739</v>
      </c>
      <c r="O1019" s="19"/>
    </row>
    <row r="1020" spans="1:15" ht="15" customHeight="1" x14ac:dyDescent="0.35">
      <c r="A1020" s="45">
        <v>1019</v>
      </c>
      <c r="B1020" s="14">
        <v>0</v>
      </c>
      <c r="C1020" s="46"/>
      <c r="D1020" s="21" t="s">
        <v>1652</v>
      </c>
      <c r="E1020" s="21" t="s">
        <v>1653</v>
      </c>
      <c r="F1020" s="21" t="s">
        <v>1654</v>
      </c>
      <c r="G1020" s="15">
        <v>738.97</v>
      </c>
      <c r="H1020" s="22">
        <v>0.3</v>
      </c>
      <c r="I1020" s="47">
        <f t="shared" si="44"/>
        <v>221.691</v>
      </c>
      <c r="J1020" s="47">
        <f t="shared" si="43"/>
        <v>517.279</v>
      </c>
      <c r="K1020" s="5">
        <v>43586</v>
      </c>
      <c r="O1020" s="19"/>
    </row>
    <row r="1021" spans="1:15" ht="15" customHeight="1" x14ac:dyDescent="0.35">
      <c r="A1021" s="45">
        <v>1020</v>
      </c>
      <c r="B1021" s="14">
        <v>0</v>
      </c>
      <c r="C1021" s="46"/>
      <c r="D1021" s="21" t="s">
        <v>2697</v>
      </c>
      <c r="E1021" s="21" t="s">
        <v>2698</v>
      </c>
      <c r="F1021" s="21"/>
      <c r="G1021" s="15">
        <v>563</v>
      </c>
      <c r="H1021" s="22">
        <v>0.15</v>
      </c>
      <c r="I1021" s="47">
        <f t="shared" si="44"/>
        <v>84.45</v>
      </c>
      <c r="J1021" s="47">
        <f t="shared" si="43"/>
        <v>478.55</v>
      </c>
      <c r="K1021" s="5">
        <v>44440</v>
      </c>
      <c r="O1021" s="19"/>
    </row>
    <row r="1022" spans="1:15" ht="15" customHeight="1" x14ac:dyDescent="0.35">
      <c r="A1022" s="45">
        <v>1021</v>
      </c>
      <c r="B1022" s="14">
        <v>0</v>
      </c>
      <c r="C1022" s="46"/>
      <c r="D1022" s="21" t="s">
        <v>2664</v>
      </c>
      <c r="E1022" s="21" t="s">
        <v>114</v>
      </c>
      <c r="F1022" s="21" t="s">
        <v>389</v>
      </c>
      <c r="G1022" s="15">
        <v>260</v>
      </c>
      <c r="H1022" s="22">
        <v>0.2</v>
      </c>
      <c r="I1022" s="47">
        <f t="shared" si="44"/>
        <v>52</v>
      </c>
      <c r="J1022" s="47">
        <f t="shared" si="43"/>
        <v>208</v>
      </c>
      <c r="K1022" s="5">
        <v>44682</v>
      </c>
      <c r="O1022" s="19"/>
    </row>
    <row r="1023" spans="1:15" ht="15" customHeight="1" x14ac:dyDescent="0.35">
      <c r="A1023" s="45">
        <v>1022</v>
      </c>
      <c r="B1023" s="14">
        <v>3</v>
      </c>
      <c r="C1023" s="46"/>
      <c r="D1023" s="21" t="s">
        <v>3088</v>
      </c>
      <c r="E1023" s="21" t="s">
        <v>124</v>
      </c>
      <c r="F1023" s="21" t="s">
        <v>489</v>
      </c>
      <c r="G1023" s="15">
        <v>124</v>
      </c>
      <c r="H1023" s="22">
        <v>0.5</v>
      </c>
      <c r="I1023" s="47">
        <f t="shared" si="44"/>
        <v>62</v>
      </c>
      <c r="J1023" s="47">
        <f t="shared" si="43"/>
        <v>62</v>
      </c>
      <c r="K1023" s="5">
        <v>45839</v>
      </c>
      <c r="O1023" s="19"/>
    </row>
    <row r="1024" spans="1:15" ht="15" customHeight="1" x14ac:dyDescent="0.35">
      <c r="A1024" s="45">
        <v>1023</v>
      </c>
      <c r="B1024" s="14">
        <v>0</v>
      </c>
      <c r="C1024" s="46" t="s">
        <v>3578</v>
      </c>
      <c r="D1024" s="21" t="s">
        <v>1386</v>
      </c>
      <c r="E1024" s="21" t="s">
        <v>1387</v>
      </c>
      <c r="F1024" s="21"/>
      <c r="G1024" s="15">
        <v>80</v>
      </c>
      <c r="H1024" s="22">
        <v>0.6</v>
      </c>
      <c r="I1024" s="47">
        <f t="shared" si="44"/>
        <v>48</v>
      </c>
      <c r="J1024" s="47">
        <f t="shared" si="43"/>
        <v>32</v>
      </c>
      <c r="K1024" s="5">
        <v>44501</v>
      </c>
      <c r="O1024" s="19"/>
    </row>
    <row r="1025" spans="1:15" ht="15" customHeight="1" x14ac:dyDescent="0.35">
      <c r="A1025" s="45">
        <v>1024</v>
      </c>
      <c r="B1025" s="14">
        <v>0</v>
      </c>
      <c r="C1025" s="46"/>
      <c r="D1025" s="21" t="s">
        <v>2492</v>
      </c>
      <c r="E1025" s="21" t="s">
        <v>2493</v>
      </c>
      <c r="F1025" s="21" t="s">
        <v>40</v>
      </c>
      <c r="G1025" s="15">
        <v>1452.66</v>
      </c>
      <c r="H1025" s="22">
        <v>0.75</v>
      </c>
      <c r="I1025" s="47">
        <f t="shared" si="44"/>
        <v>1089.4950000000001</v>
      </c>
      <c r="J1025" s="47">
        <f t="shared" si="43"/>
        <v>363.16499999999996</v>
      </c>
      <c r="K1025" s="5">
        <v>44013</v>
      </c>
      <c r="O1025" s="19"/>
    </row>
    <row r="1026" spans="1:15" ht="15" customHeight="1" x14ac:dyDescent="0.35">
      <c r="A1026" s="45">
        <v>1025</v>
      </c>
      <c r="B1026" s="14">
        <v>0</v>
      </c>
      <c r="C1026" s="46"/>
      <c r="D1026" s="21" t="s">
        <v>2013</v>
      </c>
      <c r="E1026" s="21" t="s">
        <v>2014</v>
      </c>
      <c r="F1026" s="21" t="s">
        <v>2015</v>
      </c>
      <c r="G1026" s="15">
        <v>361</v>
      </c>
      <c r="H1026" s="22">
        <v>0.2</v>
      </c>
      <c r="I1026" s="47">
        <f t="shared" si="44"/>
        <v>72.2</v>
      </c>
      <c r="J1026" s="47">
        <f t="shared" si="43"/>
        <v>288.8</v>
      </c>
      <c r="K1026" s="5">
        <v>44044</v>
      </c>
      <c r="O1026" s="19"/>
    </row>
    <row r="1027" spans="1:15" ht="15" customHeight="1" x14ac:dyDescent="0.35">
      <c r="A1027" s="45">
        <v>1026</v>
      </c>
      <c r="B1027" s="14">
        <v>0</v>
      </c>
      <c r="C1027" s="46"/>
      <c r="D1027" s="21" t="s">
        <v>2056</v>
      </c>
      <c r="E1027" s="21" t="s">
        <v>2057</v>
      </c>
      <c r="F1027" s="21" t="s">
        <v>2058</v>
      </c>
      <c r="G1027" s="15">
        <v>100.29</v>
      </c>
      <c r="H1027" s="22">
        <v>0.4</v>
      </c>
      <c r="I1027" s="47">
        <f t="shared" si="44"/>
        <v>40.116000000000007</v>
      </c>
      <c r="J1027" s="47">
        <f t="shared" si="43"/>
        <v>60.173999999999999</v>
      </c>
      <c r="K1027" s="5">
        <v>43862</v>
      </c>
      <c r="O1027" s="19"/>
    </row>
    <row r="1028" spans="1:15" ht="15" customHeight="1" x14ac:dyDescent="0.35">
      <c r="A1028" s="45">
        <v>1027</v>
      </c>
      <c r="B1028" s="14">
        <v>2</v>
      </c>
      <c r="C1028" s="46"/>
      <c r="D1028" s="21" t="s">
        <v>4347</v>
      </c>
      <c r="E1028" s="21" t="s">
        <v>66</v>
      </c>
      <c r="F1028" s="21" t="s">
        <v>2581</v>
      </c>
      <c r="G1028" s="15">
        <v>168</v>
      </c>
      <c r="H1028" s="22">
        <v>0.5</v>
      </c>
      <c r="I1028" s="47">
        <f t="shared" si="44"/>
        <v>84</v>
      </c>
      <c r="J1028" s="47">
        <f t="shared" si="43"/>
        <v>84</v>
      </c>
      <c r="K1028" s="5">
        <v>45078</v>
      </c>
      <c r="O1028" s="19"/>
    </row>
    <row r="1029" spans="1:15" ht="15" customHeight="1" x14ac:dyDescent="0.35">
      <c r="A1029" s="45">
        <v>1028</v>
      </c>
      <c r="B1029" s="14">
        <v>1</v>
      </c>
      <c r="C1029" s="46"/>
      <c r="D1029" s="21" t="s">
        <v>4348</v>
      </c>
      <c r="E1029" s="21" t="s">
        <v>66</v>
      </c>
      <c r="F1029" s="21" t="s">
        <v>400</v>
      </c>
      <c r="G1029" s="15">
        <v>386</v>
      </c>
      <c r="H1029" s="22">
        <v>0.5</v>
      </c>
      <c r="I1029" s="47">
        <f t="shared" si="44"/>
        <v>193</v>
      </c>
      <c r="J1029" s="47">
        <f t="shared" si="43"/>
        <v>193</v>
      </c>
      <c r="K1029" s="5"/>
      <c r="O1029" s="19"/>
    </row>
    <row r="1030" spans="1:15" ht="15" customHeight="1" x14ac:dyDescent="0.35">
      <c r="A1030" s="45">
        <v>1029</v>
      </c>
      <c r="B1030" s="14">
        <v>1</v>
      </c>
      <c r="C1030" s="46"/>
      <c r="D1030" s="21" t="s">
        <v>4395</v>
      </c>
      <c r="E1030" s="21" t="s">
        <v>4396</v>
      </c>
      <c r="F1030" s="21" t="s">
        <v>4397</v>
      </c>
      <c r="G1030" s="15">
        <v>200</v>
      </c>
      <c r="H1030" s="22">
        <v>0.5</v>
      </c>
      <c r="I1030" s="47">
        <f t="shared" si="44"/>
        <v>100</v>
      </c>
      <c r="J1030" s="47">
        <f t="shared" si="43"/>
        <v>100</v>
      </c>
      <c r="K1030" s="5"/>
      <c r="O1030" s="19"/>
    </row>
    <row r="1031" spans="1:15" ht="15" customHeight="1" x14ac:dyDescent="0.35">
      <c r="A1031" s="45">
        <v>1030</v>
      </c>
      <c r="B1031" s="14">
        <v>3</v>
      </c>
      <c r="C1031" s="46"/>
      <c r="D1031" s="21" t="s">
        <v>3849</v>
      </c>
      <c r="E1031" s="21" t="s">
        <v>66</v>
      </c>
      <c r="F1031" s="51">
        <v>0.05</v>
      </c>
      <c r="G1031" s="15">
        <v>90</v>
      </c>
      <c r="H1031" s="22">
        <v>0.4</v>
      </c>
      <c r="I1031" s="47">
        <f t="shared" si="44"/>
        <v>36</v>
      </c>
      <c r="J1031" s="47">
        <f t="shared" si="43"/>
        <v>54</v>
      </c>
      <c r="K1031" s="5">
        <v>44896</v>
      </c>
      <c r="O1031" s="19"/>
    </row>
    <row r="1032" spans="1:15" ht="15" customHeight="1" x14ac:dyDescent="0.35">
      <c r="A1032" s="45">
        <v>1031</v>
      </c>
      <c r="B1032" s="14">
        <v>0</v>
      </c>
      <c r="C1032" s="46"/>
      <c r="D1032" s="21" t="s">
        <v>182</v>
      </c>
      <c r="E1032" s="21" t="s">
        <v>183</v>
      </c>
      <c r="F1032" s="21" t="s">
        <v>40</v>
      </c>
      <c r="G1032" s="15">
        <v>257</v>
      </c>
      <c r="H1032" s="22">
        <v>0.4</v>
      </c>
      <c r="I1032" s="47">
        <f t="shared" si="44"/>
        <v>102.80000000000001</v>
      </c>
      <c r="J1032" s="47">
        <f t="shared" si="43"/>
        <v>154.19999999999999</v>
      </c>
      <c r="K1032" s="5">
        <v>43313</v>
      </c>
      <c r="O1032" s="19"/>
    </row>
    <row r="1033" spans="1:15" ht="15" customHeight="1" x14ac:dyDescent="0.35">
      <c r="A1033" s="45">
        <v>1032</v>
      </c>
      <c r="B1033" s="14">
        <v>0</v>
      </c>
      <c r="C1033" s="46"/>
      <c r="D1033" s="21" t="s">
        <v>182</v>
      </c>
      <c r="E1033" s="21" t="s">
        <v>183</v>
      </c>
      <c r="F1033" s="21" t="s">
        <v>44</v>
      </c>
      <c r="G1033" s="15">
        <v>220</v>
      </c>
      <c r="H1033" s="22">
        <v>0.4</v>
      </c>
      <c r="I1033" s="47">
        <f t="shared" si="44"/>
        <v>88</v>
      </c>
      <c r="J1033" s="47">
        <f t="shared" si="43"/>
        <v>132</v>
      </c>
      <c r="K1033" s="5">
        <v>43313</v>
      </c>
      <c r="O1033" s="19"/>
    </row>
    <row r="1034" spans="1:15" ht="15" customHeight="1" x14ac:dyDescent="0.35">
      <c r="A1034" s="45">
        <v>1033</v>
      </c>
      <c r="B1034" s="14">
        <v>0</v>
      </c>
      <c r="C1034" s="46" t="s">
        <v>3612</v>
      </c>
      <c r="D1034" s="21" t="s">
        <v>4069</v>
      </c>
      <c r="E1034" s="21" t="s">
        <v>811</v>
      </c>
      <c r="F1034" s="21" t="s">
        <v>41</v>
      </c>
      <c r="G1034" s="15">
        <v>350</v>
      </c>
      <c r="H1034" s="22">
        <v>0.7</v>
      </c>
      <c r="I1034" s="47">
        <f t="shared" si="44"/>
        <v>244.99999999999997</v>
      </c>
      <c r="J1034" s="47">
        <f t="shared" si="43"/>
        <v>105.00000000000003</v>
      </c>
      <c r="K1034" s="5">
        <v>45017</v>
      </c>
      <c r="O1034" s="19"/>
    </row>
    <row r="1035" spans="1:15" ht="15" customHeight="1" x14ac:dyDescent="0.35">
      <c r="A1035" s="45">
        <v>1034</v>
      </c>
      <c r="B1035" s="14">
        <v>1</v>
      </c>
      <c r="C1035" s="46"/>
      <c r="D1035" s="21" t="s">
        <v>4572</v>
      </c>
      <c r="E1035" s="21" t="s">
        <v>811</v>
      </c>
      <c r="F1035" s="21" t="s">
        <v>41</v>
      </c>
      <c r="G1035" s="15">
        <v>420</v>
      </c>
      <c r="H1035" s="22">
        <v>0.7</v>
      </c>
      <c r="I1035" s="47">
        <f t="shared" si="44"/>
        <v>294</v>
      </c>
      <c r="J1035" s="47">
        <f t="shared" si="43"/>
        <v>126</v>
      </c>
      <c r="K1035" s="5">
        <v>45413</v>
      </c>
      <c r="O1035" s="19"/>
    </row>
    <row r="1036" spans="1:15" ht="15" customHeight="1" x14ac:dyDescent="0.35">
      <c r="A1036" s="45">
        <v>1035</v>
      </c>
      <c r="B1036" s="14">
        <v>1</v>
      </c>
      <c r="C1036" s="46"/>
      <c r="D1036" s="21" t="s">
        <v>4567</v>
      </c>
      <c r="E1036" s="21" t="s">
        <v>811</v>
      </c>
      <c r="F1036" s="21" t="s">
        <v>41</v>
      </c>
      <c r="G1036" s="15">
        <v>650</v>
      </c>
      <c r="H1036" s="22">
        <v>0.65</v>
      </c>
      <c r="I1036" s="47">
        <f t="shared" si="44"/>
        <v>422.5</v>
      </c>
      <c r="J1036" s="47">
        <f t="shared" si="43"/>
        <v>227.5</v>
      </c>
      <c r="K1036" s="5">
        <v>45292</v>
      </c>
      <c r="O1036" s="19"/>
    </row>
    <row r="1037" spans="1:15" ht="15" customHeight="1" x14ac:dyDescent="0.35">
      <c r="A1037" s="45">
        <v>1036</v>
      </c>
      <c r="B1037" s="14">
        <v>0</v>
      </c>
      <c r="C1037" s="46"/>
      <c r="D1037" s="21" t="s">
        <v>2567</v>
      </c>
      <c r="E1037" s="21" t="s">
        <v>818</v>
      </c>
      <c r="F1037" s="21" t="s">
        <v>799</v>
      </c>
      <c r="G1037" s="15">
        <v>172.39</v>
      </c>
      <c r="H1037" s="22">
        <v>0.18</v>
      </c>
      <c r="I1037" s="47">
        <f t="shared" si="44"/>
        <v>31.030199999999997</v>
      </c>
      <c r="J1037" s="47">
        <f t="shared" si="43"/>
        <v>141.35979999999998</v>
      </c>
      <c r="K1037" s="5">
        <v>44470</v>
      </c>
    </row>
    <row r="1038" spans="1:15" ht="15" customHeight="1" x14ac:dyDescent="0.35">
      <c r="A1038" s="45">
        <v>1037</v>
      </c>
      <c r="B1038" s="14">
        <v>0</v>
      </c>
      <c r="C1038" s="46"/>
      <c r="D1038" s="21" t="s">
        <v>3463</v>
      </c>
      <c r="E1038" s="21"/>
      <c r="F1038" s="21" t="s">
        <v>400</v>
      </c>
      <c r="G1038" s="15">
        <v>97</v>
      </c>
      <c r="H1038" s="22">
        <v>0.1</v>
      </c>
      <c r="I1038" s="47">
        <f t="shared" si="44"/>
        <v>9.7000000000000011</v>
      </c>
      <c r="J1038" s="47">
        <f t="shared" si="43"/>
        <v>87.3</v>
      </c>
      <c r="K1038" s="5">
        <v>43831</v>
      </c>
    </row>
    <row r="1039" spans="1:15" ht="15" customHeight="1" x14ac:dyDescent="0.35">
      <c r="A1039" s="45">
        <v>1038</v>
      </c>
      <c r="B1039" s="14">
        <v>0</v>
      </c>
      <c r="C1039" s="46"/>
      <c r="D1039" s="21" t="s">
        <v>3773</v>
      </c>
      <c r="E1039" s="21" t="s">
        <v>188</v>
      </c>
      <c r="F1039" s="21" t="s">
        <v>234</v>
      </c>
      <c r="G1039" s="15">
        <v>355</v>
      </c>
      <c r="H1039" s="22">
        <v>0.7</v>
      </c>
      <c r="I1039" s="47">
        <f t="shared" si="44"/>
        <v>248.49999999999997</v>
      </c>
      <c r="J1039" s="47">
        <f t="shared" si="43"/>
        <v>106.50000000000003</v>
      </c>
      <c r="K1039" s="5">
        <v>44927</v>
      </c>
    </row>
    <row r="1040" spans="1:15" ht="15" customHeight="1" x14ac:dyDescent="0.35">
      <c r="A1040" s="45">
        <v>1039</v>
      </c>
      <c r="B1040" s="14">
        <v>3</v>
      </c>
      <c r="C1040" s="46"/>
      <c r="D1040" s="21" t="s">
        <v>3773</v>
      </c>
      <c r="E1040" s="21" t="s">
        <v>188</v>
      </c>
      <c r="F1040" s="21" t="s">
        <v>413</v>
      </c>
      <c r="G1040" s="15">
        <v>419</v>
      </c>
      <c r="H1040" s="22">
        <v>0.65</v>
      </c>
      <c r="I1040" s="47">
        <f t="shared" si="44"/>
        <v>272.35000000000002</v>
      </c>
      <c r="J1040" s="47">
        <f t="shared" si="43"/>
        <v>146.64999999999998</v>
      </c>
      <c r="K1040" s="5">
        <v>45139</v>
      </c>
    </row>
    <row r="1041" spans="1:11" ht="15" customHeight="1" x14ac:dyDescent="0.35">
      <c r="A1041" s="45">
        <v>1040</v>
      </c>
      <c r="B1041" s="14">
        <v>0</v>
      </c>
      <c r="C1041" s="46"/>
      <c r="D1041" s="21" t="s">
        <v>244</v>
      </c>
      <c r="E1041" s="21" t="s">
        <v>188</v>
      </c>
      <c r="F1041" s="21" t="s">
        <v>762</v>
      </c>
      <c r="G1041" s="15">
        <v>320</v>
      </c>
      <c r="H1041" s="22">
        <v>0.5</v>
      </c>
      <c r="I1041" s="47">
        <f t="shared" si="44"/>
        <v>160</v>
      </c>
      <c r="J1041" s="47">
        <f t="shared" si="43"/>
        <v>160</v>
      </c>
      <c r="K1041" s="5">
        <v>42948</v>
      </c>
    </row>
    <row r="1042" spans="1:11" ht="15" customHeight="1" x14ac:dyDescent="0.35">
      <c r="A1042" s="45">
        <v>1041</v>
      </c>
      <c r="B1042" s="14">
        <v>0</v>
      </c>
      <c r="C1042" s="46"/>
      <c r="D1042" s="21" t="s">
        <v>4150</v>
      </c>
      <c r="E1042" s="21" t="s">
        <v>188</v>
      </c>
      <c r="F1042" s="21" t="s">
        <v>234</v>
      </c>
      <c r="G1042" s="15">
        <v>258</v>
      </c>
      <c r="H1042" s="22">
        <v>0.6</v>
      </c>
      <c r="I1042" s="47">
        <f t="shared" si="44"/>
        <v>154.79999999999998</v>
      </c>
      <c r="J1042" s="47">
        <f t="shared" si="43"/>
        <v>103.20000000000002</v>
      </c>
      <c r="K1042" s="5">
        <v>44593</v>
      </c>
    </row>
    <row r="1043" spans="1:11" ht="15" customHeight="1" x14ac:dyDescent="0.35">
      <c r="A1043" s="45">
        <v>1042</v>
      </c>
      <c r="B1043" s="14">
        <v>1</v>
      </c>
      <c r="C1043" s="46"/>
      <c r="D1043" s="21" t="s">
        <v>4122</v>
      </c>
      <c r="E1043" s="21" t="s">
        <v>914</v>
      </c>
      <c r="F1043" s="21" t="s">
        <v>454</v>
      </c>
      <c r="G1043" s="15">
        <v>196</v>
      </c>
      <c r="H1043" s="22">
        <v>0.7</v>
      </c>
      <c r="I1043" s="47">
        <f t="shared" si="44"/>
        <v>137.19999999999999</v>
      </c>
      <c r="J1043" s="47">
        <f t="shared" si="43"/>
        <v>58.800000000000011</v>
      </c>
      <c r="K1043" s="5">
        <v>45108</v>
      </c>
    </row>
    <row r="1044" spans="1:11" ht="15" customHeight="1" x14ac:dyDescent="0.35">
      <c r="A1044" s="45">
        <v>1043</v>
      </c>
      <c r="B1044" s="14">
        <v>0</v>
      </c>
      <c r="C1044" s="46"/>
      <c r="D1044" s="21" t="s">
        <v>1761</v>
      </c>
      <c r="E1044" s="21" t="s">
        <v>1761</v>
      </c>
      <c r="F1044" s="21" t="s">
        <v>2746</v>
      </c>
      <c r="G1044" s="15">
        <v>99</v>
      </c>
      <c r="H1044" s="22">
        <v>0.4</v>
      </c>
      <c r="I1044" s="47">
        <f t="shared" si="44"/>
        <v>39.6</v>
      </c>
      <c r="J1044" s="47">
        <f t="shared" si="43"/>
        <v>59.4</v>
      </c>
      <c r="K1044" s="5">
        <v>43586</v>
      </c>
    </row>
    <row r="1045" spans="1:11" ht="15" customHeight="1" x14ac:dyDescent="0.35">
      <c r="A1045" s="45">
        <v>1044</v>
      </c>
      <c r="B1045" s="14">
        <v>0</v>
      </c>
      <c r="C1045" s="46"/>
      <c r="D1045" s="21" t="s">
        <v>1760</v>
      </c>
      <c r="E1045" s="21" t="s">
        <v>1761</v>
      </c>
      <c r="F1045" s="21" t="s">
        <v>1762</v>
      </c>
      <c r="G1045" s="15">
        <v>90</v>
      </c>
      <c r="H1045" s="22">
        <v>0.4</v>
      </c>
      <c r="I1045" s="47">
        <f t="shared" si="44"/>
        <v>36</v>
      </c>
      <c r="J1045" s="47">
        <f t="shared" si="43"/>
        <v>54</v>
      </c>
      <c r="K1045" s="5">
        <v>43313</v>
      </c>
    </row>
    <row r="1046" spans="1:11" ht="15" customHeight="1" x14ac:dyDescent="0.35">
      <c r="A1046" s="45">
        <v>1045</v>
      </c>
      <c r="B1046" s="14">
        <v>0</v>
      </c>
      <c r="C1046" s="46" t="s">
        <v>3383</v>
      </c>
      <c r="D1046" s="21" t="s">
        <v>2640</v>
      </c>
      <c r="E1046" s="21" t="s">
        <v>2640</v>
      </c>
      <c r="F1046" s="21" t="s">
        <v>3382</v>
      </c>
      <c r="G1046" s="15">
        <v>203</v>
      </c>
      <c r="H1046" s="22">
        <v>0.6</v>
      </c>
      <c r="I1046" s="47">
        <f t="shared" si="44"/>
        <v>121.8</v>
      </c>
      <c r="J1046" s="47">
        <f t="shared" si="43"/>
        <v>81.2</v>
      </c>
      <c r="K1046" s="5">
        <v>44440</v>
      </c>
    </row>
    <row r="1047" spans="1:11" ht="15" customHeight="1" x14ac:dyDescent="0.35">
      <c r="A1047" s="45">
        <v>1046</v>
      </c>
      <c r="B1047" s="14">
        <v>0</v>
      </c>
      <c r="C1047" s="46"/>
      <c r="D1047" s="21" t="s">
        <v>1818</v>
      </c>
      <c r="E1047" s="21" t="s">
        <v>1819</v>
      </c>
      <c r="F1047" s="21"/>
      <c r="G1047" s="15">
        <v>367</v>
      </c>
      <c r="H1047" s="22">
        <v>0.5</v>
      </c>
      <c r="I1047" s="47">
        <f t="shared" si="44"/>
        <v>183.5</v>
      </c>
      <c r="J1047" s="47">
        <f t="shared" si="43"/>
        <v>183.5</v>
      </c>
      <c r="K1047" s="5"/>
    </row>
    <row r="1048" spans="1:11" ht="15" customHeight="1" x14ac:dyDescent="0.35">
      <c r="A1048" s="45">
        <v>1047</v>
      </c>
      <c r="B1048" s="14">
        <v>0</v>
      </c>
      <c r="C1048" s="46"/>
      <c r="D1048" s="21" t="s">
        <v>1075</v>
      </c>
      <c r="E1048" s="21" t="s">
        <v>101</v>
      </c>
      <c r="F1048" s="21" t="s">
        <v>202</v>
      </c>
      <c r="G1048" s="15">
        <v>221.88</v>
      </c>
      <c r="H1048" s="22">
        <v>0.2</v>
      </c>
      <c r="I1048" s="47">
        <f t="shared" si="44"/>
        <v>44.376000000000005</v>
      </c>
      <c r="J1048" s="47">
        <f t="shared" si="43"/>
        <v>177.50399999999999</v>
      </c>
      <c r="K1048" s="5">
        <v>44378</v>
      </c>
    </row>
    <row r="1049" spans="1:11" ht="15" customHeight="1" x14ac:dyDescent="0.35">
      <c r="A1049" s="45">
        <v>1048</v>
      </c>
      <c r="B1049" s="14">
        <v>0</v>
      </c>
      <c r="C1049" s="46"/>
      <c r="D1049" s="21" t="s">
        <v>2692</v>
      </c>
      <c r="E1049" s="21" t="s">
        <v>101</v>
      </c>
      <c r="F1049" s="21"/>
      <c r="G1049" s="15">
        <v>1037</v>
      </c>
      <c r="H1049" s="22">
        <v>0.15</v>
      </c>
      <c r="I1049" s="47">
        <f t="shared" si="44"/>
        <v>155.54999999999998</v>
      </c>
      <c r="J1049" s="47">
        <f t="shared" si="43"/>
        <v>881.45</v>
      </c>
      <c r="K1049" s="5"/>
    </row>
    <row r="1050" spans="1:11" ht="15" customHeight="1" x14ac:dyDescent="0.35">
      <c r="A1050" s="45">
        <v>1049</v>
      </c>
      <c r="B1050" s="14">
        <v>0</v>
      </c>
      <c r="C1050" s="46"/>
      <c r="D1050" s="21" t="s">
        <v>1020</v>
      </c>
      <c r="E1050" s="21" t="s">
        <v>1004</v>
      </c>
      <c r="F1050" s="21" t="s">
        <v>1005</v>
      </c>
      <c r="G1050" s="15">
        <v>268</v>
      </c>
      <c r="H1050" s="22">
        <v>0.2</v>
      </c>
      <c r="I1050" s="47">
        <f t="shared" si="44"/>
        <v>53.6</v>
      </c>
      <c r="J1050" s="47">
        <f t="shared" si="43"/>
        <v>214.4</v>
      </c>
      <c r="K1050" s="5">
        <v>43221</v>
      </c>
    </row>
    <row r="1051" spans="1:11" ht="15" customHeight="1" x14ac:dyDescent="0.35">
      <c r="A1051" s="45">
        <v>1050</v>
      </c>
      <c r="B1051" s="14">
        <v>0</v>
      </c>
      <c r="C1051" s="14"/>
      <c r="D1051" s="21" t="s">
        <v>3972</v>
      </c>
      <c r="E1051" s="21" t="s">
        <v>525</v>
      </c>
      <c r="F1051" s="21"/>
      <c r="G1051" s="15">
        <v>117</v>
      </c>
      <c r="H1051" s="22">
        <v>0.3</v>
      </c>
      <c r="I1051" s="47">
        <f t="shared" si="44"/>
        <v>35.1</v>
      </c>
      <c r="J1051" s="47">
        <f t="shared" si="43"/>
        <v>81.900000000000006</v>
      </c>
      <c r="K1051" s="5">
        <v>44866</v>
      </c>
    </row>
    <row r="1052" spans="1:11" ht="15" customHeight="1" x14ac:dyDescent="0.35">
      <c r="A1052" s="45">
        <v>1051</v>
      </c>
      <c r="B1052" s="14">
        <v>1</v>
      </c>
      <c r="C1052" s="46"/>
      <c r="D1052" s="21" t="s">
        <v>2734</v>
      </c>
      <c r="E1052" s="21" t="s">
        <v>2560</v>
      </c>
      <c r="F1052" s="21" t="s">
        <v>2735</v>
      </c>
      <c r="G1052" s="15">
        <v>198</v>
      </c>
      <c r="H1052" s="22">
        <v>0.5</v>
      </c>
      <c r="I1052" s="47">
        <f t="shared" si="44"/>
        <v>99</v>
      </c>
      <c r="J1052" s="47">
        <f t="shared" si="43"/>
        <v>99</v>
      </c>
      <c r="K1052" s="5">
        <v>44562</v>
      </c>
    </row>
    <row r="1053" spans="1:11" ht="15" customHeight="1" x14ac:dyDescent="0.35">
      <c r="A1053" s="45">
        <v>1052</v>
      </c>
      <c r="B1053" s="14">
        <v>0</v>
      </c>
      <c r="C1053" s="46"/>
      <c r="D1053" s="21" t="s">
        <v>2861</v>
      </c>
      <c r="E1053" s="21" t="s">
        <v>2560</v>
      </c>
      <c r="F1053" s="21" t="s">
        <v>790</v>
      </c>
      <c r="G1053" s="15">
        <v>219.81</v>
      </c>
      <c r="H1053" s="22">
        <v>0.5</v>
      </c>
      <c r="I1053" s="47">
        <f t="shared" si="44"/>
        <v>109.905</v>
      </c>
      <c r="J1053" s="47">
        <f t="shared" si="43"/>
        <v>109.905</v>
      </c>
      <c r="K1053" s="5">
        <v>43983</v>
      </c>
    </row>
    <row r="1054" spans="1:11" ht="15" customHeight="1" x14ac:dyDescent="0.35">
      <c r="A1054" s="45">
        <v>1053</v>
      </c>
      <c r="B1054" s="14">
        <v>0</v>
      </c>
      <c r="C1054" s="46"/>
      <c r="D1054" s="21" t="s">
        <v>2559</v>
      </c>
      <c r="E1054" s="21" t="s">
        <v>2560</v>
      </c>
      <c r="F1054" s="21" t="s">
        <v>234</v>
      </c>
      <c r="G1054" s="15">
        <v>216</v>
      </c>
      <c r="H1054" s="22">
        <v>0.5</v>
      </c>
      <c r="I1054" s="47">
        <f t="shared" si="44"/>
        <v>108</v>
      </c>
      <c r="J1054" s="47">
        <f t="shared" si="43"/>
        <v>108</v>
      </c>
      <c r="K1054" s="5">
        <v>43800</v>
      </c>
    </row>
    <row r="1055" spans="1:11" ht="15" customHeight="1" x14ac:dyDescent="0.35">
      <c r="A1055" s="45">
        <v>1054</v>
      </c>
      <c r="B1055" s="14">
        <v>0</v>
      </c>
      <c r="C1055" s="46"/>
      <c r="D1055" s="21" t="s">
        <v>2980</v>
      </c>
      <c r="E1055" s="21" t="s">
        <v>2981</v>
      </c>
      <c r="F1055" s="21" t="s">
        <v>2982</v>
      </c>
      <c r="G1055" s="15">
        <v>364.1</v>
      </c>
      <c r="H1055" s="22">
        <v>0.15</v>
      </c>
      <c r="I1055" s="47">
        <f t="shared" si="44"/>
        <v>54.615000000000002</v>
      </c>
      <c r="J1055" s="47">
        <f t="shared" si="43"/>
        <v>309.48500000000001</v>
      </c>
      <c r="K1055" s="5"/>
    </row>
    <row r="1056" spans="1:11" ht="15" customHeight="1" x14ac:dyDescent="0.35">
      <c r="A1056" s="45">
        <v>1055</v>
      </c>
      <c r="B1056" s="14">
        <v>0</v>
      </c>
      <c r="C1056" s="14"/>
      <c r="D1056" s="21" t="s">
        <v>4463</v>
      </c>
      <c r="E1056" s="21" t="s">
        <v>983</v>
      </c>
      <c r="F1056" s="21" t="s">
        <v>2446</v>
      </c>
      <c r="G1056" s="15">
        <v>150.63999999999999</v>
      </c>
      <c r="H1056" s="22">
        <v>0.4</v>
      </c>
      <c r="I1056" s="47">
        <f t="shared" si="44"/>
        <v>60.256</v>
      </c>
      <c r="J1056" s="47">
        <f t="shared" si="43"/>
        <v>90.383999999999986</v>
      </c>
      <c r="K1056" s="5">
        <v>44621</v>
      </c>
    </row>
    <row r="1057" spans="1:16" ht="15" customHeight="1" x14ac:dyDescent="0.35">
      <c r="A1057" s="45">
        <v>1056</v>
      </c>
      <c r="B1057" s="14">
        <v>0</v>
      </c>
      <c r="C1057" s="46"/>
      <c r="D1057" s="21" t="s">
        <v>1778</v>
      </c>
      <c r="E1057" s="21" t="s">
        <v>201</v>
      </c>
      <c r="F1057" s="21" t="s">
        <v>202</v>
      </c>
      <c r="G1057" s="15">
        <v>74</v>
      </c>
      <c r="H1057" s="22">
        <v>0.18</v>
      </c>
      <c r="I1057" s="47">
        <f t="shared" si="44"/>
        <v>13.32</v>
      </c>
      <c r="J1057" s="47">
        <f t="shared" si="43"/>
        <v>60.68</v>
      </c>
      <c r="K1057" s="5">
        <v>43647</v>
      </c>
      <c r="L1057" s="17" t="s">
        <v>1668</v>
      </c>
    </row>
    <row r="1058" spans="1:16" ht="15" customHeight="1" x14ac:dyDescent="0.35">
      <c r="A1058" s="45">
        <v>1057</v>
      </c>
      <c r="B1058" s="14">
        <v>0</v>
      </c>
      <c r="C1058" s="14"/>
      <c r="D1058" s="21" t="s">
        <v>3934</v>
      </c>
      <c r="E1058" s="21" t="s">
        <v>3935</v>
      </c>
      <c r="F1058" s="21" t="s">
        <v>398</v>
      </c>
      <c r="G1058" s="15">
        <v>2150</v>
      </c>
      <c r="H1058" s="22">
        <v>0.35</v>
      </c>
      <c r="I1058" s="47">
        <f t="shared" si="44"/>
        <v>752.5</v>
      </c>
      <c r="J1058" s="47">
        <f t="shared" si="43"/>
        <v>1397.5</v>
      </c>
      <c r="K1058" s="5">
        <v>44927</v>
      </c>
    </row>
    <row r="1059" spans="1:16" ht="15" customHeight="1" x14ac:dyDescent="0.35">
      <c r="A1059" s="45">
        <v>1058</v>
      </c>
      <c r="B1059" s="14">
        <v>2</v>
      </c>
      <c r="C1059" s="46"/>
      <c r="D1059" s="21" t="s">
        <v>3052</v>
      </c>
      <c r="E1059" s="21" t="s">
        <v>1349</v>
      </c>
      <c r="F1059" s="21" t="s">
        <v>48</v>
      </c>
      <c r="G1059" s="15">
        <v>54</v>
      </c>
      <c r="H1059" s="22">
        <v>0.4</v>
      </c>
      <c r="I1059" s="47">
        <f t="shared" si="44"/>
        <v>21.6</v>
      </c>
      <c r="J1059" s="47">
        <f t="shared" si="43"/>
        <v>32.4</v>
      </c>
      <c r="K1059" s="5">
        <v>44958</v>
      </c>
    </row>
    <row r="1060" spans="1:16" ht="15" customHeight="1" x14ac:dyDescent="0.35">
      <c r="A1060" s="45">
        <v>1059</v>
      </c>
      <c r="B1060" s="14">
        <v>1</v>
      </c>
      <c r="C1060" s="46" t="s">
        <v>3460</v>
      </c>
      <c r="D1060" s="21" t="s">
        <v>2925</v>
      </c>
      <c r="E1060" s="21" t="s">
        <v>2926</v>
      </c>
      <c r="F1060" s="21" t="s">
        <v>2927</v>
      </c>
      <c r="G1060" s="15">
        <v>1214</v>
      </c>
      <c r="H1060" s="22">
        <v>0.25</v>
      </c>
      <c r="I1060" s="47">
        <f t="shared" si="44"/>
        <v>303.5</v>
      </c>
      <c r="J1060" s="47">
        <f t="shared" si="43"/>
        <v>910.5</v>
      </c>
      <c r="K1060" s="5">
        <v>44986</v>
      </c>
      <c r="L1060" s="17" t="s">
        <v>4313</v>
      </c>
    </row>
    <row r="1061" spans="1:16" ht="15" customHeight="1" x14ac:dyDescent="0.35">
      <c r="A1061" s="45">
        <v>1060</v>
      </c>
      <c r="B1061" s="14">
        <v>0</v>
      </c>
      <c r="C1061" s="46"/>
      <c r="D1061" s="21" t="s">
        <v>1566</v>
      </c>
      <c r="E1061" s="21" t="s">
        <v>1568</v>
      </c>
      <c r="F1061" s="21" t="s">
        <v>41</v>
      </c>
      <c r="G1061" s="15">
        <v>451</v>
      </c>
      <c r="H1061" s="22">
        <v>0.25</v>
      </c>
      <c r="I1061" s="47">
        <f t="shared" si="44"/>
        <v>112.75</v>
      </c>
      <c r="J1061" s="47">
        <f t="shared" ref="J1061:J1123" si="45">G1061-I1061</f>
        <v>338.25</v>
      </c>
      <c r="K1061" s="5">
        <v>43405</v>
      </c>
      <c r="O1061" s="19"/>
      <c r="P1061" s="19"/>
    </row>
    <row r="1062" spans="1:16" ht="15" customHeight="1" x14ac:dyDescent="0.35">
      <c r="A1062" s="45">
        <v>1061</v>
      </c>
      <c r="B1062" s="14">
        <v>3</v>
      </c>
      <c r="C1062" s="46" t="s">
        <v>3459</v>
      </c>
      <c r="D1062" s="21" t="s">
        <v>1567</v>
      </c>
      <c r="E1062" s="21" t="s">
        <v>1568</v>
      </c>
      <c r="F1062" s="21" t="s">
        <v>41</v>
      </c>
      <c r="G1062" s="15">
        <v>1214</v>
      </c>
      <c r="H1062" s="22">
        <v>0.3</v>
      </c>
      <c r="I1062" s="47">
        <f t="shared" si="44"/>
        <v>364.2</v>
      </c>
      <c r="J1062" s="47">
        <f t="shared" si="45"/>
        <v>849.8</v>
      </c>
      <c r="K1062" s="5">
        <v>44927</v>
      </c>
      <c r="L1062" s="19" t="s">
        <v>4342</v>
      </c>
      <c r="M1062" s="19"/>
      <c r="O1062" s="19"/>
    </row>
    <row r="1063" spans="1:16" ht="15" customHeight="1" x14ac:dyDescent="0.35">
      <c r="A1063" s="45">
        <v>1062</v>
      </c>
      <c r="B1063" s="14">
        <v>0</v>
      </c>
      <c r="C1063" s="46"/>
      <c r="D1063" s="21" t="s">
        <v>1702</v>
      </c>
      <c r="E1063" s="21" t="s">
        <v>1463</v>
      </c>
      <c r="F1063" s="21"/>
      <c r="G1063" s="15">
        <v>203</v>
      </c>
      <c r="H1063" s="22">
        <v>0.2</v>
      </c>
      <c r="I1063" s="47">
        <f t="shared" si="44"/>
        <v>40.6</v>
      </c>
      <c r="J1063" s="47">
        <f t="shared" si="45"/>
        <v>162.4</v>
      </c>
      <c r="K1063" s="5">
        <v>43221</v>
      </c>
      <c r="M1063" s="19"/>
      <c r="O1063" s="19"/>
    </row>
    <row r="1064" spans="1:16" ht="15" customHeight="1" x14ac:dyDescent="0.35">
      <c r="A1064" s="45">
        <v>1063</v>
      </c>
      <c r="B1064" s="14">
        <v>1</v>
      </c>
      <c r="C1064" s="46"/>
      <c r="D1064" s="21" t="s">
        <v>3808</v>
      </c>
      <c r="E1064" s="21" t="s">
        <v>1059</v>
      </c>
      <c r="F1064" s="21" t="s">
        <v>1842</v>
      </c>
      <c r="G1064" s="15">
        <v>773</v>
      </c>
      <c r="H1064" s="22">
        <v>0.2</v>
      </c>
      <c r="I1064" s="47">
        <f t="shared" si="44"/>
        <v>154.60000000000002</v>
      </c>
      <c r="J1064" s="47">
        <f t="shared" si="45"/>
        <v>618.4</v>
      </c>
      <c r="K1064" s="5">
        <v>45231</v>
      </c>
      <c r="O1064" s="19"/>
    </row>
    <row r="1065" spans="1:16" ht="15" customHeight="1" x14ac:dyDescent="0.35">
      <c r="A1065" s="45">
        <v>1064</v>
      </c>
      <c r="B1065" s="14">
        <v>0</v>
      </c>
      <c r="C1065" s="46"/>
      <c r="D1065" s="21" t="s">
        <v>4284</v>
      </c>
      <c r="E1065" s="21" t="s">
        <v>53</v>
      </c>
      <c r="F1065" s="21" t="s">
        <v>382</v>
      </c>
      <c r="G1065" s="15">
        <v>50</v>
      </c>
      <c r="H1065" s="22">
        <v>0.2</v>
      </c>
      <c r="I1065" s="47">
        <f t="shared" si="44"/>
        <v>10</v>
      </c>
      <c r="J1065" s="47">
        <f t="shared" si="45"/>
        <v>40</v>
      </c>
      <c r="K1065" s="5">
        <v>43252</v>
      </c>
      <c r="O1065" s="19"/>
    </row>
    <row r="1066" spans="1:16" ht="15" customHeight="1" x14ac:dyDescent="0.35">
      <c r="A1066" s="45">
        <v>1065</v>
      </c>
      <c r="B1066" s="14">
        <v>1</v>
      </c>
      <c r="C1066" s="46"/>
      <c r="D1066" s="21" t="s">
        <v>4288</v>
      </c>
      <c r="E1066" s="21" t="s">
        <v>523</v>
      </c>
      <c r="F1066" s="21" t="s">
        <v>4125</v>
      </c>
      <c r="G1066" s="15">
        <v>211</v>
      </c>
      <c r="H1066" s="22">
        <v>0.2</v>
      </c>
      <c r="I1066" s="47">
        <f t="shared" si="44"/>
        <v>42.2</v>
      </c>
      <c r="J1066" s="47">
        <f t="shared" si="45"/>
        <v>168.8</v>
      </c>
      <c r="K1066" s="5">
        <v>43556</v>
      </c>
      <c r="O1066" s="19"/>
    </row>
    <row r="1067" spans="1:16" ht="15" customHeight="1" x14ac:dyDescent="0.35">
      <c r="A1067" s="45">
        <v>1066</v>
      </c>
      <c r="B1067" s="14">
        <v>0</v>
      </c>
      <c r="C1067" s="46" t="s">
        <v>3246</v>
      </c>
      <c r="D1067" s="21" t="s">
        <v>455</v>
      </c>
      <c r="E1067" s="21" t="s">
        <v>93</v>
      </c>
      <c r="F1067" s="21" t="s">
        <v>232</v>
      </c>
      <c r="G1067" s="15">
        <v>123.13</v>
      </c>
      <c r="H1067" s="22">
        <v>0.18</v>
      </c>
      <c r="I1067" s="47">
        <f t="shared" si="44"/>
        <v>22.163399999999999</v>
      </c>
      <c r="J1067" s="47">
        <f t="shared" si="45"/>
        <v>100.9666</v>
      </c>
      <c r="K1067" s="5">
        <v>44287</v>
      </c>
      <c r="O1067" s="19"/>
    </row>
    <row r="1068" spans="1:16" ht="15" customHeight="1" x14ac:dyDescent="0.35">
      <c r="A1068" s="45">
        <v>1067</v>
      </c>
      <c r="B1068" s="14">
        <v>0</v>
      </c>
      <c r="C1068" s="46"/>
      <c r="D1068" s="21" t="s">
        <v>1031</v>
      </c>
      <c r="E1068" s="21" t="s">
        <v>1032</v>
      </c>
      <c r="F1068" s="21"/>
      <c r="G1068" s="15">
        <v>830</v>
      </c>
      <c r="H1068" s="22">
        <v>0.3</v>
      </c>
      <c r="I1068" s="47">
        <f t="shared" si="44"/>
        <v>249</v>
      </c>
      <c r="J1068" s="47">
        <f t="shared" si="45"/>
        <v>581</v>
      </c>
      <c r="K1068" s="5"/>
      <c r="O1068" s="19"/>
    </row>
    <row r="1069" spans="1:16" ht="15" customHeight="1" x14ac:dyDescent="0.35">
      <c r="A1069" s="45">
        <v>1068</v>
      </c>
      <c r="B1069" s="14">
        <v>2</v>
      </c>
      <c r="C1069" s="46"/>
      <c r="D1069" s="21" t="s">
        <v>3070</v>
      </c>
      <c r="E1069" s="21" t="s">
        <v>610</v>
      </c>
      <c r="F1069" s="21" t="s">
        <v>3071</v>
      </c>
      <c r="G1069" s="15">
        <v>126</v>
      </c>
      <c r="H1069" s="22">
        <v>0.6</v>
      </c>
      <c r="I1069" s="47">
        <f t="shared" si="44"/>
        <v>75.599999999999994</v>
      </c>
      <c r="J1069" s="47">
        <f t="shared" si="45"/>
        <v>50.400000000000006</v>
      </c>
      <c r="K1069" s="5">
        <v>44866</v>
      </c>
      <c r="O1069" s="19"/>
    </row>
    <row r="1070" spans="1:16" ht="15" customHeight="1" x14ac:dyDescent="0.35">
      <c r="A1070" s="45">
        <v>1069</v>
      </c>
      <c r="B1070" s="14">
        <v>0</v>
      </c>
      <c r="C1070" s="46"/>
      <c r="D1070" s="21" t="s">
        <v>701</v>
      </c>
      <c r="E1070" s="21" t="s">
        <v>374</v>
      </c>
      <c r="F1070" s="21"/>
      <c r="G1070" s="15">
        <v>163.30000000000001</v>
      </c>
      <c r="H1070" s="22">
        <v>0.15</v>
      </c>
      <c r="I1070" s="47">
        <f t="shared" si="44"/>
        <v>24.495000000000001</v>
      </c>
      <c r="J1070" s="47">
        <f t="shared" si="45"/>
        <v>138.80500000000001</v>
      </c>
      <c r="K1070" s="5">
        <v>43405</v>
      </c>
      <c r="O1070" s="19"/>
    </row>
    <row r="1071" spans="1:16" ht="15" customHeight="1" x14ac:dyDescent="0.35">
      <c r="A1071" s="45">
        <v>1070</v>
      </c>
      <c r="B1071" s="14">
        <v>1</v>
      </c>
      <c r="C1071" s="46"/>
      <c r="D1071" s="21" t="s">
        <v>4358</v>
      </c>
      <c r="E1071" s="21" t="s">
        <v>157</v>
      </c>
      <c r="F1071" s="21" t="s">
        <v>4359</v>
      </c>
      <c r="G1071" s="15">
        <v>145</v>
      </c>
      <c r="H1071" s="22">
        <v>0.7</v>
      </c>
      <c r="I1071" s="47">
        <f t="shared" si="44"/>
        <v>101.5</v>
      </c>
      <c r="J1071" s="47">
        <f t="shared" si="45"/>
        <v>43.5</v>
      </c>
      <c r="K1071" s="5"/>
      <c r="L1071" s="17" t="s">
        <v>1316</v>
      </c>
      <c r="O1071" s="19"/>
    </row>
    <row r="1072" spans="1:16" ht="15" customHeight="1" x14ac:dyDescent="0.35">
      <c r="A1072" s="45">
        <v>1071</v>
      </c>
      <c r="B1072" s="14">
        <v>0</v>
      </c>
      <c r="C1072" s="14"/>
      <c r="D1072" s="21" t="s">
        <v>4178</v>
      </c>
      <c r="E1072" s="21" t="s">
        <v>181</v>
      </c>
      <c r="F1072" s="21"/>
      <c r="G1072" s="15">
        <v>51.5</v>
      </c>
      <c r="H1072" s="22">
        <v>0.25</v>
      </c>
      <c r="I1072" s="47">
        <f t="shared" si="44"/>
        <v>12.875</v>
      </c>
      <c r="J1072" s="47">
        <f t="shared" si="45"/>
        <v>38.625</v>
      </c>
      <c r="K1072" s="5">
        <v>44713</v>
      </c>
      <c r="O1072" s="19"/>
    </row>
    <row r="1073" spans="1:15" ht="15" customHeight="1" x14ac:dyDescent="0.35">
      <c r="A1073" s="45">
        <v>1072</v>
      </c>
      <c r="B1073" s="14">
        <v>2</v>
      </c>
      <c r="C1073" s="46" t="s">
        <v>3689</v>
      </c>
      <c r="D1073" s="21" t="s">
        <v>4547</v>
      </c>
      <c r="E1073" s="21" t="s">
        <v>181</v>
      </c>
      <c r="F1073" s="21" t="s">
        <v>44</v>
      </c>
      <c r="G1073" s="15">
        <v>80</v>
      </c>
      <c r="H1073" s="22">
        <v>0.6</v>
      </c>
      <c r="I1073" s="47">
        <f t="shared" si="44"/>
        <v>48</v>
      </c>
      <c r="J1073" s="47">
        <f t="shared" si="45"/>
        <v>32</v>
      </c>
      <c r="K1073" s="5">
        <v>45231</v>
      </c>
      <c r="O1073" s="19"/>
    </row>
    <row r="1074" spans="1:15" ht="15" customHeight="1" x14ac:dyDescent="0.35">
      <c r="A1074" s="45">
        <v>1073</v>
      </c>
      <c r="B1074" s="14">
        <v>1</v>
      </c>
      <c r="C1074" s="46"/>
      <c r="D1074" s="21" t="s">
        <v>4242</v>
      </c>
      <c r="E1074" s="21" t="s">
        <v>603</v>
      </c>
      <c r="F1074" s="21" t="s">
        <v>234</v>
      </c>
      <c r="G1074" s="15">
        <v>540</v>
      </c>
      <c r="H1074" s="22">
        <v>0.85</v>
      </c>
      <c r="I1074" s="47">
        <f t="shared" si="44"/>
        <v>459</v>
      </c>
      <c r="J1074" s="47">
        <f t="shared" si="45"/>
        <v>81</v>
      </c>
      <c r="K1074" s="5">
        <v>44743</v>
      </c>
      <c r="L1074" s="17" t="s">
        <v>4568</v>
      </c>
      <c r="O1074" s="19"/>
    </row>
    <row r="1075" spans="1:15" ht="15" customHeight="1" x14ac:dyDescent="0.35">
      <c r="A1075" s="45">
        <v>1074</v>
      </c>
      <c r="B1075" s="14">
        <v>0</v>
      </c>
      <c r="C1075" s="46"/>
      <c r="D1075" s="21" t="s">
        <v>1847</v>
      </c>
      <c r="E1075" s="21" t="s">
        <v>170</v>
      </c>
      <c r="F1075" s="21" t="s">
        <v>44</v>
      </c>
      <c r="G1075" s="15">
        <v>63</v>
      </c>
      <c r="H1075" s="22">
        <v>0.57999999999999996</v>
      </c>
      <c r="I1075" s="47">
        <f t="shared" si="44"/>
        <v>36.54</v>
      </c>
      <c r="J1075" s="47">
        <f t="shared" si="45"/>
        <v>26.46</v>
      </c>
      <c r="K1075" s="5">
        <v>43252</v>
      </c>
      <c r="O1075" s="19"/>
    </row>
    <row r="1076" spans="1:15" ht="15" customHeight="1" x14ac:dyDescent="0.35">
      <c r="A1076" s="45">
        <v>1075</v>
      </c>
      <c r="B1076" s="14">
        <v>0</v>
      </c>
      <c r="C1076" s="46"/>
      <c r="D1076" s="21" t="s">
        <v>1137</v>
      </c>
      <c r="E1076" s="21" t="s">
        <v>170</v>
      </c>
      <c r="F1076" s="21" t="s">
        <v>382</v>
      </c>
      <c r="G1076" s="15">
        <v>84</v>
      </c>
      <c r="H1076" s="22">
        <v>0.7</v>
      </c>
      <c r="I1076" s="47">
        <f t="shared" si="44"/>
        <v>58.8</v>
      </c>
      <c r="J1076" s="47">
        <f t="shared" si="45"/>
        <v>25.200000000000003</v>
      </c>
      <c r="K1076" s="5">
        <v>43191</v>
      </c>
      <c r="O1076" s="19"/>
    </row>
    <row r="1077" spans="1:15" ht="15" customHeight="1" x14ac:dyDescent="0.35">
      <c r="A1077" s="45">
        <v>1076</v>
      </c>
      <c r="B1077" s="14">
        <v>0</v>
      </c>
      <c r="C1077" s="46"/>
      <c r="D1077" s="21" t="s">
        <v>2676</v>
      </c>
      <c r="E1077" s="21" t="s">
        <v>2677</v>
      </c>
      <c r="F1077" s="21" t="s">
        <v>208</v>
      </c>
      <c r="G1077" s="15">
        <v>64</v>
      </c>
      <c r="H1077" s="22">
        <v>0.55000000000000004</v>
      </c>
      <c r="I1077" s="47">
        <f t="shared" si="44"/>
        <v>35.200000000000003</v>
      </c>
      <c r="J1077" s="47">
        <f t="shared" si="45"/>
        <v>28.799999999999997</v>
      </c>
      <c r="K1077" s="5">
        <v>43922</v>
      </c>
      <c r="O1077" s="19"/>
    </row>
    <row r="1078" spans="1:15" ht="15" customHeight="1" x14ac:dyDescent="0.35">
      <c r="A1078" s="45">
        <v>1077</v>
      </c>
      <c r="B1078" s="14">
        <v>0</v>
      </c>
      <c r="C1078" s="14"/>
      <c r="D1078" s="21" t="s">
        <v>3961</v>
      </c>
      <c r="E1078" s="21" t="s">
        <v>984</v>
      </c>
      <c r="F1078" s="21" t="s">
        <v>2921</v>
      </c>
      <c r="G1078" s="15">
        <v>160</v>
      </c>
      <c r="H1078" s="22">
        <v>0.6</v>
      </c>
      <c r="I1078" s="47">
        <f t="shared" si="44"/>
        <v>96</v>
      </c>
      <c r="J1078" s="47">
        <f t="shared" si="45"/>
        <v>64</v>
      </c>
      <c r="K1078" s="5">
        <v>44835</v>
      </c>
      <c r="O1078" s="19"/>
    </row>
    <row r="1079" spans="1:15" ht="15" customHeight="1" x14ac:dyDescent="0.35">
      <c r="A1079" s="45">
        <v>1078</v>
      </c>
      <c r="B1079" s="14">
        <v>3</v>
      </c>
      <c r="C1079" s="46"/>
      <c r="D1079" s="21" t="s">
        <v>4574</v>
      </c>
      <c r="E1079" s="21" t="s">
        <v>64</v>
      </c>
      <c r="F1079" s="21" t="s">
        <v>4055</v>
      </c>
      <c r="G1079" s="15">
        <v>790</v>
      </c>
      <c r="H1079" s="22">
        <v>0.75</v>
      </c>
      <c r="I1079" s="47">
        <f t="shared" si="44"/>
        <v>592.5</v>
      </c>
      <c r="J1079" s="47">
        <f t="shared" si="45"/>
        <v>197.5</v>
      </c>
      <c r="K1079" s="5">
        <v>44866</v>
      </c>
      <c r="O1079" s="19"/>
    </row>
    <row r="1080" spans="1:15" ht="15" customHeight="1" x14ac:dyDescent="0.35">
      <c r="A1080" s="45">
        <v>1079</v>
      </c>
      <c r="B1080" s="14">
        <v>2</v>
      </c>
      <c r="C1080" s="46"/>
      <c r="D1080" s="21" t="s">
        <v>4299</v>
      </c>
      <c r="E1080" s="21" t="s">
        <v>984</v>
      </c>
      <c r="F1080" s="21" t="s">
        <v>208</v>
      </c>
      <c r="G1080" s="15">
        <v>120</v>
      </c>
      <c r="H1080" s="22">
        <v>0.6</v>
      </c>
      <c r="I1080" s="47">
        <f t="shared" si="44"/>
        <v>72</v>
      </c>
      <c r="J1080" s="47">
        <f t="shared" si="45"/>
        <v>48</v>
      </c>
      <c r="K1080" s="5">
        <v>44958</v>
      </c>
    </row>
    <row r="1081" spans="1:15" ht="15" customHeight="1" x14ac:dyDescent="0.35">
      <c r="A1081" s="45">
        <v>1080</v>
      </c>
      <c r="B1081" s="14">
        <v>0</v>
      </c>
      <c r="C1081" s="14"/>
      <c r="D1081" s="21" t="s">
        <v>4318</v>
      </c>
      <c r="E1081" s="21" t="s">
        <v>984</v>
      </c>
      <c r="F1081" s="21" t="s">
        <v>2921</v>
      </c>
      <c r="G1081" s="15">
        <v>480</v>
      </c>
      <c r="H1081" s="22">
        <v>0.8</v>
      </c>
      <c r="I1081" s="47">
        <f t="shared" ref="I1081:I1143" si="46">G1081*H1081</f>
        <v>384</v>
      </c>
      <c r="J1081" s="47">
        <f t="shared" si="45"/>
        <v>96</v>
      </c>
      <c r="K1081" s="5">
        <v>45689</v>
      </c>
    </row>
    <row r="1082" spans="1:15" ht="15" customHeight="1" x14ac:dyDescent="0.35">
      <c r="A1082" s="45">
        <v>1081</v>
      </c>
      <c r="B1082" s="14">
        <v>0</v>
      </c>
      <c r="C1082" s="46"/>
      <c r="D1082" s="21" t="s">
        <v>3061</v>
      </c>
      <c r="E1082" s="21" t="s">
        <v>668</v>
      </c>
      <c r="F1082" s="21" t="s">
        <v>44</v>
      </c>
      <c r="G1082" s="15">
        <v>80.400000000000006</v>
      </c>
      <c r="H1082" s="22">
        <v>0.1</v>
      </c>
      <c r="I1082" s="47">
        <f t="shared" si="46"/>
        <v>8.0400000000000009</v>
      </c>
      <c r="J1082" s="47">
        <f t="shared" si="45"/>
        <v>72.36</v>
      </c>
      <c r="K1082" s="5">
        <v>44013</v>
      </c>
    </row>
    <row r="1083" spans="1:15" ht="15" customHeight="1" x14ac:dyDescent="0.35">
      <c r="A1083" s="45">
        <v>1082</v>
      </c>
      <c r="B1083" s="14">
        <v>0</v>
      </c>
      <c r="C1083" s="46" t="s">
        <v>3423</v>
      </c>
      <c r="D1083" s="21" t="s">
        <v>2002</v>
      </c>
      <c r="E1083" s="21" t="s">
        <v>155</v>
      </c>
      <c r="F1083" s="21" t="s">
        <v>40</v>
      </c>
      <c r="G1083" s="15">
        <v>137</v>
      </c>
      <c r="H1083" s="22">
        <v>0.15</v>
      </c>
      <c r="I1083" s="47">
        <f t="shared" si="46"/>
        <v>20.55</v>
      </c>
      <c r="J1083" s="47">
        <f t="shared" si="45"/>
        <v>116.45</v>
      </c>
      <c r="K1083" s="5">
        <v>45017</v>
      </c>
    </row>
    <row r="1084" spans="1:15" ht="15" customHeight="1" x14ac:dyDescent="0.35">
      <c r="A1084" s="45">
        <v>1083</v>
      </c>
      <c r="B1084" s="14">
        <v>0</v>
      </c>
      <c r="C1084" s="46" t="s">
        <v>3401</v>
      </c>
      <c r="D1084" s="21" t="s">
        <v>3009</v>
      </c>
      <c r="E1084" s="21" t="s">
        <v>668</v>
      </c>
      <c r="F1084" s="21" t="s">
        <v>3008</v>
      </c>
      <c r="G1084" s="15">
        <v>63.65</v>
      </c>
      <c r="H1084" s="22">
        <v>7.0000000000000007E-2</v>
      </c>
      <c r="I1084" s="47">
        <f t="shared" si="46"/>
        <v>4.4555000000000007</v>
      </c>
      <c r="J1084" s="47">
        <f t="shared" si="45"/>
        <v>59.194499999999998</v>
      </c>
      <c r="K1084" s="5">
        <v>44197</v>
      </c>
    </row>
    <row r="1085" spans="1:15" ht="15" customHeight="1" x14ac:dyDescent="0.35">
      <c r="A1085" s="45">
        <v>1084</v>
      </c>
      <c r="B1085" s="14">
        <v>0</v>
      </c>
      <c r="C1085" s="46" t="s">
        <v>3606</v>
      </c>
      <c r="D1085" s="21" t="s">
        <v>1980</v>
      </c>
      <c r="E1085" s="21" t="s">
        <v>181</v>
      </c>
      <c r="F1085" s="21" t="s">
        <v>764</v>
      </c>
      <c r="G1085" s="15">
        <v>109</v>
      </c>
      <c r="H1085" s="22">
        <v>0.6</v>
      </c>
      <c r="I1085" s="47">
        <f t="shared" si="46"/>
        <v>65.399999999999991</v>
      </c>
      <c r="J1085" s="47">
        <f t="shared" si="45"/>
        <v>43.600000000000009</v>
      </c>
      <c r="K1085" s="5">
        <v>44593</v>
      </c>
    </row>
    <row r="1086" spans="1:15" ht="15" customHeight="1" x14ac:dyDescent="0.35">
      <c r="A1086" s="45">
        <v>1085</v>
      </c>
      <c r="B1086" s="14">
        <v>0</v>
      </c>
      <c r="C1086" s="46"/>
      <c r="D1086" s="21" t="s">
        <v>186</v>
      </c>
      <c r="E1086" s="21" t="s">
        <v>63</v>
      </c>
      <c r="F1086" s="21" t="s">
        <v>763</v>
      </c>
      <c r="G1086" s="15">
        <v>69</v>
      </c>
      <c r="H1086" s="22">
        <v>0.4</v>
      </c>
      <c r="I1086" s="47">
        <f t="shared" si="46"/>
        <v>27.6</v>
      </c>
      <c r="J1086" s="47">
        <f t="shared" si="45"/>
        <v>41.4</v>
      </c>
      <c r="K1086" s="5">
        <v>42948</v>
      </c>
    </row>
    <row r="1087" spans="1:15" ht="15" customHeight="1" x14ac:dyDescent="0.35">
      <c r="A1087" s="45">
        <v>1086</v>
      </c>
      <c r="B1087" s="14">
        <v>3</v>
      </c>
      <c r="C1087" s="46"/>
      <c r="D1087" s="21" t="s">
        <v>4112</v>
      </c>
      <c r="E1087" s="21" t="s">
        <v>181</v>
      </c>
      <c r="F1087" s="21" t="s">
        <v>44</v>
      </c>
      <c r="G1087" s="15">
        <v>130</v>
      </c>
      <c r="H1087" s="22">
        <v>0.65</v>
      </c>
      <c r="I1087" s="47">
        <f t="shared" si="46"/>
        <v>84.5</v>
      </c>
      <c r="J1087" s="47">
        <f t="shared" si="45"/>
        <v>45.5</v>
      </c>
      <c r="K1087" s="5">
        <v>45597</v>
      </c>
    </row>
    <row r="1088" spans="1:15" ht="15" customHeight="1" x14ac:dyDescent="0.35">
      <c r="A1088" s="45">
        <v>1087</v>
      </c>
      <c r="B1088" s="14">
        <v>0</v>
      </c>
      <c r="C1088" s="46"/>
      <c r="D1088" s="21" t="s">
        <v>3779</v>
      </c>
      <c r="E1088" s="21" t="s">
        <v>1993</v>
      </c>
      <c r="F1088" s="21" t="s">
        <v>3780</v>
      </c>
      <c r="G1088" s="15">
        <v>108</v>
      </c>
      <c r="H1088" s="22">
        <v>0.2</v>
      </c>
      <c r="I1088" s="47">
        <f t="shared" si="46"/>
        <v>21.6</v>
      </c>
      <c r="J1088" s="47">
        <f t="shared" si="45"/>
        <v>86.4</v>
      </c>
      <c r="K1088" s="5">
        <v>45047</v>
      </c>
    </row>
    <row r="1089" spans="1:17" ht="15" customHeight="1" x14ac:dyDescent="0.35">
      <c r="A1089" s="45">
        <v>1088</v>
      </c>
      <c r="B1089" s="14">
        <v>1</v>
      </c>
      <c r="C1089" s="46"/>
      <c r="D1089" s="21" t="s">
        <v>1992</v>
      </c>
      <c r="E1089" s="21" t="s">
        <v>1993</v>
      </c>
      <c r="F1089" s="21" t="s">
        <v>1994</v>
      </c>
      <c r="G1089" s="15">
        <v>108</v>
      </c>
      <c r="H1089" s="22">
        <v>0.2</v>
      </c>
      <c r="I1089" s="47">
        <f t="shared" si="46"/>
        <v>21.6</v>
      </c>
      <c r="J1089" s="47">
        <f t="shared" si="45"/>
        <v>86.4</v>
      </c>
      <c r="K1089" s="5">
        <v>43862</v>
      </c>
    </row>
    <row r="1090" spans="1:17" ht="15" customHeight="1" x14ac:dyDescent="0.35">
      <c r="A1090" s="45">
        <v>1089</v>
      </c>
      <c r="B1090" s="14">
        <v>1</v>
      </c>
      <c r="C1090" s="46"/>
      <c r="D1090" s="21" t="s">
        <v>2586</v>
      </c>
      <c r="E1090" s="21" t="s">
        <v>2587</v>
      </c>
      <c r="F1090" s="21" t="s">
        <v>2588</v>
      </c>
      <c r="G1090" s="15" t="s">
        <v>4536</v>
      </c>
      <c r="H1090" s="22">
        <v>0.25</v>
      </c>
      <c r="I1090" s="47" t="e">
        <f t="shared" ref="I1090:I1091" si="47">G1090*H1090</f>
        <v>#VALUE!</v>
      </c>
      <c r="J1090" s="47" t="e">
        <f t="shared" ref="J1090:J1091" si="48">G1090-I1090</f>
        <v>#VALUE!</v>
      </c>
      <c r="K1090" s="5">
        <v>45017</v>
      </c>
    </row>
    <row r="1091" spans="1:17" ht="15" customHeight="1" x14ac:dyDescent="0.35">
      <c r="A1091" s="45">
        <v>1090</v>
      </c>
      <c r="B1091" s="14">
        <v>0</v>
      </c>
      <c r="C1091" s="46"/>
      <c r="D1091" s="21" t="s">
        <v>2603</v>
      </c>
      <c r="E1091" s="21" t="s">
        <v>2587</v>
      </c>
      <c r="F1091" s="21" t="s">
        <v>2604</v>
      </c>
      <c r="G1091" s="15">
        <v>108</v>
      </c>
      <c r="H1091" s="22">
        <v>0.25</v>
      </c>
      <c r="I1091" s="47">
        <f t="shared" si="47"/>
        <v>27</v>
      </c>
      <c r="J1091" s="47">
        <f t="shared" si="48"/>
        <v>81</v>
      </c>
      <c r="K1091" s="5">
        <v>45047</v>
      </c>
      <c r="N1091" s="29"/>
      <c r="O1091" s="29"/>
      <c r="P1091" s="29"/>
    </row>
    <row r="1092" spans="1:17" ht="15" customHeight="1" x14ac:dyDescent="0.35">
      <c r="A1092" s="45">
        <v>1091</v>
      </c>
      <c r="B1092" s="14">
        <v>1</v>
      </c>
      <c r="C1092" s="14"/>
      <c r="D1092" s="21" t="s">
        <v>4169</v>
      </c>
      <c r="E1092" s="21" t="s">
        <v>4170</v>
      </c>
      <c r="F1092" s="21" t="s">
        <v>398</v>
      </c>
      <c r="G1092" s="15">
        <v>367</v>
      </c>
      <c r="H1092" s="22">
        <v>0.2</v>
      </c>
      <c r="I1092" s="47">
        <f t="shared" si="46"/>
        <v>73.400000000000006</v>
      </c>
      <c r="J1092" s="47">
        <f t="shared" si="45"/>
        <v>293.60000000000002</v>
      </c>
      <c r="K1092" s="5">
        <v>44986</v>
      </c>
      <c r="N1092" s="28"/>
    </row>
    <row r="1093" spans="1:17" ht="15" customHeight="1" x14ac:dyDescent="0.35">
      <c r="A1093" s="45">
        <v>1092</v>
      </c>
      <c r="B1093" s="14">
        <v>0</v>
      </c>
      <c r="C1093" s="46"/>
      <c r="D1093" s="21" t="s">
        <v>2479</v>
      </c>
      <c r="E1093" s="21" t="s">
        <v>105</v>
      </c>
      <c r="F1093" s="21" t="s">
        <v>202</v>
      </c>
      <c r="G1093" s="15">
        <v>180</v>
      </c>
      <c r="H1093" s="22">
        <v>0.5</v>
      </c>
      <c r="I1093" s="47">
        <f t="shared" si="46"/>
        <v>90</v>
      </c>
      <c r="J1093" s="47">
        <f t="shared" si="45"/>
        <v>90</v>
      </c>
      <c r="K1093" s="5">
        <v>44287</v>
      </c>
    </row>
    <row r="1094" spans="1:17" ht="15" customHeight="1" x14ac:dyDescent="0.35">
      <c r="A1094" s="45">
        <v>1093</v>
      </c>
      <c r="B1094" s="14">
        <v>0</v>
      </c>
      <c r="C1094" s="46"/>
      <c r="D1094" s="21" t="s">
        <v>189</v>
      </c>
      <c r="E1094" s="21" t="s">
        <v>190</v>
      </c>
      <c r="F1094" s="21" t="s">
        <v>382</v>
      </c>
      <c r="G1094" s="15">
        <v>515</v>
      </c>
      <c r="H1094" s="22">
        <v>0.2</v>
      </c>
      <c r="I1094" s="47">
        <f t="shared" si="46"/>
        <v>103</v>
      </c>
      <c r="J1094" s="47">
        <f t="shared" si="45"/>
        <v>412</v>
      </c>
      <c r="K1094" s="5">
        <v>43101</v>
      </c>
    </row>
    <row r="1095" spans="1:17" ht="15" customHeight="1" x14ac:dyDescent="0.35">
      <c r="A1095" s="45">
        <v>1094</v>
      </c>
      <c r="B1095" s="14">
        <v>0</v>
      </c>
      <c r="C1095" s="46"/>
      <c r="D1095" s="21" t="s">
        <v>1715</v>
      </c>
      <c r="E1095" s="21"/>
      <c r="F1095" s="21" t="s">
        <v>1716</v>
      </c>
      <c r="G1095" s="15">
        <v>551</v>
      </c>
      <c r="H1095" s="22">
        <v>0.25</v>
      </c>
      <c r="I1095" s="47">
        <f t="shared" si="46"/>
        <v>137.75</v>
      </c>
      <c r="J1095" s="47">
        <f t="shared" si="45"/>
        <v>413.25</v>
      </c>
      <c r="K1095" s="5">
        <v>43313</v>
      </c>
    </row>
    <row r="1096" spans="1:17" ht="15" customHeight="1" x14ac:dyDescent="0.35">
      <c r="A1096" s="45">
        <v>1095</v>
      </c>
      <c r="B1096" s="14">
        <v>1</v>
      </c>
      <c r="C1096" s="46"/>
      <c r="D1096" s="21" t="s">
        <v>2325</v>
      </c>
      <c r="E1096" s="21" t="s">
        <v>2326</v>
      </c>
      <c r="F1096" s="21" t="s">
        <v>2327</v>
      </c>
      <c r="G1096" s="15">
        <v>162</v>
      </c>
      <c r="H1096" s="22">
        <v>0.54</v>
      </c>
      <c r="I1096" s="47">
        <f t="shared" si="46"/>
        <v>87.48</v>
      </c>
      <c r="J1096" s="47">
        <f t="shared" si="45"/>
        <v>74.52</v>
      </c>
      <c r="K1096" s="5">
        <v>45139</v>
      </c>
      <c r="L1096" s="19"/>
      <c r="Q1096" s="37"/>
    </row>
    <row r="1097" spans="1:17" ht="15" customHeight="1" x14ac:dyDescent="0.35">
      <c r="A1097" s="45">
        <v>1096</v>
      </c>
      <c r="B1097" s="14">
        <v>1</v>
      </c>
      <c r="C1097" s="46"/>
      <c r="D1097" s="21" t="s">
        <v>2328</v>
      </c>
      <c r="E1097" s="21" t="s">
        <v>2326</v>
      </c>
      <c r="F1097" s="21" t="s">
        <v>2327</v>
      </c>
      <c r="G1097" s="15">
        <v>162</v>
      </c>
      <c r="H1097" s="22">
        <v>0.54</v>
      </c>
      <c r="I1097" s="47">
        <f t="shared" si="46"/>
        <v>87.48</v>
      </c>
      <c r="J1097" s="47">
        <f t="shared" si="45"/>
        <v>74.52</v>
      </c>
      <c r="K1097" s="5">
        <v>45139</v>
      </c>
      <c r="O1097" s="19"/>
    </row>
    <row r="1098" spans="1:17" ht="15" customHeight="1" x14ac:dyDescent="0.35">
      <c r="A1098" s="45">
        <v>1097</v>
      </c>
      <c r="B1098" s="14">
        <v>0</v>
      </c>
      <c r="C1098" s="46" t="s">
        <v>3717</v>
      </c>
      <c r="D1098" s="21" t="s">
        <v>3781</v>
      </c>
      <c r="E1098" s="21" t="s">
        <v>2507</v>
      </c>
      <c r="F1098" s="21" t="s">
        <v>2508</v>
      </c>
      <c r="G1098" s="15">
        <v>429</v>
      </c>
      <c r="H1098" s="22">
        <v>0.15</v>
      </c>
      <c r="I1098" s="47">
        <f t="shared" si="46"/>
        <v>64.349999999999994</v>
      </c>
      <c r="J1098" s="47">
        <f t="shared" si="45"/>
        <v>364.65</v>
      </c>
      <c r="K1098" s="5">
        <v>44713</v>
      </c>
      <c r="O1098" s="19"/>
    </row>
    <row r="1099" spans="1:17" ht="15" customHeight="1" x14ac:dyDescent="0.35">
      <c r="A1099" s="45">
        <v>1098</v>
      </c>
      <c r="B1099" s="14">
        <v>0</v>
      </c>
      <c r="C1099" s="14"/>
      <c r="D1099" s="21" t="s">
        <v>3794</v>
      </c>
      <c r="E1099" s="21" t="s">
        <v>3795</v>
      </c>
      <c r="F1099" s="21" t="s">
        <v>202</v>
      </c>
      <c r="G1099" s="15">
        <v>1713</v>
      </c>
      <c r="H1099" s="22">
        <v>0.28000000000000003</v>
      </c>
      <c r="I1099" s="47">
        <f t="shared" si="46"/>
        <v>479.64000000000004</v>
      </c>
      <c r="J1099" s="47">
        <f t="shared" si="45"/>
        <v>1233.3599999999999</v>
      </c>
      <c r="K1099" s="5"/>
      <c r="O1099" s="19"/>
    </row>
    <row r="1100" spans="1:17" ht="15" customHeight="1" x14ac:dyDescent="0.35">
      <c r="A1100" s="45">
        <v>1099</v>
      </c>
      <c r="B1100" s="14">
        <v>0</v>
      </c>
      <c r="C1100" s="46"/>
      <c r="D1100" s="21" t="s">
        <v>1488</v>
      </c>
      <c r="E1100" s="21" t="s">
        <v>245</v>
      </c>
      <c r="F1100" s="21" t="s">
        <v>693</v>
      </c>
      <c r="G1100" s="15">
        <v>646.37</v>
      </c>
      <c r="H1100" s="22">
        <v>0.2</v>
      </c>
      <c r="I1100" s="47">
        <f t="shared" si="46"/>
        <v>129.274</v>
      </c>
      <c r="J1100" s="47">
        <f t="shared" si="45"/>
        <v>517.096</v>
      </c>
      <c r="K1100" s="5">
        <v>43466</v>
      </c>
      <c r="O1100" s="19"/>
    </row>
    <row r="1101" spans="1:17" ht="15" customHeight="1" x14ac:dyDescent="0.35">
      <c r="A1101" s="45">
        <v>1100</v>
      </c>
      <c r="B1101" s="14">
        <v>0</v>
      </c>
      <c r="C1101" s="46"/>
      <c r="D1101" s="21" t="s">
        <v>3085</v>
      </c>
      <c r="E1101" s="21" t="s">
        <v>66</v>
      </c>
      <c r="F1101" s="21" t="s">
        <v>400</v>
      </c>
      <c r="G1101" s="15">
        <v>320</v>
      </c>
      <c r="H1101" s="22">
        <v>0.7</v>
      </c>
      <c r="I1101" s="47">
        <f t="shared" si="46"/>
        <v>224</v>
      </c>
      <c r="J1101" s="47">
        <f t="shared" si="45"/>
        <v>96</v>
      </c>
      <c r="K1101" s="5">
        <v>45170</v>
      </c>
      <c r="L1101" s="19"/>
      <c r="O1101" s="19"/>
    </row>
    <row r="1102" spans="1:17" ht="15" customHeight="1" x14ac:dyDescent="0.35">
      <c r="A1102" s="45">
        <v>1101</v>
      </c>
      <c r="B1102" s="14">
        <v>0</v>
      </c>
      <c r="C1102" s="46"/>
      <c r="D1102" s="21" t="s">
        <v>2153</v>
      </c>
      <c r="E1102" s="21" t="s">
        <v>2154</v>
      </c>
      <c r="F1102" s="21"/>
      <c r="G1102" s="15">
        <v>383</v>
      </c>
      <c r="H1102" s="22">
        <v>0.2</v>
      </c>
      <c r="I1102" s="47">
        <f t="shared" si="46"/>
        <v>76.600000000000009</v>
      </c>
      <c r="J1102" s="47">
        <f t="shared" si="45"/>
        <v>306.39999999999998</v>
      </c>
      <c r="K1102" s="5">
        <v>43344</v>
      </c>
      <c r="O1102" s="19"/>
    </row>
    <row r="1103" spans="1:17" ht="15" customHeight="1" x14ac:dyDescent="0.35">
      <c r="A1103" s="45">
        <v>1102</v>
      </c>
      <c r="B1103" s="14">
        <v>0</v>
      </c>
      <c r="C1103" s="46"/>
      <c r="D1103" s="21" t="s">
        <v>468</v>
      </c>
      <c r="E1103" s="21" t="s">
        <v>1753</v>
      </c>
      <c r="F1103" s="21" t="s">
        <v>202</v>
      </c>
      <c r="G1103" s="15">
        <v>877.54</v>
      </c>
      <c r="H1103" s="22">
        <v>0.18</v>
      </c>
      <c r="I1103" s="47">
        <f t="shared" si="46"/>
        <v>157.9572</v>
      </c>
      <c r="J1103" s="47">
        <f t="shared" si="45"/>
        <v>719.58279999999991</v>
      </c>
      <c r="K1103" s="5">
        <v>44593</v>
      </c>
      <c r="M1103" s="17">
        <f>35000*0.04</f>
        <v>1400</v>
      </c>
      <c r="O1103" s="19"/>
    </row>
    <row r="1104" spans="1:17" ht="15" customHeight="1" x14ac:dyDescent="0.35">
      <c r="A1104" s="45">
        <v>1103</v>
      </c>
      <c r="B1104" s="14">
        <v>3</v>
      </c>
      <c r="C1104" s="46" t="s">
        <v>3631</v>
      </c>
      <c r="D1104" s="21" t="s">
        <v>2258</v>
      </c>
      <c r="E1104" s="21" t="s">
        <v>1753</v>
      </c>
      <c r="F1104" s="21" t="s">
        <v>202</v>
      </c>
      <c r="G1104" s="15">
        <v>318</v>
      </c>
      <c r="H1104" s="22">
        <v>0.6</v>
      </c>
      <c r="I1104" s="47">
        <f t="shared" si="46"/>
        <v>190.79999999999998</v>
      </c>
      <c r="J1104" s="47">
        <f t="shared" si="45"/>
        <v>127.20000000000002</v>
      </c>
      <c r="K1104" s="5">
        <v>45200</v>
      </c>
      <c r="M1104" s="17">
        <f>35000*0.04</f>
        <v>1400</v>
      </c>
      <c r="O1104" s="19"/>
    </row>
    <row r="1105" spans="1:15" ht="15" customHeight="1" x14ac:dyDescent="0.35">
      <c r="A1105" s="45">
        <v>1104</v>
      </c>
      <c r="B1105" s="14">
        <v>0</v>
      </c>
      <c r="C1105" s="46"/>
      <c r="D1105" s="21" t="s">
        <v>2674</v>
      </c>
      <c r="E1105" s="21" t="s">
        <v>401</v>
      </c>
      <c r="F1105" s="21" t="s">
        <v>2675</v>
      </c>
      <c r="G1105" s="15">
        <v>411</v>
      </c>
      <c r="H1105" s="22">
        <v>0.18</v>
      </c>
      <c r="I1105" s="47">
        <f t="shared" si="46"/>
        <v>73.98</v>
      </c>
      <c r="J1105" s="47">
        <f t="shared" si="45"/>
        <v>337.02</v>
      </c>
      <c r="K1105" s="5">
        <v>43831</v>
      </c>
      <c r="L1105" s="17" t="s">
        <v>4281</v>
      </c>
      <c r="O1105" s="19"/>
    </row>
    <row r="1106" spans="1:15" ht="15" customHeight="1" x14ac:dyDescent="0.35">
      <c r="A1106" s="45">
        <v>1105</v>
      </c>
      <c r="B1106" s="14">
        <v>0</v>
      </c>
      <c r="C1106" s="46"/>
      <c r="D1106" s="21" t="s">
        <v>2850</v>
      </c>
      <c r="E1106" s="21" t="s">
        <v>401</v>
      </c>
      <c r="F1106" s="21" t="s">
        <v>234</v>
      </c>
      <c r="G1106" s="15">
        <v>436</v>
      </c>
      <c r="H1106" s="22">
        <v>0.15</v>
      </c>
      <c r="I1106" s="47">
        <f t="shared" si="46"/>
        <v>65.399999999999991</v>
      </c>
      <c r="J1106" s="47">
        <f t="shared" si="45"/>
        <v>370.6</v>
      </c>
      <c r="K1106" s="5">
        <v>44958</v>
      </c>
      <c r="O1106" s="19"/>
    </row>
    <row r="1107" spans="1:15" ht="15" customHeight="1" x14ac:dyDescent="0.35">
      <c r="A1107" s="45">
        <v>1106</v>
      </c>
      <c r="B1107" s="14">
        <v>0</v>
      </c>
      <c r="C1107" s="46"/>
      <c r="D1107" s="21" t="s">
        <v>207</v>
      </c>
      <c r="E1107" s="21" t="s">
        <v>206</v>
      </c>
      <c r="F1107" s="21" t="s">
        <v>202</v>
      </c>
      <c r="G1107" s="15">
        <v>90</v>
      </c>
      <c r="H1107" s="22">
        <v>0.7</v>
      </c>
      <c r="I1107" s="47">
        <f t="shared" si="46"/>
        <v>62.999999999999993</v>
      </c>
      <c r="J1107" s="47">
        <f t="shared" si="45"/>
        <v>27.000000000000007</v>
      </c>
      <c r="K1107" s="5">
        <v>44652</v>
      </c>
      <c r="O1107" s="19"/>
    </row>
    <row r="1108" spans="1:15" ht="15" customHeight="1" x14ac:dyDescent="0.35">
      <c r="A1108" s="45">
        <v>1107</v>
      </c>
      <c r="B1108" s="14">
        <v>1</v>
      </c>
      <c r="C1108" s="14"/>
      <c r="D1108" s="21" t="s">
        <v>4183</v>
      </c>
      <c r="E1108" s="21" t="s">
        <v>362</v>
      </c>
      <c r="F1108" s="21" t="s">
        <v>3826</v>
      </c>
      <c r="G1108" s="15">
        <v>110</v>
      </c>
      <c r="H1108" s="22">
        <v>0.4</v>
      </c>
      <c r="I1108" s="47">
        <f t="shared" si="46"/>
        <v>44</v>
      </c>
      <c r="J1108" s="47">
        <f t="shared" si="45"/>
        <v>66</v>
      </c>
      <c r="K1108" s="5">
        <v>44805</v>
      </c>
      <c r="O1108" s="19"/>
    </row>
    <row r="1109" spans="1:15" ht="15" customHeight="1" x14ac:dyDescent="0.35">
      <c r="A1109" s="45">
        <v>1108</v>
      </c>
      <c r="B1109" s="14">
        <v>0</v>
      </c>
      <c r="C1109" s="46" t="s">
        <v>3355</v>
      </c>
      <c r="D1109" s="21" t="s">
        <v>3356</v>
      </c>
      <c r="E1109" s="21" t="s">
        <v>3357</v>
      </c>
      <c r="F1109" s="21" t="s">
        <v>218</v>
      </c>
      <c r="G1109" s="15">
        <v>290</v>
      </c>
      <c r="H1109" s="22">
        <v>0.2</v>
      </c>
      <c r="I1109" s="47">
        <f t="shared" si="46"/>
        <v>58</v>
      </c>
      <c r="J1109" s="47">
        <f t="shared" si="45"/>
        <v>232</v>
      </c>
      <c r="K1109" s="5">
        <v>45231</v>
      </c>
    </row>
    <row r="1110" spans="1:15" ht="15" customHeight="1" x14ac:dyDescent="0.35">
      <c r="A1110" s="45">
        <v>1109</v>
      </c>
      <c r="B1110" s="14">
        <v>0</v>
      </c>
      <c r="C1110" s="46"/>
      <c r="D1110" s="21" t="s">
        <v>961</v>
      </c>
      <c r="E1110" s="21" t="s">
        <v>962</v>
      </c>
      <c r="F1110" s="21" t="s">
        <v>963</v>
      </c>
      <c r="G1110" s="15">
        <v>891</v>
      </c>
      <c r="H1110" s="22">
        <v>0.25</v>
      </c>
      <c r="I1110" s="47">
        <f t="shared" si="46"/>
        <v>222.75</v>
      </c>
      <c r="J1110" s="47">
        <f t="shared" si="45"/>
        <v>668.25</v>
      </c>
      <c r="K1110" s="5">
        <v>43862</v>
      </c>
    </row>
    <row r="1111" spans="1:15" ht="15" customHeight="1" x14ac:dyDescent="0.35">
      <c r="A1111" s="45">
        <v>1110</v>
      </c>
      <c r="B1111" s="14">
        <v>1</v>
      </c>
      <c r="C1111" s="46" t="s">
        <v>3385</v>
      </c>
      <c r="D1111" s="21" t="s">
        <v>4353</v>
      </c>
      <c r="E1111" s="21"/>
      <c r="F1111" s="21" t="s">
        <v>2935</v>
      </c>
      <c r="G1111" s="15">
        <v>91</v>
      </c>
      <c r="H1111" s="22">
        <v>0.16</v>
      </c>
      <c r="I1111" s="47">
        <f t="shared" si="46"/>
        <v>14.56</v>
      </c>
      <c r="J1111" s="47">
        <f t="shared" si="45"/>
        <v>76.44</v>
      </c>
      <c r="K1111" s="5">
        <v>45170</v>
      </c>
    </row>
    <row r="1112" spans="1:15" ht="15" customHeight="1" x14ac:dyDescent="0.35">
      <c r="A1112" s="45">
        <v>1111</v>
      </c>
      <c r="B1112" s="14">
        <v>1</v>
      </c>
      <c r="C1112" s="46"/>
      <c r="D1112" s="21" t="s">
        <v>2406</v>
      </c>
      <c r="E1112" s="21" t="s">
        <v>401</v>
      </c>
      <c r="F1112" s="21" t="s">
        <v>234</v>
      </c>
      <c r="G1112" s="15">
        <v>160</v>
      </c>
      <c r="H1112" s="22">
        <v>0.2</v>
      </c>
      <c r="I1112" s="47">
        <f t="shared" si="46"/>
        <v>32</v>
      </c>
      <c r="J1112" s="47">
        <f t="shared" si="45"/>
        <v>128</v>
      </c>
      <c r="K1112" s="5">
        <v>44805</v>
      </c>
      <c r="N1112" s="28"/>
    </row>
    <row r="1113" spans="1:15" ht="15" customHeight="1" x14ac:dyDescent="0.35">
      <c r="A1113" s="45">
        <v>1112</v>
      </c>
      <c r="B1113" s="14">
        <v>0</v>
      </c>
      <c r="C1113" s="46"/>
      <c r="D1113" s="21" t="s">
        <v>3098</v>
      </c>
      <c r="E1113" s="21" t="s">
        <v>3099</v>
      </c>
      <c r="F1113" s="21" t="s">
        <v>218</v>
      </c>
      <c r="G1113" s="15">
        <v>497</v>
      </c>
      <c r="H1113" s="22">
        <v>0.2</v>
      </c>
      <c r="I1113" s="47">
        <f t="shared" si="46"/>
        <v>99.4</v>
      </c>
      <c r="J1113" s="47">
        <f t="shared" si="45"/>
        <v>397.6</v>
      </c>
      <c r="K1113" s="5">
        <v>43862</v>
      </c>
    </row>
    <row r="1114" spans="1:15" ht="15" customHeight="1" x14ac:dyDescent="0.35">
      <c r="A1114" s="45">
        <v>1113</v>
      </c>
      <c r="B1114" s="14">
        <v>1</v>
      </c>
      <c r="C1114" s="46" t="s">
        <v>3403</v>
      </c>
      <c r="D1114" s="21" t="s">
        <v>214</v>
      </c>
      <c r="E1114" s="21" t="s">
        <v>2262</v>
      </c>
      <c r="F1114" s="21" t="s">
        <v>4007</v>
      </c>
      <c r="G1114" s="15">
        <v>76.5</v>
      </c>
      <c r="H1114" s="22">
        <v>0.7</v>
      </c>
      <c r="I1114" s="47">
        <f t="shared" si="46"/>
        <v>53.55</v>
      </c>
      <c r="J1114" s="47">
        <f t="shared" si="45"/>
        <v>22.950000000000003</v>
      </c>
      <c r="K1114" s="5">
        <v>44378</v>
      </c>
      <c r="L1114" s="17" t="s">
        <v>3219</v>
      </c>
    </row>
    <row r="1115" spans="1:15" ht="15" customHeight="1" x14ac:dyDescent="0.35">
      <c r="A1115" s="45">
        <v>1114</v>
      </c>
      <c r="B1115" s="14">
        <v>0</v>
      </c>
      <c r="C1115" s="46"/>
      <c r="D1115" s="21" t="s">
        <v>2204</v>
      </c>
      <c r="E1115" s="21" t="s">
        <v>629</v>
      </c>
      <c r="F1115" s="21"/>
      <c r="G1115" s="15">
        <v>231.93</v>
      </c>
      <c r="H1115" s="22">
        <v>0.08</v>
      </c>
      <c r="I1115" s="47">
        <f t="shared" si="46"/>
        <v>18.554400000000001</v>
      </c>
      <c r="J1115" s="47">
        <f t="shared" si="45"/>
        <v>213.37560000000002</v>
      </c>
      <c r="K1115" s="5">
        <v>43160</v>
      </c>
    </row>
    <row r="1116" spans="1:15" ht="15" customHeight="1" x14ac:dyDescent="0.35">
      <c r="A1116" s="45">
        <v>1115</v>
      </c>
      <c r="B1116" s="14">
        <v>3</v>
      </c>
      <c r="C1116" s="46"/>
      <c r="D1116" s="21" t="s">
        <v>1249</v>
      </c>
      <c r="E1116" s="21" t="s">
        <v>1250</v>
      </c>
      <c r="F1116" s="21" t="s">
        <v>993</v>
      </c>
      <c r="G1116" s="15">
        <v>130</v>
      </c>
      <c r="H1116" s="22">
        <v>0.7</v>
      </c>
      <c r="I1116" s="47">
        <f t="shared" si="46"/>
        <v>91</v>
      </c>
      <c r="J1116" s="47">
        <f t="shared" si="45"/>
        <v>39</v>
      </c>
      <c r="K1116" s="5">
        <v>45139</v>
      </c>
    </row>
    <row r="1117" spans="1:15" ht="15" customHeight="1" x14ac:dyDescent="0.35">
      <c r="A1117" s="45">
        <v>1116</v>
      </c>
      <c r="B1117" s="14">
        <v>1</v>
      </c>
      <c r="C1117" s="46"/>
      <c r="D1117" s="21" t="s">
        <v>4250</v>
      </c>
      <c r="E1117" s="21" t="s">
        <v>152</v>
      </c>
      <c r="F1117" s="21" t="s">
        <v>749</v>
      </c>
      <c r="G1117" s="15">
        <v>250</v>
      </c>
      <c r="H1117" s="22">
        <v>0.7</v>
      </c>
      <c r="I1117" s="47">
        <f t="shared" si="46"/>
        <v>175</v>
      </c>
      <c r="J1117" s="47">
        <f t="shared" si="45"/>
        <v>75</v>
      </c>
      <c r="K1117" s="5">
        <v>45323</v>
      </c>
    </row>
    <row r="1118" spans="1:15" ht="15" customHeight="1" x14ac:dyDescent="0.35">
      <c r="A1118" s="45">
        <v>1117</v>
      </c>
      <c r="B1118" s="14">
        <v>2</v>
      </c>
      <c r="C1118" s="46"/>
      <c r="D1118" s="21" t="s">
        <v>2440</v>
      </c>
      <c r="E1118" s="21" t="s">
        <v>170</v>
      </c>
      <c r="F1118" s="21" t="s">
        <v>382</v>
      </c>
      <c r="G1118" s="15">
        <v>130</v>
      </c>
      <c r="H1118" s="22">
        <v>0.65</v>
      </c>
      <c r="I1118" s="47">
        <f t="shared" si="46"/>
        <v>84.5</v>
      </c>
      <c r="J1118" s="47">
        <f t="shared" si="45"/>
        <v>45.5</v>
      </c>
      <c r="K1118" s="5">
        <v>44743</v>
      </c>
    </row>
    <row r="1119" spans="1:15" ht="15" customHeight="1" x14ac:dyDescent="0.35">
      <c r="A1119" s="45">
        <v>1118</v>
      </c>
      <c r="B1119" s="14">
        <v>0</v>
      </c>
      <c r="C1119" s="46"/>
      <c r="D1119" s="21" t="s">
        <v>456</v>
      </c>
      <c r="E1119" s="21" t="s">
        <v>170</v>
      </c>
      <c r="F1119" s="21" t="s">
        <v>44</v>
      </c>
      <c r="G1119" s="15">
        <v>81</v>
      </c>
      <c r="H1119" s="22">
        <v>0.2</v>
      </c>
      <c r="I1119" s="47">
        <f t="shared" si="46"/>
        <v>16.2</v>
      </c>
      <c r="J1119" s="47">
        <f t="shared" si="45"/>
        <v>64.8</v>
      </c>
      <c r="K1119" s="5">
        <v>43709</v>
      </c>
    </row>
    <row r="1120" spans="1:15" ht="15" customHeight="1" x14ac:dyDescent="0.35">
      <c r="A1120" s="45">
        <v>1119</v>
      </c>
      <c r="B1120" s="14">
        <v>1</v>
      </c>
      <c r="C1120" s="46"/>
      <c r="D1120" s="21" t="s">
        <v>2391</v>
      </c>
      <c r="E1120" s="21" t="s">
        <v>506</v>
      </c>
      <c r="F1120" s="21" t="s">
        <v>2392</v>
      </c>
      <c r="G1120" s="15">
        <v>230</v>
      </c>
      <c r="H1120" s="22">
        <v>0.7</v>
      </c>
      <c r="I1120" s="47">
        <f t="shared" si="46"/>
        <v>161</v>
      </c>
      <c r="J1120" s="47">
        <f t="shared" si="45"/>
        <v>69</v>
      </c>
      <c r="K1120" s="5">
        <v>44835</v>
      </c>
    </row>
    <row r="1121" spans="1:16" ht="15" customHeight="1" x14ac:dyDescent="0.35">
      <c r="A1121" s="45">
        <v>1120</v>
      </c>
      <c r="B1121" s="14">
        <v>2</v>
      </c>
      <c r="C1121" s="46"/>
      <c r="D1121" s="21" t="s">
        <v>2390</v>
      </c>
      <c r="E1121" s="21" t="s">
        <v>209</v>
      </c>
      <c r="F1121" s="21" t="s">
        <v>210</v>
      </c>
      <c r="G1121" s="15">
        <v>140</v>
      </c>
      <c r="H1121" s="22">
        <v>0.5</v>
      </c>
      <c r="I1121" s="47">
        <f t="shared" si="46"/>
        <v>70</v>
      </c>
      <c r="J1121" s="47">
        <f t="shared" si="45"/>
        <v>70</v>
      </c>
      <c r="K1121" s="5">
        <v>44835</v>
      </c>
    </row>
    <row r="1122" spans="1:16" ht="15" customHeight="1" x14ac:dyDescent="0.35">
      <c r="A1122" s="45">
        <v>1121</v>
      </c>
      <c r="B1122" s="14">
        <v>0</v>
      </c>
      <c r="C1122" s="46"/>
      <c r="D1122" s="21" t="s">
        <v>4102</v>
      </c>
      <c r="E1122" s="21" t="s">
        <v>506</v>
      </c>
      <c r="F1122" s="21" t="s">
        <v>4103</v>
      </c>
      <c r="G1122" s="15">
        <v>230</v>
      </c>
      <c r="H1122" s="22">
        <v>0.63</v>
      </c>
      <c r="I1122" s="47">
        <f t="shared" si="46"/>
        <v>144.9</v>
      </c>
      <c r="J1122" s="47">
        <f t="shared" si="45"/>
        <v>85.1</v>
      </c>
      <c r="K1122" s="5">
        <v>44896</v>
      </c>
    </row>
    <row r="1123" spans="1:16" ht="15" customHeight="1" x14ac:dyDescent="0.35">
      <c r="A1123" s="45">
        <v>1122</v>
      </c>
      <c r="B1123" s="14">
        <v>2</v>
      </c>
      <c r="C1123" s="46" t="s">
        <v>3391</v>
      </c>
      <c r="D1123" s="21" t="s">
        <v>1366</v>
      </c>
      <c r="E1123" s="21" t="s">
        <v>1367</v>
      </c>
      <c r="F1123" s="21" t="s">
        <v>1368</v>
      </c>
      <c r="G1123" s="15">
        <v>300</v>
      </c>
      <c r="H1123" s="22">
        <v>0.6</v>
      </c>
      <c r="I1123" s="47">
        <f t="shared" si="46"/>
        <v>180</v>
      </c>
      <c r="J1123" s="47">
        <f t="shared" si="45"/>
        <v>120</v>
      </c>
      <c r="K1123" s="5">
        <v>45261</v>
      </c>
    </row>
    <row r="1124" spans="1:16" ht="15" customHeight="1" x14ac:dyDescent="0.35">
      <c r="A1124" s="45">
        <v>1123</v>
      </c>
      <c r="B1124" s="14">
        <v>2</v>
      </c>
      <c r="C1124" s="46"/>
      <c r="D1124" s="21" t="s">
        <v>4485</v>
      </c>
      <c r="E1124" s="21" t="s">
        <v>87</v>
      </c>
      <c r="F1124" s="21" t="s">
        <v>208</v>
      </c>
      <c r="G1124" s="15">
        <v>264</v>
      </c>
      <c r="H1124" s="22">
        <v>0.6</v>
      </c>
      <c r="I1124" s="47">
        <f t="shared" si="46"/>
        <v>158.4</v>
      </c>
      <c r="J1124" s="47">
        <f t="shared" ref="J1124" si="49">G1124-I1124</f>
        <v>105.6</v>
      </c>
      <c r="K1124" s="5"/>
    </row>
    <row r="1125" spans="1:16" ht="15" customHeight="1" x14ac:dyDescent="0.35">
      <c r="A1125" s="45">
        <v>1124</v>
      </c>
      <c r="B1125" s="14">
        <v>0</v>
      </c>
      <c r="C1125" s="46"/>
      <c r="D1125" s="21" t="s">
        <v>2024</v>
      </c>
      <c r="E1125" s="21" t="s">
        <v>219</v>
      </c>
      <c r="F1125" s="21"/>
      <c r="G1125" s="15">
        <v>234</v>
      </c>
      <c r="H1125" s="22">
        <v>0.4</v>
      </c>
      <c r="I1125" s="47">
        <f t="shared" si="46"/>
        <v>93.600000000000009</v>
      </c>
      <c r="J1125" s="47">
        <f t="shared" ref="J1125:J1188" si="50">G1125-I1125</f>
        <v>140.39999999999998</v>
      </c>
      <c r="K1125" s="5">
        <v>43800</v>
      </c>
    </row>
    <row r="1126" spans="1:16" ht="15" customHeight="1" x14ac:dyDescent="0.35">
      <c r="A1126" s="45">
        <v>1125</v>
      </c>
      <c r="B1126" s="14">
        <v>2</v>
      </c>
      <c r="C1126" s="46"/>
      <c r="D1126" s="21" t="s">
        <v>4486</v>
      </c>
      <c r="E1126" s="21" t="s">
        <v>87</v>
      </c>
      <c r="F1126" s="21" t="s">
        <v>202</v>
      </c>
      <c r="G1126" s="15">
        <v>384</v>
      </c>
      <c r="H1126" s="22">
        <v>0.6</v>
      </c>
      <c r="I1126" s="47">
        <f t="shared" si="46"/>
        <v>230.39999999999998</v>
      </c>
      <c r="J1126" s="47">
        <f t="shared" si="50"/>
        <v>153.60000000000002</v>
      </c>
      <c r="K1126" s="5"/>
    </row>
    <row r="1127" spans="1:16" ht="15" customHeight="1" x14ac:dyDescent="0.35">
      <c r="A1127" s="45">
        <v>1126</v>
      </c>
      <c r="B1127" s="14">
        <v>0</v>
      </c>
      <c r="C1127" s="46"/>
      <c r="D1127" s="21" t="s">
        <v>3410</v>
      </c>
      <c r="E1127" s="21" t="s">
        <v>87</v>
      </c>
      <c r="F1127" s="21" t="s">
        <v>208</v>
      </c>
      <c r="G1127" s="15">
        <v>192.66</v>
      </c>
      <c r="H1127" s="22">
        <v>0.8</v>
      </c>
      <c r="I1127" s="47">
        <f t="shared" si="46"/>
        <v>154.12800000000001</v>
      </c>
      <c r="J1127" s="47">
        <f t="shared" si="50"/>
        <v>38.531999999999982</v>
      </c>
      <c r="K1127" s="5">
        <v>44256</v>
      </c>
    </row>
    <row r="1128" spans="1:16" ht="15" customHeight="1" x14ac:dyDescent="0.35">
      <c r="A1128" s="45">
        <v>1127</v>
      </c>
      <c r="B1128" s="14">
        <v>0</v>
      </c>
      <c r="C1128" s="46"/>
      <c r="D1128" s="21" t="s">
        <v>191</v>
      </c>
      <c r="E1128" s="21" t="s">
        <v>192</v>
      </c>
      <c r="F1128" s="21" t="s">
        <v>475</v>
      </c>
      <c r="G1128" s="15">
        <v>851</v>
      </c>
      <c r="H1128" s="22">
        <v>0.25</v>
      </c>
      <c r="I1128" s="47">
        <f t="shared" si="46"/>
        <v>212.75</v>
      </c>
      <c r="J1128" s="47">
        <f t="shared" si="50"/>
        <v>638.25</v>
      </c>
      <c r="K1128" s="5">
        <v>42856</v>
      </c>
    </row>
    <row r="1129" spans="1:16" ht="15" customHeight="1" x14ac:dyDescent="0.35">
      <c r="A1129" s="45">
        <v>1128</v>
      </c>
      <c r="B1129" s="14">
        <v>0</v>
      </c>
      <c r="C1129" s="46"/>
      <c r="D1129" s="21" t="s">
        <v>193</v>
      </c>
      <c r="E1129" s="21" t="s">
        <v>192</v>
      </c>
      <c r="F1129" s="21" t="s">
        <v>765</v>
      </c>
      <c r="G1129" s="15">
        <v>456.03</v>
      </c>
      <c r="H1129" s="22">
        <v>0.2</v>
      </c>
      <c r="I1129" s="47">
        <f t="shared" si="46"/>
        <v>91.206000000000003</v>
      </c>
      <c r="J1129" s="47">
        <f t="shared" si="50"/>
        <v>364.82399999999996</v>
      </c>
      <c r="K1129" s="5">
        <v>43709</v>
      </c>
    </row>
    <row r="1130" spans="1:16" ht="15" customHeight="1" x14ac:dyDescent="0.35">
      <c r="A1130" s="45">
        <v>1129</v>
      </c>
      <c r="B1130" s="14">
        <v>0</v>
      </c>
      <c r="C1130" s="46" t="s">
        <v>3457</v>
      </c>
      <c r="D1130" s="21" t="s">
        <v>1569</v>
      </c>
      <c r="E1130" s="21" t="s">
        <v>1570</v>
      </c>
      <c r="F1130" s="21" t="s">
        <v>3455</v>
      </c>
      <c r="G1130" s="15">
        <v>764</v>
      </c>
      <c r="H1130" s="22">
        <v>0.22</v>
      </c>
      <c r="I1130" s="47">
        <f t="shared" si="46"/>
        <v>168.08</v>
      </c>
      <c r="J1130" s="47">
        <f t="shared" si="50"/>
        <v>595.91999999999996</v>
      </c>
      <c r="K1130" s="5">
        <v>44317</v>
      </c>
      <c r="M1130" s="19"/>
    </row>
    <row r="1131" spans="1:16" ht="15" customHeight="1" x14ac:dyDescent="0.35">
      <c r="A1131" s="45">
        <v>1130</v>
      </c>
      <c r="B1131" s="14">
        <v>0</v>
      </c>
      <c r="C1131" s="46" t="s">
        <v>3456</v>
      </c>
      <c r="D1131" s="21" t="s">
        <v>1569</v>
      </c>
      <c r="E1131" s="21" t="s">
        <v>1570</v>
      </c>
      <c r="F1131" s="21" t="s">
        <v>1571</v>
      </c>
      <c r="G1131" s="15">
        <v>764</v>
      </c>
      <c r="H1131" s="22">
        <v>0.22</v>
      </c>
      <c r="I1131" s="47">
        <f t="shared" si="46"/>
        <v>168.08</v>
      </c>
      <c r="J1131" s="47">
        <f t="shared" si="50"/>
        <v>595.91999999999996</v>
      </c>
      <c r="K1131" s="5">
        <v>44317</v>
      </c>
      <c r="N1131" s="29"/>
      <c r="O1131" s="29"/>
      <c r="P1131" s="29"/>
    </row>
    <row r="1132" spans="1:16" ht="15" customHeight="1" x14ac:dyDescent="0.35">
      <c r="A1132" s="45">
        <v>1131</v>
      </c>
      <c r="B1132" s="14">
        <v>0</v>
      </c>
      <c r="C1132" s="46"/>
      <c r="D1132" s="21" t="s">
        <v>4158</v>
      </c>
      <c r="E1132" s="21" t="s">
        <v>87</v>
      </c>
      <c r="F1132" s="21" t="s">
        <v>202</v>
      </c>
      <c r="G1132" s="15">
        <v>859.95</v>
      </c>
      <c r="H1132" s="22">
        <v>0.83</v>
      </c>
      <c r="I1132" s="47">
        <f t="shared" si="46"/>
        <v>713.75850000000003</v>
      </c>
      <c r="J1132" s="47">
        <f t="shared" si="50"/>
        <v>146.19150000000002</v>
      </c>
      <c r="K1132" s="5">
        <v>44348</v>
      </c>
    </row>
    <row r="1133" spans="1:16" ht="15" customHeight="1" x14ac:dyDescent="0.35">
      <c r="A1133" s="45">
        <v>1132</v>
      </c>
      <c r="B1133" s="14">
        <v>0</v>
      </c>
      <c r="C1133" s="46"/>
      <c r="D1133" s="21" t="s">
        <v>2548</v>
      </c>
      <c r="E1133" s="21" t="s">
        <v>2549</v>
      </c>
      <c r="F1133" s="21" t="s">
        <v>2550</v>
      </c>
      <c r="G1133" s="15">
        <v>345</v>
      </c>
      <c r="H1133" s="22">
        <v>0.18</v>
      </c>
      <c r="I1133" s="47">
        <f t="shared" si="46"/>
        <v>62.099999999999994</v>
      </c>
      <c r="J1133" s="47">
        <f t="shared" si="50"/>
        <v>282.89999999999998</v>
      </c>
      <c r="K1133" s="5">
        <v>43709</v>
      </c>
      <c r="L1133" s="17" t="s">
        <v>2998</v>
      </c>
    </row>
    <row r="1134" spans="1:16" ht="15" customHeight="1" x14ac:dyDescent="0.35">
      <c r="A1134" s="45">
        <v>1133</v>
      </c>
      <c r="B1134" s="14">
        <v>1</v>
      </c>
      <c r="C1134" s="46"/>
      <c r="D1134" s="21" t="s">
        <v>4192</v>
      </c>
      <c r="E1134" s="21" t="s">
        <v>425</v>
      </c>
      <c r="F1134" s="21" t="s">
        <v>4193</v>
      </c>
      <c r="G1134" s="15">
        <v>90</v>
      </c>
      <c r="H1134" s="22">
        <v>0.15</v>
      </c>
      <c r="I1134" s="47">
        <f t="shared" si="46"/>
        <v>13.5</v>
      </c>
      <c r="J1134" s="47">
        <f t="shared" si="50"/>
        <v>76.5</v>
      </c>
      <c r="K1134" s="5">
        <v>45108</v>
      </c>
    </row>
    <row r="1135" spans="1:16" ht="15" customHeight="1" x14ac:dyDescent="0.35">
      <c r="A1135" s="45">
        <v>1134</v>
      </c>
      <c r="B1135" s="14">
        <v>2</v>
      </c>
      <c r="C1135" s="46"/>
      <c r="D1135" s="21" t="s">
        <v>4190</v>
      </c>
      <c r="E1135" s="21" t="s">
        <v>425</v>
      </c>
      <c r="F1135" s="21" t="s">
        <v>4191</v>
      </c>
      <c r="G1135" s="15">
        <v>76</v>
      </c>
      <c r="H1135" s="22">
        <v>0.15</v>
      </c>
      <c r="I1135" s="47">
        <f t="shared" si="46"/>
        <v>11.4</v>
      </c>
      <c r="J1135" s="47">
        <f t="shared" si="50"/>
        <v>64.599999999999994</v>
      </c>
      <c r="K1135" s="5">
        <v>45566</v>
      </c>
    </row>
    <row r="1136" spans="1:16" ht="15" customHeight="1" x14ac:dyDescent="0.35">
      <c r="A1136" s="45">
        <v>1135</v>
      </c>
      <c r="B1136" s="14">
        <v>1</v>
      </c>
      <c r="C1136" s="46"/>
      <c r="D1136" s="21" t="s">
        <v>3048</v>
      </c>
      <c r="E1136" s="21" t="s">
        <v>3049</v>
      </c>
      <c r="F1136" s="21" t="s">
        <v>3051</v>
      </c>
      <c r="G1136" s="15">
        <v>475</v>
      </c>
      <c r="H1136" s="22">
        <v>0.5</v>
      </c>
      <c r="I1136" s="47">
        <f t="shared" si="46"/>
        <v>237.5</v>
      </c>
      <c r="J1136" s="47">
        <f t="shared" si="50"/>
        <v>237.5</v>
      </c>
      <c r="K1136" s="5">
        <v>44197</v>
      </c>
      <c r="L1136" s="17">
        <f>459*6</f>
        <v>2754</v>
      </c>
    </row>
    <row r="1137" spans="1:15" ht="15" customHeight="1" x14ac:dyDescent="0.35">
      <c r="A1137" s="45">
        <v>1136</v>
      </c>
      <c r="B1137" s="14">
        <v>0</v>
      </c>
      <c r="C1137" s="46"/>
      <c r="D1137" s="21" t="s">
        <v>1111</v>
      </c>
      <c r="E1137" s="21" t="s">
        <v>217</v>
      </c>
      <c r="F1137" s="21" t="s">
        <v>218</v>
      </c>
      <c r="G1137" s="15">
        <v>105</v>
      </c>
      <c r="H1137" s="22">
        <v>0.4</v>
      </c>
      <c r="I1137" s="47">
        <f t="shared" si="46"/>
        <v>42</v>
      </c>
      <c r="J1137" s="47">
        <f t="shared" si="50"/>
        <v>63</v>
      </c>
      <c r="K1137" s="5">
        <v>43617</v>
      </c>
    </row>
    <row r="1138" spans="1:15" ht="15" customHeight="1" x14ac:dyDescent="0.35">
      <c r="A1138" s="45">
        <v>1137</v>
      </c>
      <c r="B1138" s="14">
        <v>0</v>
      </c>
      <c r="C1138" s="46"/>
      <c r="D1138" s="21" t="s">
        <v>194</v>
      </c>
      <c r="E1138" s="21" t="s">
        <v>195</v>
      </c>
      <c r="F1138" s="21" t="s">
        <v>766</v>
      </c>
      <c r="G1138" s="15">
        <v>168</v>
      </c>
      <c r="H1138" s="22">
        <v>0.4</v>
      </c>
      <c r="I1138" s="47">
        <f t="shared" si="46"/>
        <v>67.2</v>
      </c>
      <c r="J1138" s="47">
        <f t="shared" si="50"/>
        <v>100.8</v>
      </c>
      <c r="K1138" s="5">
        <v>42795</v>
      </c>
    </row>
    <row r="1139" spans="1:15" ht="15" customHeight="1" x14ac:dyDescent="0.35">
      <c r="A1139" s="45">
        <v>1138</v>
      </c>
      <c r="B1139" s="14">
        <v>0</v>
      </c>
      <c r="C1139" s="46"/>
      <c r="D1139" s="21" t="s">
        <v>2316</v>
      </c>
      <c r="E1139" s="21" t="s">
        <v>269</v>
      </c>
      <c r="F1139" s="21" t="s">
        <v>234</v>
      </c>
      <c r="G1139" s="15">
        <v>33.69</v>
      </c>
      <c r="H1139" s="22">
        <v>0.2</v>
      </c>
      <c r="I1139" s="47">
        <f t="shared" si="46"/>
        <v>6.7379999999999995</v>
      </c>
      <c r="J1139" s="47">
        <f t="shared" si="50"/>
        <v>26.951999999999998</v>
      </c>
      <c r="K1139" s="5">
        <v>43497</v>
      </c>
    </row>
    <row r="1140" spans="1:15" ht="15" customHeight="1" x14ac:dyDescent="0.35">
      <c r="A1140" s="45">
        <v>1139</v>
      </c>
      <c r="B1140" s="14">
        <v>0</v>
      </c>
      <c r="C1140" s="14"/>
      <c r="D1140" s="21" t="s">
        <v>3861</v>
      </c>
      <c r="E1140" s="21" t="s">
        <v>262</v>
      </c>
      <c r="F1140" s="21" t="s">
        <v>3860</v>
      </c>
      <c r="G1140" s="15">
        <v>147.49</v>
      </c>
      <c r="H1140" s="22">
        <v>0.2</v>
      </c>
      <c r="I1140" s="47">
        <f t="shared" si="46"/>
        <v>29.498000000000005</v>
      </c>
      <c r="J1140" s="47">
        <f t="shared" si="50"/>
        <v>117.992</v>
      </c>
      <c r="K1140" s="5">
        <v>43952</v>
      </c>
    </row>
    <row r="1141" spans="1:15" ht="15" customHeight="1" x14ac:dyDescent="0.35">
      <c r="A1141" s="45">
        <v>1140</v>
      </c>
      <c r="B1141" s="14">
        <v>1</v>
      </c>
      <c r="C1141" s="46" t="s">
        <v>3451</v>
      </c>
      <c r="D1141" s="21" t="s">
        <v>221</v>
      </c>
      <c r="E1141" s="21" t="s">
        <v>220</v>
      </c>
      <c r="F1141" s="21"/>
      <c r="G1141" s="15">
        <v>116.71</v>
      </c>
      <c r="H1141" s="22">
        <v>0.25</v>
      </c>
      <c r="I1141" s="47">
        <f t="shared" si="46"/>
        <v>29.177499999999998</v>
      </c>
      <c r="J1141" s="47">
        <f t="shared" si="50"/>
        <v>87.532499999999999</v>
      </c>
      <c r="K1141" s="5">
        <v>44409</v>
      </c>
      <c r="L1141" s="17" t="s">
        <v>2317</v>
      </c>
    </row>
    <row r="1142" spans="1:15" ht="15" customHeight="1" x14ac:dyDescent="0.35">
      <c r="A1142" s="45">
        <v>1141</v>
      </c>
      <c r="B1142" s="14">
        <v>0</v>
      </c>
      <c r="C1142" s="46"/>
      <c r="D1142" s="21" t="s">
        <v>2699</v>
      </c>
      <c r="E1142" s="21" t="s">
        <v>1246</v>
      </c>
      <c r="F1142" s="21" t="s">
        <v>993</v>
      </c>
      <c r="G1142" s="15">
        <v>90</v>
      </c>
      <c r="H1142" s="22">
        <v>0.5</v>
      </c>
      <c r="I1142" s="47">
        <f t="shared" si="46"/>
        <v>45</v>
      </c>
      <c r="J1142" s="47">
        <f t="shared" si="50"/>
        <v>45</v>
      </c>
      <c r="K1142" s="5">
        <v>43770</v>
      </c>
      <c r="L1142" s="17" t="s">
        <v>3219</v>
      </c>
    </row>
    <row r="1143" spans="1:15" ht="15" customHeight="1" x14ac:dyDescent="0.35">
      <c r="A1143" s="45">
        <v>1142</v>
      </c>
      <c r="B1143" s="14">
        <v>0</v>
      </c>
      <c r="C1143" s="46"/>
      <c r="D1143" s="21" t="s">
        <v>4119</v>
      </c>
      <c r="E1143" s="21" t="s">
        <v>1250</v>
      </c>
      <c r="F1143" s="21" t="s">
        <v>993</v>
      </c>
      <c r="G1143" s="15">
        <v>39</v>
      </c>
      <c r="H1143" s="22">
        <v>0.2</v>
      </c>
      <c r="I1143" s="47">
        <f t="shared" si="46"/>
        <v>7.8000000000000007</v>
      </c>
      <c r="J1143" s="47">
        <f t="shared" si="50"/>
        <v>31.2</v>
      </c>
      <c r="K1143" s="5">
        <v>44927</v>
      </c>
    </row>
    <row r="1144" spans="1:15" ht="15" customHeight="1" x14ac:dyDescent="0.35">
      <c r="A1144" s="45">
        <v>1143</v>
      </c>
      <c r="B1144" s="14">
        <v>0</v>
      </c>
      <c r="C1144" s="46"/>
      <c r="D1144" s="21" t="s">
        <v>196</v>
      </c>
      <c r="E1144" s="21" t="s">
        <v>155</v>
      </c>
      <c r="F1144" s="21" t="s">
        <v>40</v>
      </c>
      <c r="G1144" s="15">
        <v>115</v>
      </c>
      <c r="H1144" s="22">
        <v>0.05</v>
      </c>
      <c r="I1144" s="47">
        <v>65</v>
      </c>
      <c r="J1144" s="47">
        <f t="shared" si="50"/>
        <v>50</v>
      </c>
      <c r="K1144" s="5">
        <v>43070</v>
      </c>
      <c r="O1144" s="19"/>
    </row>
    <row r="1145" spans="1:15" ht="15" customHeight="1" x14ac:dyDescent="0.35">
      <c r="A1145" s="45">
        <v>1144</v>
      </c>
      <c r="B1145" s="14">
        <v>0</v>
      </c>
      <c r="C1145" s="46"/>
      <c r="D1145" s="21" t="s">
        <v>2742</v>
      </c>
      <c r="E1145" s="21" t="s">
        <v>997</v>
      </c>
      <c r="F1145" s="21" t="s">
        <v>2743</v>
      </c>
      <c r="G1145" s="15"/>
      <c r="H1145" s="22">
        <v>0.35</v>
      </c>
      <c r="I1145" s="47">
        <f t="shared" ref="I1145:I1207" si="51">G1145*H1145</f>
        <v>0</v>
      </c>
      <c r="J1145" s="47">
        <f t="shared" si="50"/>
        <v>0</v>
      </c>
      <c r="K1145" s="5">
        <v>44348</v>
      </c>
      <c r="O1145" s="19"/>
    </row>
    <row r="1146" spans="1:15" ht="15" customHeight="1" x14ac:dyDescent="0.35">
      <c r="A1146" s="45">
        <v>1145</v>
      </c>
      <c r="B1146" s="14">
        <v>2</v>
      </c>
      <c r="C1146" s="46"/>
      <c r="D1146" s="21" t="s">
        <v>2742</v>
      </c>
      <c r="E1146" s="21" t="s">
        <v>997</v>
      </c>
      <c r="F1146" s="21" t="s">
        <v>387</v>
      </c>
      <c r="G1146" s="15">
        <v>655</v>
      </c>
      <c r="H1146" s="22">
        <v>0.3</v>
      </c>
      <c r="I1146" s="47">
        <f t="shared" si="51"/>
        <v>196.5</v>
      </c>
      <c r="J1146" s="47">
        <f t="shared" si="50"/>
        <v>458.5</v>
      </c>
      <c r="K1146" s="5">
        <v>45170</v>
      </c>
      <c r="O1146" s="19"/>
    </row>
    <row r="1147" spans="1:15" ht="15" customHeight="1" x14ac:dyDescent="0.35">
      <c r="A1147" s="45">
        <v>1146</v>
      </c>
      <c r="B1147" s="14">
        <v>1</v>
      </c>
      <c r="C1147" s="46"/>
      <c r="D1147" s="21" t="s">
        <v>1359</v>
      </c>
      <c r="E1147" s="21" t="s">
        <v>1354</v>
      </c>
      <c r="F1147" s="21" t="s">
        <v>1355</v>
      </c>
      <c r="G1147" s="15">
        <v>332</v>
      </c>
      <c r="H1147" s="22">
        <v>0.2</v>
      </c>
      <c r="I1147" s="47">
        <f t="shared" si="51"/>
        <v>66.400000000000006</v>
      </c>
      <c r="J1147" s="47">
        <f t="shared" si="50"/>
        <v>265.60000000000002</v>
      </c>
      <c r="K1147" s="5">
        <v>45658</v>
      </c>
      <c r="O1147" s="19"/>
    </row>
    <row r="1148" spans="1:15" ht="15" customHeight="1" x14ac:dyDescent="0.35">
      <c r="A1148" s="45">
        <v>1147</v>
      </c>
      <c r="B1148" s="14">
        <v>0</v>
      </c>
      <c r="C1148" s="46"/>
      <c r="D1148" s="21" t="s">
        <v>2952</v>
      </c>
      <c r="E1148" s="21" t="s">
        <v>26</v>
      </c>
      <c r="F1148" s="21" t="s">
        <v>234</v>
      </c>
      <c r="G1148" s="15">
        <v>53.4</v>
      </c>
      <c r="H1148" s="22">
        <v>0.4</v>
      </c>
      <c r="I1148" s="47">
        <f t="shared" si="51"/>
        <v>21.36</v>
      </c>
      <c r="J1148" s="47">
        <f t="shared" si="50"/>
        <v>32.04</v>
      </c>
      <c r="K1148" s="5">
        <v>44256</v>
      </c>
      <c r="O1148" s="19"/>
    </row>
    <row r="1149" spans="1:15" ht="15" customHeight="1" x14ac:dyDescent="0.35">
      <c r="A1149" s="45">
        <v>1148</v>
      </c>
      <c r="B1149" s="14">
        <v>0</v>
      </c>
      <c r="C1149" s="46"/>
      <c r="D1149" s="21" t="s">
        <v>2132</v>
      </c>
      <c r="E1149" s="21" t="s">
        <v>216</v>
      </c>
      <c r="F1149" s="21" t="s">
        <v>202</v>
      </c>
      <c r="G1149" s="15">
        <v>353</v>
      </c>
      <c r="H1149" s="22">
        <v>0.18</v>
      </c>
      <c r="I1149" s="47">
        <f t="shared" si="51"/>
        <v>63.54</v>
      </c>
      <c r="J1149" s="47">
        <f t="shared" si="50"/>
        <v>289.45999999999998</v>
      </c>
      <c r="K1149" s="5">
        <v>44105</v>
      </c>
      <c r="O1149" s="19"/>
    </row>
    <row r="1150" spans="1:15" ht="15" customHeight="1" x14ac:dyDescent="0.35">
      <c r="A1150" s="45">
        <v>1149</v>
      </c>
      <c r="B1150" s="14">
        <v>0</v>
      </c>
      <c r="C1150" s="46"/>
      <c r="D1150" s="21" t="s">
        <v>215</v>
      </c>
      <c r="E1150" s="21" t="s">
        <v>216</v>
      </c>
      <c r="F1150" s="21">
        <v>0.01</v>
      </c>
      <c r="G1150" s="15">
        <v>276</v>
      </c>
      <c r="H1150" s="22">
        <v>0.25</v>
      </c>
      <c r="I1150" s="47">
        <f t="shared" si="51"/>
        <v>69</v>
      </c>
      <c r="J1150" s="47">
        <f t="shared" si="50"/>
        <v>207</v>
      </c>
      <c r="K1150" s="5">
        <v>43191</v>
      </c>
      <c r="O1150" s="19"/>
    </row>
    <row r="1151" spans="1:15" ht="15" customHeight="1" x14ac:dyDescent="0.35">
      <c r="A1151" s="45">
        <v>1150</v>
      </c>
      <c r="B1151" s="14">
        <v>2</v>
      </c>
      <c r="C1151" s="46" t="s">
        <v>3404</v>
      </c>
      <c r="D1151" s="21" t="s">
        <v>4123</v>
      </c>
      <c r="E1151" s="21" t="s">
        <v>362</v>
      </c>
      <c r="F1151" s="21" t="s">
        <v>2743</v>
      </c>
      <c r="G1151" s="15">
        <v>35</v>
      </c>
      <c r="H1151" s="22">
        <v>0.3</v>
      </c>
      <c r="I1151" s="47">
        <f t="shared" si="51"/>
        <v>10.5</v>
      </c>
      <c r="J1151" s="47">
        <f t="shared" si="50"/>
        <v>24.5</v>
      </c>
      <c r="K1151" s="5">
        <v>44866</v>
      </c>
      <c r="O1151" s="19"/>
    </row>
    <row r="1152" spans="1:15" ht="15" customHeight="1" x14ac:dyDescent="0.35">
      <c r="A1152" s="45">
        <v>1151</v>
      </c>
      <c r="B1152" s="14">
        <v>0</v>
      </c>
      <c r="C1152" s="46"/>
      <c r="D1152" s="21" t="s">
        <v>2973</v>
      </c>
      <c r="E1152" s="21" t="s">
        <v>362</v>
      </c>
      <c r="F1152" s="21"/>
      <c r="G1152" s="15">
        <v>49.4</v>
      </c>
      <c r="H1152" s="22">
        <v>0.6</v>
      </c>
      <c r="I1152" s="47">
        <f t="shared" si="51"/>
        <v>29.639999999999997</v>
      </c>
      <c r="J1152" s="47">
        <f t="shared" si="50"/>
        <v>19.760000000000002</v>
      </c>
      <c r="K1152" s="5"/>
      <c r="O1152" s="19"/>
    </row>
    <row r="1153" spans="1:15" ht="15" customHeight="1" x14ac:dyDescent="0.35">
      <c r="A1153" s="45">
        <v>1152</v>
      </c>
      <c r="B1153" s="14">
        <v>0</v>
      </c>
      <c r="C1153" s="46"/>
      <c r="D1153" s="21" t="s">
        <v>4024</v>
      </c>
      <c r="E1153" s="21" t="s">
        <v>688</v>
      </c>
      <c r="F1153" s="21"/>
      <c r="G1153" s="15">
        <v>290</v>
      </c>
      <c r="H1153" s="22">
        <v>0.25</v>
      </c>
      <c r="I1153" s="47">
        <f t="shared" si="51"/>
        <v>72.5</v>
      </c>
      <c r="J1153" s="47">
        <f t="shared" si="50"/>
        <v>217.5</v>
      </c>
      <c r="K1153" s="5">
        <v>44713</v>
      </c>
      <c r="O1153" s="19"/>
    </row>
    <row r="1154" spans="1:15" ht="15" customHeight="1" x14ac:dyDescent="0.35">
      <c r="A1154" s="45">
        <v>1153</v>
      </c>
      <c r="B1154" s="14">
        <v>0</v>
      </c>
      <c r="C1154" s="46"/>
      <c r="D1154" s="21" t="s">
        <v>4025</v>
      </c>
      <c r="E1154" s="21" t="s">
        <v>688</v>
      </c>
      <c r="F1154" s="21"/>
      <c r="G1154" s="15">
        <v>135</v>
      </c>
      <c r="H1154" s="22">
        <v>0.27</v>
      </c>
      <c r="I1154" s="47">
        <f t="shared" si="51"/>
        <v>36.450000000000003</v>
      </c>
      <c r="J1154" s="47">
        <f t="shared" si="50"/>
        <v>98.55</v>
      </c>
      <c r="K1154" s="5">
        <v>44593</v>
      </c>
      <c r="O1154" s="19"/>
    </row>
    <row r="1155" spans="1:15" ht="15" customHeight="1" x14ac:dyDescent="0.35">
      <c r="A1155" s="45">
        <v>1154</v>
      </c>
      <c r="B1155" s="14">
        <v>0</v>
      </c>
      <c r="C1155" s="46"/>
      <c r="D1155" s="21" t="s">
        <v>689</v>
      </c>
      <c r="E1155" s="21" t="s">
        <v>212</v>
      </c>
      <c r="F1155" s="21" t="s">
        <v>213</v>
      </c>
      <c r="G1155" s="15">
        <v>602</v>
      </c>
      <c r="H1155" s="22">
        <v>0.32</v>
      </c>
      <c r="I1155" s="47">
        <f t="shared" si="51"/>
        <v>192.64000000000001</v>
      </c>
      <c r="J1155" s="47">
        <f t="shared" si="50"/>
        <v>409.36</v>
      </c>
      <c r="K1155" s="5">
        <v>44105</v>
      </c>
      <c r="L1155" s="17" t="s">
        <v>2317</v>
      </c>
      <c r="O1155" s="19"/>
    </row>
    <row r="1156" spans="1:15" ht="15" customHeight="1" x14ac:dyDescent="0.35">
      <c r="A1156" s="45">
        <v>1155</v>
      </c>
      <c r="B1156" s="14">
        <v>0</v>
      </c>
      <c r="C1156" s="46"/>
      <c r="D1156" s="21" t="s">
        <v>690</v>
      </c>
      <c r="E1156" s="21" t="s">
        <v>212</v>
      </c>
      <c r="F1156" s="21" t="s">
        <v>213</v>
      </c>
      <c r="G1156" s="15">
        <v>818.73</v>
      </c>
      <c r="H1156" s="22">
        <v>0.2</v>
      </c>
      <c r="I1156" s="47">
        <f t="shared" si="51"/>
        <v>163.74600000000001</v>
      </c>
      <c r="J1156" s="47">
        <f t="shared" si="50"/>
        <v>654.98400000000004</v>
      </c>
      <c r="K1156" s="5">
        <v>43221</v>
      </c>
      <c r="O1156" s="19"/>
    </row>
    <row r="1157" spans="1:15" ht="15" customHeight="1" x14ac:dyDescent="0.35">
      <c r="A1157" s="45">
        <v>1156</v>
      </c>
      <c r="B1157" s="14">
        <v>0</v>
      </c>
      <c r="C1157" s="46"/>
      <c r="D1157" s="21" t="s">
        <v>4075</v>
      </c>
      <c r="E1157" s="21" t="s">
        <v>200</v>
      </c>
      <c r="F1157" s="21" t="s">
        <v>211</v>
      </c>
      <c r="G1157" s="15">
        <v>88</v>
      </c>
      <c r="H1157" s="22">
        <v>0.6</v>
      </c>
      <c r="I1157" s="47">
        <f t="shared" si="51"/>
        <v>52.8</v>
      </c>
      <c r="J1157" s="47">
        <f t="shared" si="50"/>
        <v>35.200000000000003</v>
      </c>
      <c r="K1157" s="5">
        <v>44774</v>
      </c>
      <c r="O1157" s="19"/>
    </row>
    <row r="1158" spans="1:15" ht="15" customHeight="1" x14ac:dyDescent="0.35">
      <c r="A1158" s="45">
        <v>1157</v>
      </c>
      <c r="B1158" s="14">
        <v>5</v>
      </c>
      <c r="C1158" s="46"/>
      <c r="D1158" s="21" t="s">
        <v>4092</v>
      </c>
      <c r="E1158" s="21" t="s">
        <v>461</v>
      </c>
      <c r="F1158" s="21" t="s">
        <v>211</v>
      </c>
      <c r="G1158" s="15">
        <v>88</v>
      </c>
      <c r="H1158" s="22">
        <v>0.6</v>
      </c>
      <c r="I1158" s="47">
        <f t="shared" si="51"/>
        <v>52.8</v>
      </c>
      <c r="J1158" s="47">
        <f t="shared" si="50"/>
        <v>35.200000000000003</v>
      </c>
      <c r="K1158" s="5">
        <v>45261</v>
      </c>
      <c r="O1158" s="19"/>
    </row>
    <row r="1159" spans="1:15" ht="15" customHeight="1" x14ac:dyDescent="0.35">
      <c r="A1159" s="45">
        <v>1158</v>
      </c>
      <c r="B1159" s="14">
        <v>0</v>
      </c>
      <c r="C1159" s="46"/>
      <c r="D1159" s="21" t="s">
        <v>2860</v>
      </c>
      <c r="E1159" s="21" t="s">
        <v>200</v>
      </c>
      <c r="F1159" s="21" t="s">
        <v>211</v>
      </c>
      <c r="G1159" s="15">
        <v>139.5</v>
      </c>
      <c r="H1159" s="22">
        <v>0.6</v>
      </c>
      <c r="I1159" s="47">
        <f t="shared" si="51"/>
        <v>83.7</v>
      </c>
      <c r="J1159" s="47">
        <f t="shared" si="50"/>
        <v>55.8</v>
      </c>
      <c r="K1159" s="5">
        <v>44317</v>
      </c>
      <c r="O1159" s="19"/>
    </row>
    <row r="1160" spans="1:15" ht="15" customHeight="1" x14ac:dyDescent="0.35">
      <c r="A1160" s="45">
        <v>1159</v>
      </c>
      <c r="B1160" s="14">
        <v>0</v>
      </c>
      <c r="C1160" s="46"/>
      <c r="D1160" s="21" t="s">
        <v>2887</v>
      </c>
      <c r="E1160" s="21" t="s">
        <v>461</v>
      </c>
      <c r="F1160" s="21" t="s">
        <v>211</v>
      </c>
      <c r="G1160" s="15">
        <v>93</v>
      </c>
      <c r="H1160" s="22">
        <v>0.6</v>
      </c>
      <c r="I1160" s="47">
        <f t="shared" si="51"/>
        <v>55.8</v>
      </c>
      <c r="J1160" s="47">
        <f t="shared" si="50"/>
        <v>37.200000000000003</v>
      </c>
      <c r="K1160" s="5">
        <v>44440</v>
      </c>
      <c r="O1160" s="19"/>
    </row>
    <row r="1161" spans="1:15" ht="15" customHeight="1" x14ac:dyDescent="0.35">
      <c r="A1161" s="45">
        <v>1160</v>
      </c>
      <c r="B1161" s="14">
        <v>0</v>
      </c>
      <c r="C1161" s="46"/>
      <c r="D1161" s="21" t="s">
        <v>3095</v>
      </c>
      <c r="E1161" s="21" t="s">
        <v>461</v>
      </c>
      <c r="F1161" s="21" t="s">
        <v>234</v>
      </c>
      <c r="G1161" s="15">
        <v>150</v>
      </c>
      <c r="H1161" s="22">
        <v>0.6</v>
      </c>
      <c r="I1161" s="47">
        <f t="shared" si="51"/>
        <v>90</v>
      </c>
      <c r="J1161" s="47">
        <f t="shared" si="50"/>
        <v>60</v>
      </c>
      <c r="K1161" s="5">
        <v>44197</v>
      </c>
      <c r="O1161" s="19"/>
    </row>
    <row r="1162" spans="1:15" ht="15" customHeight="1" x14ac:dyDescent="0.35">
      <c r="A1162" s="45">
        <v>1161</v>
      </c>
      <c r="B1162" s="14">
        <v>0</v>
      </c>
      <c r="C1162" s="46"/>
      <c r="D1162" s="21" t="s">
        <v>471</v>
      </c>
      <c r="E1162" s="21" t="s">
        <v>140</v>
      </c>
      <c r="F1162" s="21" t="s">
        <v>472</v>
      </c>
      <c r="G1162" s="15">
        <v>401.58</v>
      </c>
      <c r="H1162" s="22">
        <v>0.17</v>
      </c>
      <c r="I1162" s="47">
        <f t="shared" si="51"/>
        <v>68.268600000000006</v>
      </c>
      <c r="J1162" s="47">
        <f t="shared" si="50"/>
        <v>333.31139999999999</v>
      </c>
      <c r="K1162" s="5">
        <v>43466</v>
      </c>
      <c r="O1162" s="19"/>
    </row>
    <row r="1163" spans="1:15" ht="15" customHeight="1" x14ac:dyDescent="0.35">
      <c r="A1163" s="45">
        <v>1162</v>
      </c>
      <c r="B1163" s="14">
        <v>0</v>
      </c>
      <c r="C1163" s="46"/>
      <c r="D1163" s="21" t="s">
        <v>1805</v>
      </c>
      <c r="E1163" s="21" t="s">
        <v>1372</v>
      </c>
      <c r="F1163" s="21" t="s">
        <v>387</v>
      </c>
      <c r="G1163" s="15">
        <v>255</v>
      </c>
      <c r="H1163" s="22">
        <v>0.2</v>
      </c>
      <c r="I1163" s="47">
        <f t="shared" si="51"/>
        <v>51</v>
      </c>
      <c r="J1163" s="47">
        <f t="shared" si="50"/>
        <v>204</v>
      </c>
      <c r="K1163" s="5">
        <v>43160</v>
      </c>
      <c r="L1163" s="17" t="s">
        <v>2965</v>
      </c>
      <c r="O1163" s="19"/>
    </row>
    <row r="1164" spans="1:15" ht="15" customHeight="1" x14ac:dyDescent="0.35">
      <c r="A1164" s="45">
        <v>1163</v>
      </c>
      <c r="B1164" s="14">
        <v>0</v>
      </c>
      <c r="C1164" s="46"/>
      <c r="D1164" s="21" t="s">
        <v>3089</v>
      </c>
      <c r="E1164" s="21" t="s">
        <v>461</v>
      </c>
      <c r="F1164" s="21" t="s">
        <v>211</v>
      </c>
      <c r="G1164" s="15">
        <v>118.45</v>
      </c>
      <c r="H1164" s="22">
        <v>0.6</v>
      </c>
      <c r="I1164" s="47">
        <f t="shared" si="51"/>
        <v>71.069999999999993</v>
      </c>
      <c r="J1164" s="47">
        <f t="shared" si="50"/>
        <v>47.38000000000001</v>
      </c>
      <c r="K1164" s="5">
        <v>44166</v>
      </c>
      <c r="O1164" s="19"/>
    </row>
    <row r="1165" spans="1:15" ht="15" customHeight="1" x14ac:dyDescent="0.35">
      <c r="A1165" s="45">
        <v>1164</v>
      </c>
      <c r="B1165" s="14">
        <v>3</v>
      </c>
      <c r="C1165" s="46"/>
      <c r="D1165" s="21" t="s">
        <v>4491</v>
      </c>
      <c r="E1165" s="21" t="s">
        <v>77</v>
      </c>
      <c r="F1165" s="21" t="s">
        <v>44</v>
      </c>
      <c r="G1165" s="15">
        <v>66</v>
      </c>
      <c r="H1165" s="22">
        <v>0.5</v>
      </c>
      <c r="I1165" s="47">
        <f t="shared" si="51"/>
        <v>33</v>
      </c>
      <c r="J1165" s="47">
        <f t="shared" si="50"/>
        <v>33</v>
      </c>
      <c r="K1165" s="5">
        <v>45047</v>
      </c>
      <c r="O1165" s="19"/>
    </row>
    <row r="1166" spans="1:15" ht="15" customHeight="1" x14ac:dyDescent="0.35">
      <c r="A1166" s="45">
        <v>1165</v>
      </c>
      <c r="B1166" s="14">
        <v>0</v>
      </c>
      <c r="C1166" s="46"/>
      <c r="D1166" s="21" t="s">
        <v>2105</v>
      </c>
      <c r="E1166" s="21" t="s">
        <v>77</v>
      </c>
      <c r="F1166" s="21" t="s">
        <v>2106</v>
      </c>
      <c r="G1166" s="15">
        <v>110</v>
      </c>
      <c r="H1166" s="22">
        <v>0.6</v>
      </c>
      <c r="I1166" s="47">
        <f t="shared" si="51"/>
        <v>66</v>
      </c>
      <c r="J1166" s="47">
        <f t="shared" si="50"/>
        <v>44</v>
      </c>
      <c r="K1166" s="5">
        <v>43891</v>
      </c>
    </row>
    <row r="1167" spans="1:15" ht="15" customHeight="1" x14ac:dyDescent="0.35">
      <c r="A1167" s="45">
        <v>1166</v>
      </c>
      <c r="B1167" s="14">
        <v>0</v>
      </c>
      <c r="C1167" s="46"/>
      <c r="D1167" s="21" t="s">
        <v>1261</v>
      </c>
      <c r="E1167" s="21" t="s">
        <v>77</v>
      </c>
      <c r="F1167" s="21" t="s">
        <v>1262</v>
      </c>
      <c r="G1167" s="15">
        <v>59.5</v>
      </c>
      <c r="H1167" s="22">
        <v>0.46</v>
      </c>
      <c r="I1167" s="47">
        <f t="shared" si="51"/>
        <v>27.37</v>
      </c>
      <c r="J1167" s="47">
        <f t="shared" si="50"/>
        <v>32.129999999999995</v>
      </c>
      <c r="K1167" s="5">
        <v>42826</v>
      </c>
    </row>
    <row r="1168" spans="1:15" ht="15" customHeight="1" x14ac:dyDescent="0.35">
      <c r="A1168" s="45">
        <v>1167</v>
      </c>
      <c r="B1168" s="14">
        <v>1</v>
      </c>
      <c r="C1168" s="46"/>
      <c r="D1168" s="21" t="s">
        <v>2639</v>
      </c>
      <c r="E1168" s="21" t="s">
        <v>295</v>
      </c>
      <c r="F1168" s="21" t="s">
        <v>793</v>
      </c>
      <c r="G1168" s="15">
        <v>550</v>
      </c>
      <c r="H1168" s="22">
        <v>0.5</v>
      </c>
      <c r="I1168" s="47">
        <f t="shared" si="51"/>
        <v>275</v>
      </c>
      <c r="J1168" s="47">
        <f t="shared" si="50"/>
        <v>275</v>
      </c>
      <c r="K1168" s="5">
        <v>43800</v>
      </c>
    </row>
    <row r="1169" spans="1:16" ht="15" customHeight="1" x14ac:dyDescent="0.35">
      <c r="A1169" s="45">
        <v>1168</v>
      </c>
      <c r="B1169" s="14">
        <v>0</v>
      </c>
      <c r="C1169" s="46" t="s">
        <v>3413</v>
      </c>
      <c r="D1169" s="21" t="s">
        <v>2768</v>
      </c>
      <c r="E1169" s="21" t="s">
        <v>2769</v>
      </c>
      <c r="F1169" s="21" t="s">
        <v>2770</v>
      </c>
      <c r="G1169" s="15">
        <v>454</v>
      </c>
      <c r="H1169" s="22">
        <v>0.17</v>
      </c>
      <c r="I1169" s="47">
        <f t="shared" si="51"/>
        <v>77.180000000000007</v>
      </c>
      <c r="J1169" s="47">
        <f t="shared" si="50"/>
        <v>376.82</v>
      </c>
      <c r="K1169" s="5">
        <v>44044</v>
      </c>
      <c r="L1169" s="17" t="s">
        <v>3920</v>
      </c>
    </row>
    <row r="1170" spans="1:16" ht="15" customHeight="1" x14ac:dyDescent="0.35">
      <c r="A1170" s="45">
        <v>1169</v>
      </c>
      <c r="B1170" s="14">
        <v>0</v>
      </c>
      <c r="C1170" s="46"/>
      <c r="D1170" s="21" t="s">
        <v>3857</v>
      </c>
      <c r="E1170" s="21" t="s">
        <v>26</v>
      </c>
      <c r="F1170" s="21" t="s">
        <v>234</v>
      </c>
      <c r="G1170" s="15">
        <v>80</v>
      </c>
      <c r="H1170" s="22">
        <v>0.4</v>
      </c>
      <c r="I1170" s="47">
        <f t="shared" si="51"/>
        <v>32</v>
      </c>
      <c r="J1170" s="47">
        <f t="shared" si="50"/>
        <v>48</v>
      </c>
      <c r="K1170" s="5">
        <v>44713</v>
      </c>
    </row>
    <row r="1171" spans="1:16" ht="15" customHeight="1" x14ac:dyDescent="0.35">
      <c r="A1171" s="45">
        <v>1170</v>
      </c>
      <c r="B1171" s="14">
        <v>0</v>
      </c>
      <c r="C1171" s="46"/>
      <c r="D1171" s="21" t="s">
        <v>460</v>
      </c>
      <c r="E1171" s="21" t="s">
        <v>200</v>
      </c>
      <c r="F1171" s="21" t="s">
        <v>211</v>
      </c>
      <c r="G1171" s="15">
        <v>143.32</v>
      </c>
      <c r="H1171" s="22">
        <v>0.4</v>
      </c>
      <c r="I1171" s="47">
        <f t="shared" si="51"/>
        <v>57.328000000000003</v>
      </c>
      <c r="J1171" s="47">
        <f t="shared" si="50"/>
        <v>85.99199999999999</v>
      </c>
      <c r="K1171" s="5">
        <v>43466</v>
      </c>
    </row>
    <row r="1172" spans="1:16" ht="15" customHeight="1" x14ac:dyDescent="0.35">
      <c r="A1172" s="45">
        <v>1171</v>
      </c>
      <c r="B1172" s="14">
        <v>0</v>
      </c>
      <c r="C1172" s="46"/>
      <c r="D1172" s="21" t="s">
        <v>460</v>
      </c>
      <c r="E1172" s="21" t="s">
        <v>461</v>
      </c>
      <c r="F1172" s="21" t="s">
        <v>234</v>
      </c>
      <c r="G1172" s="15">
        <v>128.99</v>
      </c>
      <c r="H1172" s="22">
        <v>0.6</v>
      </c>
      <c r="I1172" s="47">
        <f t="shared" si="51"/>
        <v>77.394000000000005</v>
      </c>
      <c r="J1172" s="47">
        <f t="shared" si="50"/>
        <v>51.596000000000004</v>
      </c>
      <c r="K1172" s="5">
        <v>45108</v>
      </c>
    </row>
    <row r="1173" spans="1:16" ht="15" customHeight="1" x14ac:dyDescent="0.35">
      <c r="A1173" s="45">
        <v>1172</v>
      </c>
      <c r="B1173" s="14">
        <v>1</v>
      </c>
      <c r="C1173" s="46" t="s">
        <v>3479</v>
      </c>
      <c r="D1173" s="21" t="s">
        <v>3480</v>
      </c>
      <c r="E1173" s="21" t="s">
        <v>440</v>
      </c>
      <c r="F1173" s="21" t="s">
        <v>3481</v>
      </c>
      <c r="G1173" s="15">
        <v>51</v>
      </c>
      <c r="H1173" s="22">
        <v>0.18</v>
      </c>
      <c r="I1173" s="47">
        <f t="shared" si="51"/>
        <v>9.18</v>
      </c>
      <c r="J1173" s="47">
        <f t="shared" si="50"/>
        <v>41.82</v>
      </c>
      <c r="K1173" s="5">
        <v>44440</v>
      </c>
    </row>
    <row r="1174" spans="1:16" ht="15" customHeight="1" x14ac:dyDescent="0.35">
      <c r="A1174" s="45">
        <v>1173</v>
      </c>
      <c r="B1174" s="14">
        <v>0</v>
      </c>
      <c r="C1174" s="14"/>
      <c r="D1174" s="21" t="s">
        <v>3708</v>
      </c>
      <c r="E1174" s="21" t="s">
        <v>440</v>
      </c>
      <c r="F1174" s="21" t="s">
        <v>387</v>
      </c>
      <c r="G1174" s="15">
        <v>165</v>
      </c>
      <c r="H1174" s="22">
        <v>0.7</v>
      </c>
      <c r="I1174" s="47">
        <f t="shared" si="51"/>
        <v>115.49999999999999</v>
      </c>
      <c r="J1174" s="47">
        <f t="shared" si="50"/>
        <v>49.500000000000014</v>
      </c>
      <c r="K1174" s="5">
        <v>44470</v>
      </c>
    </row>
    <row r="1175" spans="1:16" ht="15" customHeight="1" x14ac:dyDescent="0.35">
      <c r="A1175" s="45">
        <v>1174</v>
      </c>
      <c r="B1175" s="14">
        <v>0</v>
      </c>
      <c r="C1175" s="14"/>
      <c r="D1175" s="21" t="s">
        <v>3709</v>
      </c>
      <c r="E1175" s="21" t="s">
        <v>440</v>
      </c>
      <c r="F1175" s="21" t="s">
        <v>234</v>
      </c>
      <c r="G1175" s="15">
        <v>102.95</v>
      </c>
      <c r="H1175" s="22">
        <v>0.7</v>
      </c>
      <c r="I1175" s="47">
        <f t="shared" si="51"/>
        <v>72.064999999999998</v>
      </c>
      <c r="J1175" s="47">
        <f t="shared" si="50"/>
        <v>30.885000000000005</v>
      </c>
      <c r="K1175" s="5">
        <v>44562</v>
      </c>
      <c r="N1175" s="23"/>
    </row>
    <row r="1176" spans="1:16" ht="15" customHeight="1" x14ac:dyDescent="0.35">
      <c r="A1176" s="45">
        <v>1175</v>
      </c>
      <c r="B1176" s="14">
        <v>1</v>
      </c>
      <c r="C1176" s="46"/>
      <c r="D1176" s="21" t="s">
        <v>3810</v>
      </c>
      <c r="E1176" s="21" t="s">
        <v>467</v>
      </c>
      <c r="F1176" s="21" t="s">
        <v>208</v>
      </c>
      <c r="G1176" s="15">
        <v>52</v>
      </c>
      <c r="H1176" s="22">
        <v>0.2</v>
      </c>
      <c r="I1176" s="47">
        <f t="shared" si="51"/>
        <v>10.4</v>
      </c>
      <c r="J1176" s="47">
        <f t="shared" si="50"/>
        <v>41.6</v>
      </c>
      <c r="K1176" s="5">
        <v>45261</v>
      </c>
      <c r="L1176" s="19"/>
    </row>
    <row r="1177" spans="1:16" ht="15" customHeight="1" x14ac:dyDescent="0.35">
      <c r="A1177" s="45">
        <v>1176</v>
      </c>
      <c r="B1177" s="14">
        <v>1</v>
      </c>
      <c r="C1177" s="46"/>
      <c r="D1177" s="21" t="s">
        <v>3811</v>
      </c>
      <c r="E1177" s="21" t="s">
        <v>467</v>
      </c>
      <c r="F1177" s="21" t="s">
        <v>202</v>
      </c>
      <c r="G1177" s="15">
        <v>72</v>
      </c>
      <c r="H1177" s="22">
        <v>0.3</v>
      </c>
      <c r="I1177" s="47">
        <f t="shared" si="51"/>
        <v>21.599999999999998</v>
      </c>
      <c r="J1177" s="47">
        <f t="shared" si="50"/>
        <v>50.400000000000006</v>
      </c>
      <c r="K1177" s="5">
        <v>45170</v>
      </c>
    </row>
    <row r="1178" spans="1:16" ht="15" customHeight="1" x14ac:dyDescent="0.35">
      <c r="A1178" s="45">
        <v>1177</v>
      </c>
      <c r="B1178" s="14">
        <v>0</v>
      </c>
      <c r="C1178" s="46" t="s">
        <v>3696</v>
      </c>
      <c r="D1178" s="21" t="s">
        <v>3055</v>
      </c>
      <c r="E1178" s="21" t="s">
        <v>2130</v>
      </c>
      <c r="F1178" s="21" t="s">
        <v>3060</v>
      </c>
      <c r="G1178" s="15">
        <v>160.5</v>
      </c>
      <c r="H1178" s="22">
        <v>0.4</v>
      </c>
      <c r="I1178" s="47">
        <f t="shared" si="51"/>
        <v>64.2</v>
      </c>
      <c r="J1178" s="47">
        <f t="shared" si="50"/>
        <v>96.3</v>
      </c>
      <c r="K1178" s="5">
        <v>44501</v>
      </c>
      <c r="N1178" s="29"/>
      <c r="O1178" s="29"/>
      <c r="P1178" s="29"/>
    </row>
    <row r="1179" spans="1:16" ht="15" customHeight="1" x14ac:dyDescent="0.35">
      <c r="A1179" s="45">
        <v>1178</v>
      </c>
      <c r="B1179" s="14">
        <v>1</v>
      </c>
      <c r="C1179" s="46"/>
      <c r="D1179" s="21" t="s">
        <v>462</v>
      </c>
      <c r="E1179" s="21" t="s">
        <v>463</v>
      </c>
      <c r="F1179" s="21" t="s">
        <v>464</v>
      </c>
      <c r="G1179" s="15">
        <v>255</v>
      </c>
      <c r="H1179" s="22">
        <v>0.18</v>
      </c>
      <c r="I1179" s="47">
        <f t="shared" si="51"/>
        <v>45.9</v>
      </c>
      <c r="J1179" s="47">
        <f t="shared" si="50"/>
        <v>209.1</v>
      </c>
      <c r="K1179" s="5">
        <v>44743</v>
      </c>
      <c r="L1179" s="17" t="s">
        <v>2626</v>
      </c>
      <c r="N1179" s="29"/>
      <c r="O1179" s="29"/>
      <c r="P1179" s="29"/>
    </row>
    <row r="1180" spans="1:16" ht="15" customHeight="1" x14ac:dyDescent="0.35">
      <c r="A1180" s="45">
        <v>1179</v>
      </c>
      <c r="B1180" s="14">
        <v>0</v>
      </c>
      <c r="C1180" s="46"/>
      <c r="D1180" s="21" t="s">
        <v>465</v>
      </c>
      <c r="E1180" s="21" t="s">
        <v>463</v>
      </c>
      <c r="F1180" s="21" t="s">
        <v>466</v>
      </c>
      <c r="G1180" s="15">
        <v>215</v>
      </c>
      <c r="H1180" s="22">
        <v>0.2</v>
      </c>
      <c r="I1180" s="47">
        <f t="shared" si="51"/>
        <v>43</v>
      </c>
      <c r="J1180" s="47">
        <f t="shared" si="50"/>
        <v>172</v>
      </c>
      <c r="K1180" s="5">
        <v>44743</v>
      </c>
    </row>
    <row r="1181" spans="1:16" ht="15" customHeight="1" x14ac:dyDescent="0.35">
      <c r="A1181" s="45">
        <v>1180</v>
      </c>
      <c r="B1181" s="14">
        <v>2</v>
      </c>
      <c r="C1181" s="46"/>
      <c r="D1181" s="21" t="s">
        <v>1388</v>
      </c>
      <c r="E1181" s="21" t="s">
        <v>1280</v>
      </c>
      <c r="F1181" s="51">
        <v>0.02</v>
      </c>
      <c r="G1181" s="15">
        <v>55</v>
      </c>
      <c r="H1181" s="22">
        <v>0.4</v>
      </c>
      <c r="I1181" s="47">
        <f t="shared" si="51"/>
        <v>22</v>
      </c>
      <c r="J1181" s="47">
        <f t="shared" si="50"/>
        <v>33</v>
      </c>
      <c r="K1181" s="5">
        <v>44348</v>
      </c>
    </row>
    <row r="1182" spans="1:16" ht="15" customHeight="1" x14ac:dyDescent="0.35">
      <c r="A1182" s="45">
        <v>1181</v>
      </c>
      <c r="B1182" s="14">
        <v>0</v>
      </c>
      <c r="C1182" s="46"/>
      <c r="D1182" s="21" t="s">
        <v>2004</v>
      </c>
      <c r="E1182" s="21" t="s">
        <v>2005</v>
      </c>
      <c r="F1182" s="21" t="s">
        <v>1762</v>
      </c>
      <c r="G1182" s="15">
        <v>252</v>
      </c>
      <c r="H1182" s="22">
        <v>0.13</v>
      </c>
      <c r="I1182" s="47">
        <f t="shared" si="51"/>
        <v>32.76</v>
      </c>
      <c r="J1182" s="47">
        <f t="shared" si="50"/>
        <v>219.24</v>
      </c>
      <c r="K1182" s="5">
        <v>44105</v>
      </c>
    </row>
    <row r="1183" spans="1:16" ht="15" customHeight="1" x14ac:dyDescent="0.35">
      <c r="A1183" s="45">
        <v>1182</v>
      </c>
      <c r="B1183" s="14">
        <v>0</v>
      </c>
      <c r="C1183" s="46" t="s">
        <v>3628</v>
      </c>
      <c r="D1183" s="21" t="s">
        <v>2571</v>
      </c>
      <c r="E1183" s="21" t="s">
        <v>469</v>
      </c>
      <c r="F1183" s="21" t="s">
        <v>470</v>
      </c>
      <c r="G1183" s="15">
        <v>167</v>
      </c>
      <c r="H1183" s="22">
        <v>0.18</v>
      </c>
      <c r="I1183" s="47">
        <f t="shared" si="51"/>
        <v>30.06</v>
      </c>
      <c r="J1183" s="47">
        <f t="shared" si="50"/>
        <v>136.94</v>
      </c>
      <c r="K1183" s="5">
        <v>44531</v>
      </c>
    </row>
    <row r="1184" spans="1:16" ht="15" customHeight="1" x14ac:dyDescent="0.35">
      <c r="A1184" s="45">
        <v>1183</v>
      </c>
      <c r="B1184" s="14">
        <v>0</v>
      </c>
      <c r="C1184" s="46"/>
      <c r="D1184" s="21" t="s">
        <v>2248</v>
      </c>
      <c r="E1184" s="21" t="s">
        <v>199</v>
      </c>
      <c r="F1184" s="21" t="s">
        <v>767</v>
      </c>
      <c r="G1184" s="15">
        <v>209</v>
      </c>
      <c r="H1184" s="22">
        <v>0.4</v>
      </c>
      <c r="I1184" s="47">
        <f t="shared" si="51"/>
        <v>83.600000000000009</v>
      </c>
      <c r="J1184" s="47">
        <f t="shared" si="50"/>
        <v>125.39999999999999</v>
      </c>
      <c r="K1184" s="5">
        <v>43556</v>
      </c>
      <c r="M1184" s="19"/>
      <c r="O1184" s="19"/>
    </row>
    <row r="1185" spans="1:23" ht="15" customHeight="1" x14ac:dyDescent="0.35">
      <c r="A1185" s="45">
        <v>1184</v>
      </c>
      <c r="B1185" s="14">
        <v>0</v>
      </c>
      <c r="C1185" s="46"/>
      <c r="D1185" s="21" t="s">
        <v>2376</v>
      </c>
      <c r="E1185" s="21" t="s">
        <v>2377</v>
      </c>
      <c r="F1185" s="21" t="s">
        <v>2378</v>
      </c>
      <c r="G1185" s="15">
        <v>661</v>
      </c>
      <c r="H1185" s="22">
        <v>0.15</v>
      </c>
      <c r="I1185" s="47">
        <f t="shared" si="51"/>
        <v>99.149999999999991</v>
      </c>
      <c r="J1185" s="47">
        <f t="shared" si="50"/>
        <v>561.85</v>
      </c>
      <c r="K1185" s="5">
        <v>43709</v>
      </c>
      <c r="M1185" s="19"/>
      <c r="O1185" s="19"/>
    </row>
    <row r="1186" spans="1:23" ht="15" customHeight="1" x14ac:dyDescent="0.35">
      <c r="A1186" s="45">
        <v>1185</v>
      </c>
      <c r="B1186" s="14">
        <v>0</v>
      </c>
      <c r="C1186" s="46"/>
      <c r="D1186" s="21" t="s">
        <v>205</v>
      </c>
      <c r="E1186" s="21" t="s">
        <v>201</v>
      </c>
      <c r="F1186" s="21" t="s">
        <v>202</v>
      </c>
      <c r="G1186" s="15">
        <v>59</v>
      </c>
      <c r="H1186" s="22">
        <v>0.4</v>
      </c>
      <c r="I1186" s="47">
        <f t="shared" si="51"/>
        <v>23.6</v>
      </c>
      <c r="J1186" s="47">
        <f t="shared" si="50"/>
        <v>35.4</v>
      </c>
      <c r="K1186" s="5">
        <v>43405</v>
      </c>
      <c r="O1186" s="19"/>
      <c r="V1186" s="17">
        <f>69*4</f>
        <v>276</v>
      </c>
    </row>
    <row r="1187" spans="1:23" ht="15" customHeight="1" x14ac:dyDescent="0.35">
      <c r="A1187" s="45">
        <v>1186</v>
      </c>
      <c r="B1187" s="14">
        <v>0</v>
      </c>
      <c r="C1187" s="46"/>
      <c r="D1187" s="21" t="s">
        <v>4039</v>
      </c>
      <c r="E1187" s="21" t="s">
        <v>923</v>
      </c>
      <c r="F1187" s="21" t="s">
        <v>232</v>
      </c>
      <c r="G1187" s="15">
        <v>243</v>
      </c>
      <c r="H1187" s="22">
        <v>0.15</v>
      </c>
      <c r="I1187" s="47">
        <f t="shared" si="51"/>
        <v>36.449999999999996</v>
      </c>
      <c r="J1187" s="47">
        <f t="shared" si="50"/>
        <v>206.55</v>
      </c>
      <c r="K1187" s="5">
        <v>44835</v>
      </c>
      <c r="O1187" s="19"/>
    </row>
    <row r="1188" spans="1:23" ht="15" customHeight="1" x14ac:dyDescent="0.35">
      <c r="A1188" s="45">
        <v>1187</v>
      </c>
      <c r="B1188" s="14">
        <v>0</v>
      </c>
      <c r="C1188" s="46"/>
      <c r="D1188" s="21" t="s">
        <v>4038</v>
      </c>
      <c r="E1188" s="21" t="s">
        <v>923</v>
      </c>
      <c r="F1188" s="21" t="s">
        <v>464</v>
      </c>
      <c r="G1188" s="15">
        <v>298</v>
      </c>
      <c r="H1188" s="22">
        <v>0.2</v>
      </c>
      <c r="I1188" s="47">
        <f t="shared" si="51"/>
        <v>59.6</v>
      </c>
      <c r="J1188" s="47">
        <f t="shared" si="50"/>
        <v>238.4</v>
      </c>
      <c r="K1188" s="5">
        <v>44835</v>
      </c>
      <c r="O1188" s="19"/>
    </row>
    <row r="1189" spans="1:23" ht="15" customHeight="1" x14ac:dyDescent="0.35">
      <c r="A1189" s="45">
        <v>1188</v>
      </c>
      <c r="B1189" s="14">
        <v>0</v>
      </c>
      <c r="C1189" s="46"/>
      <c r="D1189" s="21" t="s">
        <v>1062</v>
      </c>
      <c r="E1189" s="21" t="s">
        <v>1063</v>
      </c>
      <c r="F1189" s="21" t="s">
        <v>1064</v>
      </c>
      <c r="G1189" s="15">
        <v>1332</v>
      </c>
      <c r="H1189" s="22">
        <v>0.2</v>
      </c>
      <c r="I1189" s="47">
        <f t="shared" si="51"/>
        <v>266.40000000000003</v>
      </c>
      <c r="J1189" s="47">
        <f t="shared" ref="J1189:J1254" si="52">G1189-I1189</f>
        <v>1065.5999999999999</v>
      </c>
      <c r="K1189" s="5">
        <v>43070</v>
      </c>
      <c r="O1189" s="19"/>
    </row>
    <row r="1190" spans="1:23" ht="15" customHeight="1" x14ac:dyDescent="0.35">
      <c r="A1190" s="45">
        <v>1189</v>
      </c>
      <c r="B1190" s="14">
        <v>0</v>
      </c>
      <c r="C1190" s="46"/>
      <c r="D1190" s="21" t="s">
        <v>1422</v>
      </c>
      <c r="E1190" s="21" t="s">
        <v>1415</v>
      </c>
      <c r="F1190" s="21" t="s">
        <v>1423</v>
      </c>
      <c r="G1190" s="15">
        <v>916</v>
      </c>
      <c r="H1190" s="22">
        <v>0.2</v>
      </c>
      <c r="I1190" s="47">
        <f t="shared" si="51"/>
        <v>183.20000000000002</v>
      </c>
      <c r="J1190" s="47">
        <f t="shared" si="52"/>
        <v>732.8</v>
      </c>
      <c r="K1190" s="5">
        <v>43466</v>
      </c>
      <c r="L1190" s="17" t="s">
        <v>3734</v>
      </c>
      <c r="O1190" s="19"/>
      <c r="W1190" s="27"/>
    </row>
    <row r="1191" spans="1:23" ht="15" customHeight="1" x14ac:dyDescent="0.35">
      <c r="A1191" s="45">
        <v>1190</v>
      </c>
      <c r="B1191" s="14">
        <v>1</v>
      </c>
      <c r="C1191" s="14"/>
      <c r="D1191" s="21" t="s">
        <v>4179</v>
      </c>
      <c r="E1191" s="21" t="s">
        <v>4180</v>
      </c>
      <c r="F1191" s="21" t="s">
        <v>208</v>
      </c>
      <c r="G1191" s="15">
        <v>720</v>
      </c>
      <c r="H1191" s="22">
        <v>0.25</v>
      </c>
      <c r="I1191" s="47">
        <f t="shared" si="51"/>
        <v>180</v>
      </c>
      <c r="J1191" s="47">
        <f t="shared" si="52"/>
        <v>540</v>
      </c>
      <c r="K1191" s="5"/>
      <c r="M1191" s="38"/>
      <c r="O1191" s="19"/>
    </row>
    <row r="1192" spans="1:23" ht="15" customHeight="1" x14ac:dyDescent="0.35">
      <c r="A1192" s="45">
        <v>1191</v>
      </c>
      <c r="B1192" s="14">
        <v>0</v>
      </c>
      <c r="C1192" s="46"/>
      <c r="D1192" s="21" t="s">
        <v>1393</v>
      </c>
      <c r="E1192" s="21" t="s">
        <v>200</v>
      </c>
      <c r="F1192" s="21" t="s">
        <v>211</v>
      </c>
      <c r="G1192" s="15">
        <v>86.89</v>
      </c>
      <c r="H1192" s="22">
        <v>0.4</v>
      </c>
      <c r="I1192" s="47">
        <f t="shared" si="51"/>
        <v>34.756</v>
      </c>
      <c r="J1192" s="47">
        <f t="shared" si="52"/>
        <v>52.134</v>
      </c>
      <c r="K1192" s="5">
        <v>42795</v>
      </c>
      <c r="L1192" s="17" t="s">
        <v>2988</v>
      </c>
      <c r="O1192" s="19"/>
    </row>
    <row r="1193" spans="1:23" ht="15" customHeight="1" x14ac:dyDescent="0.35">
      <c r="A1193" s="45">
        <v>1192</v>
      </c>
      <c r="B1193" s="14">
        <v>0</v>
      </c>
      <c r="C1193" s="46"/>
      <c r="D1193" s="21" t="s">
        <v>1393</v>
      </c>
      <c r="E1193" s="21" t="s">
        <v>1394</v>
      </c>
      <c r="F1193" s="21" t="s">
        <v>234</v>
      </c>
      <c r="G1193" s="15">
        <v>101.75</v>
      </c>
      <c r="H1193" s="22">
        <v>0.5</v>
      </c>
      <c r="I1193" s="47">
        <f t="shared" si="51"/>
        <v>50.875</v>
      </c>
      <c r="J1193" s="47">
        <f t="shared" si="52"/>
        <v>50.875</v>
      </c>
      <c r="K1193" s="5">
        <v>43556</v>
      </c>
      <c r="O1193" s="19"/>
    </row>
    <row r="1194" spans="1:23" ht="15" customHeight="1" x14ac:dyDescent="0.35">
      <c r="A1194" s="45">
        <v>1193</v>
      </c>
      <c r="B1194" s="14">
        <v>0</v>
      </c>
      <c r="C1194" s="46" t="s">
        <v>3361</v>
      </c>
      <c r="D1194" s="21" t="s">
        <v>3359</v>
      </c>
      <c r="E1194" s="21" t="s">
        <v>77</v>
      </c>
      <c r="F1194" s="21" t="s">
        <v>3360</v>
      </c>
      <c r="G1194" s="15">
        <v>70</v>
      </c>
      <c r="H1194" s="22">
        <v>0.5</v>
      </c>
      <c r="I1194" s="47">
        <f t="shared" si="51"/>
        <v>35</v>
      </c>
      <c r="J1194" s="47">
        <f t="shared" si="52"/>
        <v>35</v>
      </c>
      <c r="K1194" s="5">
        <v>44986</v>
      </c>
      <c r="O1194" s="19"/>
    </row>
    <row r="1195" spans="1:23" ht="15" customHeight="1" x14ac:dyDescent="0.35">
      <c r="A1195" s="45">
        <v>1194</v>
      </c>
      <c r="B1195" s="14">
        <v>0</v>
      </c>
      <c r="C1195" s="46"/>
      <c r="D1195" s="21" t="s">
        <v>2064</v>
      </c>
      <c r="E1195" s="21" t="s">
        <v>279</v>
      </c>
      <c r="F1195" s="21" t="s">
        <v>2065</v>
      </c>
      <c r="G1195" s="15">
        <v>211.84</v>
      </c>
      <c r="H1195" s="22">
        <v>0.2</v>
      </c>
      <c r="I1195" s="47">
        <f t="shared" si="51"/>
        <v>42.368000000000002</v>
      </c>
      <c r="J1195" s="47">
        <f t="shared" si="52"/>
        <v>169.47200000000001</v>
      </c>
      <c r="K1195" s="5">
        <v>43525</v>
      </c>
      <c r="O1195" s="19"/>
    </row>
    <row r="1196" spans="1:23" ht="15" customHeight="1" x14ac:dyDescent="0.35">
      <c r="A1196" s="45">
        <v>1195</v>
      </c>
      <c r="B1196" s="14">
        <v>0</v>
      </c>
      <c r="C1196" s="46"/>
      <c r="D1196" s="21" t="s">
        <v>4430</v>
      </c>
      <c r="E1196" s="21" t="s">
        <v>3163</v>
      </c>
      <c r="F1196" s="21" t="s">
        <v>51</v>
      </c>
      <c r="G1196" s="15">
        <v>683</v>
      </c>
      <c r="H1196" s="22">
        <v>0.5</v>
      </c>
      <c r="I1196" s="47">
        <f t="shared" si="51"/>
        <v>341.5</v>
      </c>
      <c r="J1196" s="47">
        <f t="shared" si="52"/>
        <v>341.5</v>
      </c>
      <c r="K1196" s="5"/>
      <c r="O1196" s="19"/>
    </row>
    <row r="1197" spans="1:23" ht="15" customHeight="1" x14ac:dyDescent="0.35">
      <c r="A1197" s="45">
        <v>1196</v>
      </c>
      <c r="B1197" s="14">
        <v>0</v>
      </c>
      <c r="C1197" s="46"/>
      <c r="D1197" s="21" t="s">
        <v>3162</v>
      </c>
      <c r="E1197" s="21" t="s">
        <v>3163</v>
      </c>
      <c r="F1197" s="21" t="s">
        <v>3164</v>
      </c>
      <c r="G1197" s="15">
        <v>470.52</v>
      </c>
      <c r="H1197" s="22">
        <v>0.2</v>
      </c>
      <c r="I1197" s="47">
        <f t="shared" si="51"/>
        <v>94.103999999999999</v>
      </c>
      <c r="J1197" s="47">
        <f t="shared" si="52"/>
        <v>376.416</v>
      </c>
      <c r="K1197" s="5">
        <v>44075</v>
      </c>
      <c r="O1197" s="19"/>
    </row>
    <row r="1198" spans="1:23" ht="15" customHeight="1" x14ac:dyDescent="0.35">
      <c r="A1198" s="45">
        <v>1197</v>
      </c>
      <c r="B1198" s="14">
        <v>0</v>
      </c>
      <c r="C1198" s="46"/>
      <c r="D1198" s="21" t="s">
        <v>2682</v>
      </c>
      <c r="E1198" s="21" t="s">
        <v>1743</v>
      </c>
      <c r="F1198" s="21">
        <v>5.0000000000000001E-4</v>
      </c>
      <c r="G1198" s="15">
        <v>450</v>
      </c>
      <c r="H1198" s="22">
        <v>0.6</v>
      </c>
      <c r="I1198" s="47">
        <f t="shared" si="51"/>
        <v>270</v>
      </c>
      <c r="J1198" s="47">
        <f t="shared" si="52"/>
        <v>180</v>
      </c>
      <c r="K1198" s="5">
        <v>44348</v>
      </c>
      <c r="O1198" s="19"/>
    </row>
    <row r="1199" spans="1:23" ht="15" customHeight="1" x14ac:dyDescent="0.35">
      <c r="A1199" s="45">
        <v>1198</v>
      </c>
      <c r="B1199" s="14">
        <v>0</v>
      </c>
      <c r="C1199" s="46" t="s">
        <v>3495</v>
      </c>
      <c r="D1199" s="21" t="s">
        <v>3919</v>
      </c>
      <c r="E1199" s="21" t="s">
        <v>654</v>
      </c>
      <c r="F1199" s="21" t="s">
        <v>393</v>
      </c>
      <c r="G1199" s="15">
        <v>406</v>
      </c>
      <c r="H1199" s="22">
        <v>0.8</v>
      </c>
      <c r="I1199" s="47">
        <f t="shared" si="51"/>
        <v>324.8</v>
      </c>
      <c r="J1199" s="47">
        <f t="shared" si="52"/>
        <v>81.199999999999989</v>
      </c>
      <c r="K1199" s="5">
        <v>44593</v>
      </c>
      <c r="O1199" s="19"/>
    </row>
    <row r="1200" spans="1:23" ht="15" customHeight="1" x14ac:dyDescent="0.35">
      <c r="A1200" s="45">
        <v>1199</v>
      </c>
      <c r="B1200" s="14">
        <v>2</v>
      </c>
      <c r="C1200" s="46"/>
      <c r="D1200" s="21" t="s">
        <v>3992</v>
      </c>
      <c r="E1200" s="21" t="s">
        <v>654</v>
      </c>
      <c r="F1200" s="21" t="s">
        <v>44</v>
      </c>
      <c r="G1200" s="15">
        <v>760</v>
      </c>
      <c r="H1200" s="22">
        <v>0.85</v>
      </c>
      <c r="I1200" s="47">
        <f t="shared" si="51"/>
        <v>646</v>
      </c>
      <c r="J1200" s="47">
        <f t="shared" si="52"/>
        <v>114</v>
      </c>
      <c r="K1200" s="5">
        <v>45139</v>
      </c>
      <c r="O1200" s="19"/>
    </row>
    <row r="1201" spans="1:15" ht="15" customHeight="1" x14ac:dyDescent="0.35">
      <c r="A1201" s="45">
        <v>1200</v>
      </c>
      <c r="B1201" s="14">
        <v>2</v>
      </c>
      <c r="C1201" s="46"/>
      <c r="D1201" s="21" t="s">
        <v>3991</v>
      </c>
      <c r="E1201" s="21" t="s">
        <v>654</v>
      </c>
      <c r="F1201" s="21" t="s">
        <v>44</v>
      </c>
      <c r="G1201" s="15">
        <v>756</v>
      </c>
      <c r="H1201" s="22">
        <v>0.85</v>
      </c>
      <c r="I1201" s="47">
        <f t="shared" si="51"/>
        <v>642.6</v>
      </c>
      <c r="J1201" s="47">
        <f t="shared" si="52"/>
        <v>113.39999999999998</v>
      </c>
      <c r="K1201" s="5">
        <v>45200</v>
      </c>
      <c r="O1201" s="19"/>
    </row>
    <row r="1202" spans="1:15" ht="15" customHeight="1" x14ac:dyDescent="0.35">
      <c r="A1202" s="45">
        <v>1201</v>
      </c>
      <c r="B1202" s="14">
        <v>1</v>
      </c>
      <c r="C1202" s="14"/>
      <c r="D1202" s="21" t="s">
        <v>3855</v>
      </c>
      <c r="E1202" s="21" t="s">
        <v>3074</v>
      </c>
      <c r="F1202" s="21" t="s">
        <v>3856</v>
      </c>
      <c r="G1202" s="15">
        <v>560</v>
      </c>
      <c r="H1202" s="22">
        <v>0.25</v>
      </c>
      <c r="I1202" s="47">
        <f t="shared" si="51"/>
        <v>140</v>
      </c>
      <c r="J1202" s="47">
        <f t="shared" si="52"/>
        <v>420</v>
      </c>
      <c r="K1202" s="5">
        <v>44805</v>
      </c>
      <c r="O1202" s="19"/>
    </row>
    <row r="1203" spans="1:15" ht="15" customHeight="1" x14ac:dyDescent="0.35">
      <c r="A1203" s="45">
        <v>1202</v>
      </c>
      <c r="B1203" s="14">
        <v>1</v>
      </c>
      <c r="C1203" s="46" t="s">
        <v>3493</v>
      </c>
      <c r="D1203" s="21" t="s">
        <v>1118</v>
      </c>
      <c r="E1203" s="21" t="s">
        <v>473</v>
      </c>
      <c r="F1203" s="21" t="s">
        <v>44</v>
      </c>
      <c r="G1203" s="15">
        <v>510</v>
      </c>
      <c r="H1203" s="22">
        <v>0.15</v>
      </c>
      <c r="I1203" s="47">
        <f t="shared" si="51"/>
        <v>76.5</v>
      </c>
      <c r="J1203" s="47">
        <f t="shared" si="52"/>
        <v>433.5</v>
      </c>
      <c r="K1203" s="5">
        <v>45627</v>
      </c>
      <c r="O1203" s="19"/>
    </row>
    <row r="1204" spans="1:15" ht="15" customHeight="1" x14ac:dyDescent="0.35">
      <c r="A1204" s="45">
        <v>1203</v>
      </c>
      <c r="B1204" s="14">
        <v>1</v>
      </c>
      <c r="C1204" s="46"/>
      <c r="D1204" s="21" t="s">
        <v>474</v>
      </c>
      <c r="E1204" s="21"/>
      <c r="F1204" s="21" t="s">
        <v>475</v>
      </c>
      <c r="G1204" s="15">
        <v>391</v>
      </c>
      <c r="H1204" s="22">
        <v>0.13</v>
      </c>
      <c r="I1204" s="47">
        <f t="shared" si="51"/>
        <v>50.83</v>
      </c>
      <c r="J1204" s="47">
        <f t="shared" si="52"/>
        <v>340.17</v>
      </c>
      <c r="K1204" s="5">
        <v>44927</v>
      </c>
      <c r="O1204" s="19"/>
    </row>
    <row r="1205" spans="1:15" ht="15" customHeight="1" x14ac:dyDescent="0.35">
      <c r="A1205" s="45">
        <v>1204</v>
      </c>
      <c r="B1205" s="14">
        <v>1</v>
      </c>
      <c r="C1205" s="14"/>
      <c r="D1205" s="21" t="s">
        <v>3949</v>
      </c>
      <c r="E1205" s="21" t="s">
        <v>88</v>
      </c>
      <c r="F1205" s="21" t="s">
        <v>2879</v>
      </c>
      <c r="G1205" s="15">
        <v>108</v>
      </c>
      <c r="H1205" s="22">
        <v>0.15</v>
      </c>
      <c r="I1205" s="47">
        <f t="shared" si="51"/>
        <v>16.2</v>
      </c>
      <c r="J1205" s="47">
        <f t="shared" si="52"/>
        <v>91.8</v>
      </c>
      <c r="K1205" s="5">
        <v>45078</v>
      </c>
      <c r="O1205" s="19"/>
    </row>
    <row r="1206" spans="1:15" ht="15" customHeight="1" x14ac:dyDescent="0.35">
      <c r="A1206" s="45">
        <v>1205</v>
      </c>
      <c r="B1206" s="14">
        <v>2</v>
      </c>
      <c r="C1206" s="14"/>
      <c r="D1206" s="21" t="s">
        <v>4533</v>
      </c>
      <c r="E1206" s="21" t="s">
        <v>88</v>
      </c>
      <c r="F1206" s="21"/>
      <c r="G1206" s="15">
        <v>161</v>
      </c>
      <c r="H1206" s="22">
        <v>0.15</v>
      </c>
      <c r="I1206" s="47">
        <f t="shared" si="51"/>
        <v>24.15</v>
      </c>
      <c r="J1206" s="47">
        <f t="shared" si="52"/>
        <v>136.85</v>
      </c>
      <c r="K1206" s="5">
        <v>45108</v>
      </c>
      <c r="O1206" s="19"/>
    </row>
    <row r="1207" spans="1:15" ht="15" customHeight="1" x14ac:dyDescent="0.35">
      <c r="A1207" s="45">
        <v>1206</v>
      </c>
      <c r="B1207" s="14">
        <v>0</v>
      </c>
      <c r="C1207" s="46" t="s">
        <v>3679</v>
      </c>
      <c r="D1207" s="21" t="s">
        <v>1409</v>
      </c>
      <c r="E1207" s="21" t="s">
        <v>88</v>
      </c>
      <c r="F1207" s="21" t="s">
        <v>1410</v>
      </c>
      <c r="G1207" s="15">
        <v>213</v>
      </c>
      <c r="H1207" s="22">
        <v>0.2</v>
      </c>
      <c r="I1207" s="47">
        <f t="shared" si="51"/>
        <v>42.6</v>
      </c>
      <c r="J1207" s="47">
        <f t="shared" si="52"/>
        <v>170.4</v>
      </c>
      <c r="K1207" s="5">
        <v>45536</v>
      </c>
      <c r="O1207" s="19"/>
    </row>
    <row r="1208" spans="1:15" ht="15" customHeight="1" x14ac:dyDescent="0.35">
      <c r="A1208" s="45">
        <v>1207</v>
      </c>
      <c r="B1208" s="14">
        <v>3</v>
      </c>
      <c r="C1208" s="46"/>
      <c r="D1208" s="21" t="s">
        <v>1418</v>
      </c>
      <c r="E1208" s="21" t="s">
        <v>88</v>
      </c>
      <c r="F1208" s="21" t="s">
        <v>1419</v>
      </c>
      <c r="G1208" s="15">
        <v>122</v>
      </c>
      <c r="H1208" s="22">
        <v>0.2</v>
      </c>
      <c r="I1208" s="47">
        <f t="shared" ref="I1208" si="53">G1208*H1208</f>
        <v>24.400000000000002</v>
      </c>
      <c r="J1208" s="47">
        <f t="shared" si="52"/>
        <v>97.6</v>
      </c>
      <c r="K1208" s="5">
        <v>45717</v>
      </c>
      <c r="O1208" s="19"/>
    </row>
    <row r="1209" spans="1:15" ht="15" customHeight="1" x14ac:dyDescent="0.35">
      <c r="A1209" s="45">
        <v>1208</v>
      </c>
      <c r="B1209" s="14">
        <v>0</v>
      </c>
      <c r="C1209" s="46"/>
      <c r="D1209" s="21" t="s">
        <v>4575</v>
      </c>
      <c r="E1209" s="21" t="s">
        <v>1797</v>
      </c>
      <c r="F1209" s="21" t="s">
        <v>400</v>
      </c>
      <c r="G1209" s="15">
        <v>625</v>
      </c>
      <c r="H1209" s="22">
        <v>0.7</v>
      </c>
      <c r="I1209" s="47">
        <f t="shared" ref="I1209:I1273" si="54">G1209*H1209</f>
        <v>437.5</v>
      </c>
      <c r="J1209" s="47">
        <f t="shared" si="52"/>
        <v>187.5</v>
      </c>
      <c r="K1209" s="5">
        <v>44348</v>
      </c>
      <c r="L1209" s="17" t="s">
        <v>4576</v>
      </c>
    </row>
    <row r="1210" spans="1:15" ht="15" customHeight="1" x14ac:dyDescent="0.35">
      <c r="A1210" s="45">
        <v>1209</v>
      </c>
      <c r="B1210" s="14">
        <v>0</v>
      </c>
      <c r="C1210" s="46"/>
      <c r="D1210" s="21" t="s">
        <v>2755</v>
      </c>
      <c r="E1210" s="21" t="s">
        <v>1797</v>
      </c>
      <c r="F1210" s="21" t="s">
        <v>400</v>
      </c>
      <c r="G1210" s="15">
        <v>890</v>
      </c>
      <c r="H1210" s="22">
        <v>0.75</v>
      </c>
      <c r="I1210" s="47">
        <f t="shared" si="54"/>
        <v>667.5</v>
      </c>
      <c r="J1210" s="47">
        <f t="shared" si="52"/>
        <v>222.5</v>
      </c>
      <c r="K1210" s="5">
        <v>45231</v>
      </c>
    </row>
    <row r="1211" spans="1:15" ht="15" customHeight="1" x14ac:dyDescent="0.35">
      <c r="A1211" s="45">
        <v>1210</v>
      </c>
      <c r="B1211" s="14">
        <v>1</v>
      </c>
      <c r="C1211" s="46"/>
      <c r="D1211" s="21" t="s">
        <v>4571</v>
      </c>
      <c r="E1211" s="21" t="s">
        <v>1797</v>
      </c>
      <c r="F1211" s="21" t="s">
        <v>400</v>
      </c>
      <c r="G1211" s="15">
        <v>445</v>
      </c>
      <c r="H1211" s="22">
        <v>0.56000000000000005</v>
      </c>
      <c r="I1211" s="47">
        <f t="shared" si="54"/>
        <v>249.20000000000002</v>
      </c>
      <c r="J1211" s="47">
        <f t="shared" si="52"/>
        <v>195.79999999999998</v>
      </c>
      <c r="K1211" s="5">
        <v>45231</v>
      </c>
    </row>
    <row r="1212" spans="1:15" ht="15" customHeight="1" x14ac:dyDescent="0.35">
      <c r="A1212" s="45">
        <v>1211</v>
      </c>
      <c r="B1212" s="14">
        <v>0</v>
      </c>
      <c r="C1212" s="46"/>
      <c r="D1212" s="21" t="s">
        <v>197</v>
      </c>
      <c r="E1212" s="21" t="s">
        <v>198</v>
      </c>
      <c r="F1212" s="21" t="s">
        <v>234</v>
      </c>
      <c r="G1212" s="15">
        <v>90</v>
      </c>
      <c r="H1212" s="22">
        <v>0.4</v>
      </c>
      <c r="I1212" s="47">
        <f t="shared" si="54"/>
        <v>36</v>
      </c>
      <c r="J1212" s="47">
        <f t="shared" si="52"/>
        <v>54</v>
      </c>
      <c r="K1212" s="5">
        <v>42736</v>
      </c>
    </row>
    <row r="1213" spans="1:15" ht="15" customHeight="1" x14ac:dyDescent="0.35">
      <c r="A1213" s="45">
        <v>1212</v>
      </c>
      <c r="B1213" s="14">
        <v>0</v>
      </c>
      <c r="C1213" s="46" t="s">
        <v>3361</v>
      </c>
      <c r="D1213" s="21" t="s">
        <v>4289</v>
      </c>
      <c r="E1213" s="21" t="s">
        <v>53</v>
      </c>
      <c r="F1213" s="21" t="s">
        <v>40</v>
      </c>
      <c r="G1213" s="15">
        <v>165</v>
      </c>
      <c r="H1213" s="22">
        <v>0.15</v>
      </c>
      <c r="I1213" s="47">
        <f t="shared" si="54"/>
        <v>24.75</v>
      </c>
      <c r="J1213" s="47">
        <f t="shared" si="52"/>
        <v>140.25</v>
      </c>
      <c r="K1213" s="5">
        <v>45627</v>
      </c>
    </row>
    <row r="1214" spans="1:15" ht="15" customHeight="1" x14ac:dyDescent="0.35">
      <c r="A1214" s="45">
        <v>1213</v>
      </c>
      <c r="B1214" s="14">
        <v>0</v>
      </c>
      <c r="C1214" s="46"/>
      <c r="D1214" s="21" t="s">
        <v>2422</v>
      </c>
      <c r="E1214" s="21" t="s">
        <v>2049</v>
      </c>
      <c r="F1214" s="21"/>
      <c r="G1214" s="15">
        <v>261</v>
      </c>
      <c r="H1214" s="22">
        <v>0.18</v>
      </c>
      <c r="I1214" s="47">
        <f t="shared" si="54"/>
        <v>46.98</v>
      </c>
      <c r="J1214" s="47">
        <f t="shared" si="52"/>
        <v>214.02</v>
      </c>
      <c r="K1214" s="5">
        <v>44166</v>
      </c>
      <c r="L1214" s="17" t="s">
        <v>1316</v>
      </c>
    </row>
    <row r="1215" spans="1:15" ht="15" customHeight="1" x14ac:dyDescent="0.35">
      <c r="A1215" s="45">
        <v>1214</v>
      </c>
      <c r="B1215" s="14">
        <v>0</v>
      </c>
      <c r="C1215" s="46"/>
      <c r="D1215" s="21" t="s">
        <v>2094</v>
      </c>
      <c r="E1215" s="21" t="s">
        <v>53</v>
      </c>
      <c r="F1215" s="21" t="s">
        <v>2095</v>
      </c>
      <c r="G1215" s="15">
        <v>307</v>
      </c>
      <c r="H1215" s="22">
        <v>0.15</v>
      </c>
      <c r="I1215" s="47">
        <f t="shared" si="54"/>
        <v>46.05</v>
      </c>
      <c r="J1215" s="47">
        <f t="shared" si="52"/>
        <v>260.95</v>
      </c>
      <c r="K1215" s="5">
        <v>44774</v>
      </c>
    </row>
    <row r="1216" spans="1:15" ht="15" customHeight="1" x14ac:dyDescent="0.35">
      <c r="A1216" s="45">
        <v>1215</v>
      </c>
      <c r="B1216" s="14">
        <v>1</v>
      </c>
      <c r="C1216" s="46"/>
      <c r="D1216" s="21" t="s">
        <v>4455</v>
      </c>
      <c r="E1216" s="21" t="s">
        <v>53</v>
      </c>
      <c r="F1216" s="21" t="s">
        <v>4456</v>
      </c>
      <c r="G1216" s="15">
        <v>69</v>
      </c>
      <c r="H1216" s="22">
        <v>0.1</v>
      </c>
      <c r="I1216" s="47">
        <f t="shared" si="54"/>
        <v>6.9</v>
      </c>
      <c r="J1216" s="47">
        <f t="shared" si="52"/>
        <v>62.1</v>
      </c>
      <c r="K1216" s="5"/>
    </row>
    <row r="1217" spans="1:13" ht="15" customHeight="1" x14ac:dyDescent="0.35">
      <c r="A1217" s="45">
        <v>1216</v>
      </c>
      <c r="B1217" s="14">
        <v>1</v>
      </c>
      <c r="C1217" s="46"/>
      <c r="D1217" s="21" t="s">
        <v>1233</v>
      </c>
      <c r="E1217" s="21" t="s">
        <v>53</v>
      </c>
      <c r="F1217" s="21"/>
      <c r="G1217" s="15">
        <v>175</v>
      </c>
      <c r="H1217" s="22">
        <v>0.18</v>
      </c>
      <c r="I1217" s="47">
        <f t="shared" si="54"/>
        <v>31.5</v>
      </c>
      <c r="J1217" s="47">
        <f t="shared" si="52"/>
        <v>143.5</v>
      </c>
      <c r="K1217" s="5">
        <v>44927</v>
      </c>
    </row>
    <row r="1218" spans="1:13" ht="15" customHeight="1" x14ac:dyDescent="0.35">
      <c r="A1218" s="45">
        <v>1217</v>
      </c>
      <c r="B1218" s="14">
        <v>1</v>
      </c>
      <c r="C1218" s="46" t="s">
        <v>3487</v>
      </c>
      <c r="D1218" s="21" t="s">
        <v>1555</v>
      </c>
      <c r="E1218" s="21" t="s">
        <v>53</v>
      </c>
      <c r="F1218" s="21"/>
      <c r="G1218" s="15">
        <v>187</v>
      </c>
      <c r="H1218" s="22">
        <v>0.18</v>
      </c>
      <c r="I1218" s="47">
        <f t="shared" si="54"/>
        <v>33.659999999999997</v>
      </c>
      <c r="J1218" s="47">
        <f t="shared" si="52"/>
        <v>153.34</v>
      </c>
      <c r="K1218" s="5">
        <v>44866</v>
      </c>
    </row>
    <row r="1219" spans="1:13" ht="15" customHeight="1" x14ac:dyDescent="0.35">
      <c r="A1219" s="45">
        <v>1218</v>
      </c>
      <c r="B1219" s="14">
        <v>0</v>
      </c>
      <c r="C1219" s="46"/>
      <c r="D1219" s="21" t="s">
        <v>2584</v>
      </c>
      <c r="E1219" s="21" t="s">
        <v>46</v>
      </c>
      <c r="F1219" s="21"/>
      <c r="G1219" s="15">
        <v>230</v>
      </c>
      <c r="H1219" s="22">
        <v>0.2</v>
      </c>
      <c r="I1219" s="47">
        <f t="shared" si="54"/>
        <v>46</v>
      </c>
      <c r="J1219" s="47">
        <f t="shared" si="52"/>
        <v>184</v>
      </c>
      <c r="K1219" s="5">
        <v>43586</v>
      </c>
      <c r="L1219" s="103" t="s">
        <v>4313</v>
      </c>
      <c r="M1219" s="104"/>
    </row>
    <row r="1220" spans="1:13" ht="15" customHeight="1" x14ac:dyDescent="0.35">
      <c r="A1220" s="45">
        <v>1219</v>
      </c>
      <c r="B1220" s="14">
        <v>0</v>
      </c>
      <c r="C1220" s="46"/>
      <c r="D1220" s="21" t="s">
        <v>2584</v>
      </c>
      <c r="E1220" s="21" t="s">
        <v>46</v>
      </c>
      <c r="F1220" s="21"/>
      <c r="G1220" s="15">
        <v>230</v>
      </c>
      <c r="H1220" s="22">
        <v>0.2</v>
      </c>
      <c r="I1220" s="47">
        <f t="shared" si="54"/>
        <v>46</v>
      </c>
      <c r="J1220" s="47">
        <f t="shared" si="52"/>
        <v>184</v>
      </c>
      <c r="K1220" s="5">
        <v>43525</v>
      </c>
      <c r="L1220" s="17" t="s">
        <v>4312</v>
      </c>
    </row>
    <row r="1221" spans="1:13" ht="15" customHeight="1" x14ac:dyDescent="0.35">
      <c r="A1221" s="45">
        <v>1220</v>
      </c>
      <c r="B1221" s="14">
        <v>0</v>
      </c>
      <c r="C1221" s="14"/>
      <c r="D1221" s="21" t="s">
        <v>3836</v>
      </c>
      <c r="E1221" s="21" t="s">
        <v>1280</v>
      </c>
      <c r="F1221" s="21" t="s">
        <v>3835</v>
      </c>
      <c r="G1221" s="15">
        <v>63</v>
      </c>
      <c r="H1221" s="22">
        <v>0.4</v>
      </c>
      <c r="I1221" s="47">
        <f t="shared" si="54"/>
        <v>25.200000000000003</v>
      </c>
      <c r="J1221" s="47">
        <f t="shared" si="52"/>
        <v>37.799999999999997</v>
      </c>
      <c r="K1221" s="5">
        <v>44562</v>
      </c>
    </row>
    <row r="1222" spans="1:13" ht="15" customHeight="1" x14ac:dyDescent="0.35">
      <c r="A1222" s="45">
        <v>1221</v>
      </c>
      <c r="B1222" s="14">
        <v>0</v>
      </c>
      <c r="C1222" s="46"/>
      <c r="D1222" s="21" t="s">
        <v>1547</v>
      </c>
      <c r="E1222" s="21" t="s">
        <v>1548</v>
      </c>
      <c r="F1222" s="21"/>
      <c r="G1222" s="15">
        <v>364.38</v>
      </c>
      <c r="H1222" s="22">
        <v>0.2</v>
      </c>
      <c r="I1222" s="47">
        <f t="shared" si="54"/>
        <v>72.876000000000005</v>
      </c>
      <c r="J1222" s="47">
        <f t="shared" si="52"/>
        <v>291.50400000000002</v>
      </c>
      <c r="K1222" s="5">
        <v>44136</v>
      </c>
    </row>
    <row r="1223" spans="1:13" ht="15" customHeight="1" x14ac:dyDescent="0.35">
      <c r="A1223" s="45">
        <v>1222</v>
      </c>
      <c r="B1223" s="14">
        <v>0</v>
      </c>
      <c r="C1223" s="46"/>
      <c r="D1223" s="21" t="s">
        <v>229</v>
      </c>
      <c r="E1223" s="21" t="s">
        <v>58</v>
      </c>
      <c r="F1223" s="21" t="s">
        <v>230</v>
      </c>
      <c r="G1223" s="15">
        <v>119</v>
      </c>
      <c r="H1223" s="22">
        <v>0.4</v>
      </c>
      <c r="I1223" s="47">
        <f t="shared" si="54"/>
        <v>47.6</v>
      </c>
      <c r="J1223" s="47">
        <f t="shared" si="52"/>
        <v>71.400000000000006</v>
      </c>
      <c r="K1223" s="5">
        <v>42856</v>
      </c>
    </row>
    <row r="1224" spans="1:13" ht="15" customHeight="1" x14ac:dyDescent="0.35">
      <c r="A1224" s="45">
        <v>1223</v>
      </c>
      <c r="B1224" s="14">
        <v>1</v>
      </c>
      <c r="C1224" s="46" t="s">
        <v>3686</v>
      </c>
      <c r="D1224" s="21" t="s">
        <v>2066</v>
      </c>
      <c r="E1224" s="21" t="s">
        <v>692</v>
      </c>
      <c r="F1224" s="21" t="s">
        <v>475</v>
      </c>
      <c r="G1224" s="15">
        <v>94</v>
      </c>
      <c r="H1224" s="22">
        <v>0.5</v>
      </c>
      <c r="I1224" s="47">
        <f t="shared" si="54"/>
        <v>47</v>
      </c>
      <c r="J1224" s="47">
        <f t="shared" si="52"/>
        <v>47</v>
      </c>
      <c r="K1224" s="5">
        <v>45078</v>
      </c>
    </row>
    <row r="1225" spans="1:13" ht="15" customHeight="1" x14ac:dyDescent="0.35">
      <c r="A1225" s="45">
        <v>1224</v>
      </c>
      <c r="B1225" s="14">
        <v>0</v>
      </c>
      <c r="C1225" s="46"/>
      <c r="D1225" s="21" t="s">
        <v>2681</v>
      </c>
      <c r="E1225" s="21" t="s">
        <v>224</v>
      </c>
      <c r="F1225" s="21" t="s">
        <v>41</v>
      </c>
      <c r="G1225" s="15">
        <v>425.8</v>
      </c>
      <c r="H1225" s="22">
        <v>0.2</v>
      </c>
      <c r="I1225" s="47">
        <f t="shared" si="54"/>
        <v>85.160000000000011</v>
      </c>
      <c r="J1225" s="47">
        <f t="shared" si="52"/>
        <v>340.64</v>
      </c>
      <c r="K1225" s="5">
        <v>43983</v>
      </c>
    </row>
    <row r="1226" spans="1:13" ht="15" customHeight="1" x14ac:dyDescent="0.35">
      <c r="A1226" s="45">
        <v>1225</v>
      </c>
      <c r="B1226" s="14">
        <v>0</v>
      </c>
      <c r="C1226" s="46"/>
      <c r="D1226" s="21" t="s">
        <v>3858</v>
      </c>
      <c r="E1226" s="21" t="s">
        <v>1469</v>
      </c>
      <c r="F1226" s="21" t="s">
        <v>3760</v>
      </c>
      <c r="G1226" s="15">
        <v>250</v>
      </c>
      <c r="H1226" s="22">
        <v>0.5</v>
      </c>
      <c r="I1226" s="47">
        <f t="shared" si="54"/>
        <v>125</v>
      </c>
      <c r="J1226" s="47">
        <f t="shared" si="52"/>
        <v>125</v>
      </c>
      <c r="K1226" s="5">
        <v>44652</v>
      </c>
    </row>
    <row r="1227" spans="1:13" ht="15" customHeight="1" x14ac:dyDescent="0.35">
      <c r="A1227" s="45">
        <v>1226</v>
      </c>
      <c r="B1227" s="14">
        <v>0</v>
      </c>
      <c r="C1227" s="46"/>
      <c r="D1227" s="21" t="s">
        <v>2373</v>
      </c>
      <c r="E1227" s="21" t="s">
        <v>2374</v>
      </c>
      <c r="F1227" s="21" t="s">
        <v>234</v>
      </c>
      <c r="G1227" s="15">
        <v>46.35</v>
      </c>
      <c r="H1227" s="22">
        <v>0.3</v>
      </c>
      <c r="I1227" s="47">
        <f t="shared" si="54"/>
        <v>13.904999999999999</v>
      </c>
      <c r="J1227" s="47">
        <f t="shared" si="52"/>
        <v>32.445</v>
      </c>
      <c r="K1227" s="5">
        <v>43983</v>
      </c>
    </row>
    <row r="1228" spans="1:13" ht="15" customHeight="1" x14ac:dyDescent="0.35">
      <c r="A1228" s="45">
        <v>1227</v>
      </c>
      <c r="B1228" s="14">
        <v>0</v>
      </c>
      <c r="C1228" s="46"/>
      <c r="D1228" s="45" t="s">
        <v>3786</v>
      </c>
      <c r="E1228" s="21" t="s">
        <v>1819</v>
      </c>
      <c r="F1228" s="21" t="s">
        <v>44</v>
      </c>
      <c r="G1228" s="15">
        <v>822.25</v>
      </c>
      <c r="H1228" s="22">
        <v>0.8</v>
      </c>
      <c r="I1228" s="47">
        <f t="shared" si="54"/>
        <v>657.80000000000007</v>
      </c>
      <c r="J1228" s="47">
        <f t="shared" si="52"/>
        <v>164.44999999999993</v>
      </c>
      <c r="K1228" s="5">
        <v>44531</v>
      </c>
    </row>
    <row r="1229" spans="1:13" ht="15" customHeight="1" x14ac:dyDescent="0.35">
      <c r="A1229" s="45">
        <v>1228</v>
      </c>
      <c r="B1229" s="14">
        <v>1</v>
      </c>
      <c r="C1229" s="46"/>
      <c r="D1229" s="21" t="s">
        <v>2651</v>
      </c>
      <c r="E1229" s="21" t="s">
        <v>129</v>
      </c>
      <c r="F1229" s="21" t="s">
        <v>489</v>
      </c>
      <c r="G1229" s="15">
        <v>100</v>
      </c>
      <c r="H1229" s="22">
        <v>0.4</v>
      </c>
      <c r="I1229" s="47">
        <f t="shared" si="54"/>
        <v>40</v>
      </c>
      <c r="J1229" s="47">
        <f t="shared" si="52"/>
        <v>60</v>
      </c>
      <c r="K1229" s="5">
        <v>43922</v>
      </c>
    </row>
    <row r="1230" spans="1:13" ht="15" customHeight="1" x14ac:dyDescent="0.35">
      <c r="A1230" s="45">
        <v>1229</v>
      </c>
      <c r="B1230" s="14">
        <v>1</v>
      </c>
      <c r="C1230" s="46"/>
      <c r="D1230" s="21" t="s">
        <v>3755</v>
      </c>
      <c r="E1230" s="21" t="s">
        <v>129</v>
      </c>
      <c r="F1230" s="21" t="s">
        <v>742</v>
      </c>
      <c r="G1230" s="15">
        <v>105</v>
      </c>
      <c r="H1230" s="22">
        <v>0.6</v>
      </c>
      <c r="I1230" s="47">
        <f t="shared" si="54"/>
        <v>63</v>
      </c>
      <c r="J1230" s="47">
        <f t="shared" si="52"/>
        <v>42</v>
      </c>
      <c r="K1230" s="5">
        <v>44958</v>
      </c>
    </row>
    <row r="1231" spans="1:13" ht="15" customHeight="1" x14ac:dyDescent="0.35">
      <c r="A1231" s="45">
        <v>1230</v>
      </c>
      <c r="B1231" s="14">
        <v>0</v>
      </c>
      <c r="C1231" s="46"/>
      <c r="D1231" s="21" t="s">
        <v>3918</v>
      </c>
      <c r="E1231" s="21" t="s">
        <v>2170</v>
      </c>
      <c r="F1231" s="21" t="s">
        <v>731</v>
      </c>
      <c r="G1231" s="15">
        <v>110</v>
      </c>
      <c r="H1231" s="22">
        <v>0.7</v>
      </c>
      <c r="I1231" s="47">
        <f t="shared" si="54"/>
        <v>77</v>
      </c>
      <c r="J1231" s="47">
        <f t="shared" si="52"/>
        <v>33</v>
      </c>
      <c r="K1231" s="5">
        <v>44805</v>
      </c>
    </row>
    <row r="1232" spans="1:13" ht="15" customHeight="1" x14ac:dyDescent="0.35">
      <c r="A1232" s="45">
        <v>1231</v>
      </c>
      <c r="B1232" s="14">
        <v>0</v>
      </c>
      <c r="C1232" s="14"/>
      <c r="D1232" s="21" t="s">
        <v>3958</v>
      </c>
      <c r="E1232" s="21" t="s">
        <v>3959</v>
      </c>
      <c r="F1232" s="21" t="s">
        <v>2982</v>
      </c>
      <c r="G1232" s="15">
        <v>68</v>
      </c>
      <c r="H1232" s="22">
        <v>0.1</v>
      </c>
      <c r="I1232" s="47">
        <f t="shared" si="54"/>
        <v>6.8000000000000007</v>
      </c>
      <c r="J1232" s="47">
        <f t="shared" si="52"/>
        <v>61.2</v>
      </c>
      <c r="K1232" s="5">
        <v>44621</v>
      </c>
    </row>
    <row r="1233" spans="1:15" ht="15" customHeight="1" x14ac:dyDescent="0.35">
      <c r="A1233" s="45">
        <v>1232</v>
      </c>
      <c r="B1233" s="14">
        <v>0</v>
      </c>
      <c r="C1233" s="46"/>
      <c r="D1233" s="21" t="s">
        <v>3714</v>
      </c>
      <c r="E1233" s="21" t="s">
        <v>299</v>
      </c>
      <c r="F1233" s="21" t="s">
        <v>3766</v>
      </c>
      <c r="G1233" s="15">
        <v>311</v>
      </c>
      <c r="H1233" s="22">
        <v>0.7</v>
      </c>
      <c r="I1233" s="47">
        <f t="shared" si="54"/>
        <v>217.7</v>
      </c>
      <c r="J1233" s="47">
        <f t="shared" si="52"/>
        <v>93.300000000000011</v>
      </c>
      <c r="K1233" s="5">
        <v>44531</v>
      </c>
    </row>
    <row r="1234" spans="1:15" ht="15" customHeight="1" x14ac:dyDescent="0.35">
      <c r="A1234" s="45">
        <v>1233</v>
      </c>
      <c r="B1234" s="14">
        <v>0</v>
      </c>
      <c r="C1234" s="46"/>
      <c r="D1234" s="21" t="s">
        <v>3712</v>
      </c>
      <c r="E1234" s="21" t="s">
        <v>299</v>
      </c>
      <c r="F1234" s="21" t="s">
        <v>389</v>
      </c>
      <c r="G1234" s="15">
        <v>390</v>
      </c>
      <c r="H1234" s="22">
        <v>0.7</v>
      </c>
      <c r="I1234" s="47">
        <f t="shared" si="54"/>
        <v>273</v>
      </c>
      <c r="J1234" s="47">
        <f t="shared" si="52"/>
        <v>117</v>
      </c>
      <c r="K1234" s="5">
        <v>44531</v>
      </c>
      <c r="O1234" s="19"/>
    </row>
    <row r="1235" spans="1:15" ht="15" customHeight="1" x14ac:dyDescent="0.35">
      <c r="A1235" s="45">
        <v>1234</v>
      </c>
      <c r="B1235" s="14">
        <v>0</v>
      </c>
      <c r="C1235" s="46"/>
      <c r="D1235" s="21" t="s">
        <v>691</v>
      </c>
      <c r="E1235" s="21" t="s">
        <v>692</v>
      </c>
      <c r="F1235" s="21" t="s">
        <v>475</v>
      </c>
      <c r="G1235" s="15">
        <v>70.489999999999995</v>
      </c>
      <c r="H1235" s="22">
        <v>0.2</v>
      </c>
      <c r="I1235" s="47">
        <f t="shared" si="54"/>
        <v>14.097999999999999</v>
      </c>
      <c r="J1235" s="47">
        <f t="shared" si="52"/>
        <v>56.391999999999996</v>
      </c>
      <c r="K1235" s="5">
        <v>44166</v>
      </c>
      <c r="L1235" s="19"/>
      <c r="O1235" s="19"/>
    </row>
    <row r="1236" spans="1:15" ht="15" customHeight="1" x14ac:dyDescent="0.35">
      <c r="A1236" s="45">
        <v>1235</v>
      </c>
      <c r="B1236" s="14">
        <v>0</v>
      </c>
      <c r="C1236" s="46"/>
      <c r="D1236" s="21" t="s">
        <v>3173</v>
      </c>
      <c r="E1236" s="21" t="s">
        <v>73</v>
      </c>
      <c r="F1236" s="21" t="s">
        <v>202</v>
      </c>
      <c r="G1236" s="15">
        <v>59.4</v>
      </c>
      <c r="H1236" s="22">
        <v>0.5</v>
      </c>
      <c r="I1236" s="47">
        <f t="shared" si="54"/>
        <v>29.7</v>
      </c>
      <c r="J1236" s="47">
        <f t="shared" si="52"/>
        <v>29.7</v>
      </c>
      <c r="K1236" s="5">
        <v>44197</v>
      </c>
      <c r="O1236" s="19"/>
    </row>
    <row r="1237" spans="1:15" ht="15" customHeight="1" x14ac:dyDescent="0.35">
      <c r="A1237" s="45">
        <v>1236</v>
      </c>
      <c r="B1237" s="14">
        <v>1</v>
      </c>
      <c r="C1237" s="46"/>
      <c r="D1237" s="21" t="s">
        <v>2086</v>
      </c>
      <c r="E1237" s="21" t="s">
        <v>2087</v>
      </c>
      <c r="F1237" s="21"/>
      <c r="G1237" s="15">
        <v>161</v>
      </c>
      <c r="H1237" s="22">
        <v>0.18</v>
      </c>
      <c r="I1237" s="47">
        <f t="shared" si="54"/>
        <v>28.98</v>
      </c>
      <c r="J1237" s="47">
        <f t="shared" si="52"/>
        <v>132.02000000000001</v>
      </c>
      <c r="K1237" s="5">
        <v>45017</v>
      </c>
      <c r="O1237" s="19"/>
    </row>
    <row r="1238" spans="1:15" ht="15" customHeight="1" x14ac:dyDescent="0.35">
      <c r="A1238" s="45">
        <v>1237</v>
      </c>
      <c r="B1238" s="14">
        <v>0</v>
      </c>
      <c r="C1238" s="46"/>
      <c r="D1238" s="21" t="s">
        <v>495</v>
      </c>
      <c r="E1238" s="21" t="s">
        <v>3033</v>
      </c>
      <c r="F1238" s="21"/>
      <c r="G1238" s="15">
        <v>225</v>
      </c>
      <c r="H1238" s="22">
        <v>0.4</v>
      </c>
      <c r="I1238" s="47">
        <f t="shared" si="54"/>
        <v>90</v>
      </c>
      <c r="J1238" s="47">
        <f t="shared" si="52"/>
        <v>135</v>
      </c>
      <c r="K1238" s="5">
        <v>43374</v>
      </c>
      <c r="L1238" s="17" t="s">
        <v>1316</v>
      </c>
      <c r="O1238" s="19"/>
    </row>
    <row r="1239" spans="1:15" ht="15" customHeight="1" x14ac:dyDescent="0.35">
      <c r="A1239" s="45">
        <v>1238</v>
      </c>
      <c r="B1239" s="14">
        <v>0</v>
      </c>
      <c r="C1239" s="46"/>
      <c r="D1239" s="21" t="s">
        <v>2758</v>
      </c>
      <c r="E1239" s="21" t="s">
        <v>364</v>
      </c>
      <c r="F1239" s="21" t="s">
        <v>2759</v>
      </c>
      <c r="G1239" s="15">
        <v>220.5</v>
      </c>
      <c r="H1239" s="22">
        <v>0.5</v>
      </c>
      <c r="I1239" s="47">
        <f t="shared" si="54"/>
        <v>110.25</v>
      </c>
      <c r="J1239" s="47">
        <f t="shared" si="52"/>
        <v>110.25</v>
      </c>
      <c r="K1239" s="5">
        <v>43983</v>
      </c>
      <c r="L1239" s="17" t="s">
        <v>2212</v>
      </c>
      <c r="O1239" s="19"/>
    </row>
    <row r="1240" spans="1:15" ht="15" customHeight="1" x14ac:dyDescent="0.35">
      <c r="A1240" s="45">
        <v>1239</v>
      </c>
      <c r="B1240" s="14">
        <v>1</v>
      </c>
      <c r="C1240" s="46"/>
      <c r="D1240" s="21" t="s">
        <v>4128</v>
      </c>
      <c r="E1240" s="21" t="s">
        <v>364</v>
      </c>
      <c r="F1240" s="21" t="s">
        <v>4129</v>
      </c>
      <c r="G1240" s="15">
        <v>261.72000000000003</v>
      </c>
      <c r="H1240" s="22">
        <v>0.5</v>
      </c>
      <c r="I1240" s="47">
        <f t="shared" si="54"/>
        <v>130.86000000000001</v>
      </c>
      <c r="J1240" s="47">
        <f t="shared" si="52"/>
        <v>130.86000000000001</v>
      </c>
      <c r="K1240" s="5">
        <v>44866</v>
      </c>
      <c r="O1240" s="19"/>
    </row>
    <row r="1241" spans="1:15" ht="15" customHeight="1" x14ac:dyDescent="0.35">
      <c r="A1241" s="45">
        <v>1240</v>
      </c>
      <c r="B1241" s="14">
        <v>2</v>
      </c>
      <c r="C1241" s="46" t="s">
        <v>3718</v>
      </c>
      <c r="D1241" s="21" t="s">
        <v>486</v>
      </c>
      <c r="E1241" s="21" t="s">
        <v>362</v>
      </c>
      <c r="F1241" s="21" t="s">
        <v>487</v>
      </c>
      <c r="G1241" s="15">
        <v>162</v>
      </c>
      <c r="H1241" s="22">
        <v>0.15</v>
      </c>
      <c r="I1241" s="47">
        <f t="shared" si="54"/>
        <v>24.3</v>
      </c>
      <c r="J1241" s="47">
        <f t="shared" si="52"/>
        <v>137.69999999999999</v>
      </c>
      <c r="K1241" s="5">
        <v>44470</v>
      </c>
      <c r="O1241" s="19"/>
    </row>
    <row r="1242" spans="1:15" ht="15" customHeight="1" x14ac:dyDescent="0.35">
      <c r="A1242" s="45">
        <v>1241</v>
      </c>
      <c r="B1242" s="14">
        <v>0</v>
      </c>
      <c r="C1242" s="46"/>
      <c r="D1242" s="21" t="s">
        <v>2215</v>
      </c>
      <c r="E1242" s="21" t="s">
        <v>362</v>
      </c>
      <c r="F1242" s="21" t="s">
        <v>410</v>
      </c>
      <c r="G1242" s="15">
        <v>91.88</v>
      </c>
      <c r="H1242" s="22">
        <v>0.5</v>
      </c>
      <c r="I1242" s="47">
        <f t="shared" si="54"/>
        <v>45.94</v>
      </c>
      <c r="J1242" s="47">
        <f t="shared" si="52"/>
        <v>45.94</v>
      </c>
      <c r="K1242" s="5">
        <v>44348</v>
      </c>
      <c r="O1242" s="19"/>
    </row>
    <row r="1243" spans="1:15" ht="15" customHeight="1" x14ac:dyDescent="0.35">
      <c r="A1243" s="45">
        <v>1242</v>
      </c>
      <c r="B1243" s="14">
        <v>2</v>
      </c>
      <c r="C1243" s="46" t="s">
        <v>3397</v>
      </c>
      <c r="D1243" s="21" t="s">
        <v>488</v>
      </c>
      <c r="E1243" s="21" t="s">
        <v>362</v>
      </c>
      <c r="F1243" s="21" t="s">
        <v>234</v>
      </c>
      <c r="G1243" s="15">
        <v>104</v>
      </c>
      <c r="H1243" s="22">
        <v>0.1</v>
      </c>
      <c r="I1243" s="47">
        <f t="shared" si="54"/>
        <v>10.4</v>
      </c>
      <c r="J1243" s="47">
        <f t="shared" si="52"/>
        <v>93.6</v>
      </c>
      <c r="K1243" s="5">
        <v>45536</v>
      </c>
      <c r="O1243" s="19"/>
    </row>
    <row r="1244" spans="1:15" ht="15" customHeight="1" x14ac:dyDescent="0.35">
      <c r="A1244" s="45">
        <v>1243</v>
      </c>
      <c r="B1244" s="14">
        <v>0</v>
      </c>
      <c r="C1244" s="46"/>
      <c r="D1244" s="21" t="s">
        <v>478</v>
      </c>
      <c r="E1244" s="21" t="s">
        <v>478</v>
      </c>
      <c r="F1244" s="21"/>
      <c r="G1244" s="15">
        <v>120</v>
      </c>
      <c r="H1244" s="22">
        <v>0.5</v>
      </c>
      <c r="I1244" s="47">
        <f t="shared" si="54"/>
        <v>60</v>
      </c>
      <c r="J1244" s="47">
        <f t="shared" si="52"/>
        <v>60</v>
      </c>
      <c r="K1244" s="5"/>
      <c r="O1244" s="19"/>
    </row>
    <row r="1245" spans="1:15" ht="15" customHeight="1" x14ac:dyDescent="0.35">
      <c r="A1245" s="45">
        <v>1244</v>
      </c>
      <c r="B1245" s="14">
        <v>2</v>
      </c>
      <c r="C1245" s="46"/>
      <c r="D1245" s="21" t="s">
        <v>4517</v>
      </c>
      <c r="E1245" s="21" t="s">
        <v>4516</v>
      </c>
      <c r="F1245" s="21"/>
      <c r="G1245" s="15">
        <v>174</v>
      </c>
      <c r="H1245" s="22">
        <v>0.5</v>
      </c>
      <c r="I1245" s="47">
        <f t="shared" si="54"/>
        <v>87</v>
      </c>
      <c r="J1245" s="47">
        <f t="shared" si="52"/>
        <v>87</v>
      </c>
      <c r="K1245" s="5"/>
      <c r="O1245" s="19"/>
    </row>
    <row r="1246" spans="1:15" ht="15" customHeight="1" x14ac:dyDescent="0.35">
      <c r="A1246" s="45">
        <v>1245</v>
      </c>
      <c r="B1246" s="14">
        <v>0</v>
      </c>
      <c r="C1246" s="46"/>
      <c r="D1246" s="21" t="s">
        <v>1043</v>
      </c>
      <c r="E1246" s="21" t="s">
        <v>1042</v>
      </c>
      <c r="F1246" s="21" t="s">
        <v>1044</v>
      </c>
      <c r="G1246" s="15">
        <v>260</v>
      </c>
      <c r="H1246" s="22">
        <v>0.65</v>
      </c>
      <c r="I1246" s="47">
        <f t="shared" si="54"/>
        <v>169</v>
      </c>
      <c r="J1246" s="47">
        <f t="shared" si="52"/>
        <v>91</v>
      </c>
      <c r="K1246" s="5">
        <v>44805</v>
      </c>
      <c r="O1246" s="19"/>
    </row>
    <row r="1247" spans="1:15" ht="15" customHeight="1" x14ac:dyDescent="0.35">
      <c r="A1247" s="45">
        <v>1246</v>
      </c>
      <c r="B1247" s="14">
        <v>0</v>
      </c>
      <c r="C1247" s="46"/>
      <c r="D1247" s="21" t="s">
        <v>227</v>
      </c>
      <c r="E1247" s="21" t="s">
        <v>915</v>
      </c>
      <c r="F1247" s="21"/>
      <c r="G1247" s="15">
        <v>90</v>
      </c>
      <c r="H1247" s="22">
        <v>0.4</v>
      </c>
      <c r="I1247" s="47">
        <f t="shared" si="54"/>
        <v>36</v>
      </c>
      <c r="J1247" s="47">
        <f t="shared" si="52"/>
        <v>54</v>
      </c>
      <c r="K1247" s="5"/>
      <c r="O1247" s="19"/>
    </row>
    <row r="1248" spans="1:15" ht="15" customHeight="1" x14ac:dyDescent="0.35">
      <c r="A1248" s="45">
        <v>1247</v>
      </c>
      <c r="B1248" s="14">
        <v>0</v>
      </c>
      <c r="C1248" s="46"/>
      <c r="D1248" s="21" t="s">
        <v>228</v>
      </c>
      <c r="E1248" s="21" t="s">
        <v>915</v>
      </c>
      <c r="F1248" s="21"/>
      <c r="G1248" s="15">
        <v>87</v>
      </c>
      <c r="H1248" s="22">
        <v>0.4</v>
      </c>
      <c r="I1248" s="47">
        <f t="shared" si="54"/>
        <v>34.800000000000004</v>
      </c>
      <c r="J1248" s="47">
        <f t="shared" si="52"/>
        <v>52.199999999999996</v>
      </c>
      <c r="K1248" s="5">
        <v>42767</v>
      </c>
      <c r="O1248" s="19"/>
    </row>
    <row r="1249" spans="1:15" ht="15" customHeight="1" x14ac:dyDescent="0.35">
      <c r="A1249" s="45">
        <v>1248</v>
      </c>
      <c r="B1249" s="14">
        <v>0</v>
      </c>
      <c r="C1249" s="46"/>
      <c r="D1249" s="21" t="s">
        <v>497</v>
      </c>
      <c r="E1249" s="21" t="s">
        <v>699</v>
      </c>
      <c r="F1249" s="21"/>
      <c r="G1249" s="15">
        <v>43.2</v>
      </c>
      <c r="H1249" s="22">
        <v>0.4</v>
      </c>
      <c r="I1249" s="47">
        <f t="shared" si="54"/>
        <v>17.28</v>
      </c>
      <c r="J1249" s="47">
        <f t="shared" si="52"/>
        <v>25.92</v>
      </c>
      <c r="K1249" s="5">
        <v>42948</v>
      </c>
      <c r="O1249" s="19"/>
    </row>
    <row r="1250" spans="1:15" ht="15" customHeight="1" x14ac:dyDescent="0.35">
      <c r="A1250" s="45">
        <v>1249</v>
      </c>
      <c r="B1250" s="14">
        <v>1</v>
      </c>
      <c r="C1250" s="46"/>
      <c r="D1250" s="21" t="s">
        <v>4130</v>
      </c>
      <c r="E1250" s="21" t="s">
        <v>4131</v>
      </c>
      <c r="F1250" s="21" t="s">
        <v>4132</v>
      </c>
      <c r="G1250" s="15">
        <v>204</v>
      </c>
      <c r="H1250" s="22">
        <v>0.5</v>
      </c>
      <c r="I1250" s="47">
        <f t="shared" si="54"/>
        <v>102</v>
      </c>
      <c r="J1250" s="47">
        <f t="shared" si="52"/>
        <v>102</v>
      </c>
      <c r="K1250" s="5"/>
      <c r="O1250" s="19"/>
    </row>
    <row r="1251" spans="1:15" ht="15" customHeight="1" x14ac:dyDescent="0.35">
      <c r="A1251" s="45">
        <v>1250</v>
      </c>
      <c r="B1251" s="14">
        <v>0</v>
      </c>
      <c r="C1251" s="46"/>
      <c r="D1251" s="21" t="s">
        <v>4116</v>
      </c>
      <c r="E1251" s="21" t="s">
        <v>2507</v>
      </c>
      <c r="F1251" s="21" t="s">
        <v>2508</v>
      </c>
      <c r="G1251" s="15">
        <v>320</v>
      </c>
      <c r="H1251" s="22">
        <v>0.3</v>
      </c>
      <c r="I1251" s="47">
        <f t="shared" si="54"/>
        <v>96</v>
      </c>
      <c r="J1251" s="47">
        <f t="shared" si="52"/>
        <v>224</v>
      </c>
      <c r="K1251" s="5">
        <v>45292</v>
      </c>
      <c r="O1251" s="19"/>
    </row>
    <row r="1252" spans="1:15" ht="15" customHeight="1" x14ac:dyDescent="0.35">
      <c r="A1252" s="45">
        <v>1251</v>
      </c>
      <c r="B1252" s="14">
        <v>0</v>
      </c>
      <c r="C1252" s="46"/>
      <c r="D1252" s="21" t="s">
        <v>4135</v>
      </c>
      <c r="E1252" s="21" t="s">
        <v>2527</v>
      </c>
      <c r="F1252" s="21" t="s">
        <v>2508</v>
      </c>
      <c r="G1252" s="15">
        <v>620</v>
      </c>
      <c r="H1252" s="22">
        <v>0.3</v>
      </c>
      <c r="I1252" s="47">
        <f t="shared" si="54"/>
        <v>186</v>
      </c>
      <c r="J1252" s="47">
        <f t="shared" si="52"/>
        <v>434</v>
      </c>
      <c r="K1252" s="5">
        <v>44774</v>
      </c>
      <c r="O1252" s="19"/>
    </row>
    <row r="1253" spans="1:15" ht="15" customHeight="1" x14ac:dyDescent="0.35">
      <c r="A1253" s="45">
        <v>1252</v>
      </c>
      <c r="B1253" s="14">
        <v>0</v>
      </c>
      <c r="C1253" s="46"/>
      <c r="D1253" s="21" t="s">
        <v>4127</v>
      </c>
      <c r="E1253" s="21" t="s">
        <v>1781</v>
      </c>
      <c r="F1253" s="21"/>
      <c r="G1253" s="15">
        <v>569</v>
      </c>
      <c r="H1253" s="22">
        <v>0.3</v>
      </c>
      <c r="I1253" s="47">
        <f t="shared" si="54"/>
        <v>170.7</v>
      </c>
      <c r="J1253" s="47">
        <f t="shared" si="52"/>
        <v>398.3</v>
      </c>
      <c r="K1253" s="5">
        <v>44713</v>
      </c>
      <c r="O1253" s="19"/>
    </row>
    <row r="1254" spans="1:15" ht="15" customHeight="1" x14ac:dyDescent="0.35">
      <c r="A1254" s="45">
        <v>1253</v>
      </c>
      <c r="B1254" s="14">
        <v>1</v>
      </c>
      <c r="C1254" s="46"/>
      <c r="D1254" s="21" t="s">
        <v>2089</v>
      </c>
      <c r="E1254" s="21" t="s">
        <v>225</v>
      </c>
      <c r="F1254" s="21"/>
      <c r="G1254" s="15">
        <v>138</v>
      </c>
      <c r="H1254" s="22">
        <v>0.5</v>
      </c>
      <c r="I1254" s="47">
        <f t="shared" si="54"/>
        <v>69</v>
      </c>
      <c r="J1254" s="47">
        <f t="shared" si="52"/>
        <v>69</v>
      </c>
      <c r="K1254" s="5">
        <v>43800</v>
      </c>
      <c r="O1254" s="19"/>
    </row>
    <row r="1255" spans="1:15" ht="15" customHeight="1" x14ac:dyDescent="0.35">
      <c r="A1255" s="45">
        <v>1254</v>
      </c>
      <c r="B1255" s="14">
        <v>0</v>
      </c>
      <c r="C1255" s="46"/>
      <c r="D1255" s="21" t="s">
        <v>1941</v>
      </c>
      <c r="E1255" s="21" t="s">
        <v>477</v>
      </c>
      <c r="F1255" s="21" t="s">
        <v>476</v>
      </c>
      <c r="G1255" s="15">
        <v>387</v>
      </c>
      <c r="H1255" s="22">
        <v>0.2</v>
      </c>
      <c r="I1255" s="47">
        <f t="shared" si="54"/>
        <v>77.400000000000006</v>
      </c>
      <c r="J1255" s="47">
        <f t="shared" ref="J1255:J1319" si="55">G1255-I1255</f>
        <v>309.60000000000002</v>
      </c>
      <c r="K1255" s="5">
        <v>43221</v>
      </c>
    </row>
    <row r="1256" spans="1:15" ht="15" customHeight="1" x14ac:dyDescent="0.35">
      <c r="A1256" s="45">
        <v>1255</v>
      </c>
      <c r="B1256" s="14">
        <v>0</v>
      </c>
      <c r="C1256" s="46"/>
      <c r="D1256" s="21" t="s">
        <v>1350</v>
      </c>
      <c r="E1256" s="21" t="s">
        <v>477</v>
      </c>
      <c r="F1256" s="21"/>
      <c r="G1256" s="15">
        <v>1269</v>
      </c>
      <c r="H1256" s="22">
        <v>0.15</v>
      </c>
      <c r="I1256" s="47">
        <f t="shared" si="54"/>
        <v>190.35</v>
      </c>
      <c r="J1256" s="47">
        <f t="shared" si="55"/>
        <v>1078.6500000000001</v>
      </c>
      <c r="K1256" s="5">
        <v>43800</v>
      </c>
    </row>
    <row r="1257" spans="1:15" ht="15" customHeight="1" x14ac:dyDescent="0.35">
      <c r="A1257" s="45">
        <v>1256</v>
      </c>
      <c r="B1257" s="14">
        <v>1</v>
      </c>
      <c r="C1257" s="14"/>
      <c r="D1257" s="21" t="s">
        <v>4324</v>
      </c>
      <c r="E1257" s="21" t="s">
        <v>485</v>
      </c>
      <c r="F1257" s="21" t="s">
        <v>2909</v>
      </c>
      <c r="G1257" s="15">
        <v>904.5</v>
      </c>
      <c r="H1257" s="22">
        <v>0.7</v>
      </c>
      <c r="I1257" s="47">
        <f t="shared" si="54"/>
        <v>633.15</v>
      </c>
      <c r="J1257" s="47">
        <f t="shared" si="55"/>
        <v>271.35000000000002</v>
      </c>
      <c r="K1257" s="5">
        <v>45200</v>
      </c>
    </row>
    <row r="1258" spans="1:15" ht="15" customHeight="1" x14ac:dyDescent="0.35">
      <c r="A1258" s="45">
        <v>1257</v>
      </c>
      <c r="B1258" s="14">
        <v>0</v>
      </c>
      <c r="C1258" s="46"/>
      <c r="D1258" s="21" t="s">
        <v>3871</v>
      </c>
      <c r="E1258" s="21" t="s">
        <v>485</v>
      </c>
      <c r="F1258" s="21" t="s">
        <v>40</v>
      </c>
      <c r="G1258" s="15">
        <v>1085</v>
      </c>
      <c r="H1258" s="22">
        <v>0.3</v>
      </c>
      <c r="I1258" s="47">
        <f t="shared" si="54"/>
        <v>325.5</v>
      </c>
      <c r="J1258" s="47">
        <f t="shared" si="55"/>
        <v>759.5</v>
      </c>
      <c r="K1258" s="5">
        <v>44228</v>
      </c>
    </row>
    <row r="1259" spans="1:15" ht="15" customHeight="1" x14ac:dyDescent="0.35">
      <c r="A1259" s="45">
        <v>1258</v>
      </c>
      <c r="B1259" s="14">
        <v>1</v>
      </c>
      <c r="C1259" s="46" t="s">
        <v>3421</v>
      </c>
      <c r="D1259" s="21" t="s">
        <v>498</v>
      </c>
      <c r="E1259" s="21" t="s">
        <v>1581</v>
      </c>
      <c r="F1259" s="21"/>
      <c r="G1259" s="15">
        <v>44</v>
      </c>
      <c r="H1259" s="22">
        <v>0.12</v>
      </c>
      <c r="I1259" s="47">
        <f t="shared" si="54"/>
        <v>5.2799999999999994</v>
      </c>
      <c r="J1259" s="47">
        <f t="shared" si="55"/>
        <v>38.72</v>
      </c>
      <c r="K1259" s="5">
        <v>45292</v>
      </c>
    </row>
    <row r="1260" spans="1:15" ht="15" customHeight="1" x14ac:dyDescent="0.35">
      <c r="A1260" s="45">
        <v>1259</v>
      </c>
      <c r="B1260" s="14">
        <v>0</v>
      </c>
      <c r="C1260" s="46"/>
      <c r="D1260" s="21" t="s">
        <v>2093</v>
      </c>
      <c r="E1260" s="21" t="s">
        <v>539</v>
      </c>
      <c r="F1260" s="21" t="s">
        <v>41</v>
      </c>
      <c r="G1260" s="15">
        <v>375</v>
      </c>
      <c r="H1260" s="22">
        <v>0.15</v>
      </c>
      <c r="I1260" s="47">
        <f t="shared" si="54"/>
        <v>56.25</v>
      </c>
      <c r="J1260" s="47">
        <f t="shared" si="55"/>
        <v>318.75</v>
      </c>
      <c r="K1260" s="5">
        <v>43525</v>
      </c>
      <c r="L1260" s="17" t="s">
        <v>2213</v>
      </c>
    </row>
    <row r="1261" spans="1:15" ht="15" customHeight="1" x14ac:dyDescent="0.35">
      <c r="A1261" s="45">
        <v>1260</v>
      </c>
      <c r="B1261" s="14">
        <v>0</v>
      </c>
      <c r="C1261" s="46"/>
      <c r="D1261" s="21" t="s">
        <v>2172</v>
      </c>
      <c r="E1261" s="21" t="s">
        <v>47</v>
      </c>
      <c r="F1261" s="21" t="s">
        <v>48</v>
      </c>
      <c r="G1261" s="15">
        <v>90</v>
      </c>
      <c r="H1261" s="22">
        <v>0.4</v>
      </c>
      <c r="I1261" s="47">
        <f t="shared" si="54"/>
        <v>36</v>
      </c>
      <c r="J1261" s="47">
        <f t="shared" si="55"/>
        <v>54</v>
      </c>
      <c r="K1261" s="5">
        <v>44044</v>
      </c>
    </row>
    <row r="1262" spans="1:15" ht="15" customHeight="1" x14ac:dyDescent="0.35">
      <c r="A1262" s="45">
        <v>1261</v>
      </c>
      <c r="B1262" s="14">
        <v>2</v>
      </c>
      <c r="C1262" s="46"/>
      <c r="D1262" s="21" t="s">
        <v>4027</v>
      </c>
      <c r="E1262" s="21" t="s">
        <v>381</v>
      </c>
      <c r="F1262" s="21" t="s">
        <v>382</v>
      </c>
      <c r="G1262" s="15">
        <v>340</v>
      </c>
      <c r="H1262" s="22">
        <v>0.7</v>
      </c>
      <c r="I1262" s="47">
        <f t="shared" si="54"/>
        <v>237.99999999999997</v>
      </c>
      <c r="J1262" s="47">
        <f t="shared" si="55"/>
        <v>102.00000000000003</v>
      </c>
      <c r="K1262" s="5">
        <v>44896</v>
      </c>
    </row>
    <row r="1263" spans="1:15" ht="15" customHeight="1" x14ac:dyDescent="0.35">
      <c r="A1263" s="45">
        <v>1262</v>
      </c>
      <c r="B1263" s="14">
        <v>0</v>
      </c>
      <c r="C1263" s="46"/>
      <c r="D1263" s="21" t="s">
        <v>2404</v>
      </c>
      <c r="E1263" s="21" t="s">
        <v>116</v>
      </c>
      <c r="F1263" s="21" t="s">
        <v>202</v>
      </c>
      <c r="G1263" s="15">
        <v>58.63</v>
      </c>
      <c r="H1263" s="22">
        <v>0.4</v>
      </c>
      <c r="I1263" s="47">
        <f t="shared" si="54"/>
        <v>23.452000000000002</v>
      </c>
      <c r="J1263" s="47">
        <f t="shared" si="55"/>
        <v>35.177999999999997</v>
      </c>
      <c r="K1263" s="5">
        <v>44197</v>
      </c>
    </row>
    <row r="1264" spans="1:15" ht="15" customHeight="1" x14ac:dyDescent="0.35">
      <c r="A1264" s="45">
        <v>1263</v>
      </c>
      <c r="B1264" s="14">
        <v>0</v>
      </c>
      <c r="C1264" s="46"/>
      <c r="D1264" s="21" t="s">
        <v>2070</v>
      </c>
      <c r="E1264" s="21" t="s">
        <v>116</v>
      </c>
      <c r="F1264" s="21" t="s">
        <v>202</v>
      </c>
      <c r="G1264" s="15">
        <v>108</v>
      </c>
      <c r="H1264" s="22">
        <v>0.6</v>
      </c>
      <c r="I1264" s="47">
        <f t="shared" si="54"/>
        <v>64.8</v>
      </c>
      <c r="J1264" s="47">
        <f t="shared" si="55"/>
        <v>43.2</v>
      </c>
      <c r="K1264" s="5">
        <v>43435</v>
      </c>
    </row>
    <row r="1265" spans="1:15" ht="15" customHeight="1" x14ac:dyDescent="0.35">
      <c r="A1265" s="45">
        <v>1264</v>
      </c>
      <c r="B1265" s="14">
        <v>0</v>
      </c>
      <c r="C1265" s="46"/>
      <c r="D1265" s="21" t="s">
        <v>483</v>
      </c>
      <c r="E1265" s="21" t="s">
        <v>484</v>
      </c>
      <c r="F1265" s="21" t="s">
        <v>382</v>
      </c>
      <c r="G1265" s="15">
        <v>440</v>
      </c>
      <c r="H1265" s="22">
        <v>0.13</v>
      </c>
      <c r="I1265" s="47">
        <f t="shared" si="54"/>
        <v>57.2</v>
      </c>
      <c r="J1265" s="47">
        <f t="shared" si="55"/>
        <v>382.8</v>
      </c>
      <c r="K1265" s="5">
        <v>43344</v>
      </c>
    </row>
    <row r="1266" spans="1:15" ht="15" customHeight="1" x14ac:dyDescent="0.35">
      <c r="A1266" s="45">
        <v>1265</v>
      </c>
      <c r="B1266" s="14">
        <v>0</v>
      </c>
      <c r="C1266" s="46"/>
      <c r="D1266" s="21" t="s">
        <v>1272</v>
      </c>
      <c r="E1266" s="21" t="s">
        <v>364</v>
      </c>
      <c r="F1266" s="21" t="s">
        <v>1273</v>
      </c>
      <c r="G1266" s="15">
        <v>76.2</v>
      </c>
      <c r="H1266" s="22">
        <v>0.54</v>
      </c>
      <c r="I1266" s="47">
        <f t="shared" si="54"/>
        <v>41.148000000000003</v>
      </c>
      <c r="J1266" s="47">
        <f t="shared" si="55"/>
        <v>35.052</v>
      </c>
      <c r="K1266" s="5">
        <v>43252</v>
      </c>
    </row>
    <row r="1267" spans="1:15" ht="15" customHeight="1" x14ac:dyDescent="0.35">
      <c r="A1267" s="45">
        <v>1266</v>
      </c>
      <c r="B1267" s="14">
        <v>0</v>
      </c>
      <c r="C1267" s="46"/>
      <c r="D1267" s="21" t="s">
        <v>2304</v>
      </c>
      <c r="E1267" s="21" t="s">
        <v>364</v>
      </c>
      <c r="F1267" s="21" t="s">
        <v>2305</v>
      </c>
      <c r="G1267" s="15">
        <v>180</v>
      </c>
      <c r="H1267" s="22">
        <v>0.7</v>
      </c>
      <c r="I1267" s="47">
        <f t="shared" si="54"/>
        <v>125.99999999999999</v>
      </c>
      <c r="J1267" s="47">
        <f t="shared" si="55"/>
        <v>54.000000000000014</v>
      </c>
      <c r="K1267" s="5">
        <v>44044</v>
      </c>
    </row>
    <row r="1268" spans="1:15" ht="15" customHeight="1" x14ac:dyDescent="0.35">
      <c r="A1268" s="45">
        <v>1267</v>
      </c>
      <c r="B1268" s="14">
        <v>0</v>
      </c>
      <c r="C1268" s="46"/>
      <c r="D1268" s="21" t="s">
        <v>2556</v>
      </c>
      <c r="E1268" s="21" t="s">
        <v>140</v>
      </c>
      <c r="F1268" s="21" t="s">
        <v>2557</v>
      </c>
      <c r="G1268" s="15">
        <v>2</v>
      </c>
      <c r="H1268" s="22">
        <v>0.5</v>
      </c>
      <c r="I1268" s="47">
        <f t="shared" si="54"/>
        <v>1</v>
      </c>
      <c r="J1268" s="47">
        <f t="shared" si="55"/>
        <v>1</v>
      </c>
      <c r="K1268" s="5">
        <v>43739</v>
      </c>
      <c r="L1268" s="19"/>
    </row>
    <row r="1269" spans="1:15" ht="15" customHeight="1" x14ac:dyDescent="0.35">
      <c r="A1269" s="45">
        <v>1268</v>
      </c>
      <c r="B1269" s="14">
        <v>0</v>
      </c>
      <c r="C1269" s="46"/>
      <c r="D1269" s="21" t="s">
        <v>4176</v>
      </c>
      <c r="E1269" s="21" t="s">
        <v>2130</v>
      </c>
      <c r="F1269" s="21" t="s">
        <v>2131</v>
      </c>
      <c r="G1269" s="15">
        <v>200</v>
      </c>
      <c r="H1269" s="22">
        <v>0.5</v>
      </c>
      <c r="I1269" s="47">
        <f t="shared" si="54"/>
        <v>100</v>
      </c>
      <c r="J1269" s="47">
        <f t="shared" si="55"/>
        <v>100</v>
      </c>
      <c r="K1269" s="5">
        <v>45231</v>
      </c>
    </row>
    <row r="1270" spans="1:15" ht="15" customHeight="1" x14ac:dyDescent="0.35">
      <c r="A1270" s="45">
        <v>1269</v>
      </c>
      <c r="B1270" s="14">
        <v>0</v>
      </c>
      <c r="C1270" s="46"/>
      <c r="D1270" s="21" t="s">
        <v>4098</v>
      </c>
      <c r="E1270" s="21" t="s">
        <v>2130</v>
      </c>
      <c r="F1270" s="21" t="s">
        <v>2131</v>
      </c>
      <c r="G1270" s="15">
        <v>160.5</v>
      </c>
      <c r="H1270" s="22">
        <v>0.5</v>
      </c>
      <c r="I1270" s="47">
        <f t="shared" si="54"/>
        <v>80.25</v>
      </c>
      <c r="J1270" s="47">
        <f t="shared" si="55"/>
        <v>80.25</v>
      </c>
      <c r="K1270" s="5">
        <v>44896</v>
      </c>
    </row>
    <row r="1271" spans="1:15" ht="15" customHeight="1" x14ac:dyDescent="0.35">
      <c r="A1271" s="45">
        <v>1270</v>
      </c>
      <c r="B1271" s="14">
        <v>0</v>
      </c>
      <c r="C1271" s="46"/>
      <c r="D1271" s="21" t="s">
        <v>2116</v>
      </c>
      <c r="E1271" s="21" t="s">
        <v>622</v>
      </c>
      <c r="F1271" s="21" t="s">
        <v>234</v>
      </c>
      <c r="G1271" s="15">
        <v>198</v>
      </c>
      <c r="H1271" s="22">
        <v>0.5</v>
      </c>
      <c r="I1271" s="47">
        <f t="shared" si="54"/>
        <v>99</v>
      </c>
      <c r="J1271" s="47">
        <f t="shared" si="55"/>
        <v>99</v>
      </c>
      <c r="K1271" s="5">
        <v>43586</v>
      </c>
    </row>
    <row r="1272" spans="1:15" ht="15" customHeight="1" x14ac:dyDescent="0.35">
      <c r="A1272" s="45">
        <v>1271</v>
      </c>
      <c r="B1272" s="14">
        <v>0</v>
      </c>
      <c r="C1272" s="46"/>
      <c r="D1272" s="21" t="s">
        <v>493</v>
      </c>
      <c r="E1272" s="21" t="s">
        <v>1303</v>
      </c>
      <c r="F1272" s="21" t="s">
        <v>494</v>
      </c>
      <c r="G1272" s="15">
        <v>89.25</v>
      </c>
      <c r="H1272" s="22">
        <v>0.66</v>
      </c>
      <c r="I1272" s="47">
        <f t="shared" si="54"/>
        <v>58.905000000000001</v>
      </c>
      <c r="J1272" s="47">
        <f t="shared" si="55"/>
        <v>30.344999999999999</v>
      </c>
      <c r="K1272" s="5">
        <v>43191</v>
      </c>
    </row>
    <row r="1273" spans="1:15" ht="15" customHeight="1" x14ac:dyDescent="0.35">
      <c r="A1273" s="45">
        <v>1272</v>
      </c>
      <c r="B1273" s="14">
        <v>0</v>
      </c>
      <c r="C1273" s="46"/>
      <c r="D1273" s="21" t="s">
        <v>1385</v>
      </c>
      <c r="E1273" s="21" t="s">
        <v>1303</v>
      </c>
      <c r="F1273" s="21"/>
      <c r="G1273" s="15">
        <v>120</v>
      </c>
      <c r="H1273" s="22">
        <v>0.6</v>
      </c>
      <c r="I1273" s="47">
        <f t="shared" si="54"/>
        <v>72</v>
      </c>
      <c r="J1273" s="47">
        <f t="shared" si="55"/>
        <v>48</v>
      </c>
      <c r="K1273" s="5">
        <v>43191</v>
      </c>
    </row>
    <row r="1274" spans="1:15" ht="15" customHeight="1" x14ac:dyDescent="0.35">
      <c r="A1274" s="45">
        <v>1273</v>
      </c>
      <c r="B1274" s="14">
        <v>0</v>
      </c>
      <c r="C1274" s="46"/>
      <c r="D1274" s="21" t="s">
        <v>1414</v>
      </c>
      <c r="E1274" s="21" t="s">
        <v>1415</v>
      </c>
      <c r="F1274" s="21" t="s">
        <v>218</v>
      </c>
      <c r="G1274" s="15">
        <v>432</v>
      </c>
      <c r="H1274" s="22">
        <v>0.2</v>
      </c>
      <c r="I1274" s="47">
        <f t="shared" ref="I1274:I1338" si="56">G1274*H1274</f>
        <v>86.4</v>
      </c>
      <c r="J1274" s="47">
        <f t="shared" si="55"/>
        <v>345.6</v>
      </c>
      <c r="K1274" s="5"/>
    </row>
    <row r="1275" spans="1:15" ht="15" customHeight="1" x14ac:dyDescent="0.35">
      <c r="A1275" s="45">
        <v>1274</v>
      </c>
      <c r="B1275" s="14">
        <v>1</v>
      </c>
      <c r="C1275" s="46"/>
      <c r="D1275" s="21" t="s">
        <v>2164</v>
      </c>
      <c r="E1275" s="21" t="s">
        <v>1349</v>
      </c>
      <c r="F1275" s="21" t="s">
        <v>400</v>
      </c>
      <c r="G1275" s="15">
        <v>493.42</v>
      </c>
      <c r="H1275" s="22">
        <v>0.16</v>
      </c>
      <c r="I1275" s="47">
        <f t="shared" si="56"/>
        <v>78.947200000000009</v>
      </c>
      <c r="J1275" s="47">
        <f t="shared" si="55"/>
        <v>414.47280000000001</v>
      </c>
      <c r="K1275" s="5">
        <v>44013</v>
      </c>
      <c r="O1275" s="19"/>
    </row>
    <row r="1276" spans="1:15" ht="15" customHeight="1" x14ac:dyDescent="0.35">
      <c r="A1276" s="45">
        <v>1275</v>
      </c>
      <c r="B1276" s="14">
        <v>1</v>
      </c>
      <c r="C1276" s="46"/>
      <c r="D1276" s="21" t="s">
        <v>2165</v>
      </c>
      <c r="E1276" s="21" t="s">
        <v>1349</v>
      </c>
      <c r="F1276" s="21">
        <v>0.02</v>
      </c>
      <c r="G1276" s="15">
        <v>410.39</v>
      </c>
      <c r="H1276" s="22">
        <v>0.16</v>
      </c>
      <c r="I1276" s="47">
        <f t="shared" si="56"/>
        <v>65.662400000000005</v>
      </c>
      <c r="J1276" s="47">
        <f t="shared" si="55"/>
        <v>344.7276</v>
      </c>
      <c r="K1276" s="5">
        <v>44501</v>
      </c>
      <c r="O1276" s="19"/>
    </row>
    <row r="1277" spans="1:15" ht="15" customHeight="1" x14ac:dyDescent="0.35">
      <c r="A1277" s="45">
        <v>1276</v>
      </c>
      <c r="B1277" s="14">
        <v>0</v>
      </c>
      <c r="C1277" s="46"/>
      <c r="D1277" s="21" t="s">
        <v>231</v>
      </c>
      <c r="E1277" s="21" t="s">
        <v>93</v>
      </c>
      <c r="F1277" s="21" t="s">
        <v>232</v>
      </c>
      <c r="G1277" s="15">
        <v>28</v>
      </c>
      <c r="H1277" s="22">
        <v>0.2</v>
      </c>
      <c r="I1277" s="47">
        <f t="shared" si="56"/>
        <v>5.6000000000000005</v>
      </c>
      <c r="J1277" s="47">
        <f t="shared" si="55"/>
        <v>22.4</v>
      </c>
      <c r="K1277" s="5">
        <v>44621</v>
      </c>
      <c r="O1277" s="19"/>
    </row>
    <row r="1278" spans="1:15" ht="15" customHeight="1" x14ac:dyDescent="0.35">
      <c r="A1278" s="45">
        <v>1277</v>
      </c>
      <c r="B1278" s="14">
        <v>0</v>
      </c>
      <c r="C1278" s="14"/>
      <c r="D1278" s="21" t="s">
        <v>4276</v>
      </c>
      <c r="E1278" s="21" t="s">
        <v>252</v>
      </c>
      <c r="F1278" s="21" t="s">
        <v>389</v>
      </c>
      <c r="G1278" s="15">
        <v>200</v>
      </c>
      <c r="H1278" s="22">
        <v>0.6</v>
      </c>
      <c r="I1278" s="47">
        <f t="shared" si="56"/>
        <v>120</v>
      </c>
      <c r="J1278" s="47">
        <f t="shared" si="55"/>
        <v>80</v>
      </c>
      <c r="K1278" s="5">
        <v>44409</v>
      </c>
      <c r="M1278" s="19"/>
      <c r="O1278" s="19"/>
    </row>
    <row r="1279" spans="1:15" ht="15" customHeight="1" x14ac:dyDescent="0.35">
      <c r="A1279" s="45">
        <v>1278</v>
      </c>
      <c r="B1279" s="14">
        <v>0</v>
      </c>
      <c r="C1279" s="46"/>
      <c r="D1279" s="21" t="s">
        <v>222</v>
      </c>
      <c r="E1279" s="21" t="s">
        <v>223</v>
      </c>
      <c r="F1279" s="21" t="s">
        <v>218</v>
      </c>
      <c r="G1279" s="15">
        <v>198.6</v>
      </c>
      <c r="H1279" s="22">
        <v>0.5</v>
      </c>
      <c r="I1279" s="47">
        <f t="shared" si="56"/>
        <v>99.3</v>
      </c>
      <c r="J1279" s="47">
        <f t="shared" si="55"/>
        <v>99.3</v>
      </c>
      <c r="K1279" s="5">
        <v>43525</v>
      </c>
      <c r="O1279" s="19"/>
    </row>
    <row r="1280" spans="1:15" ht="15" customHeight="1" x14ac:dyDescent="0.35">
      <c r="A1280" s="45">
        <v>1279</v>
      </c>
      <c r="B1280" s="14">
        <v>1</v>
      </c>
      <c r="C1280" s="46"/>
      <c r="D1280" s="21" t="s">
        <v>2964</v>
      </c>
      <c r="E1280" s="21" t="s">
        <v>479</v>
      </c>
      <c r="F1280" s="21" t="s">
        <v>41</v>
      </c>
      <c r="G1280" s="15">
        <v>162</v>
      </c>
      <c r="H1280" s="22">
        <v>0.4</v>
      </c>
      <c r="I1280" s="47">
        <f t="shared" si="56"/>
        <v>64.8</v>
      </c>
      <c r="J1280" s="47">
        <f t="shared" si="55"/>
        <v>97.2</v>
      </c>
      <c r="K1280" s="5">
        <v>45200</v>
      </c>
      <c r="O1280" s="19"/>
    </row>
    <row r="1281" spans="1:15" ht="15" customHeight="1" x14ac:dyDescent="0.35">
      <c r="A1281" s="45">
        <v>1280</v>
      </c>
      <c r="B1281" s="14">
        <v>0</v>
      </c>
      <c r="C1281" s="46"/>
      <c r="D1281" s="21" t="s">
        <v>2318</v>
      </c>
      <c r="E1281" s="21" t="s">
        <v>280</v>
      </c>
      <c r="F1281" s="21" t="s">
        <v>41</v>
      </c>
      <c r="G1281" s="15">
        <v>148</v>
      </c>
      <c r="H1281" s="22">
        <v>0.6</v>
      </c>
      <c r="I1281" s="47">
        <f t="shared" si="56"/>
        <v>88.8</v>
      </c>
      <c r="J1281" s="47">
        <f t="shared" si="55"/>
        <v>59.2</v>
      </c>
      <c r="K1281" s="5">
        <v>44013</v>
      </c>
      <c r="O1281" s="19"/>
    </row>
    <row r="1282" spans="1:15" ht="15" customHeight="1" x14ac:dyDescent="0.35">
      <c r="A1282" s="45">
        <v>1281</v>
      </c>
      <c r="B1282" s="14">
        <v>1</v>
      </c>
      <c r="C1282" s="14"/>
      <c r="D1282" s="21" t="s">
        <v>4159</v>
      </c>
      <c r="E1282" s="21" t="s">
        <v>4160</v>
      </c>
      <c r="F1282" s="21" t="s">
        <v>4161</v>
      </c>
      <c r="G1282" s="15">
        <v>132</v>
      </c>
      <c r="H1282" s="22">
        <v>0.5</v>
      </c>
      <c r="I1282" s="47">
        <f t="shared" si="56"/>
        <v>66</v>
      </c>
      <c r="J1282" s="47">
        <f t="shared" si="55"/>
        <v>66</v>
      </c>
      <c r="K1282" s="5">
        <v>44835</v>
      </c>
      <c r="O1282" s="19"/>
    </row>
    <row r="1283" spans="1:15" ht="15" customHeight="1" x14ac:dyDescent="0.35">
      <c r="A1283" s="45">
        <v>1282</v>
      </c>
      <c r="B1283" s="14">
        <v>0</v>
      </c>
      <c r="C1283" s="46" t="s">
        <v>3551</v>
      </c>
      <c r="D1283" s="21" t="s">
        <v>1136</v>
      </c>
      <c r="E1283" s="21" t="s">
        <v>482</v>
      </c>
      <c r="F1283" s="21" t="s">
        <v>693</v>
      </c>
      <c r="G1283" s="15">
        <v>545</v>
      </c>
      <c r="H1283" s="22">
        <v>0.18</v>
      </c>
      <c r="I1283" s="47">
        <f t="shared" si="56"/>
        <v>98.1</v>
      </c>
      <c r="J1283" s="47">
        <f t="shared" si="55"/>
        <v>446.9</v>
      </c>
      <c r="K1283" s="5">
        <v>44805</v>
      </c>
      <c r="O1283" s="19"/>
    </row>
    <row r="1284" spans="1:15" ht="15" customHeight="1" x14ac:dyDescent="0.35">
      <c r="A1284" s="45">
        <v>1283</v>
      </c>
      <c r="B1284" s="14">
        <v>0</v>
      </c>
      <c r="C1284" s="46"/>
      <c r="D1284" s="21" t="s">
        <v>2147</v>
      </c>
      <c r="E1284" s="21" t="s">
        <v>482</v>
      </c>
      <c r="F1284" s="21" t="s">
        <v>410</v>
      </c>
      <c r="G1284" s="15">
        <v>756</v>
      </c>
      <c r="H1284" s="22">
        <v>0.18</v>
      </c>
      <c r="I1284" s="47">
        <f t="shared" si="56"/>
        <v>136.07999999999998</v>
      </c>
      <c r="J1284" s="47">
        <f t="shared" si="55"/>
        <v>619.92000000000007</v>
      </c>
      <c r="K1284" s="5">
        <v>44136</v>
      </c>
      <c r="O1284" s="19"/>
    </row>
    <row r="1285" spans="1:15" ht="15" customHeight="1" x14ac:dyDescent="0.35">
      <c r="A1285" s="45">
        <v>1284</v>
      </c>
      <c r="B1285" s="14">
        <v>1</v>
      </c>
      <c r="C1285" s="46" t="s">
        <v>3681</v>
      </c>
      <c r="D1285" s="21" t="s">
        <v>2592</v>
      </c>
      <c r="E1285" s="21" t="s">
        <v>481</v>
      </c>
      <c r="F1285" s="21" t="s">
        <v>768</v>
      </c>
      <c r="G1285" s="15">
        <v>714</v>
      </c>
      <c r="H1285" s="22">
        <v>0.2</v>
      </c>
      <c r="I1285" s="47">
        <f t="shared" si="56"/>
        <v>142.80000000000001</v>
      </c>
      <c r="J1285" s="47">
        <f t="shared" si="55"/>
        <v>571.20000000000005</v>
      </c>
      <c r="K1285" s="5">
        <v>45231</v>
      </c>
      <c r="O1285" s="19"/>
    </row>
    <row r="1286" spans="1:15" ht="15" customHeight="1" x14ac:dyDescent="0.35">
      <c r="A1286" s="45">
        <v>1285</v>
      </c>
      <c r="B1286" s="14">
        <v>0</v>
      </c>
      <c r="C1286" s="46"/>
      <c r="D1286" s="21" t="s">
        <v>243</v>
      </c>
      <c r="E1286" s="21" t="s">
        <v>240</v>
      </c>
      <c r="F1286" s="21" t="s">
        <v>752</v>
      </c>
      <c r="G1286" s="15">
        <v>32.65</v>
      </c>
      <c r="H1286" s="22">
        <v>0.33</v>
      </c>
      <c r="I1286" s="47">
        <f t="shared" si="56"/>
        <v>10.7745</v>
      </c>
      <c r="J1286" s="47">
        <f t="shared" si="55"/>
        <v>21.875499999999999</v>
      </c>
      <c r="K1286" s="5">
        <v>44287</v>
      </c>
      <c r="O1286" s="19"/>
    </row>
    <row r="1287" spans="1:15" ht="15" customHeight="1" x14ac:dyDescent="0.35">
      <c r="A1287" s="45">
        <v>1286</v>
      </c>
      <c r="B1287" s="14">
        <v>0</v>
      </c>
      <c r="C1287" s="46"/>
      <c r="D1287" s="21" t="s">
        <v>1779</v>
      </c>
      <c r="E1287" s="21" t="s">
        <v>240</v>
      </c>
      <c r="F1287" s="21" t="s">
        <v>1780</v>
      </c>
      <c r="G1287" s="15">
        <v>21.5</v>
      </c>
      <c r="H1287" s="22">
        <v>0.18</v>
      </c>
      <c r="I1287" s="47">
        <f t="shared" si="56"/>
        <v>3.8699999999999997</v>
      </c>
      <c r="J1287" s="47">
        <f t="shared" si="55"/>
        <v>17.63</v>
      </c>
      <c r="K1287" s="5">
        <v>45231</v>
      </c>
      <c r="O1287" s="19"/>
    </row>
    <row r="1288" spans="1:15" ht="15" customHeight="1" x14ac:dyDescent="0.35">
      <c r="A1288" s="45">
        <v>1287</v>
      </c>
      <c r="B1288" s="14">
        <v>0</v>
      </c>
      <c r="C1288" s="46"/>
      <c r="D1288" s="21" t="s">
        <v>496</v>
      </c>
      <c r="E1288" s="21" t="s">
        <v>426</v>
      </c>
      <c r="F1288" s="21" t="s">
        <v>458</v>
      </c>
      <c r="G1288" s="15">
        <v>108</v>
      </c>
      <c r="H1288" s="22">
        <v>0.45</v>
      </c>
      <c r="I1288" s="47">
        <f t="shared" si="56"/>
        <v>48.6</v>
      </c>
      <c r="J1288" s="47">
        <f t="shared" si="55"/>
        <v>59.4</v>
      </c>
      <c r="K1288" s="5">
        <v>43922</v>
      </c>
      <c r="L1288" s="17" t="s">
        <v>2216</v>
      </c>
      <c r="O1288" s="19"/>
    </row>
    <row r="1289" spans="1:15" ht="15" customHeight="1" x14ac:dyDescent="0.35">
      <c r="A1289" s="45">
        <v>1288</v>
      </c>
      <c r="B1289" s="14">
        <v>0</v>
      </c>
      <c r="C1289" s="46"/>
      <c r="D1289" s="21" t="s">
        <v>2162</v>
      </c>
      <c r="E1289" s="21" t="s">
        <v>426</v>
      </c>
      <c r="F1289" s="21" t="s">
        <v>2163</v>
      </c>
      <c r="G1289" s="15">
        <v>91.09</v>
      </c>
      <c r="H1289" s="22">
        <v>0.7</v>
      </c>
      <c r="I1289" s="47">
        <f t="shared" si="56"/>
        <v>63.762999999999998</v>
      </c>
      <c r="J1289" s="47">
        <f t="shared" si="55"/>
        <v>27.327000000000005</v>
      </c>
      <c r="K1289" s="5">
        <v>43770</v>
      </c>
      <c r="L1289" s="17" t="s">
        <v>3219</v>
      </c>
      <c r="O1289" s="19"/>
    </row>
    <row r="1290" spans="1:15" ht="15" customHeight="1" x14ac:dyDescent="0.35">
      <c r="A1290" s="45">
        <v>1289</v>
      </c>
      <c r="B1290" s="14">
        <v>0</v>
      </c>
      <c r="C1290" s="46"/>
      <c r="D1290" s="21" t="s">
        <v>1236</v>
      </c>
      <c r="E1290" s="21" t="s">
        <v>1237</v>
      </c>
      <c r="F1290" s="21" t="s">
        <v>400</v>
      </c>
      <c r="G1290" s="15">
        <v>230</v>
      </c>
      <c r="H1290" s="22">
        <v>0.5</v>
      </c>
      <c r="I1290" s="47">
        <f t="shared" si="56"/>
        <v>115</v>
      </c>
      <c r="J1290" s="47">
        <f t="shared" si="55"/>
        <v>115</v>
      </c>
      <c r="K1290" s="5">
        <v>43221</v>
      </c>
      <c r="O1290" s="19"/>
    </row>
    <row r="1291" spans="1:15" ht="15" customHeight="1" x14ac:dyDescent="0.35">
      <c r="A1291" s="45">
        <v>1290</v>
      </c>
      <c r="B1291" s="14">
        <v>2</v>
      </c>
      <c r="C1291" s="46"/>
      <c r="D1291" s="21" t="s">
        <v>4427</v>
      </c>
      <c r="E1291" s="21" t="s">
        <v>539</v>
      </c>
      <c r="F1291" s="21" t="s">
        <v>41</v>
      </c>
      <c r="G1291" s="15">
        <v>285</v>
      </c>
      <c r="H1291" s="22">
        <v>0.75</v>
      </c>
      <c r="I1291" s="47">
        <f t="shared" si="56"/>
        <v>213.75</v>
      </c>
      <c r="J1291" s="47">
        <f t="shared" si="55"/>
        <v>71.25</v>
      </c>
      <c r="K1291" s="5">
        <v>45214</v>
      </c>
      <c r="O1291" s="19"/>
    </row>
    <row r="1292" spans="1:15" ht="15" customHeight="1" x14ac:dyDescent="0.35">
      <c r="A1292" s="45">
        <v>1291</v>
      </c>
      <c r="B1292" s="14">
        <v>0</v>
      </c>
      <c r="C1292" s="46"/>
      <c r="D1292" s="21" t="s">
        <v>2081</v>
      </c>
      <c r="E1292" s="21" t="s">
        <v>539</v>
      </c>
      <c r="F1292" s="21" t="s">
        <v>41</v>
      </c>
      <c r="G1292" s="15">
        <v>431.65</v>
      </c>
      <c r="H1292" s="22">
        <v>0.2</v>
      </c>
      <c r="I1292" s="47">
        <f t="shared" si="56"/>
        <v>86.33</v>
      </c>
      <c r="J1292" s="47">
        <f t="shared" si="55"/>
        <v>345.32</v>
      </c>
      <c r="K1292" s="5">
        <v>44317</v>
      </c>
      <c r="O1292" s="19"/>
    </row>
    <row r="1293" spans="1:15" ht="15" customHeight="1" x14ac:dyDescent="0.35">
      <c r="A1293" s="45">
        <v>1292</v>
      </c>
      <c r="B1293" s="14">
        <v>0</v>
      </c>
      <c r="C1293" s="46"/>
      <c r="D1293" s="21" t="s">
        <v>1649</v>
      </c>
      <c r="E1293" s="21"/>
      <c r="F1293" s="21"/>
      <c r="G1293" s="15">
        <v>170.6</v>
      </c>
      <c r="H1293" s="22">
        <v>0.2</v>
      </c>
      <c r="I1293" s="47">
        <f t="shared" si="56"/>
        <v>34.119999999999997</v>
      </c>
      <c r="J1293" s="47">
        <f t="shared" si="55"/>
        <v>136.47999999999999</v>
      </c>
      <c r="K1293" s="5"/>
      <c r="O1293" s="19"/>
    </row>
    <row r="1294" spans="1:15" ht="15" customHeight="1" x14ac:dyDescent="0.35">
      <c r="A1294" s="45">
        <v>1293</v>
      </c>
      <c r="B1294" s="14">
        <v>0</v>
      </c>
      <c r="C1294" s="46"/>
      <c r="D1294" s="21" t="s">
        <v>1661</v>
      </c>
      <c r="E1294" s="21" t="s">
        <v>480</v>
      </c>
      <c r="F1294" s="21"/>
      <c r="G1294" s="15">
        <v>74</v>
      </c>
      <c r="H1294" s="22">
        <v>0.6</v>
      </c>
      <c r="I1294" s="47">
        <f t="shared" si="56"/>
        <v>44.4</v>
      </c>
      <c r="J1294" s="47">
        <f t="shared" si="55"/>
        <v>29.6</v>
      </c>
      <c r="K1294" s="5">
        <v>43647</v>
      </c>
      <c r="O1294" s="19"/>
    </row>
    <row r="1295" spans="1:15" ht="15" customHeight="1" x14ac:dyDescent="0.35">
      <c r="A1295" s="45">
        <v>1294</v>
      </c>
      <c r="B1295" s="14">
        <v>0</v>
      </c>
      <c r="C1295" s="46"/>
      <c r="D1295" s="21" t="s">
        <v>2801</v>
      </c>
      <c r="E1295" s="21" t="s">
        <v>668</v>
      </c>
      <c r="F1295" s="21" t="s">
        <v>389</v>
      </c>
      <c r="G1295" s="15">
        <v>214</v>
      </c>
      <c r="H1295" s="22">
        <v>0.6</v>
      </c>
      <c r="I1295" s="47">
        <f t="shared" si="56"/>
        <v>128.4</v>
      </c>
      <c r="J1295" s="47">
        <f t="shared" si="55"/>
        <v>85.6</v>
      </c>
      <c r="K1295" s="5">
        <v>45474</v>
      </c>
    </row>
    <row r="1296" spans="1:15" ht="15" customHeight="1" x14ac:dyDescent="0.35">
      <c r="A1296" s="45">
        <v>1295</v>
      </c>
      <c r="B1296" s="14">
        <v>0</v>
      </c>
      <c r="C1296" s="46"/>
      <c r="D1296" s="21" t="s">
        <v>490</v>
      </c>
      <c r="E1296" s="21" t="s">
        <v>491</v>
      </c>
      <c r="F1296" s="21" t="s">
        <v>492</v>
      </c>
      <c r="G1296" s="15">
        <v>380.41</v>
      </c>
      <c r="H1296" s="22">
        <v>0.2</v>
      </c>
      <c r="I1296" s="47">
        <f t="shared" si="56"/>
        <v>76.082000000000008</v>
      </c>
      <c r="J1296" s="47">
        <f t="shared" si="55"/>
        <v>304.32800000000003</v>
      </c>
      <c r="K1296" s="5">
        <v>1</v>
      </c>
    </row>
    <row r="1297" spans="1:16" ht="15" customHeight="1" x14ac:dyDescent="0.35">
      <c r="A1297" s="45">
        <v>1296</v>
      </c>
      <c r="B1297" s="14">
        <v>0</v>
      </c>
      <c r="C1297" s="46"/>
      <c r="D1297" s="21" t="s">
        <v>1489</v>
      </c>
      <c r="E1297" s="21" t="s">
        <v>1071</v>
      </c>
      <c r="F1297" s="21"/>
      <c r="G1297" s="15">
        <v>857</v>
      </c>
      <c r="H1297" s="22">
        <v>0.2</v>
      </c>
      <c r="I1297" s="47">
        <f t="shared" si="56"/>
        <v>171.4</v>
      </c>
      <c r="J1297" s="47">
        <f t="shared" si="55"/>
        <v>685.6</v>
      </c>
      <c r="K1297" s="5">
        <v>43160</v>
      </c>
    </row>
    <row r="1298" spans="1:16" ht="15" customHeight="1" x14ac:dyDescent="0.35">
      <c r="A1298" s="45">
        <v>1297</v>
      </c>
      <c r="B1298" s="14">
        <v>0</v>
      </c>
      <c r="C1298" s="46"/>
      <c r="D1298" s="21" t="s">
        <v>1487</v>
      </c>
      <c r="E1298" s="21" t="s">
        <v>1071</v>
      </c>
      <c r="F1298" s="21" t="s">
        <v>2159</v>
      </c>
      <c r="G1298" s="15">
        <v>1702</v>
      </c>
      <c r="H1298" s="22">
        <v>0.17</v>
      </c>
      <c r="I1298" s="47">
        <f t="shared" si="56"/>
        <v>289.34000000000003</v>
      </c>
      <c r="J1298" s="47">
        <f t="shared" si="55"/>
        <v>1412.6599999999999</v>
      </c>
      <c r="K1298" s="5"/>
    </row>
    <row r="1299" spans="1:16" ht="15" customHeight="1" x14ac:dyDescent="0.35">
      <c r="A1299" s="45">
        <v>1298</v>
      </c>
      <c r="B1299" s="14">
        <v>1</v>
      </c>
      <c r="C1299" s="46"/>
      <c r="D1299" s="17" t="s">
        <v>4512</v>
      </c>
      <c r="E1299" s="21" t="s">
        <v>916</v>
      </c>
      <c r="F1299" s="21"/>
      <c r="G1299" s="15">
        <v>811</v>
      </c>
      <c r="H1299" s="22">
        <v>0.23</v>
      </c>
      <c r="I1299" s="47">
        <f t="shared" si="56"/>
        <v>186.53</v>
      </c>
      <c r="J1299" s="47">
        <f t="shared" si="55"/>
        <v>624.47</v>
      </c>
      <c r="K1299" s="5">
        <v>45292</v>
      </c>
    </row>
    <row r="1300" spans="1:16" ht="15" customHeight="1" x14ac:dyDescent="0.35">
      <c r="A1300" s="45">
        <v>1299</v>
      </c>
      <c r="B1300" s="14">
        <v>0</v>
      </c>
      <c r="C1300" s="46"/>
      <c r="D1300" s="21" t="s">
        <v>1462</v>
      </c>
      <c r="E1300" s="21" t="s">
        <v>1463</v>
      </c>
      <c r="F1300" s="21">
        <v>0.01</v>
      </c>
      <c r="G1300" s="15">
        <v>360.29</v>
      </c>
      <c r="H1300" s="22">
        <v>0.2</v>
      </c>
      <c r="I1300" s="47">
        <f t="shared" si="56"/>
        <v>72.058000000000007</v>
      </c>
      <c r="J1300" s="47">
        <f t="shared" si="55"/>
        <v>288.23200000000003</v>
      </c>
      <c r="K1300" s="5">
        <v>43556</v>
      </c>
    </row>
    <row r="1301" spans="1:16" ht="15" customHeight="1" x14ac:dyDescent="0.35">
      <c r="A1301" s="45">
        <v>1300</v>
      </c>
      <c r="B1301" s="14">
        <v>0</v>
      </c>
      <c r="C1301" s="46"/>
      <c r="D1301" s="21" t="s">
        <v>2596</v>
      </c>
      <c r="E1301" s="21" t="s">
        <v>280</v>
      </c>
      <c r="F1301" s="21" t="s">
        <v>41</v>
      </c>
      <c r="G1301" s="15">
        <v>43.7</v>
      </c>
      <c r="H1301" s="22">
        <v>0.4</v>
      </c>
      <c r="I1301" s="47">
        <f t="shared" si="56"/>
        <v>17.48</v>
      </c>
      <c r="J1301" s="47">
        <f t="shared" si="55"/>
        <v>26.220000000000002</v>
      </c>
      <c r="K1301" s="5">
        <v>43678</v>
      </c>
      <c r="N1301" s="37"/>
    </row>
    <row r="1302" spans="1:16" ht="15" customHeight="1" x14ac:dyDescent="0.35">
      <c r="A1302" s="45">
        <v>1301</v>
      </c>
      <c r="B1302" s="14">
        <v>0</v>
      </c>
      <c r="C1302" s="46"/>
      <c r="D1302" s="21" t="s">
        <v>1929</v>
      </c>
      <c r="E1302" s="21" t="s">
        <v>1930</v>
      </c>
      <c r="F1302" s="21" t="s">
        <v>1931</v>
      </c>
      <c r="G1302" s="15">
        <v>2327.3200000000002</v>
      </c>
      <c r="H1302" s="22">
        <v>0.3</v>
      </c>
      <c r="I1302" s="47">
        <f t="shared" si="56"/>
        <v>698.19600000000003</v>
      </c>
      <c r="J1302" s="47">
        <f t="shared" si="55"/>
        <v>1629.1240000000003</v>
      </c>
      <c r="K1302" s="5">
        <v>43160</v>
      </c>
    </row>
    <row r="1303" spans="1:16" ht="15" customHeight="1" x14ac:dyDescent="0.35">
      <c r="A1303" s="45">
        <v>1302</v>
      </c>
      <c r="B1303" s="14">
        <v>1</v>
      </c>
      <c r="C1303" s="46"/>
      <c r="D1303" s="21" t="s">
        <v>4026</v>
      </c>
      <c r="E1303" s="21" t="s">
        <v>388</v>
      </c>
      <c r="F1303" s="21" t="s">
        <v>44</v>
      </c>
      <c r="G1303" s="15">
        <v>126</v>
      </c>
      <c r="H1303" s="22">
        <v>0.5</v>
      </c>
      <c r="I1303" s="47">
        <f t="shared" si="56"/>
        <v>63</v>
      </c>
      <c r="J1303" s="47">
        <f t="shared" si="55"/>
        <v>63</v>
      </c>
      <c r="K1303" s="5">
        <v>45261</v>
      </c>
    </row>
    <row r="1304" spans="1:16" ht="15" customHeight="1" x14ac:dyDescent="0.35">
      <c r="A1304" s="45">
        <v>1303</v>
      </c>
      <c r="B1304" s="14">
        <v>3</v>
      </c>
      <c r="C1304" s="46"/>
      <c r="D1304" s="21" t="s">
        <v>4298</v>
      </c>
      <c r="E1304" s="21" t="s">
        <v>388</v>
      </c>
      <c r="F1304" s="21" t="s">
        <v>40</v>
      </c>
      <c r="G1304" s="15">
        <v>138</v>
      </c>
      <c r="H1304" s="22">
        <v>0.5</v>
      </c>
      <c r="I1304" s="47">
        <f t="shared" si="56"/>
        <v>69</v>
      </c>
      <c r="J1304" s="47">
        <f t="shared" si="55"/>
        <v>69</v>
      </c>
      <c r="K1304" s="5">
        <v>45200</v>
      </c>
    </row>
    <row r="1305" spans="1:16" ht="15" customHeight="1" x14ac:dyDescent="0.35">
      <c r="A1305" s="45">
        <v>1304</v>
      </c>
      <c r="B1305" s="14">
        <v>0</v>
      </c>
      <c r="C1305" s="46"/>
      <c r="D1305" s="21" t="s">
        <v>2826</v>
      </c>
      <c r="E1305" s="21" t="s">
        <v>317</v>
      </c>
      <c r="F1305" s="21"/>
      <c r="G1305" s="15">
        <v>358</v>
      </c>
      <c r="H1305" s="22">
        <v>0.18</v>
      </c>
      <c r="I1305" s="47">
        <f t="shared" si="56"/>
        <v>64.44</v>
      </c>
      <c r="J1305" s="47">
        <f t="shared" si="55"/>
        <v>293.56</v>
      </c>
      <c r="K1305" s="5">
        <v>43891</v>
      </c>
    </row>
    <row r="1306" spans="1:16" ht="15" customHeight="1" x14ac:dyDescent="0.35">
      <c r="A1306" s="45">
        <v>1305</v>
      </c>
      <c r="B1306" s="14">
        <v>1</v>
      </c>
      <c r="C1306" s="46"/>
      <c r="D1306" s="21" t="s">
        <v>3159</v>
      </c>
      <c r="E1306" s="21" t="s">
        <v>3160</v>
      </c>
      <c r="F1306" s="21"/>
      <c r="G1306" s="15">
        <v>208</v>
      </c>
      <c r="H1306" s="22">
        <v>0.6</v>
      </c>
      <c r="I1306" s="47">
        <f t="shared" si="56"/>
        <v>124.8</v>
      </c>
      <c r="J1306" s="47">
        <f t="shared" si="55"/>
        <v>83.2</v>
      </c>
      <c r="K1306" s="5">
        <v>45047</v>
      </c>
    </row>
    <row r="1307" spans="1:16" ht="15" customHeight="1" x14ac:dyDescent="0.35">
      <c r="A1307" s="45">
        <v>1306</v>
      </c>
      <c r="B1307" s="14">
        <v>3</v>
      </c>
      <c r="C1307" s="46"/>
      <c r="D1307" s="21" t="s">
        <v>2461</v>
      </c>
      <c r="E1307" s="21" t="s">
        <v>1037</v>
      </c>
      <c r="F1307" s="21" t="s">
        <v>41</v>
      </c>
      <c r="G1307" s="15">
        <v>210</v>
      </c>
      <c r="H1307" s="22">
        <v>0.6</v>
      </c>
      <c r="I1307" s="47">
        <f t="shared" si="56"/>
        <v>126</v>
      </c>
      <c r="J1307" s="47">
        <f t="shared" si="55"/>
        <v>84</v>
      </c>
      <c r="K1307" s="5">
        <v>45078</v>
      </c>
    </row>
    <row r="1308" spans="1:16" ht="15" customHeight="1" x14ac:dyDescent="0.35">
      <c r="A1308" s="45">
        <v>1307</v>
      </c>
      <c r="B1308" s="14">
        <v>3</v>
      </c>
      <c r="C1308" s="46"/>
      <c r="D1308" s="21" t="s">
        <v>4338</v>
      </c>
      <c r="E1308" s="21" t="s">
        <v>2480</v>
      </c>
      <c r="F1308" s="21" t="s">
        <v>44</v>
      </c>
      <c r="G1308" s="15">
        <v>295</v>
      </c>
      <c r="H1308" s="22">
        <v>0.7</v>
      </c>
      <c r="I1308" s="47">
        <f t="shared" si="56"/>
        <v>206.5</v>
      </c>
      <c r="J1308" s="47">
        <f t="shared" si="55"/>
        <v>88.5</v>
      </c>
      <c r="K1308" s="5">
        <v>45413</v>
      </c>
      <c r="N1308" s="29"/>
      <c r="O1308" s="29"/>
      <c r="P1308" s="29"/>
    </row>
    <row r="1309" spans="1:16" ht="15" customHeight="1" x14ac:dyDescent="0.35">
      <c r="A1309" s="45">
        <v>1308</v>
      </c>
      <c r="B1309" s="14">
        <v>2</v>
      </c>
      <c r="C1309" s="46"/>
      <c r="D1309" s="21" t="s">
        <v>4194</v>
      </c>
      <c r="E1309" s="21" t="s">
        <v>155</v>
      </c>
      <c r="F1309" s="21" t="s">
        <v>389</v>
      </c>
      <c r="G1309" s="15">
        <v>214</v>
      </c>
      <c r="H1309" s="22">
        <v>0.55000000000000004</v>
      </c>
      <c r="I1309" s="47">
        <f t="shared" si="56"/>
        <v>117.7</v>
      </c>
      <c r="J1309" s="47">
        <f t="shared" si="55"/>
        <v>96.3</v>
      </c>
      <c r="K1309" s="5">
        <v>45413</v>
      </c>
    </row>
    <row r="1310" spans="1:16" ht="15" customHeight="1" x14ac:dyDescent="0.35">
      <c r="A1310" s="45">
        <v>1309</v>
      </c>
      <c r="B1310" s="14">
        <v>3</v>
      </c>
      <c r="C1310" s="46"/>
      <c r="D1310" s="21" t="s">
        <v>4478</v>
      </c>
      <c r="E1310" s="21" t="s">
        <v>668</v>
      </c>
      <c r="F1310" s="21" t="s">
        <v>40</v>
      </c>
      <c r="G1310" s="15">
        <v>171</v>
      </c>
      <c r="H1310" s="22">
        <v>0.8</v>
      </c>
      <c r="I1310" s="47">
        <f t="shared" si="56"/>
        <v>136.80000000000001</v>
      </c>
      <c r="J1310" s="47">
        <f t="shared" si="55"/>
        <v>34.199999999999989</v>
      </c>
      <c r="K1310" s="5">
        <v>45505</v>
      </c>
    </row>
    <row r="1311" spans="1:16" ht="15" customHeight="1" x14ac:dyDescent="0.35">
      <c r="A1311" s="45">
        <v>1310</v>
      </c>
      <c r="B1311" s="14">
        <v>3</v>
      </c>
      <c r="C1311" s="46"/>
      <c r="D1311" s="21" t="s">
        <v>4479</v>
      </c>
      <c r="E1311" s="21" t="s">
        <v>668</v>
      </c>
      <c r="F1311" s="21" t="s">
        <v>40</v>
      </c>
      <c r="G1311" s="15">
        <v>79</v>
      </c>
      <c r="H1311" s="22">
        <v>0.75</v>
      </c>
      <c r="I1311" s="47">
        <f t="shared" si="56"/>
        <v>59.25</v>
      </c>
      <c r="J1311" s="47">
        <f t="shared" si="55"/>
        <v>19.75</v>
      </c>
      <c r="K1311" s="5">
        <v>45323</v>
      </c>
    </row>
    <row r="1312" spans="1:16" ht="15" customHeight="1" x14ac:dyDescent="0.35">
      <c r="A1312" s="45">
        <v>1311</v>
      </c>
      <c r="B1312" s="14">
        <v>0</v>
      </c>
      <c r="C1312" s="46"/>
      <c r="D1312" s="21" t="s">
        <v>4545</v>
      </c>
      <c r="E1312" s="21" t="s">
        <v>668</v>
      </c>
      <c r="F1312" s="21" t="s">
        <v>40</v>
      </c>
      <c r="G1312" s="15">
        <v>1330</v>
      </c>
      <c r="H1312" s="22">
        <v>0.91</v>
      </c>
      <c r="I1312" s="47">
        <f t="shared" si="56"/>
        <v>1210.3</v>
      </c>
      <c r="J1312" s="47">
        <f t="shared" si="55"/>
        <v>119.70000000000005</v>
      </c>
      <c r="K1312" s="5">
        <v>45689</v>
      </c>
    </row>
    <row r="1313" spans="1:15" ht="15" customHeight="1" x14ac:dyDescent="0.35">
      <c r="A1313" s="45">
        <v>1312</v>
      </c>
      <c r="B1313" s="14">
        <v>0</v>
      </c>
      <c r="C1313" s="46"/>
      <c r="D1313" s="21" t="s">
        <v>4316</v>
      </c>
      <c r="E1313" s="21" t="s">
        <v>155</v>
      </c>
      <c r="F1313" s="21" t="s">
        <v>40</v>
      </c>
      <c r="G1313" s="15">
        <v>662.1</v>
      </c>
      <c r="H1313" s="22">
        <v>0.87</v>
      </c>
      <c r="I1313" s="47">
        <f t="shared" si="56"/>
        <v>576.02700000000004</v>
      </c>
      <c r="J1313" s="47">
        <f t="shared" si="55"/>
        <v>86.072999999999979</v>
      </c>
      <c r="K1313" s="5">
        <v>45748</v>
      </c>
    </row>
    <row r="1314" spans="1:15" ht="15" customHeight="1" x14ac:dyDescent="0.35">
      <c r="A1314" s="45">
        <v>1313</v>
      </c>
      <c r="B1314" s="14">
        <v>0</v>
      </c>
      <c r="C1314" s="46"/>
      <c r="D1314" s="21" t="s">
        <v>2880</v>
      </c>
      <c r="E1314" s="21" t="s">
        <v>155</v>
      </c>
      <c r="F1314" s="21" t="s">
        <v>389</v>
      </c>
      <c r="G1314" s="15">
        <v>200</v>
      </c>
      <c r="H1314" s="22">
        <v>0.4</v>
      </c>
      <c r="I1314" s="47">
        <f t="shared" si="56"/>
        <v>80</v>
      </c>
      <c r="J1314" s="47">
        <f t="shared" si="55"/>
        <v>120</v>
      </c>
      <c r="L1314" s="5" t="s">
        <v>2243</v>
      </c>
    </row>
    <row r="1315" spans="1:15" ht="15" customHeight="1" x14ac:dyDescent="0.35">
      <c r="A1315" s="45">
        <v>1314</v>
      </c>
      <c r="B1315" s="14">
        <v>0</v>
      </c>
      <c r="C1315" s="46"/>
      <c r="D1315" s="21" t="s">
        <v>4339</v>
      </c>
      <c r="E1315" s="21" t="s">
        <v>155</v>
      </c>
      <c r="F1315" s="21" t="s">
        <v>40</v>
      </c>
      <c r="G1315" s="15">
        <v>500</v>
      </c>
      <c r="H1315" s="22">
        <v>0.82</v>
      </c>
      <c r="I1315" s="47">
        <f t="shared" si="56"/>
        <v>410</v>
      </c>
      <c r="J1315" s="47">
        <f t="shared" si="55"/>
        <v>90</v>
      </c>
      <c r="K1315" s="5">
        <v>45689</v>
      </c>
    </row>
    <row r="1316" spans="1:15" ht="15" customHeight="1" x14ac:dyDescent="0.35">
      <c r="A1316" s="45">
        <v>1315</v>
      </c>
      <c r="B1316" s="14">
        <v>0</v>
      </c>
      <c r="C1316" s="46"/>
      <c r="D1316" s="21" t="s">
        <v>4419</v>
      </c>
      <c r="E1316" s="21" t="s">
        <v>155</v>
      </c>
      <c r="F1316" s="21" t="s">
        <v>40</v>
      </c>
      <c r="G1316" s="15">
        <v>225</v>
      </c>
      <c r="H1316" s="22">
        <v>0.7</v>
      </c>
      <c r="I1316" s="47">
        <f t="shared" si="56"/>
        <v>157.5</v>
      </c>
      <c r="J1316" s="47">
        <f t="shared" si="55"/>
        <v>67.5</v>
      </c>
      <c r="K1316" s="5">
        <v>45474</v>
      </c>
      <c r="O1316" s="19"/>
    </row>
    <row r="1317" spans="1:15" ht="15" customHeight="1" x14ac:dyDescent="0.35">
      <c r="A1317" s="45">
        <v>1316</v>
      </c>
      <c r="B1317" s="14">
        <v>0</v>
      </c>
      <c r="C1317" s="46"/>
      <c r="D1317" s="21" t="s">
        <v>3010</v>
      </c>
      <c r="E1317" s="21" t="s">
        <v>155</v>
      </c>
      <c r="F1317" s="21" t="s">
        <v>40</v>
      </c>
      <c r="G1317" s="15">
        <v>260</v>
      </c>
      <c r="H1317" s="22">
        <v>0.65</v>
      </c>
      <c r="I1317" s="47">
        <f t="shared" si="56"/>
        <v>169</v>
      </c>
      <c r="J1317" s="47">
        <f t="shared" si="55"/>
        <v>91</v>
      </c>
      <c r="K1317" s="5">
        <v>44835</v>
      </c>
      <c r="O1317" s="19"/>
    </row>
    <row r="1318" spans="1:15" ht="15" customHeight="1" x14ac:dyDescent="0.35">
      <c r="A1318" s="45">
        <v>1317</v>
      </c>
      <c r="B1318" s="14">
        <v>0</v>
      </c>
      <c r="C1318" s="46"/>
      <c r="D1318" s="21" t="s">
        <v>3771</v>
      </c>
      <c r="E1318" s="21" t="s">
        <v>1028</v>
      </c>
      <c r="F1318" s="21"/>
      <c r="G1318" s="15">
        <v>360</v>
      </c>
      <c r="H1318" s="22">
        <v>0.4</v>
      </c>
      <c r="I1318" s="47">
        <f t="shared" si="56"/>
        <v>144</v>
      </c>
      <c r="J1318" s="47">
        <f t="shared" si="55"/>
        <v>216</v>
      </c>
      <c r="K1318" s="5"/>
      <c r="O1318" s="19"/>
    </row>
    <row r="1319" spans="1:15" ht="15" customHeight="1" x14ac:dyDescent="0.35">
      <c r="A1319" s="45">
        <v>1318</v>
      </c>
      <c r="B1319" s="14">
        <v>0</v>
      </c>
      <c r="C1319" s="46"/>
      <c r="D1319" s="21" t="s">
        <v>2454</v>
      </c>
      <c r="E1319" s="21" t="s">
        <v>1349</v>
      </c>
      <c r="F1319" s="21" t="s">
        <v>48</v>
      </c>
      <c r="G1319" s="15">
        <v>141</v>
      </c>
      <c r="H1319" s="22">
        <v>0.4</v>
      </c>
      <c r="I1319" s="47">
        <f t="shared" si="56"/>
        <v>56.400000000000006</v>
      </c>
      <c r="J1319" s="47">
        <f t="shared" si="55"/>
        <v>84.6</v>
      </c>
      <c r="K1319" s="5">
        <v>43739</v>
      </c>
      <c r="O1319" s="19"/>
    </row>
    <row r="1320" spans="1:15" ht="15" customHeight="1" x14ac:dyDescent="0.35">
      <c r="A1320" s="45">
        <v>1319</v>
      </c>
      <c r="B1320" s="14">
        <v>0</v>
      </c>
      <c r="C1320" s="46"/>
      <c r="D1320" s="21" t="s">
        <v>2653</v>
      </c>
      <c r="E1320" s="21" t="s">
        <v>2654</v>
      </c>
      <c r="F1320" s="21" t="s">
        <v>40</v>
      </c>
      <c r="G1320" s="15">
        <v>519</v>
      </c>
      <c r="H1320" s="22">
        <v>0.8</v>
      </c>
      <c r="I1320" s="47">
        <f t="shared" si="56"/>
        <v>415.20000000000005</v>
      </c>
      <c r="J1320" s="47">
        <f t="shared" ref="J1320:J1383" si="57">G1320-I1320</f>
        <v>103.79999999999995</v>
      </c>
      <c r="K1320" s="5">
        <v>44896</v>
      </c>
      <c r="O1320" s="19"/>
    </row>
    <row r="1321" spans="1:15" ht="15" customHeight="1" x14ac:dyDescent="0.35">
      <c r="A1321" s="45">
        <v>1320</v>
      </c>
      <c r="B1321" s="14">
        <v>0</v>
      </c>
      <c r="C1321" s="46" t="s">
        <v>3461</v>
      </c>
      <c r="D1321" s="21" t="s">
        <v>1572</v>
      </c>
      <c r="E1321" s="21" t="s">
        <v>1573</v>
      </c>
      <c r="F1321" s="21" t="s">
        <v>40</v>
      </c>
      <c r="G1321" s="15">
        <v>490</v>
      </c>
      <c r="H1321" s="22">
        <v>0.2</v>
      </c>
      <c r="I1321" s="47">
        <f t="shared" si="56"/>
        <v>98</v>
      </c>
      <c r="J1321" s="47">
        <f t="shared" si="57"/>
        <v>392</v>
      </c>
      <c r="K1321" s="5">
        <v>44531</v>
      </c>
      <c r="O1321" s="19"/>
    </row>
    <row r="1322" spans="1:15" ht="15" customHeight="1" x14ac:dyDescent="0.35">
      <c r="A1322" s="45">
        <v>1321</v>
      </c>
      <c r="B1322" s="14">
        <v>0</v>
      </c>
      <c r="C1322" s="46" t="s">
        <v>3462</v>
      </c>
      <c r="D1322" s="21" t="s">
        <v>1572</v>
      </c>
      <c r="E1322" s="21" t="s">
        <v>1915</v>
      </c>
      <c r="F1322" s="21" t="s">
        <v>389</v>
      </c>
      <c r="G1322" s="15">
        <v>616</v>
      </c>
      <c r="H1322" s="22">
        <v>0.3</v>
      </c>
      <c r="I1322" s="47">
        <f t="shared" si="56"/>
        <v>184.79999999999998</v>
      </c>
      <c r="J1322" s="47">
        <f t="shared" si="57"/>
        <v>431.20000000000005</v>
      </c>
      <c r="K1322" s="5">
        <v>44593</v>
      </c>
      <c r="O1322" s="19"/>
    </row>
    <row r="1323" spans="1:15" ht="15" customHeight="1" x14ac:dyDescent="0.35">
      <c r="A1323" s="45">
        <v>1322</v>
      </c>
      <c r="B1323" s="14">
        <v>1</v>
      </c>
      <c r="C1323" s="46"/>
      <c r="D1323" s="21" t="s">
        <v>4340</v>
      </c>
      <c r="E1323" s="21" t="s">
        <v>4341</v>
      </c>
      <c r="F1323" s="21" t="s">
        <v>1575</v>
      </c>
      <c r="G1323" s="15">
        <v>700</v>
      </c>
      <c r="H1323" s="22">
        <v>0.8</v>
      </c>
      <c r="I1323" s="47">
        <f t="shared" si="56"/>
        <v>560</v>
      </c>
      <c r="J1323" s="47">
        <f t="shared" si="57"/>
        <v>140</v>
      </c>
      <c r="K1323" s="5">
        <v>44866</v>
      </c>
      <c r="O1323" s="19"/>
    </row>
    <row r="1324" spans="1:15" ht="15" customHeight="1" x14ac:dyDescent="0.35">
      <c r="A1324" s="45">
        <v>1323</v>
      </c>
      <c r="B1324" s="14">
        <v>0</v>
      </c>
      <c r="C1324" s="46"/>
      <c r="D1324" s="21" t="s">
        <v>2900</v>
      </c>
      <c r="E1324" s="21" t="s">
        <v>1574</v>
      </c>
      <c r="F1324" s="21" t="s">
        <v>1575</v>
      </c>
      <c r="G1324" s="15">
        <v>1325</v>
      </c>
      <c r="H1324" s="22">
        <v>0.25</v>
      </c>
      <c r="I1324" s="47">
        <f t="shared" si="56"/>
        <v>331.25</v>
      </c>
      <c r="J1324" s="47">
        <f t="shared" si="57"/>
        <v>993.75</v>
      </c>
      <c r="K1324" s="5">
        <v>43952</v>
      </c>
      <c r="O1324" s="19"/>
    </row>
    <row r="1325" spans="1:15" ht="15" customHeight="1" x14ac:dyDescent="0.35">
      <c r="A1325" s="45">
        <v>1324</v>
      </c>
      <c r="B1325" s="14">
        <v>0</v>
      </c>
      <c r="C1325" s="46"/>
      <c r="D1325" s="21" t="s">
        <v>2133</v>
      </c>
      <c r="E1325" s="21" t="s">
        <v>58</v>
      </c>
      <c r="F1325" s="21" t="s">
        <v>234</v>
      </c>
      <c r="G1325" s="15">
        <v>504</v>
      </c>
      <c r="H1325" s="22">
        <v>0.22</v>
      </c>
      <c r="I1325" s="47">
        <f t="shared" si="56"/>
        <v>110.88</v>
      </c>
      <c r="J1325" s="47">
        <f t="shared" si="57"/>
        <v>393.12</v>
      </c>
      <c r="K1325" s="5">
        <v>44440</v>
      </c>
      <c r="O1325" s="19"/>
    </row>
    <row r="1326" spans="1:15" ht="15" customHeight="1" x14ac:dyDescent="0.35">
      <c r="A1326" s="45">
        <v>1325</v>
      </c>
      <c r="B1326" s="14">
        <v>0</v>
      </c>
      <c r="C1326" s="46"/>
      <c r="D1326" s="21" t="s">
        <v>514</v>
      </c>
      <c r="E1326" s="21" t="s">
        <v>58</v>
      </c>
      <c r="F1326" s="21" t="s">
        <v>489</v>
      </c>
      <c r="G1326" s="15">
        <v>393</v>
      </c>
      <c r="H1326" s="22">
        <v>0.13</v>
      </c>
      <c r="I1326" s="47">
        <f t="shared" si="56"/>
        <v>51.09</v>
      </c>
      <c r="J1326" s="47">
        <f t="shared" si="57"/>
        <v>341.90999999999997</v>
      </c>
      <c r="K1326" s="5">
        <v>44044</v>
      </c>
      <c r="L1326" s="19"/>
      <c r="O1326" s="19"/>
    </row>
    <row r="1327" spans="1:15" ht="15" customHeight="1" x14ac:dyDescent="0.35">
      <c r="A1327" s="45">
        <v>1326</v>
      </c>
      <c r="B1327" s="14">
        <v>4</v>
      </c>
      <c r="C1327" s="46" t="s">
        <v>3368</v>
      </c>
      <c r="D1327" s="21" t="s">
        <v>4093</v>
      </c>
      <c r="E1327" s="21" t="s">
        <v>506</v>
      </c>
      <c r="F1327" s="21" t="s">
        <v>210</v>
      </c>
      <c r="G1327" s="15">
        <v>333</v>
      </c>
      <c r="H1327" s="22">
        <v>0.65</v>
      </c>
      <c r="I1327" s="47">
        <f t="shared" si="56"/>
        <v>216.45000000000002</v>
      </c>
      <c r="J1327" s="47">
        <f t="shared" si="57"/>
        <v>116.54999999999998</v>
      </c>
      <c r="K1327" s="5">
        <v>44986</v>
      </c>
      <c r="O1327" s="19"/>
    </row>
    <row r="1328" spans="1:15" ht="15" customHeight="1" x14ac:dyDescent="0.35">
      <c r="A1328" s="45">
        <v>1327</v>
      </c>
      <c r="B1328" s="14">
        <v>1</v>
      </c>
      <c r="C1328" s="46" t="s">
        <v>3556</v>
      </c>
      <c r="D1328" s="21" t="s">
        <v>2683</v>
      </c>
      <c r="E1328" s="21" t="s">
        <v>2684</v>
      </c>
      <c r="F1328" s="21" t="s">
        <v>48</v>
      </c>
      <c r="G1328" s="15">
        <v>920</v>
      </c>
      <c r="H1328" s="22">
        <v>0.25</v>
      </c>
      <c r="I1328" s="47">
        <f t="shared" si="56"/>
        <v>230</v>
      </c>
      <c r="J1328" s="47">
        <f t="shared" si="57"/>
        <v>690</v>
      </c>
      <c r="K1328" s="5">
        <v>44409</v>
      </c>
      <c r="O1328" s="19"/>
    </row>
    <row r="1329" spans="1:16" ht="15" customHeight="1" x14ac:dyDescent="0.35">
      <c r="A1329" s="45">
        <v>1328</v>
      </c>
      <c r="B1329" s="14">
        <v>0</v>
      </c>
      <c r="C1329" s="46"/>
      <c r="D1329" s="21" t="s">
        <v>1530</v>
      </c>
      <c r="E1329" s="21" t="s">
        <v>198</v>
      </c>
      <c r="F1329" s="21" t="s">
        <v>234</v>
      </c>
      <c r="G1329" s="15">
        <v>160</v>
      </c>
      <c r="H1329" s="22">
        <v>0.4</v>
      </c>
      <c r="I1329" s="47">
        <f t="shared" si="56"/>
        <v>64</v>
      </c>
      <c r="J1329" s="47">
        <f t="shared" si="57"/>
        <v>96</v>
      </c>
      <c r="K1329" s="5">
        <v>44287</v>
      </c>
      <c r="L1329" s="17" t="s">
        <v>2991</v>
      </c>
      <c r="O1329" s="19"/>
    </row>
    <row r="1330" spans="1:16" ht="15" customHeight="1" x14ac:dyDescent="0.35">
      <c r="A1330" s="45">
        <v>1329</v>
      </c>
      <c r="B1330" s="14">
        <v>0</v>
      </c>
      <c r="C1330" s="46"/>
      <c r="D1330" s="21" t="s">
        <v>2217</v>
      </c>
      <c r="E1330" s="21" t="s">
        <v>198</v>
      </c>
      <c r="F1330" s="21" t="s">
        <v>59</v>
      </c>
      <c r="G1330" s="15">
        <v>93</v>
      </c>
      <c r="H1330" s="22">
        <v>0.4</v>
      </c>
      <c r="I1330" s="47">
        <f t="shared" si="56"/>
        <v>37.200000000000003</v>
      </c>
      <c r="J1330" s="47">
        <f t="shared" si="57"/>
        <v>55.8</v>
      </c>
      <c r="K1330" s="5">
        <v>44166</v>
      </c>
      <c r="O1330" s="19"/>
    </row>
    <row r="1331" spans="1:16" ht="15" customHeight="1" x14ac:dyDescent="0.35">
      <c r="A1331" s="45">
        <v>1330</v>
      </c>
      <c r="B1331" s="14">
        <v>0</v>
      </c>
      <c r="C1331" s="46"/>
      <c r="D1331" s="21" t="s">
        <v>4442</v>
      </c>
      <c r="E1331" s="21" t="s">
        <v>109</v>
      </c>
      <c r="F1331" s="21" t="s">
        <v>234</v>
      </c>
      <c r="G1331" s="15">
        <v>149</v>
      </c>
      <c r="H1331" s="22">
        <v>0.4</v>
      </c>
      <c r="I1331" s="47">
        <f t="shared" si="56"/>
        <v>59.6</v>
      </c>
      <c r="J1331" s="47">
        <f t="shared" si="57"/>
        <v>89.4</v>
      </c>
      <c r="K1331" s="5">
        <v>44958</v>
      </c>
      <c r="O1331" s="19"/>
    </row>
    <row r="1332" spans="1:16" ht="15" customHeight="1" x14ac:dyDescent="0.35">
      <c r="A1332" s="45">
        <v>1331</v>
      </c>
      <c r="B1332" s="14">
        <v>0</v>
      </c>
      <c r="C1332" s="46"/>
      <c r="D1332" s="21" t="s">
        <v>2689</v>
      </c>
      <c r="E1332" s="21" t="s">
        <v>109</v>
      </c>
      <c r="F1332" s="21" t="s">
        <v>2690</v>
      </c>
      <c r="G1332" s="15">
        <v>92</v>
      </c>
      <c r="H1332" s="22">
        <v>0.3</v>
      </c>
      <c r="I1332" s="47">
        <f t="shared" si="56"/>
        <v>27.599999999999998</v>
      </c>
      <c r="J1332" s="47">
        <f t="shared" si="57"/>
        <v>64.400000000000006</v>
      </c>
      <c r="K1332" s="5">
        <v>43800</v>
      </c>
    </row>
    <row r="1333" spans="1:16" ht="15" customHeight="1" x14ac:dyDescent="0.35">
      <c r="A1333" s="45">
        <v>1332</v>
      </c>
      <c r="B1333" s="14">
        <v>0</v>
      </c>
      <c r="C1333" s="46"/>
      <c r="D1333" s="21" t="s">
        <v>507</v>
      </c>
      <c r="E1333" s="21" t="s">
        <v>62</v>
      </c>
      <c r="F1333" s="21" t="s">
        <v>218</v>
      </c>
      <c r="G1333" s="15">
        <v>165</v>
      </c>
      <c r="H1333" s="22">
        <v>0.7</v>
      </c>
      <c r="I1333" s="47">
        <f t="shared" si="56"/>
        <v>115.49999999999999</v>
      </c>
      <c r="J1333" s="47">
        <f t="shared" si="57"/>
        <v>49.500000000000014</v>
      </c>
      <c r="K1333" s="5">
        <v>44621</v>
      </c>
    </row>
    <row r="1334" spans="1:16" ht="15" customHeight="1" x14ac:dyDescent="0.35">
      <c r="A1334" s="45">
        <v>1333</v>
      </c>
      <c r="B1334" s="14">
        <v>1</v>
      </c>
      <c r="C1334" s="46"/>
      <c r="D1334" s="21" t="s">
        <v>505</v>
      </c>
      <c r="E1334" s="21" t="s">
        <v>433</v>
      </c>
      <c r="F1334" s="21" t="s">
        <v>464</v>
      </c>
      <c r="G1334" s="15">
        <v>138</v>
      </c>
      <c r="H1334" s="22">
        <v>0.4</v>
      </c>
      <c r="I1334" s="47">
        <f t="shared" si="56"/>
        <v>55.2</v>
      </c>
      <c r="J1334" s="47">
        <f t="shared" si="57"/>
        <v>82.8</v>
      </c>
      <c r="K1334" s="5">
        <v>45170</v>
      </c>
    </row>
    <row r="1335" spans="1:16" ht="15" customHeight="1" x14ac:dyDescent="0.35">
      <c r="A1335" s="45">
        <v>1334</v>
      </c>
      <c r="B1335" s="14">
        <v>1</v>
      </c>
      <c r="C1335" s="46"/>
      <c r="D1335" s="21" t="s">
        <v>3884</v>
      </c>
      <c r="E1335" s="21" t="s">
        <v>1480</v>
      </c>
      <c r="F1335" s="21" t="s">
        <v>705</v>
      </c>
      <c r="G1335" s="15">
        <v>750</v>
      </c>
      <c r="H1335" s="22">
        <v>0.5</v>
      </c>
      <c r="I1335" s="47">
        <f t="shared" si="56"/>
        <v>375</v>
      </c>
      <c r="J1335" s="47">
        <f t="shared" si="57"/>
        <v>375</v>
      </c>
      <c r="K1335" s="5">
        <v>44805</v>
      </c>
    </row>
    <row r="1336" spans="1:16" ht="15" customHeight="1" x14ac:dyDescent="0.35">
      <c r="A1336" s="45">
        <v>1335</v>
      </c>
      <c r="B1336" s="14">
        <v>0</v>
      </c>
      <c r="C1336" s="46"/>
      <c r="D1336" s="21" t="s">
        <v>1278</v>
      </c>
      <c r="E1336" s="21" t="s">
        <v>87</v>
      </c>
      <c r="F1336" s="21" t="s">
        <v>1277</v>
      </c>
      <c r="G1336" s="15">
        <v>179</v>
      </c>
      <c r="H1336" s="22">
        <v>0.33</v>
      </c>
      <c r="I1336" s="47">
        <f t="shared" si="56"/>
        <v>59.07</v>
      </c>
      <c r="J1336" s="47">
        <f t="shared" si="57"/>
        <v>119.93</v>
      </c>
      <c r="K1336" s="5">
        <v>42856</v>
      </c>
    </row>
    <row r="1337" spans="1:16" ht="15" customHeight="1" x14ac:dyDescent="0.35">
      <c r="A1337" s="45">
        <v>1336</v>
      </c>
      <c r="B1337" s="14">
        <v>0</v>
      </c>
      <c r="C1337" s="46"/>
      <c r="D1337" s="21" t="s">
        <v>512</v>
      </c>
      <c r="E1337" s="21" t="s">
        <v>513</v>
      </c>
      <c r="F1337" s="21"/>
      <c r="G1337" s="15">
        <v>304.85000000000002</v>
      </c>
      <c r="H1337" s="22">
        <v>0.2</v>
      </c>
      <c r="I1337" s="47">
        <f t="shared" si="56"/>
        <v>60.970000000000006</v>
      </c>
      <c r="J1337" s="47">
        <f t="shared" si="57"/>
        <v>243.88000000000002</v>
      </c>
      <c r="K1337" s="5">
        <v>43466</v>
      </c>
    </row>
    <row r="1338" spans="1:16" ht="15" customHeight="1" x14ac:dyDescent="0.35">
      <c r="A1338" s="45">
        <v>1337</v>
      </c>
      <c r="B1338" s="14">
        <v>0</v>
      </c>
      <c r="C1338" s="46"/>
      <c r="D1338" s="21" t="s">
        <v>2419</v>
      </c>
      <c r="E1338" s="21"/>
      <c r="F1338" s="21" t="s">
        <v>2420</v>
      </c>
      <c r="G1338" s="15">
        <v>130</v>
      </c>
      <c r="H1338" s="22">
        <v>0.4</v>
      </c>
      <c r="I1338" s="47">
        <f t="shared" si="56"/>
        <v>52</v>
      </c>
      <c r="J1338" s="47">
        <f t="shared" si="57"/>
        <v>78</v>
      </c>
      <c r="K1338" s="5">
        <v>43586</v>
      </c>
    </row>
    <row r="1339" spans="1:16" ht="15" customHeight="1" x14ac:dyDescent="0.35">
      <c r="A1339" s="45">
        <v>1338</v>
      </c>
      <c r="B1339" s="14">
        <v>0</v>
      </c>
      <c r="C1339" s="46"/>
      <c r="D1339" s="21" t="s">
        <v>1650</v>
      </c>
      <c r="E1339" s="21" t="s">
        <v>1651</v>
      </c>
      <c r="F1339" s="21"/>
      <c r="G1339" s="15">
        <v>57.4</v>
      </c>
      <c r="H1339" s="22">
        <v>0.6</v>
      </c>
      <c r="I1339" s="47">
        <f t="shared" ref="I1339:I1403" si="58">G1339*H1339</f>
        <v>34.44</v>
      </c>
      <c r="J1339" s="47">
        <f t="shared" si="57"/>
        <v>22.96</v>
      </c>
      <c r="K1339" s="5">
        <v>43374</v>
      </c>
    </row>
    <row r="1340" spans="1:16" ht="15" customHeight="1" x14ac:dyDescent="0.35">
      <c r="A1340" s="45">
        <v>1339</v>
      </c>
      <c r="B1340" s="14">
        <v>0</v>
      </c>
      <c r="C1340" s="46"/>
      <c r="D1340" s="21" t="s">
        <v>1329</v>
      </c>
      <c r="E1340" s="21" t="s">
        <v>1319</v>
      </c>
      <c r="F1340" s="21" t="s">
        <v>1324</v>
      </c>
      <c r="G1340" s="15">
        <v>778</v>
      </c>
      <c r="H1340" s="22">
        <v>0.25</v>
      </c>
      <c r="I1340" s="47">
        <f t="shared" si="58"/>
        <v>194.5</v>
      </c>
      <c r="J1340" s="47">
        <f t="shared" si="57"/>
        <v>583.5</v>
      </c>
      <c r="K1340" s="5">
        <v>43101</v>
      </c>
    </row>
    <row r="1341" spans="1:16" ht="15" customHeight="1" x14ac:dyDescent="0.35">
      <c r="A1341" s="45">
        <v>1340</v>
      </c>
      <c r="B1341" s="14">
        <v>0</v>
      </c>
      <c r="C1341" s="46"/>
      <c r="D1341" s="21" t="s">
        <v>2455</v>
      </c>
      <c r="E1341" s="21" t="s">
        <v>1037</v>
      </c>
      <c r="F1341" s="21" t="s">
        <v>44</v>
      </c>
      <c r="G1341" s="15">
        <v>390</v>
      </c>
      <c r="H1341" s="22">
        <v>0.59</v>
      </c>
      <c r="I1341" s="47">
        <f t="shared" si="58"/>
        <v>230.1</v>
      </c>
      <c r="J1341" s="47">
        <f t="shared" si="57"/>
        <v>159.9</v>
      </c>
      <c r="K1341" s="5">
        <v>43891</v>
      </c>
    </row>
    <row r="1342" spans="1:16" ht="15" customHeight="1" x14ac:dyDescent="0.35">
      <c r="A1342" s="45">
        <v>1341</v>
      </c>
      <c r="B1342" s="14">
        <v>1</v>
      </c>
      <c r="C1342" s="46"/>
      <c r="D1342" s="21" t="s">
        <v>509</v>
      </c>
      <c r="E1342" s="21" t="s">
        <v>510</v>
      </c>
      <c r="F1342" s="21" t="s">
        <v>387</v>
      </c>
      <c r="G1342" s="15">
        <v>224</v>
      </c>
      <c r="H1342" s="22">
        <v>0.3</v>
      </c>
      <c r="I1342" s="47">
        <f t="shared" si="58"/>
        <v>67.2</v>
      </c>
      <c r="J1342" s="47">
        <f t="shared" si="57"/>
        <v>156.80000000000001</v>
      </c>
      <c r="K1342" s="5">
        <v>44927</v>
      </c>
    </row>
    <row r="1343" spans="1:16" ht="15" customHeight="1" x14ac:dyDescent="0.35">
      <c r="A1343" s="45">
        <v>1342</v>
      </c>
      <c r="B1343" s="14">
        <v>2</v>
      </c>
      <c r="C1343" s="46"/>
      <c r="D1343" s="21" t="s">
        <v>4033</v>
      </c>
      <c r="E1343" s="21" t="s">
        <v>2071</v>
      </c>
      <c r="F1343" s="21" t="s">
        <v>2015</v>
      </c>
      <c r="G1343" s="15">
        <v>440</v>
      </c>
      <c r="H1343" s="22">
        <v>0.7</v>
      </c>
      <c r="I1343" s="47">
        <f t="shared" si="58"/>
        <v>308</v>
      </c>
      <c r="J1343" s="47">
        <f t="shared" si="57"/>
        <v>132</v>
      </c>
      <c r="K1343" s="5">
        <v>44774</v>
      </c>
    </row>
    <row r="1344" spans="1:16" ht="15" customHeight="1" x14ac:dyDescent="0.35">
      <c r="A1344" s="45">
        <v>1343</v>
      </c>
      <c r="B1344" s="14">
        <v>0</v>
      </c>
      <c r="C1344" s="14"/>
      <c r="D1344" s="21" t="s">
        <v>3824</v>
      </c>
      <c r="E1344" s="21" t="s">
        <v>3825</v>
      </c>
      <c r="F1344" s="21"/>
      <c r="G1344" s="15">
        <v>82</v>
      </c>
      <c r="H1344" s="22">
        <v>0.4</v>
      </c>
      <c r="I1344" s="47">
        <f t="shared" si="58"/>
        <v>32.800000000000004</v>
      </c>
      <c r="J1344" s="47">
        <f t="shared" si="57"/>
        <v>49.199999999999996</v>
      </c>
      <c r="K1344" s="5">
        <v>44713</v>
      </c>
      <c r="N1344" s="29"/>
      <c r="O1344" s="29"/>
      <c r="P1344" s="29"/>
    </row>
    <row r="1345" spans="1:16" ht="15" customHeight="1" x14ac:dyDescent="0.35">
      <c r="A1345" s="45">
        <v>1344</v>
      </c>
      <c r="B1345" s="14">
        <v>0</v>
      </c>
      <c r="C1345" s="14"/>
      <c r="D1345" s="21" t="s">
        <v>3930</v>
      </c>
      <c r="E1345" s="21" t="s">
        <v>668</v>
      </c>
      <c r="F1345" s="21" t="s">
        <v>40</v>
      </c>
      <c r="G1345" s="15">
        <v>160</v>
      </c>
      <c r="H1345" s="22">
        <v>0.7</v>
      </c>
      <c r="I1345" s="47">
        <f t="shared" si="58"/>
        <v>112</v>
      </c>
      <c r="J1345" s="47">
        <f t="shared" si="57"/>
        <v>48</v>
      </c>
      <c r="K1345" s="5">
        <v>44927</v>
      </c>
    </row>
    <row r="1346" spans="1:16" ht="15" customHeight="1" x14ac:dyDescent="0.35">
      <c r="A1346" s="45">
        <v>1345</v>
      </c>
      <c r="B1346" s="14">
        <v>0</v>
      </c>
      <c r="C1346" s="46"/>
      <c r="D1346" s="21" t="s">
        <v>4081</v>
      </c>
      <c r="E1346" s="21" t="s">
        <v>668</v>
      </c>
      <c r="F1346" s="21" t="s">
        <v>40</v>
      </c>
      <c r="G1346" s="15">
        <v>90</v>
      </c>
      <c r="H1346" s="22">
        <v>0.7</v>
      </c>
      <c r="I1346" s="47">
        <f t="shared" si="58"/>
        <v>62.999999999999993</v>
      </c>
      <c r="J1346" s="47">
        <f t="shared" si="57"/>
        <v>27.000000000000007</v>
      </c>
      <c r="K1346" s="5">
        <v>44866</v>
      </c>
    </row>
    <row r="1347" spans="1:16" ht="15" customHeight="1" x14ac:dyDescent="0.35">
      <c r="A1347" s="45">
        <v>1346</v>
      </c>
      <c r="B1347" s="14">
        <v>0</v>
      </c>
      <c r="C1347" s="46"/>
      <c r="D1347" s="21" t="s">
        <v>259</v>
      </c>
      <c r="E1347" s="21" t="s">
        <v>260</v>
      </c>
      <c r="F1347" s="21" t="s">
        <v>489</v>
      </c>
      <c r="G1347" s="15">
        <v>34.65</v>
      </c>
      <c r="H1347" s="22">
        <v>0.4</v>
      </c>
      <c r="I1347" s="47">
        <f t="shared" si="58"/>
        <v>13.86</v>
      </c>
      <c r="J1347" s="47">
        <f t="shared" si="57"/>
        <v>20.79</v>
      </c>
      <c r="K1347" s="5">
        <v>42675</v>
      </c>
    </row>
    <row r="1348" spans="1:16" ht="15" customHeight="1" x14ac:dyDescent="0.35">
      <c r="A1348" s="45">
        <v>1347</v>
      </c>
      <c r="B1348" s="14">
        <v>2</v>
      </c>
      <c r="C1348" s="46" t="s">
        <v>3706</v>
      </c>
      <c r="D1348" s="21" t="s">
        <v>250</v>
      </c>
      <c r="E1348" s="21" t="s">
        <v>251</v>
      </c>
      <c r="F1348" s="21" t="s">
        <v>769</v>
      </c>
      <c r="G1348" s="15">
        <v>340</v>
      </c>
      <c r="H1348" s="22">
        <v>0.2</v>
      </c>
      <c r="I1348" s="47">
        <f t="shared" si="58"/>
        <v>68</v>
      </c>
      <c r="J1348" s="47">
        <f t="shared" si="57"/>
        <v>272</v>
      </c>
      <c r="K1348" s="5">
        <v>45292</v>
      </c>
    </row>
    <row r="1349" spans="1:16" ht="15" customHeight="1" x14ac:dyDescent="0.35">
      <c r="A1349" s="45">
        <v>1348</v>
      </c>
      <c r="B1349" s="14">
        <v>0</v>
      </c>
      <c r="C1349" s="46"/>
      <c r="D1349" s="21" t="s">
        <v>1598</v>
      </c>
      <c r="E1349" s="21" t="s">
        <v>251</v>
      </c>
      <c r="F1349" s="21" t="s">
        <v>1599</v>
      </c>
      <c r="G1349" s="15">
        <v>209.4</v>
      </c>
      <c r="H1349" s="22">
        <v>0.4</v>
      </c>
      <c r="I1349" s="47">
        <f t="shared" si="58"/>
        <v>83.76</v>
      </c>
      <c r="J1349" s="47">
        <f t="shared" si="57"/>
        <v>125.64</v>
      </c>
      <c r="K1349" s="5">
        <v>43132</v>
      </c>
      <c r="L1349" s="19"/>
    </row>
    <row r="1350" spans="1:16" ht="15" customHeight="1" x14ac:dyDescent="0.35">
      <c r="A1350" s="45">
        <v>1349</v>
      </c>
      <c r="B1350" s="14">
        <v>0</v>
      </c>
      <c r="C1350" s="46"/>
      <c r="D1350" s="21" t="s">
        <v>2183</v>
      </c>
      <c r="E1350" s="21" t="s">
        <v>320</v>
      </c>
      <c r="F1350" s="21"/>
      <c r="G1350" s="15">
        <v>237.12</v>
      </c>
      <c r="H1350" s="22">
        <v>0.15</v>
      </c>
      <c r="I1350" s="47">
        <f t="shared" si="58"/>
        <v>35.567999999999998</v>
      </c>
      <c r="J1350" s="47">
        <f t="shared" si="57"/>
        <v>201.55200000000002</v>
      </c>
      <c r="K1350" s="5">
        <v>43586</v>
      </c>
    </row>
    <row r="1351" spans="1:16" ht="15" customHeight="1" x14ac:dyDescent="0.35">
      <c r="A1351" s="45">
        <v>1350</v>
      </c>
      <c r="B1351" s="14">
        <v>1</v>
      </c>
      <c r="C1351" s="46" t="s">
        <v>3412</v>
      </c>
      <c r="D1351" s="21" t="s">
        <v>2224</v>
      </c>
      <c r="E1351" s="21" t="s">
        <v>4221</v>
      </c>
      <c r="F1351" s="21" t="s">
        <v>1609</v>
      </c>
      <c r="G1351" s="15">
        <v>320</v>
      </c>
      <c r="H1351" s="22">
        <v>0.18</v>
      </c>
      <c r="I1351" s="47">
        <f t="shared" si="58"/>
        <v>57.599999999999994</v>
      </c>
      <c r="J1351" s="47">
        <f t="shared" si="57"/>
        <v>262.39999999999998</v>
      </c>
      <c r="K1351" s="5">
        <v>44593</v>
      </c>
    </row>
    <row r="1352" spans="1:16" ht="15" customHeight="1" x14ac:dyDescent="0.35">
      <c r="A1352" s="45">
        <v>1351</v>
      </c>
      <c r="B1352" s="14">
        <v>0</v>
      </c>
      <c r="C1352" s="46"/>
      <c r="D1352" s="21" t="s">
        <v>2225</v>
      </c>
      <c r="E1352" s="21"/>
      <c r="F1352" s="21"/>
      <c r="G1352" s="15">
        <v>489</v>
      </c>
      <c r="H1352" s="22">
        <v>0.18</v>
      </c>
      <c r="I1352" s="47">
        <f t="shared" si="58"/>
        <v>88.02</v>
      </c>
      <c r="J1352" s="47">
        <f t="shared" si="57"/>
        <v>400.98</v>
      </c>
      <c r="K1352" s="5">
        <v>43952</v>
      </c>
    </row>
    <row r="1353" spans="1:16" ht="15" customHeight="1" x14ac:dyDescent="0.35">
      <c r="A1353" s="45">
        <v>1352</v>
      </c>
      <c r="B1353" s="14">
        <v>0</v>
      </c>
      <c r="C1353" s="46"/>
      <c r="D1353" s="21" t="s">
        <v>1870</v>
      </c>
      <c r="E1353" s="21" t="s">
        <v>266</v>
      </c>
      <c r="F1353" s="21" t="s">
        <v>59</v>
      </c>
      <c r="G1353" s="15">
        <v>335.5</v>
      </c>
      <c r="H1353" s="22">
        <v>0.18</v>
      </c>
      <c r="I1353" s="47">
        <f t="shared" si="58"/>
        <v>60.39</v>
      </c>
      <c r="J1353" s="47">
        <f t="shared" si="57"/>
        <v>275.11</v>
      </c>
      <c r="K1353" s="5">
        <v>43435</v>
      </c>
    </row>
    <row r="1354" spans="1:16" ht="15" customHeight="1" x14ac:dyDescent="0.35">
      <c r="A1354" s="45">
        <v>1353</v>
      </c>
      <c r="B1354" s="14">
        <v>0</v>
      </c>
      <c r="C1354" s="14"/>
      <c r="D1354" s="21" t="s">
        <v>4171</v>
      </c>
      <c r="E1354" s="21" t="s">
        <v>252</v>
      </c>
      <c r="F1354" s="21" t="s">
        <v>389</v>
      </c>
      <c r="G1354" s="15">
        <v>280</v>
      </c>
      <c r="H1354" s="22">
        <v>0.6</v>
      </c>
      <c r="I1354" s="47">
        <f t="shared" si="58"/>
        <v>168</v>
      </c>
      <c r="J1354" s="47">
        <f t="shared" si="57"/>
        <v>112</v>
      </c>
      <c r="K1354" s="5">
        <v>44805</v>
      </c>
    </row>
    <row r="1355" spans="1:16" ht="15" customHeight="1" x14ac:dyDescent="0.35">
      <c r="A1355" s="45">
        <v>1354</v>
      </c>
      <c r="B1355" s="14">
        <v>4</v>
      </c>
      <c r="C1355" s="46"/>
      <c r="D1355" s="21" t="s">
        <v>4275</v>
      </c>
      <c r="E1355" s="21" t="s">
        <v>252</v>
      </c>
      <c r="F1355" s="21" t="s">
        <v>40</v>
      </c>
      <c r="G1355" s="15">
        <v>112</v>
      </c>
      <c r="H1355" s="22">
        <v>0.6</v>
      </c>
      <c r="I1355" s="47">
        <f t="shared" si="58"/>
        <v>67.2</v>
      </c>
      <c r="J1355" s="47">
        <f t="shared" si="57"/>
        <v>44.8</v>
      </c>
      <c r="K1355" s="5">
        <v>44927</v>
      </c>
      <c r="P1355" s="17">
        <v>229</v>
      </c>
    </row>
    <row r="1356" spans="1:16" ht="15" customHeight="1" x14ac:dyDescent="0.35">
      <c r="A1356" s="45">
        <v>1355</v>
      </c>
      <c r="B1356" s="14">
        <v>0</v>
      </c>
      <c r="C1356" s="46" t="s">
        <v>3408</v>
      </c>
      <c r="D1356" s="21" t="s">
        <v>2894</v>
      </c>
      <c r="E1356" s="21" t="s">
        <v>269</v>
      </c>
      <c r="F1356" s="21" t="s">
        <v>2895</v>
      </c>
      <c r="G1356" s="15">
        <v>25.5</v>
      </c>
      <c r="H1356" s="22">
        <v>0.15</v>
      </c>
      <c r="I1356" s="47">
        <f t="shared" si="58"/>
        <v>3.8249999999999997</v>
      </c>
      <c r="J1356" s="47">
        <f t="shared" si="57"/>
        <v>21.675000000000001</v>
      </c>
      <c r="K1356" s="5">
        <v>44682</v>
      </c>
      <c r="P1356" s="17">
        <v>106</v>
      </c>
    </row>
    <row r="1357" spans="1:16" ht="15" customHeight="1" x14ac:dyDescent="0.35">
      <c r="A1357" s="45">
        <v>1356</v>
      </c>
      <c r="B1357" s="14">
        <v>8</v>
      </c>
      <c r="C1357" s="46"/>
      <c r="D1357" s="21" t="s">
        <v>4413</v>
      </c>
      <c r="E1357" s="21" t="s">
        <v>269</v>
      </c>
      <c r="F1357" s="21" t="s">
        <v>234</v>
      </c>
      <c r="G1357" s="15">
        <v>28</v>
      </c>
      <c r="H1357" s="22">
        <v>0.2</v>
      </c>
      <c r="I1357" s="47">
        <f t="shared" si="58"/>
        <v>5.6000000000000005</v>
      </c>
      <c r="J1357" s="47">
        <f t="shared" si="57"/>
        <v>22.4</v>
      </c>
      <c r="K1357" s="5">
        <v>45170</v>
      </c>
    </row>
    <row r="1358" spans="1:16" ht="15" customHeight="1" x14ac:dyDescent="0.35">
      <c r="A1358" s="45">
        <v>1357</v>
      </c>
      <c r="B1358" s="14">
        <v>0</v>
      </c>
      <c r="C1358" s="46"/>
      <c r="D1358" s="21" t="s">
        <v>1615</v>
      </c>
      <c r="E1358" s="21" t="s">
        <v>269</v>
      </c>
      <c r="F1358" s="21" t="s">
        <v>234</v>
      </c>
      <c r="G1358" s="15">
        <v>10</v>
      </c>
      <c r="H1358" s="22">
        <v>0</v>
      </c>
      <c r="I1358" s="47">
        <f t="shared" si="58"/>
        <v>0</v>
      </c>
      <c r="J1358" s="47">
        <f t="shared" si="57"/>
        <v>10</v>
      </c>
      <c r="K1358" s="5">
        <v>44927</v>
      </c>
    </row>
    <row r="1359" spans="1:16" ht="15" customHeight="1" x14ac:dyDescent="0.35">
      <c r="A1359" s="45">
        <v>1358</v>
      </c>
      <c r="B1359" s="14">
        <v>5</v>
      </c>
      <c r="C1359" s="46"/>
      <c r="D1359" s="21" t="s">
        <v>4490</v>
      </c>
      <c r="E1359" s="21" t="s">
        <v>269</v>
      </c>
      <c r="F1359" s="21" t="s">
        <v>234</v>
      </c>
      <c r="G1359" s="15">
        <v>26</v>
      </c>
      <c r="H1359" s="22">
        <v>0.15</v>
      </c>
      <c r="I1359" s="47">
        <f t="shared" si="58"/>
        <v>3.9</v>
      </c>
      <c r="J1359" s="47">
        <f t="shared" si="57"/>
        <v>22.1</v>
      </c>
      <c r="K1359" s="5">
        <v>45261</v>
      </c>
    </row>
    <row r="1360" spans="1:16" ht="15" customHeight="1" x14ac:dyDescent="0.35">
      <c r="A1360" s="45">
        <v>1359</v>
      </c>
      <c r="B1360" s="14">
        <v>0</v>
      </c>
      <c r="C1360" s="46"/>
      <c r="D1360" s="21" t="s">
        <v>1248</v>
      </c>
      <c r="E1360" s="21" t="s">
        <v>269</v>
      </c>
      <c r="F1360" s="21" t="s">
        <v>410</v>
      </c>
      <c r="G1360" s="15">
        <v>39.5</v>
      </c>
      <c r="H1360" s="22">
        <v>0.41</v>
      </c>
      <c r="I1360" s="47">
        <f t="shared" si="58"/>
        <v>16.195</v>
      </c>
      <c r="J1360" s="47">
        <f t="shared" si="57"/>
        <v>23.305</v>
      </c>
      <c r="K1360" s="5">
        <v>43132</v>
      </c>
      <c r="O1360" s="19"/>
      <c r="P1360" s="19"/>
    </row>
    <row r="1361" spans="1:15" ht="15" customHeight="1" x14ac:dyDescent="0.35">
      <c r="A1361" s="45">
        <v>1360</v>
      </c>
      <c r="B1361" s="14">
        <v>0</v>
      </c>
      <c r="C1361" s="46"/>
      <c r="D1361" s="21" t="s">
        <v>1259</v>
      </c>
      <c r="E1361" s="21" t="s">
        <v>269</v>
      </c>
      <c r="F1361" s="21" t="s">
        <v>1260</v>
      </c>
      <c r="G1361" s="15">
        <v>35</v>
      </c>
      <c r="H1361" s="22">
        <v>0.4</v>
      </c>
      <c r="I1361" s="47">
        <f t="shared" si="58"/>
        <v>14</v>
      </c>
      <c r="J1361" s="47">
        <f t="shared" si="57"/>
        <v>21</v>
      </c>
      <c r="K1361" s="5">
        <v>44621</v>
      </c>
      <c r="O1361" s="19"/>
    </row>
    <row r="1362" spans="1:15" ht="15" customHeight="1" x14ac:dyDescent="0.35">
      <c r="A1362" s="45">
        <v>1361</v>
      </c>
      <c r="B1362" s="14">
        <v>0</v>
      </c>
      <c r="C1362" s="46"/>
      <c r="D1362" s="21" t="s">
        <v>3211</v>
      </c>
      <c r="E1362" s="21" t="s">
        <v>269</v>
      </c>
      <c r="F1362" s="21" t="s">
        <v>234</v>
      </c>
      <c r="G1362" s="15">
        <v>24</v>
      </c>
      <c r="H1362" s="22">
        <v>0.4</v>
      </c>
      <c r="I1362" s="47">
        <f t="shared" si="58"/>
        <v>9.6000000000000014</v>
      </c>
      <c r="J1362" s="47">
        <f t="shared" si="57"/>
        <v>14.399999999999999</v>
      </c>
      <c r="K1362" s="5">
        <v>44317</v>
      </c>
      <c r="O1362" s="19"/>
    </row>
    <row r="1363" spans="1:15" ht="15" customHeight="1" x14ac:dyDescent="0.35">
      <c r="A1363" s="45">
        <v>1362</v>
      </c>
      <c r="B1363" s="14">
        <v>4</v>
      </c>
      <c r="C1363" s="14"/>
      <c r="D1363" s="21" t="s">
        <v>4320</v>
      </c>
      <c r="E1363" s="21" t="s">
        <v>2654</v>
      </c>
      <c r="F1363" s="21" t="s">
        <v>40</v>
      </c>
      <c r="G1363" s="15">
        <v>210</v>
      </c>
      <c r="H1363" s="22">
        <v>0.7</v>
      </c>
      <c r="I1363" s="47">
        <f t="shared" si="58"/>
        <v>147</v>
      </c>
      <c r="J1363" s="47">
        <f t="shared" si="57"/>
        <v>63</v>
      </c>
      <c r="K1363" s="5">
        <v>45292</v>
      </c>
      <c r="O1363" s="19"/>
    </row>
    <row r="1364" spans="1:15" ht="15" customHeight="1" x14ac:dyDescent="0.35">
      <c r="A1364" s="45">
        <v>1363</v>
      </c>
      <c r="B1364" s="14">
        <v>0</v>
      </c>
      <c r="C1364" s="46"/>
      <c r="D1364" s="21" t="s">
        <v>2773</v>
      </c>
      <c r="E1364" s="21" t="s">
        <v>2771</v>
      </c>
      <c r="F1364" s="21" t="s">
        <v>2772</v>
      </c>
      <c r="G1364" s="15">
        <v>95.91</v>
      </c>
      <c r="H1364" s="22">
        <v>0.4</v>
      </c>
      <c r="I1364" s="47">
        <f t="shared" si="58"/>
        <v>38.363999999999997</v>
      </c>
      <c r="J1364" s="47">
        <f t="shared" si="57"/>
        <v>57.545999999999999</v>
      </c>
      <c r="K1364" s="5">
        <v>43983</v>
      </c>
      <c r="O1364" s="19"/>
    </row>
    <row r="1365" spans="1:15" ht="15" customHeight="1" x14ac:dyDescent="0.35">
      <c r="A1365" s="45">
        <v>1364</v>
      </c>
      <c r="B1365" s="14">
        <v>1</v>
      </c>
      <c r="C1365" s="46"/>
      <c r="D1365" s="21" t="s">
        <v>4236</v>
      </c>
      <c r="E1365" s="21" t="s">
        <v>4237</v>
      </c>
      <c r="F1365" s="51" t="s">
        <v>4238</v>
      </c>
      <c r="G1365" s="15">
        <v>283</v>
      </c>
      <c r="H1365" s="22">
        <v>0.1</v>
      </c>
      <c r="I1365" s="47">
        <f t="shared" si="58"/>
        <v>28.3</v>
      </c>
      <c r="J1365" s="47">
        <f t="shared" si="57"/>
        <v>254.7</v>
      </c>
      <c r="K1365" s="5"/>
      <c r="O1365" s="19"/>
    </row>
    <row r="1366" spans="1:15" ht="15" customHeight="1" x14ac:dyDescent="0.35">
      <c r="A1366" s="45">
        <v>1365</v>
      </c>
      <c r="B1366" s="14">
        <v>0</v>
      </c>
      <c r="C1366" s="46"/>
      <c r="D1366" s="21" t="s">
        <v>2647</v>
      </c>
      <c r="E1366" s="21" t="s">
        <v>2648</v>
      </c>
      <c r="F1366" s="21">
        <v>2.5000000000000001E-3</v>
      </c>
      <c r="G1366" s="15">
        <v>383.08</v>
      </c>
      <c r="H1366" s="22">
        <v>0.25</v>
      </c>
      <c r="I1366" s="47">
        <f t="shared" si="58"/>
        <v>95.77</v>
      </c>
      <c r="J1366" s="47">
        <f t="shared" si="57"/>
        <v>287.31</v>
      </c>
      <c r="K1366" s="5">
        <v>43586</v>
      </c>
      <c r="O1366" s="19"/>
    </row>
    <row r="1367" spans="1:15" ht="15" customHeight="1" x14ac:dyDescent="0.35">
      <c r="A1367" s="45">
        <v>1366</v>
      </c>
      <c r="B1367" s="14">
        <v>0</v>
      </c>
      <c r="C1367" s="46"/>
      <c r="D1367" s="21" t="s">
        <v>265</v>
      </c>
      <c r="E1367" s="21" t="s">
        <v>198</v>
      </c>
      <c r="F1367" s="21" t="s">
        <v>770</v>
      </c>
      <c r="G1367" s="15">
        <v>183</v>
      </c>
      <c r="H1367" s="22">
        <v>0.2</v>
      </c>
      <c r="I1367" s="47">
        <f t="shared" si="58"/>
        <v>36.6</v>
      </c>
      <c r="J1367" s="47">
        <f t="shared" si="57"/>
        <v>146.4</v>
      </c>
      <c r="K1367" s="5">
        <v>42856</v>
      </c>
      <c r="O1367" s="19"/>
    </row>
    <row r="1368" spans="1:15" ht="15" customHeight="1" x14ac:dyDescent="0.35">
      <c r="A1368" s="45">
        <v>1367</v>
      </c>
      <c r="B1368" s="14">
        <v>0</v>
      </c>
      <c r="C1368" s="46" t="s">
        <v>3515</v>
      </c>
      <c r="D1368" s="21" t="s">
        <v>3514</v>
      </c>
      <c r="E1368" s="21" t="s">
        <v>3513</v>
      </c>
      <c r="F1368" s="21" t="s">
        <v>3519</v>
      </c>
      <c r="G1368" s="15">
        <v>69.5</v>
      </c>
      <c r="H1368" s="22">
        <v>0.2</v>
      </c>
      <c r="I1368" s="47">
        <f t="shared" si="58"/>
        <v>13.9</v>
      </c>
      <c r="J1368" s="47">
        <f t="shared" si="57"/>
        <v>55.6</v>
      </c>
      <c r="K1368" s="5">
        <v>43101</v>
      </c>
      <c r="O1368" s="19"/>
    </row>
    <row r="1369" spans="1:15" ht="15" customHeight="1" x14ac:dyDescent="0.35">
      <c r="A1369" s="45">
        <v>1368</v>
      </c>
      <c r="B1369" s="14">
        <v>0</v>
      </c>
      <c r="C1369" s="46" t="s">
        <v>3719</v>
      </c>
      <c r="D1369" s="21" t="s">
        <v>3517</v>
      </c>
      <c r="E1369" s="21" t="s">
        <v>3518</v>
      </c>
      <c r="F1369" s="21" t="s">
        <v>3554</v>
      </c>
      <c r="G1369" s="15">
        <v>56</v>
      </c>
      <c r="H1369" s="22">
        <v>0.3</v>
      </c>
      <c r="I1369" s="47">
        <f t="shared" si="58"/>
        <v>16.8</v>
      </c>
      <c r="J1369" s="47">
        <f t="shared" si="57"/>
        <v>39.200000000000003</v>
      </c>
      <c r="K1369" s="5">
        <v>44378</v>
      </c>
      <c r="O1369" s="19"/>
    </row>
    <row r="1370" spans="1:15" ht="15" customHeight="1" x14ac:dyDescent="0.35">
      <c r="A1370" s="45">
        <v>1369</v>
      </c>
      <c r="B1370" s="14">
        <v>0</v>
      </c>
      <c r="C1370" s="46" t="s">
        <v>3516</v>
      </c>
      <c r="D1370" s="21" t="s">
        <v>3517</v>
      </c>
      <c r="E1370" s="21" t="s">
        <v>3518</v>
      </c>
      <c r="F1370" s="21" t="s">
        <v>2289</v>
      </c>
      <c r="G1370" s="15">
        <v>40</v>
      </c>
      <c r="H1370" s="22">
        <v>0.3</v>
      </c>
      <c r="I1370" s="47">
        <f t="shared" si="58"/>
        <v>12</v>
      </c>
      <c r="J1370" s="47">
        <f t="shared" si="57"/>
        <v>28</v>
      </c>
      <c r="K1370" s="5">
        <v>43101</v>
      </c>
      <c r="M1370" s="29"/>
      <c r="O1370" s="19"/>
    </row>
    <row r="1371" spans="1:15" ht="15" customHeight="1" x14ac:dyDescent="0.35">
      <c r="A1371" s="45">
        <v>1370</v>
      </c>
      <c r="B1371" s="14">
        <v>0</v>
      </c>
      <c r="C1371" s="46" t="s">
        <v>3552</v>
      </c>
      <c r="D1371" s="21" t="s">
        <v>3553</v>
      </c>
      <c r="E1371" s="21" t="s">
        <v>3518</v>
      </c>
      <c r="F1371" s="21" t="s">
        <v>3554</v>
      </c>
      <c r="G1371" s="15">
        <v>57</v>
      </c>
      <c r="H1371" s="22">
        <v>0.15</v>
      </c>
      <c r="I1371" s="47">
        <f t="shared" si="58"/>
        <v>8.5499999999999989</v>
      </c>
      <c r="J1371" s="47">
        <f t="shared" si="57"/>
        <v>48.45</v>
      </c>
      <c r="K1371" s="5">
        <v>44348</v>
      </c>
      <c r="M1371" s="29"/>
      <c r="O1371" s="19"/>
    </row>
    <row r="1372" spans="1:15" ht="15" customHeight="1" x14ac:dyDescent="0.35">
      <c r="A1372" s="45">
        <v>1371</v>
      </c>
      <c r="B1372" s="14">
        <v>0</v>
      </c>
      <c r="C1372" s="46"/>
      <c r="D1372" s="21" t="s">
        <v>263</v>
      </c>
      <c r="E1372" s="21" t="s">
        <v>264</v>
      </c>
      <c r="F1372" s="21" t="s">
        <v>2289</v>
      </c>
      <c r="G1372" s="15">
        <v>113</v>
      </c>
      <c r="H1372" s="22">
        <v>0.2</v>
      </c>
      <c r="I1372" s="47">
        <f t="shared" si="58"/>
        <v>22.6</v>
      </c>
      <c r="J1372" s="47">
        <f t="shared" si="57"/>
        <v>90.4</v>
      </c>
      <c r="K1372" s="5">
        <v>44378</v>
      </c>
      <c r="M1372" s="29"/>
      <c r="O1372" s="19"/>
    </row>
    <row r="1373" spans="1:15" ht="15" customHeight="1" x14ac:dyDescent="0.35">
      <c r="A1373" s="45">
        <v>1372</v>
      </c>
      <c r="B1373" s="14">
        <v>0</v>
      </c>
      <c r="C1373" s="46"/>
      <c r="D1373" s="21" t="s">
        <v>263</v>
      </c>
      <c r="E1373" s="21" t="s">
        <v>264</v>
      </c>
      <c r="F1373" s="21" t="s">
        <v>271</v>
      </c>
      <c r="G1373" s="15">
        <v>113</v>
      </c>
      <c r="H1373" s="22">
        <v>0.35</v>
      </c>
      <c r="I1373" s="47">
        <f t="shared" si="58"/>
        <v>39.549999999999997</v>
      </c>
      <c r="J1373" s="47">
        <f t="shared" si="57"/>
        <v>73.45</v>
      </c>
      <c r="K1373" s="5">
        <v>44682</v>
      </c>
      <c r="L1373" s="17" t="s">
        <v>3190</v>
      </c>
      <c r="M1373" s="29"/>
      <c r="O1373" s="19"/>
    </row>
    <row r="1374" spans="1:15" ht="15" customHeight="1" x14ac:dyDescent="0.35">
      <c r="A1374" s="45">
        <v>1373</v>
      </c>
      <c r="B1374" s="14">
        <v>0</v>
      </c>
      <c r="C1374" s="46"/>
      <c r="D1374" s="21" t="s">
        <v>258</v>
      </c>
      <c r="E1374" s="21" t="s">
        <v>2170</v>
      </c>
      <c r="F1374" s="21" t="s">
        <v>771</v>
      </c>
      <c r="G1374" s="15">
        <v>99</v>
      </c>
      <c r="H1374" s="22">
        <v>0.5</v>
      </c>
      <c r="I1374" s="47">
        <f t="shared" si="58"/>
        <v>49.5</v>
      </c>
      <c r="J1374" s="47">
        <f t="shared" si="57"/>
        <v>49.5</v>
      </c>
      <c r="K1374" s="5">
        <v>42856</v>
      </c>
      <c r="M1374" s="29"/>
      <c r="O1374" s="19"/>
    </row>
    <row r="1375" spans="1:15" ht="15" customHeight="1" x14ac:dyDescent="0.35">
      <c r="A1375" s="45">
        <v>1374</v>
      </c>
      <c r="B1375" s="14">
        <v>1</v>
      </c>
      <c r="C1375" s="14"/>
      <c r="D1375" s="21" t="s">
        <v>3822</v>
      </c>
      <c r="E1375" s="21" t="s">
        <v>3823</v>
      </c>
      <c r="F1375" s="21" t="s">
        <v>2438</v>
      </c>
      <c r="G1375" s="15">
        <v>198</v>
      </c>
      <c r="H1375" s="22">
        <v>0.6</v>
      </c>
      <c r="I1375" s="47">
        <f t="shared" si="58"/>
        <v>118.8</v>
      </c>
      <c r="J1375" s="47">
        <f t="shared" si="57"/>
        <v>79.2</v>
      </c>
      <c r="K1375" s="5">
        <v>44501</v>
      </c>
      <c r="M1375" s="29"/>
      <c r="O1375" s="19"/>
    </row>
    <row r="1376" spans="1:15" ht="15" customHeight="1" x14ac:dyDescent="0.35">
      <c r="A1376" s="45">
        <v>1375</v>
      </c>
      <c r="B1376" s="14">
        <v>0</v>
      </c>
      <c r="C1376" s="14"/>
      <c r="D1376" s="21" t="s">
        <v>3789</v>
      </c>
      <c r="E1376" s="21" t="s">
        <v>440</v>
      </c>
      <c r="F1376" s="21" t="s">
        <v>234</v>
      </c>
      <c r="G1376" s="15">
        <v>90</v>
      </c>
      <c r="H1376" s="22">
        <v>0.6</v>
      </c>
      <c r="I1376" s="47">
        <f t="shared" si="58"/>
        <v>54</v>
      </c>
      <c r="J1376" s="47">
        <f t="shared" si="57"/>
        <v>36</v>
      </c>
      <c r="K1376" s="5">
        <v>44652</v>
      </c>
      <c r="M1376" s="29"/>
      <c r="O1376" s="19"/>
    </row>
    <row r="1377" spans="1:15" ht="15" customHeight="1" x14ac:dyDescent="0.35">
      <c r="A1377" s="45">
        <v>1376</v>
      </c>
      <c r="B1377" s="14">
        <v>0</v>
      </c>
      <c r="C1377" s="46"/>
      <c r="D1377" s="21" t="s">
        <v>4285</v>
      </c>
      <c r="E1377" s="21" t="s">
        <v>254</v>
      </c>
      <c r="F1377" s="21" t="s">
        <v>400</v>
      </c>
      <c r="G1377" s="15">
        <v>210</v>
      </c>
      <c r="H1377" s="22">
        <v>0.35</v>
      </c>
      <c r="I1377" s="47">
        <f t="shared" si="58"/>
        <v>73.5</v>
      </c>
      <c r="J1377" s="47">
        <f t="shared" si="57"/>
        <v>136.5</v>
      </c>
      <c r="K1377" s="5">
        <v>44621</v>
      </c>
      <c r="M1377" s="29"/>
      <c r="O1377" s="19"/>
    </row>
    <row r="1378" spans="1:15" ht="15" customHeight="1" x14ac:dyDescent="0.35">
      <c r="A1378" s="45">
        <v>1377</v>
      </c>
      <c r="B1378" s="14">
        <v>0</v>
      </c>
      <c r="C1378" s="46"/>
      <c r="D1378" s="21" t="s">
        <v>2223</v>
      </c>
      <c r="E1378" s="21" t="s">
        <v>253</v>
      </c>
      <c r="F1378" s="21" t="s">
        <v>772</v>
      </c>
      <c r="G1378" s="15">
        <v>399</v>
      </c>
      <c r="H1378" s="22">
        <v>0.7</v>
      </c>
      <c r="I1378" s="47">
        <f t="shared" si="58"/>
        <v>279.29999999999995</v>
      </c>
      <c r="J1378" s="47">
        <f t="shared" si="57"/>
        <v>119.70000000000005</v>
      </c>
      <c r="K1378" s="5">
        <v>43466</v>
      </c>
      <c r="M1378" s="29"/>
      <c r="O1378" s="19"/>
    </row>
    <row r="1379" spans="1:15" ht="15" customHeight="1" x14ac:dyDescent="0.35">
      <c r="A1379" s="45">
        <v>1378</v>
      </c>
      <c r="B1379" s="14">
        <v>0</v>
      </c>
      <c r="C1379" s="46"/>
      <c r="D1379" s="21" t="s">
        <v>2700</v>
      </c>
      <c r="E1379" s="21" t="s">
        <v>253</v>
      </c>
      <c r="F1379" s="21" t="s">
        <v>773</v>
      </c>
      <c r="G1379" s="15">
        <v>349.13</v>
      </c>
      <c r="H1379" s="22">
        <v>0.2</v>
      </c>
      <c r="I1379" s="47">
        <f t="shared" si="58"/>
        <v>69.826000000000008</v>
      </c>
      <c r="J1379" s="47">
        <f t="shared" si="57"/>
        <v>279.30399999999997</v>
      </c>
      <c r="K1379" s="5">
        <v>43800</v>
      </c>
      <c r="L1379" s="19"/>
      <c r="M1379" s="29"/>
      <c r="O1379" s="19"/>
    </row>
    <row r="1380" spans="1:15" ht="15" customHeight="1" x14ac:dyDescent="0.35">
      <c r="A1380" s="45">
        <v>1379</v>
      </c>
      <c r="B1380" s="14">
        <v>1</v>
      </c>
      <c r="C1380" s="46"/>
      <c r="D1380" s="21" t="s">
        <v>4305</v>
      </c>
      <c r="E1380" s="21" t="s">
        <v>249</v>
      </c>
      <c r="F1380" s="21" t="s">
        <v>774</v>
      </c>
      <c r="G1380" s="15">
        <v>127</v>
      </c>
      <c r="H1380" s="22">
        <v>0.3</v>
      </c>
      <c r="I1380" s="47">
        <f t="shared" si="58"/>
        <v>38.1</v>
      </c>
      <c r="J1380" s="47">
        <f t="shared" si="57"/>
        <v>88.9</v>
      </c>
      <c r="K1380" s="5">
        <v>44713</v>
      </c>
      <c r="M1380" s="29"/>
      <c r="O1380" s="19"/>
    </row>
    <row r="1381" spans="1:15" ht="15" customHeight="1" x14ac:dyDescent="0.35">
      <c r="A1381" s="45">
        <v>1380</v>
      </c>
      <c r="B1381" s="14">
        <v>0</v>
      </c>
      <c r="C1381" s="46"/>
      <c r="D1381" s="21" t="s">
        <v>694</v>
      </c>
      <c r="E1381" s="21" t="s">
        <v>249</v>
      </c>
      <c r="F1381" s="21" t="s">
        <v>774</v>
      </c>
      <c r="G1381" s="15">
        <v>106</v>
      </c>
      <c r="H1381" s="22">
        <v>0.3</v>
      </c>
      <c r="I1381" s="47">
        <f t="shared" si="58"/>
        <v>31.799999999999997</v>
      </c>
      <c r="J1381" s="47">
        <f t="shared" si="57"/>
        <v>74.2</v>
      </c>
      <c r="K1381" s="5">
        <v>44317</v>
      </c>
      <c r="O1381" s="19"/>
    </row>
    <row r="1382" spans="1:15" ht="15" customHeight="1" x14ac:dyDescent="0.35">
      <c r="A1382" s="45">
        <v>1381</v>
      </c>
      <c r="B1382" s="14">
        <v>0</v>
      </c>
      <c r="C1382" s="46"/>
      <c r="D1382" s="21" t="s">
        <v>3210</v>
      </c>
      <c r="E1382" s="21" t="s">
        <v>358</v>
      </c>
      <c r="F1382" s="21"/>
      <c r="G1382" s="15">
        <v>84</v>
      </c>
      <c r="H1382" s="22">
        <v>0.3</v>
      </c>
      <c r="I1382" s="47">
        <f t="shared" si="58"/>
        <v>25.2</v>
      </c>
      <c r="J1382" s="47">
        <f t="shared" si="57"/>
        <v>58.8</v>
      </c>
      <c r="K1382" s="5">
        <v>44378</v>
      </c>
      <c r="O1382" s="19"/>
    </row>
    <row r="1383" spans="1:15" ht="15" customHeight="1" x14ac:dyDescent="0.35">
      <c r="A1383" s="45">
        <v>1382</v>
      </c>
      <c r="B1383" s="14">
        <v>0</v>
      </c>
      <c r="C1383" s="46"/>
      <c r="D1383" s="21" t="s">
        <v>2500</v>
      </c>
      <c r="E1383" s="21" t="s">
        <v>2358</v>
      </c>
      <c r="F1383" s="21">
        <v>0.1</v>
      </c>
      <c r="G1383" s="15">
        <v>441.72</v>
      </c>
      <c r="H1383" s="22">
        <v>0.6</v>
      </c>
      <c r="I1383" s="47">
        <f t="shared" si="58"/>
        <v>265.03199999999998</v>
      </c>
      <c r="J1383" s="47">
        <f t="shared" si="57"/>
        <v>176.68800000000005</v>
      </c>
      <c r="K1383" s="5">
        <v>44044</v>
      </c>
      <c r="O1383" s="19"/>
    </row>
    <row r="1384" spans="1:15" ht="15" customHeight="1" x14ac:dyDescent="0.35">
      <c r="A1384" s="45">
        <v>1383</v>
      </c>
      <c r="B1384" s="14">
        <v>0</v>
      </c>
      <c r="C1384" s="46" t="s">
        <v>3452</v>
      </c>
      <c r="D1384" s="21" t="s">
        <v>3453</v>
      </c>
      <c r="E1384" s="21" t="s">
        <v>269</v>
      </c>
      <c r="F1384" s="21" t="s">
        <v>2873</v>
      </c>
      <c r="G1384" s="15">
        <v>40</v>
      </c>
      <c r="H1384" s="22">
        <v>0.4</v>
      </c>
      <c r="I1384" s="47">
        <f t="shared" si="58"/>
        <v>16</v>
      </c>
      <c r="J1384" s="47">
        <f t="shared" ref="J1384:J1389" si="59">G1384-I1384</f>
        <v>24</v>
      </c>
      <c r="K1384" s="5">
        <v>44044</v>
      </c>
      <c r="O1384" s="19"/>
    </row>
    <row r="1385" spans="1:15" ht="15" customHeight="1" x14ac:dyDescent="0.35">
      <c r="A1385" s="45">
        <v>1384</v>
      </c>
      <c r="B1385" s="14">
        <v>1</v>
      </c>
      <c r="C1385" s="46"/>
      <c r="D1385" s="21" t="s">
        <v>1632</v>
      </c>
      <c r="E1385" s="21" t="s">
        <v>1026</v>
      </c>
      <c r="F1385" s="21" t="s">
        <v>202</v>
      </c>
      <c r="G1385" s="15">
        <v>165</v>
      </c>
      <c r="H1385" s="22">
        <v>0.34</v>
      </c>
      <c r="I1385" s="47">
        <f t="shared" si="58"/>
        <v>56.1</v>
      </c>
      <c r="J1385" s="47">
        <f t="shared" si="59"/>
        <v>108.9</v>
      </c>
      <c r="K1385" s="5">
        <v>45778</v>
      </c>
      <c r="M1385" s="29"/>
    </row>
    <row r="1386" spans="1:15" ht="15" customHeight="1" x14ac:dyDescent="0.35">
      <c r="A1386" s="45">
        <v>1385</v>
      </c>
      <c r="B1386" s="14">
        <v>0</v>
      </c>
      <c r="C1386" s="46" t="s">
        <v>3439</v>
      </c>
      <c r="D1386" s="21" t="s">
        <v>2134</v>
      </c>
      <c r="E1386" s="21" t="s">
        <v>629</v>
      </c>
      <c r="F1386" s="21"/>
      <c r="G1386" s="15">
        <v>566.37</v>
      </c>
      <c r="H1386" s="22">
        <v>0.3</v>
      </c>
      <c r="I1386" s="47">
        <f t="shared" si="58"/>
        <v>169.911</v>
      </c>
      <c r="J1386" s="47">
        <f t="shared" si="59"/>
        <v>396.459</v>
      </c>
      <c r="K1386" s="5">
        <v>43709</v>
      </c>
    </row>
    <row r="1387" spans="1:15" ht="15" customHeight="1" x14ac:dyDescent="0.35">
      <c r="A1387" s="45">
        <v>1386</v>
      </c>
      <c r="B1387" s="14">
        <v>1</v>
      </c>
      <c r="C1387" s="46"/>
      <c r="D1387" s="21" t="s">
        <v>4306</v>
      </c>
      <c r="E1387" s="21" t="s">
        <v>629</v>
      </c>
      <c r="F1387" s="21"/>
      <c r="G1387" s="15">
        <v>293</v>
      </c>
      <c r="H1387" s="22">
        <v>0.25</v>
      </c>
      <c r="I1387" s="47">
        <f t="shared" si="58"/>
        <v>73.25</v>
      </c>
      <c r="J1387" s="47">
        <f t="shared" si="59"/>
        <v>219.75</v>
      </c>
      <c r="K1387" s="5">
        <v>44927</v>
      </c>
    </row>
    <row r="1388" spans="1:15" ht="15" customHeight="1" x14ac:dyDescent="0.35">
      <c r="A1388" s="45">
        <v>1387</v>
      </c>
      <c r="B1388" s="14">
        <v>1</v>
      </c>
      <c r="C1388" s="46"/>
      <c r="D1388" s="21" t="s">
        <v>2733</v>
      </c>
      <c r="E1388" s="21" t="s">
        <v>1610</v>
      </c>
      <c r="F1388" s="21" t="s">
        <v>1611</v>
      </c>
      <c r="G1388" s="15">
        <v>353</v>
      </c>
      <c r="H1388" s="22">
        <v>0.3</v>
      </c>
      <c r="I1388" s="47">
        <f t="shared" si="58"/>
        <v>105.89999999999999</v>
      </c>
      <c r="J1388" s="47">
        <f t="shared" si="59"/>
        <v>247.10000000000002</v>
      </c>
      <c r="K1388" s="5">
        <v>43770</v>
      </c>
    </row>
    <row r="1389" spans="1:15" ht="15" customHeight="1" x14ac:dyDescent="0.35">
      <c r="A1389" s="45">
        <v>1388</v>
      </c>
      <c r="B1389" s="14">
        <v>0</v>
      </c>
      <c r="C1389" s="46"/>
      <c r="D1389" s="21" t="s">
        <v>2062</v>
      </c>
      <c r="E1389" s="21" t="s">
        <v>288</v>
      </c>
      <c r="F1389" s="21"/>
      <c r="G1389" s="15">
        <v>190.8</v>
      </c>
      <c r="H1389" s="22">
        <v>0.5</v>
      </c>
      <c r="I1389" s="47">
        <f t="shared" si="58"/>
        <v>95.4</v>
      </c>
      <c r="J1389" s="47">
        <f t="shared" si="59"/>
        <v>95.4</v>
      </c>
      <c r="K1389" s="5">
        <v>43770</v>
      </c>
    </row>
    <row r="1390" spans="1:15" ht="15" customHeight="1" x14ac:dyDescent="0.35">
      <c r="A1390" s="45">
        <v>1389</v>
      </c>
      <c r="B1390" s="14">
        <v>0</v>
      </c>
      <c r="C1390" s="46"/>
      <c r="D1390" s="21" t="s">
        <v>3801</v>
      </c>
      <c r="E1390" s="21" t="s">
        <v>2219</v>
      </c>
      <c r="F1390" s="21"/>
      <c r="G1390" s="15">
        <v>1148</v>
      </c>
      <c r="H1390" s="22">
        <v>0.26</v>
      </c>
      <c r="I1390" s="47">
        <f t="shared" si="58"/>
        <v>298.48</v>
      </c>
      <c r="J1390" s="47">
        <v>847</v>
      </c>
      <c r="K1390" s="5">
        <v>43497</v>
      </c>
    </row>
    <row r="1391" spans="1:15" ht="15" customHeight="1" x14ac:dyDescent="0.35">
      <c r="A1391" s="45">
        <v>1390</v>
      </c>
      <c r="B1391" s="14">
        <v>0</v>
      </c>
      <c r="C1391" s="46"/>
      <c r="D1391" s="21" t="s">
        <v>1491</v>
      </c>
      <c r="E1391" s="21" t="s">
        <v>1492</v>
      </c>
      <c r="F1391" s="21" t="s">
        <v>48</v>
      </c>
      <c r="G1391" s="15">
        <v>130.61000000000001</v>
      </c>
      <c r="H1391" s="22">
        <v>0.3</v>
      </c>
      <c r="I1391" s="47">
        <f t="shared" si="58"/>
        <v>39.183</v>
      </c>
      <c r="J1391" s="47">
        <f t="shared" ref="J1391:J1424" si="60">G1391-I1391</f>
        <v>91.427000000000021</v>
      </c>
      <c r="K1391" s="5">
        <v>43132</v>
      </c>
    </row>
    <row r="1392" spans="1:15" ht="15" customHeight="1" x14ac:dyDescent="0.35">
      <c r="A1392" s="45">
        <v>1391</v>
      </c>
      <c r="B1392" s="14">
        <v>0</v>
      </c>
      <c r="C1392" s="46"/>
      <c r="D1392" s="21" t="s">
        <v>153</v>
      </c>
      <c r="E1392" s="21" t="s">
        <v>2994</v>
      </c>
      <c r="F1392" s="21" t="s">
        <v>2996</v>
      </c>
      <c r="G1392" s="15">
        <v>287.5</v>
      </c>
      <c r="H1392" s="22">
        <v>0.4</v>
      </c>
      <c r="I1392" s="47">
        <f t="shared" si="58"/>
        <v>115</v>
      </c>
      <c r="J1392" s="47">
        <f t="shared" si="60"/>
        <v>172.5</v>
      </c>
      <c r="K1392" s="5">
        <v>44228</v>
      </c>
    </row>
    <row r="1393" spans="1:15" ht="15" customHeight="1" x14ac:dyDescent="0.35">
      <c r="A1393" s="45">
        <v>1392</v>
      </c>
      <c r="B1393" s="14">
        <v>0</v>
      </c>
      <c r="C1393" s="46"/>
      <c r="D1393" s="21" t="s">
        <v>1813</v>
      </c>
      <c r="E1393" s="21" t="s">
        <v>153</v>
      </c>
      <c r="F1393" s="21" t="s">
        <v>993</v>
      </c>
      <c r="G1393" s="15">
        <v>168</v>
      </c>
      <c r="H1393" s="22">
        <v>0.5</v>
      </c>
      <c r="I1393" s="47">
        <f t="shared" si="58"/>
        <v>84</v>
      </c>
      <c r="J1393" s="47">
        <f t="shared" si="60"/>
        <v>84</v>
      </c>
      <c r="K1393" s="5">
        <v>43800</v>
      </c>
    </row>
    <row r="1394" spans="1:15" ht="15" customHeight="1" x14ac:dyDescent="0.35">
      <c r="A1394" s="45">
        <v>1393</v>
      </c>
      <c r="B1394" s="14">
        <v>0</v>
      </c>
      <c r="C1394" s="46"/>
      <c r="D1394" s="21" t="s">
        <v>1813</v>
      </c>
      <c r="E1394" s="21" t="s">
        <v>153</v>
      </c>
      <c r="F1394" s="21" t="s">
        <v>382</v>
      </c>
      <c r="G1394" s="15">
        <v>300</v>
      </c>
      <c r="H1394" s="22">
        <v>0.6</v>
      </c>
      <c r="I1394" s="47">
        <f t="shared" si="58"/>
        <v>180</v>
      </c>
      <c r="J1394" s="47">
        <f t="shared" si="60"/>
        <v>120</v>
      </c>
      <c r="K1394" s="5">
        <v>43709</v>
      </c>
    </row>
    <row r="1395" spans="1:15" ht="15" customHeight="1" x14ac:dyDescent="0.35">
      <c r="A1395" s="45">
        <v>1394</v>
      </c>
      <c r="B1395" s="14">
        <v>0</v>
      </c>
      <c r="C1395" s="46"/>
      <c r="D1395" s="21" t="s">
        <v>2917</v>
      </c>
      <c r="E1395" s="21" t="s">
        <v>153</v>
      </c>
      <c r="F1395" s="21" t="s">
        <v>993</v>
      </c>
      <c r="G1395" s="15">
        <v>250</v>
      </c>
      <c r="H1395" s="22">
        <v>0.3</v>
      </c>
      <c r="I1395" s="47">
        <f t="shared" si="58"/>
        <v>75</v>
      </c>
      <c r="J1395" s="47">
        <f t="shared" si="60"/>
        <v>175</v>
      </c>
      <c r="K1395" s="5">
        <v>43983</v>
      </c>
    </row>
    <row r="1396" spans="1:15" ht="15" customHeight="1" x14ac:dyDescent="0.35">
      <c r="A1396" s="45">
        <v>1395</v>
      </c>
      <c r="B1396" s="14">
        <v>0</v>
      </c>
      <c r="C1396" s="46"/>
      <c r="D1396" s="21" t="s">
        <v>998</v>
      </c>
      <c r="E1396" s="21" t="s">
        <v>1304</v>
      </c>
      <c r="F1396" s="21" t="s">
        <v>999</v>
      </c>
      <c r="G1396" s="15">
        <v>700</v>
      </c>
      <c r="H1396" s="22">
        <v>0</v>
      </c>
      <c r="I1396" s="47">
        <f t="shared" si="58"/>
        <v>0</v>
      </c>
      <c r="J1396" s="47">
        <f t="shared" si="60"/>
        <v>700</v>
      </c>
      <c r="K1396" s="5">
        <v>43497</v>
      </c>
    </row>
    <row r="1397" spans="1:15" ht="15" customHeight="1" x14ac:dyDescent="0.35">
      <c r="A1397" s="45">
        <v>1396</v>
      </c>
      <c r="B1397" s="14">
        <v>0</v>
      </c>
      <c r="C1397" s="46"/>
      <c r="D1397" s="21" t="s">
        <v>2575</v>
      </c>
      <c r="E1397" s="21" t="s">
        <v>246</v>
      </c>
      <c r="F1397" s="21" t="s">
        <v>410</v>
      </c>
      <c r="G1397" s="15">
        <v>54</v>
      </c>
      <c r="H1397" s="22">
        <v>0.4</v>
      </c>
      <c r="I1397" s="47">
        <f t="shared" si="58"/>
        <v>21.6</v>
      </c>
      <c r="J1397" s="47">
        <f t="shared" si="60"/>
        <v>32.4</v>
      </c>
      <c r="K1397" s="5">
        <v>44075</v>
      </c>
    </row>
    <row r="1398" spans="1:15" ht="15" customHeight="1" x14ac:dyDescent="0.35">
      <c r="A1398" s="45">
        <v>1397</v>
      </c>
      <c r="B1398" s="14">
        <v>0</v>
      </c>
      <c r="C1398" s="46"/>
      <c r="D1398" s="21" t="s">
        <v>1474</v>
      </c>
      <c r="E1398" s="21" t="s">
        <v>1469</v>
      </c>
      <c r="F1398" s="21" t="s">
        <v>1475</v>
      </c>
      <c r="G1398" s="15">
        <v>452.45</v>
      </c>
      <c r="H1398" s="22">
        <v>0.2</v>
      </c>
      <c r="I1398" s="47">
        <f t="shared" si="58"/>
        <v>90.490000000000009</v>
      </c>
      <c r="J1398" s="47">
        <f t="shared" si="60"/>
        <v>361.96</v>
      </c>
      <c r="K1398" s="5">
        <v>43101</v>
      </c>
    </row>
    <row r="1399" spans="1:15" ht="15" customHeight="1" x14ac:dyDescent="0.35">
      <c r="A1399" s="45">
        <v>1398</v>
      </c>
      <c r="B1399" s="14">
        <v>0</v>
      </c>
      <c r="C1399" s="46"/>
      <c r="D1399" s="21" t="s">
        <v>1523</v>
      </c>
      <c r="E1399" s="21" t="s">
        <v>1524</v>
      </c>
      <c r="F1399" s="21"/>
      <c r="G1399" s="15">
        <v>423</v>
      </c>
      <c r="H1399" s="22">
        <v>0.15</v>
      </c>
      <c r="I1399" s="47">
        <f t="shared" si="58"/>
        <v>63.449999999999996</v>
      </c>
      <c r="J1399" s="47">
        <f t="shared" si="60"/>
        <v>359.55</v>
      </c>
      <c r="K1399" s="5">
        <v>45047</v>
      </c>
    </row>
    <row r="1400" spans="1:15" ht="15" customHeight="1" x14ac:dyDescent="0.35">
      <c r="A1400" s="45">
        <v>1399</v>
      </c>
      <c r="B1400" s="14">
        <v>2</v>
      </c>
      <c r="C1400" s="46"/>
      <c r="D1400" s="52" t="s">
        <v>3906</v>
      </c>
      <c r="E1400" s="21" t="s">
        <v>683</v>
      </c>
      <c r="F1400" s="21" t="s">
        <v>48</v>
      </c>
      <c r="G1400" s="15">
        <v>938</v>
      </c>
      <c r="H1400" s="22">
        <v>0.25</v>
      </c>
      <c r="I1400" s="47">
        <f t="shared" si="58"/>
        <v>234.5</v>
      </c>
      <c r="J1400" s="47">
        <f t="shared" si="60"/>
        <v>703.5</v>
      </c>
      <c r="K1400" s="5">
        <v>44986</v>
      </c>
      <c r="L1400" s="17" t="s">
        <v>4152</v>
      </c>
    </row>
    <row r="1401" spans="1:15" ht="15" customHeight="1" x14ac:dyDescent="0.35">
      <c r="A1401" s="45">
        <v>1400</v>
      </c>
      <c r="B1401" s="14">
        <v>0</v>
      </c>
      <c r="C1401" s="46"/>
      <c r="D1401" s="52" t="s">
        <v>4459</v>
      </c>
      <c r="E1401" s="21" t="s">
        <v>4460</v>
      </c>
      <c r="F1401" s="21" t="s">
        <v>2743</v>
      </c>
      <c r="G1401" s="15">
        <v>380</v>
      </c>
      <c r="H1401" s="22">
        <v>0.21</v>
      </c>
      <c r="I1401" s="47">
        <f t="shared" si="58"/>
        <v>79.8</v>
      </c>
      <c r="J1401" s="47">
        <v>300</v>
      </c>
      <c r="K1401" s="5"/>
      <c r="L1401" s="17" t="s">
        <v>4461</v>
      </c>
    </row>
    <row r="1402" spans="1:15" ht="15" customHeight="1" x14ac:dyDescent="0.35">
      <c r="A1402" s="45">
        <v>1401</v>
      </c>
      <c r="B1402" s="14">
        <v>0</v>
      </c>
      <c r="C1402" s="46"/>
      <c r="D1402" s="21" t="s">
        <v>1539</v>
      </c>
      <c r="E1402" s="21" t="s">
        <v>77</v>
      </c>
      <c r="F1402" s="21" t="s">
        <v>44</v>
      </c>
      <c r="G1402" s="15">
        <v>221</v>
      </c>
      <c r="H1402" s="22">
        <v>0.15</v>
      </c>
      <c r="I1402" s="47">
        <f t="shared" si="58"/>
        <v>33.15</v>
      </c>
      <c r="J1402" s="47">
        <f t="shared" si="60"/>
        <v>187.85</v>
      </c>
      <c r="K1402" s="5">
        <v>44743</v>
      </c>
    </row>
    <row r="1403" spans="1:15" ht="15" customHeight="1" x14ac:dyDescent="0.35">
      <c r="A1403" s="45">
        <v>1402</v>
      </c>
      <c r="B1403" s="14">
        <v>0</v>
      </c>
      <c r="C1403" s="46"/>
      <c r="D1403" s="21" t="s">
        <v>1920</v>
      </c>
      <c r="E1403" s="21" t="s">
        <v>65</v>
      </c>
      <c r="F1403" s="21" t="s">
        <v>705</v>
      </c>
      <c r="G1403" s="15">
        <v>1531.3</v>
      </c>
      <c r="H1403" s="22">
        <v>0.3</v>
      </c>
      <c r="I1403" s="47">
        <f t="shared" si="58"/>
        <v>459.39</v>
      </c>
      <c r="J1403" s="47">
        <f t="shared" si="60"/>
        <v>1071.9099999999999</v>
      </c>
      <c r="K1403" s="5">
        <v>43497</v>
      </c>
      <c r="O1403" s="19"/>
    </row>
    <row r="1404" spans="1:15" ht="15" customHeight="1" x14ac:dyDescent="0.35">
      <c r="A1404" s="45">
        <v>1403</v>
      </c>
      <c r="B1404" s="14">
        <v>0</v>
      </c>
      <c r="C1404" s="46"/>
      <c r="D1404" s="21" t="s">
        <v>3178</v>
      </c>
      <c r="E1404" s="21" t="s">
        <v>3179</v>
      </c>
      <c r="F1404" s="21"/>
      <c r="G1404" s="15">
        <v>229.25</v>
      </c>
      <c r="H1404" s="22">
        <v>0.5</v>
      </c>
      <c r="I1404" s="47">
        <f t="shared" ref="I1404:I1467" si="61">G1404*H1404</f>
        <v>114.625</v>
      </c>
      <c r="J1404" s="47">
        <f t="shared" si="60"/>
        <v>114.625</v>
      </c>
      <c r="K1404" s="5">
        <v>43952</v>
      </c>
      <c r="L1404" s="34"/>
      <c r="O1404" s="19"/>
    </row>
    <row r="1405" spans="1:15" ht="15" customHeight="1" x14ac:dyDescent="0.35">
      <c r="A1405" s="45">
        <v>1404</v>
      </c>
      <c r="B1405" s="14">
        <v>0</v>
      </c>
      <c r="C1405" s="46"/>
      <c r="D1405" s="21" t="s">
        <v>3724</v>
      </c>
      <c r="E1405" s="21" t="s">
        <v>3725</v>
      </c>
      <c r="F1405" s="21" t="s">
        <v>3726</v>
      </c>
      <c r="G1405" s="15">
        <v>440.75</v>
      </c>
      <c r="H1405" s="22">
        <v>0.2</v>
      </c>
      <c r="I1405" s="47">
        <f t="shared" si="61"/>
        <v>88.15</v>
      </c>
      <c r="J1405" s="47">
        <f t="shared" si="60"/>
        <v>352.6</v>
      </c>
      <c r="K1405" s="5">
        <v>44958</v>
      </c>
      <c r="O1405" s="19"/>
    </row>
    <row r="1406" spans="1:15" ht="15" customHeight="1" x14ac:dyDescent="0.35">
      <c r="A1406" s="45">
        <v>1405</v>
      </c>
      <c r="B1406" s="14">
        <v>1</v>
      </c>
      <c r="C1406" s="46" t="s">
        <v>3643</v>
      </c>
      <c r="D1406" s="21" t="s">
        <v>1939</v>
      </c>
      <c r="E1406" s="21" t="s">
        <v>1940</v>
      </c>
      <c r="F1406" s="21" t="s">
        <v>718</v>
      </c>
      <c r="G1406" s="15">
        <v>355</v>
      </c>
      <c r="H1406" s="22">
        <v>0.18</v>
      </c>
      <c r="I1406" s="47">
        <f t="shared" si="61"/>
        <v>63.9</v>
      </c>
      <c r="J1406" s="47">
        <f t="shared" si="60"/>
        <v>291.10000000000002</v>
      </c>
      <c r="K1406" s="5">
        <v>45017</v>
      </c>
      <c r="O1406" s="19"/>
    </row>
    <row r="1407" spans="1:15" ht="15" customHeight="1" x14ac:dyDescent="0.35">
      <c r="A1407" s="45">
        <v>1406</v>
      </c>
      <c r="B1407" s="14">
        <v>1</v>
      </c>
      <c r="C1407" s="46"/>
      <c r="D1407" s="21" t="s">
        <v>261</v>
      </c>
      <c r="E1407" s="21" t="s">
        <v>262</v>
      </c>
      <c r="F1407" s="21"/>
      <c r="G1407" s="15">
        <v>186</v>
      </c>
      <c r="H1407" s="22">
        <v>0.6</v>
      </c>
      <c r="I1407" s="47">
        <f t="shared" si="61"/>
        <v>111.6</v>
      </c>
      <c r="J1407" s="47">
        <f t="shared" si="60"/>
        <v>74.400000000000006</v>
      </c>
      <c r="K1407" s="5">
        <v>44986</v>
      </c>
      <c r="O1407" s="19"/>
    </row>
    <row r="1408" spans="1:15" ht="15" customHeight="1" x14ac:dyDescent="0.35">
      <c r="A1408" s="45">
        <v>1407</v>
      </c>
      <c r="B1408" s="14">
        <v>1</v>
      </c>
      <c r="C1408" s="46"/>
      <c r="D1408" s="21" t="s">
        <v>267</v>
      </c>
      <c r="E1408" s="21" t="s">
        <v>262</v>
      </c>
      <c r="F1408" s="21"/>
      <c r="G1408" s="15">
        <v>208</v>
      </c>
      <c r="H1408" s="22">
        <v>0.4</v>
      </c>
      <c r="I1408" s="47">
        <f t="shared" si="61"/>
        <v>83.2</v>
      </c>
      <c r="J1408" s="47">
        <f t="shared" si="60"/>
        <v>124.8</v>
      </c>
      <c r="K1408" s="5">
        <v>43405</v>
      </c>
      <c r="O1408" s="19"/>
    </row>
    <row r="1409" spans="1:15" ht="15" customHeight="1" x14ac:dyDescent="0.35">
      <c r="A1409" s="45">
        <v>1408</v>
      </c>
      <c r="B1409" s="14">
        <v>0</v>
      </c>
      <c r="C1409" s="46"/>
      <c r="D1409" s="21" t="s">
        <v>3002</v>
      </c>
      <c r="E1409" s="21" t="s">
        <v>617</v>
      </c>
      <c r="F1409" s="21"/>
      <c r="G1409" s="15">
        <v>295.95999999999998</v>
      </c>
      <c r="H1409" s="22">
        <v>0.2</v>
      </c>
      <c r="I1409" s="47">
        <f t="shared" si="61"/>
        <v>59.192</v>
      </c>
      <c r="J1409" s="47">
        <f t="shared" si="60"/>
        <v>236.76799999999997</v>
      </c>
      <c r="K1409" s="5">
        <v>44470</v>
      </c>
      <c r="O1409" s="19"/>
    </row>
    <row r="1410" spans="1:15" ht="15" customHeight="1" x14ac:dyDescent="0.35">
      <c r="A1410" s="45">
        <v>1409</v>
      </c>
      <c r="B1410" s="14">
        <v>0</v>
      </c>
      <c r="C1410" s="46" t="s">
        <v>3571</v>
      </c>
      <c r="D1410" s="21" t="s">
        <v>3001</v>
      </c>
      <c r="E1410" s="21" t="s">
        <v>617</v>
      </c>
      <c r="F1410" s="21"/>
      <c r="G1410" s="15">
        <v>210</v>
      </c>
      <c r="H1410" s="22">
        <v>0.2</v>
      </c>
      <c r="I1410" s="47">
        <f t="shared" si="61"/>
        <v>42</v>
      </c>
      <c r="J1410" s="47">
        <f t="shared" si="60"/>
        <v>168</v>
      </c>
      <c r="K1410" s="5">
        <v>44774</v>
      </c>
      <c r="O1410" s="19"/>
    </row>
    <row r="1411" spans="1:15" ht="15" customHeight="1" x14ac:dyDescent="0.35">
      <c r="A1411" s="45">
        <v>1410</v>
      </c>
      <c r="B1411" s="14">
        <v>0</v>
      </c>
      <c r="C1411" s="14"/>
      <c r="D1411" s="21" t="s">
        <v>3921</v>
      </c>
      <c r="E1411" s="21"/>
      <c r="F1411" s="21" t="s">
        <v>3922</v>
      </c>
      <c r="G1411" s="15">
        <v>139.19999999999999</v>
      </c>
      <c r="H1411" s="22">
        <v>0.6</v>
      </c>
      <c r="I1411" s="47">
        <f t="shared" si="61"/>
        <v>83.52</v>
      </c>
      <c r="J1411" s="47">
        <f t="shared" si="60"/>
        <v>55.679999999999993</v>
      </c>
      <c r="K1411" s="5">
        <v>44774</v>
      </c>
      <c r="O1411" s="19"/>
    </row>
    <row r="1412" spans="1:15" ht="15" customHeight="1" x14ac:dyDescent="0.35">
      <c r="A1412" s="45">
        <v>1411</v>
      </c>
      <c r="B1412" s="14">
        <v>1</v>
      </c>
      <c r="C1412" s="46"/>
      <c r="D1412" s="21" t="s">
        <v>233</v>
      </c>
      <c r="E1412" s="21" t="s">
        <v>2374</v>
      </c>
      <c r="F1412" s="21" t="s">
        <v>234</v>
      </c>
      <c r="G1412" s="15">
        <v>350</v>
      </c>
      <c r="H1412" s="22">
        <v>0.17</v>
      </c>
      <c r="I1412" s="47">
        <f t="shared" si="61"/>
        <v>59.500000000000007</v>
      </c>
      <c r="J1412" s="47">
        <f t="shared" si="60"/>
        <v>290.5</v>
      </c>
      <c r="K1412" s="5">
        <v>45536</v>
      </c>
      <c r="O1412" s="19"/>
    </row>
    <row r="1413" spans="1:15" ht="15" customHeight="1" x14ac:dyDescent="0.35">
      <c r="A1413" s="45">
        <v>1412</v>
      </c>
      <c r="B1413" s="14">
        <v>0</v>
      </c>
      <c r="C1413" s="46"/>
      <c r="D1413" s="21" t="s">
        <v>580</v>
      </c>
      <c r="E1413" s="21" t="s">
        <v>581</v>
      </c>
      <c r="F1413" s="21" t="s">
        <v>710</v>
      </c>
      <c r="G1413" s="15">
        <v>166</v>
      </c>
      <c r="H1413" s="22">
        <v>0.25</v>
      </c>
      <c r="I1413" s="47">
        <f t="shared" si="61"/>
        <v>41.5</v>
      </c>
      <c r="J1413" s="47">
        <f t="shared" si="60"/>
        <v>124.5</v>
      </c>
      <c r="K1413" s="5">
        <v>44896</v>
      </c>
      <c r="O1413" s="19"/>
    </row>
    <row r="1414" spans="1:15" ht="15" customHeight="1" x14ac:dyDescent="0.35">
      <c r="A1414" s="45">
        <v>1413</v>
      </c>
      <c r="B1414" s="14">
        <v>4</v>
      </c>
      <c r="C1414" s="14"/>
      <c r="D1414" s="21" t="s">
        <v>4232</v>
      </c>
      <c r="E1414" s="21" t="s">
        <v>252</v>
      </c>
      <c r="F1414" s="21" t="s">
        <v>389</v>
      </c>
      <c r="G1414" s="15">
        <v>280</v>
      </c>
      <c r="H1414" s="22">
        <v>0.8</v>
      </c>
      <c r="I1414" s="47">
        <f t="shared" si="61"/>
        <v>224</v>
      </c>
      <c r="J1414" s="47">
        <f t="shared" si="60"/>
        <v>56</v>
      </c>
      <c r="K1414" s="5">
        <v>45108</v>
      </c>
      <c r="L1414" s="19"/>
      <c r="O1414" s="19"/>
    </row>
    <row r="1415" spans="1:15" ht="15" customHeight="1" x14ac:dyDescent="0.35">
      <c r="A1415" s="45">
        <v>1414</v>
      </c>
      <c r="B1415" s="14">
        <v>0</v>
      </c>
      <c r="C1415" s="46"/>
      <c r="D1415" s="21" t="s">
        <v>2228</v>
      </c>
      <c r="E1415" s="21" t="s">
        <v>269</v>
      </c>
      <c r="F1415" s="21" t="s">
        <v>234</v>
      </c>
      <c r="G1415" s="15">
        <v>26.4</v>
      </c>
      <c r="H1415" s="22">
        <v>0.5</v>
      </c>
      <c r="I1415" s="47">
        <f t="shared" si="61"/>
        <v>13.2</v>
      </c>
      <c r="J1415" s="47">
        <f t="shared" si="60"/>
        <v>13.2</v>
      </c>
      <c r="K1415" s="5">
        <v>43800</v>
      </c>
      <c r="O1415" s="19"/>
    </row>
    <row r="1416" spans="1:15" ht="15" customHeight="1" x14ac:dyDescent="0.35">
      <c r="A1416" s="45">
        <v>1415</v>
      </c>
      <c r="B1416" s="14">
        <v>1</v>
      </c>
      <c r="C1416" s="46" t="s">
        <v>3425</v>
      </c>
      <c r="D1416" s="21" t="s">
        <v>1461</v>
      </c>
      <c r="E1416" s="21" t="s">
        <v>109</v>
      </c>
      <c r="F1416" s="21" t="s">
        <v>234</v>
      </c>
      <c r="G1416" s="15">
        <v>494</v>
      </c>
      <c r="H1416" s="22">
        <v>0.2</v>
      </c>
      <c r="I1416" s="47">
        <f t="shared" si="61"/>
        <v>98.800000000000011</v>
      </c>
      <c r="J1416" s="47">
        <f t="shared" si="60"/>
        <v>395.2</v>
      </c>
      <c r="K1416" s="5">
        <v>45200</v>
      </c>
      <c r="L1416" s="19"/>
    </row>
    <row r="1417" spans="1:15" ht="15" customHeight="1" x14ac:dyDescent="0.35">
      <c r="A1417" s="45">
        <v>1416</v>
      </c>
      <c r="B1417" s="14">
        <v>1</v>
      </c>
      <c r="C1417" s="46"/>
      <c r="D1417" s="21" t="s">
        <v>272</v>
      </c>
      <c r="E1417" s="21" t="s">
        <v>109</v>
      </c>
      <c r="F1417" s="21" t="s">
        <v>59</v>
      </c>
      <c r="G1417" s="15">
        <v>422</v>
      </c>
      <c r="H1417" s="22">
        <v>0.2</v>
      </c>
      <c r="I1417" s="47">
        <f t="shared" si="61"/>
        <v>84.4</v>
      </c>
      <c r="J1417" s="47">
        <f t="shared" si="60"/>
        <v>337.6</v>
      </c>
      <c r="K1417" s="5">
        <v>44593</v>
      </c>
    </row>
    <row r="1418" spans="1:15" ht="15" customHeight="1" x14ac:dyDescent="0.35">
      <c r="A1418" s="45">
        <v>1417</v>
      </c>
      <c r="B1418" s="14">
        <v>0</v>
      </c>
      <c r="C1418" s="46" t="s">
        <v>3575</v>
      </c>
      <c r="D1418" s="21" t="s">
        <v>1416</v>
      </c>
      <c r="E1418" s="21" t="s">
        <v>914</v>
      </c>
      <c r="F1418" s="21" t="s">
        <v>1417</v>
      </c>
      <c r="G1418" s="15">
        <v>110</v>
      </c>
      <c r="H1418" s="22">
        <v>0.25</v>
      </c>
      <c r="I1418" s="47">
        <f t="shared" si="61"/>
        <v>27.5</v>
      </c>
      <c r="J1418" s="47">
        <f t="shared" si="60"/>
        <v>82.5</v>
      </c>
      <c r="K1418" s="5">
        <v>44866</v>
      </c>
      <c r="N1418" s="28"/>
    </row>
    <row r="1419" spans="1:15" ht="15" customHeight="1" x14ac:dyDescent="0.35">
      <c r="A1419" s="45">
        <v>1418</v>
      </c>
      <c r="B1419" s="14">
        <v>2</v>
      </c>
      <c r="C1419" s="46" t="s">
        <v>3583</v>
      </c>
      <c r="D1419" s="21" t="s">
        <v>2400</v>
      </c>
      <c r="E1419" s="21" t="s">
        <v>914</v>
      </c>
      <c r="F1419" s="21" t="s">
        <v>454</v>
      </c>
      <c r="G1419" s="15">
        <v>120</v>
      </c>
      <c r="H1419" s="22">
        <v>0.2</v>
      </c>
      <c r="I1419" s="47">
        <f t="shared" si="61"/>
        <v>24</v>
      </c>
      <c r="J1419" s="47">
        <f t="shared" si="60"/>
        <v>96</v>
      </c>
      <c r="K1419" s="5">
        <v>45292</v>
      </c>
      <c r="M1419" s="23"/>
    </row>
    <row r="1420" spans="1:15" ht="15" customHeight="1" x14ac:dyDescent="0.35">
      <c r="A1420" s="45">
        <v>1419</v>
      </c>
      <c r="B1420" s="14">
        <v>1</v>
      </c>
      <c r="C1420" s="46"/>
      <c r="D1420" s="21" t="s">
        <v>4117</v>
      </c>
      <c r="E1420" s="21" t="s">
        <v>1819</v>
      </c>
      <c r="F1420" s="21" t="s">
        <v>44</v>
      </c>
      <c r="G1420" s="15">
        <v>250</v>
      </c>
      <c r="H1420" s="22">
        <v>0.65</v>
      </c>
      <c r="I1420" s="47">
        <f t="shared" si="61"/>
        <v>162.5</v>
      </c>
      <c r="J1420" s="47">
        <f t="shared" si="60"/>
        <v>87.5</v>
      </c>
      <c r="K1420" s="5">
        <v>45323</v>
      </c>
      <c r="M1420" s="19"/>
    </row>
    <row r="1421" spans="1:15" ht="15" customHeight="1" x14ac:dyDescent="0.35">
      <c r="A1421" s="45">
        <v>1420</v>
      </c>
      <c r="B1421" s="14">
        <v>0</v>
      </c>
      <c r="C1421" s="46"/>
      <c r="D1421" s="21" t="s">
        <v>268</v>
      </c>
      <c r="E1421" s="21" t="s">
        <v>167</v>
      </c>
      <c r="F1421" s="21" t="s">
        <v>40</v>
      </c>
      <c r="G1421" s="15">
        <v>25.75</v>
      </c>
      <c r="H1421" s="22">
        <v>0.4</v>
      </c>
      <c r="I1421" s="47">
        <f t="shared" si="61"/>
        <v>10.3</v>
      </c>
      <c r="J1421" s="47">
        <f t="shared" si="60"/>
        <v>15.45</v>
      </c>
      <c r="K1421" s="5">
        <v>43009</v>
      </c>
      <c r="M1421" s="19"/>
    </row>
    <row r="1422" spans="1:15" ht="15" customHeight="1" x14ac:dyDescent="0.35">
      <c r="A1422" s="45">
        <v>1421</v>
      </c>
      <c r="B1422" s="14">
        <v>1</v>
      </c>
      <c r="C1422" s="46"/>
      <c r="D1422" s="21" t="s">
        <v>2158</v>
      </c>
      <c r="E1422" s="21" t="s">
        <v>569</v>
      </c>
      <c r="F1422" s="21" t="s">
        <v>40</v>
      </c>
      <c r="G1422" s="15">
        <v>186</v>
      </c>
      <c r="H1422" s="22">
        <v>0.6</v>
      </c>
      <c r="I1422" s="47">
        <f t="shared" si="61"/>
        <v>111.6</v>
      </c>
      <c r="J1422" s="47">
        <f t="shared" si="60"/>
        <v>74.400000000000006</v>
      </c>
      <c r="K1422" s="5">
        <v>44593</v>
      </c>
      <c r="M1422" s="19"/>
    </row>
    <row r="1423" spans="1:15" ht="15" customHeight="1" x14ac:dyDescent="0.35">
      <c r="A1423" s="45">
        <v>1422</v>
      </c>
      <c r="B1423" s="14">
        <v>1</v>
      </c>
      <c r="C1423" s="46"/>
      <c r="D1423" s="21" t="s">
        <v>2158</v>
      </c>
      <c r="E1423" s="21" t="s">
        <v>569</v>
      </c>
      <c r="F1423" s="21" t="s">
        <v>44</v>
      </c>
      <c r="G1423" s="15">
        <v>126</v>
      </c>
      <c r="H1423" s="22">
        <v>0.6</v>
      </c>
      <c r="I1423" s="47">
        <f t="shared" si="61"/>
        <v>75.599999999999994</v>
      </c>
      <c r="J1423" s="47">
        <f t="shared" si="60"/>
        <v>50.400000000000006</v>
      </c>
      <c r="K1423" s="5">
        <v>44531</v>
      </c>
      <c r="M1423" s="19"/>
    </row>
    <row r="1424" spans="1:15" ht="15" customHeight="1" x14ac:dyDescent="0.35">
      <c r="A1424" s="45">
        <v>1423</v>
      </c>
      <c r="B1424" s="14">
        <v>2</v>
      </c>
      <c r="C1424" s="46"/>
      <c r="D1424" s="21" t="s">
        <v>248</v>
      </c>
      <c r="E1424" s="21" t="s">
        <v>2659</v>
      </c>
      <c r="F1424" s="21"/>
      <c r="G1424" s="15">
        <v>265</v>
      </c>
      <c r="H1424" s="22">
        <v>0.55000000000000004</v>
      </c>
      <c r="I1424" s="47">
        <f t="shared" si="61"/>
        <v>145.75</v>
      </c>
      <c r="J1424" s="47">
        <f t="shared" si="60"/>
        <v>119.25</v>
      </c>
      <c r="K1424" s="5"/>
      <c r="M1424" s="19"/>
    </row>
    <row r="1425" spans="1:15" ht="13.5" customHeight="1" x14ac:dyDescent="0.35">
      <c r="A1425" s="45">
        <v>1424</v>
      </c>
      <c r="B1425" s="14">
        <v>1</v>
      </c>
      <c r="C1425" s="46"/>
      <c r="D1425" s="21" t="s">
        <v>247</v>
      </c>
      <c r="E1425" s="21" t="s">
        <v>2659</v>
      </c>
      <c r="F1425" s="21" t="s">
        <v>775</v>
      </c>
      <c r="G1425" s="15">
        <v>126</v>
      </c>
      <c r="H1425" s="22">
        <v>0.55000000000000004</v>
      </c>
      <c r="I1425" s="47">
        <f t="shared" si="61"/>
        <v>69.300000000000011</v>
      </c>
      <c r="J1425" s="47">
        <f t="shared" ref="J1425:J1453" si="62">G1425-I1425</f>
        <v>56.699999999999989</v>
      </c>
      <c r="K1425" s="5">
        <v>44835</v>
      </c>
      <c r="M1425" s="19"/>
    </row>
    <row r="1426" spans="1:15" ht="15" customHeight="1" x14ac:dyDescent="0.35">
      <c r="A1426" s="45">
        <v>1425</v>
      </c>
      <c r="B1426" s="14">
        <v>1</v>
      </c>
      <c r="C1426" s="46"/>
      <c r="D1426" s="21" t="s">
        <v>248</v>
      </c>
      <c r="E1426" s="21" t="s">
        <v>4543</v>
      </c>
      <c r="F1426" s="21" t="s">
        <v>776</v>
      </c>
      <c r="G1426" s="15">
        <v>252</v>
      </c>
      <c r="H1426" s="22">
        <v>0.5</v>
      </c>
      <c r="I1426" s="47">
        <f t="shared" si="61"/>
        <v>126</v>
      </c>
      <c r="J1426" s="47">
        <f t="shared" si="62"/>
        <v>126</v>
      </c>
      <c r="K1426" s="5">
        <v>45047</v>
      </c>
      <c r="M1426" s="19"/>
    </row>
    <row r="1427" spans="1:15" ht="15" customHeight="1" x14ac:dyDescent="0.35">
      <c r="A1427" s="45">
        <v>1426</v>
      </c>
      <c r="B1427" s="14">
        <v>0</v>
      </c>
      <c r="C1427" s="46"/>
      <c r="D1427" s="21" t="s">
        <v>3197</v>
      </c>
      <c r="E1427" s="21" t="s">
        <v>479</v>
      </c>
      <c r="F1427" s="21" t="s">
        <v>2921</v>
      </c>
      <c r="G1427" s="15">
        <v>150</v>
      </c>
      <c r="H1427" s="22">
        <v>0.3</v>
      </c>
      <c r="I1427" s="47">
        <f t="shared" si="61"/>
        <v>45</v>
      </c>
      <c r="J1427" s="47">
        <f t="shared" si="62"/>
        <v>105</v>
      </c>
      <c r="K1427" s="5">
        <v>44713</v>
      </c>
      <c r="M1427" s="19"/>
    </row>
    <row r="1428" spans="1:15" ht="15" customHeight="1" x14ac:dyDescent="0.35">
      <c r="A1428" s="45">
        <v>1427</v>
      </c>
      <c r="B1428" s="14">
        <v>4</v>
      </c>
      <c r="C1428" s="46"/>
      <c r="D1428" s="21" t="s">
        <v>3197</v>
      </c>
      <c r="E1428" s="21" t="s">
        <v>479</v>
      </c>
      <c r="F1428" s="21" t="s">
        <v>41</v>
      </c>
      <c r="G1428" s="15">
        <v>58</v>
      </c>
      <c r="H1428" s="22">
        <v>0.4</v>
      </c>
      <c r="I1428" s="47">
        <f t="shared" si="61"/>
        <v>23.200000000000003</v>
      </c>
      <c r="J1428" s="47">
        <f t="shared" si="62"/>
        <v>34.799999999999997</v>
      </c>
      <c r="K1428" s="5">
        <v>45017</v>
      </c>
      <c r="M1428" s="19"/>
    </row>
    <row r="1429" spans="1:15" ht="15" customHeight="1" x14ac:dyDescent="0.35">
      <c r="A1429" s="45">
        <v>1428</v>
      </c>
      <c r="B1429" s="14">
        <v>0</v>
      </c>
      <c r="C1429" s="46"/>
      <c r="D1429" s="21" t="s">
        <v>4501</v>
      </c>
      <c r="E1429" s="21" t="s">
        <v>245</v>
      </c>
      <c r="F1429" s="21" t="s">
        <v>693</v>
      </c>
      <c r="G1429" s="15">
        <v>276</v>
      </c>
      <c r="H1429" s="22">
        <v>0.6</v>
      </c>
      <c r="I1429" s="47">
        <f t="shared" si="61"/>
        <v>165.6</v>
      </c>
      <c r="J1429" s="47">
        <f t="shared" si="62"/>
        <v>110.4</v>
      </c>
      <c r="K1429" s="5">
        <v>45170</v>
      </c>
      <c r="M1429" s="19"/>
    </row>
    <row r="1430" spans="1:15" ht="15" customHeight="1" x14ac:dyDescent="0.35">
      <c r="A1430" s="45">
        <v>1429</v>
      </c>
      <c r="B1430" s="14">
        <v>1</v>
      </c>
      <c r="C1430" s="46"/>
      <c r="D1430" s="21" t="s">
        <v>4502</v>
      </c>
      <c r="E1430" s="21" t="s">
        <v>245</v>
      </c>
      <c r="F1430" s="21" t="s">
        <v>693</v>
      </c>
      <c r="G1430" s="15">
        <v>1326</v>
      </c>
      <c r="H1430" s="22">
        <v>0.8</v>
      </c>
      <c r="I1430" s="47">
        <f t="shared" si="61"/>
        <v>1060.8</v>
      </c>
      <c r="J1430" s="47">
        <f t="shared" si="62"/>
        <v>265.20000000000005</v>
      </c>
      <c r="K1430" s="5">
        <v>45352</v>
      </c>
      <c r="L1430" s="19"/>
      <c r="M1430" s="19"/>
    </row>
    <row r="1431" spans="1:15" ht="15" customHeight="1" x14ac:dyDescent="0.35">
      <c r="A1431" s="45">
        <v>1430</v>
      </c>
      <c r="B1431" s="14">
        <v>1</v>
      </c>
      <c r="C1431" s="14"/>
      <c r="D1431" s="21" t="s">
        <v>4503</v>
      </c>
      <c r="E1431" s="21" t="s">
        <v>245</v>
      </c>
      <c r="F1431" s="21" t="s">
        <v>705</v>
      </c>
      <c r="G1431" s="15">
        <v>494</v>
      </c>
      <c r="H1431" s="22">
        <v>0.75</v>
      </c>
      <c r="I1431" s="47">
        <f t="shared" si="61"/>
        <v>370.5</v>
      </c>
      <c r="J1431" s="47">
        <f t="shared" si="62"/>
        <v>123.5</v>
      </c>
      <c r="K1431" s="5">
        <v>45139</v>
      </c>
      <c r="L1431" s="19"/>
      <c r="M1431" s="19"/>
    </row>
    <row r="1432" spans="1:15" ht="15" customHeight="1" x14ac:dyDescent="0.35">
      <c r="A1432" s="45">
        <v>1431</v>
      </c>
      <c r="B1432" s="14">
        <v>1</v>
      </c>
      <c r="C1432" s="46"/>
      <c r="D1432" s="21" t="s">
        <v>4523</v>
      </c>
      <c r="E1432" s="21" t="s">
        <v>245</v>
      </c>
      <c r="F1432" s="21" t="s">
        <v>705</v>
      </c>
      <c r="G1432" s="15">
        <v>834</v>
      </c>
      <c r="H1432" s="22">
        <v>0.75</v>
      </c>
      <c r="I1432" s="47">
        <f t="shared" si="61"/>
        <v>625.5</v>
      </c>
      <c r="J1432" s="47">
        <f t="shared" si="62"/>
        <v>208.5</v>
      </c>
      <c r="K1432" s="5">
        <v>45352</v>
      </c>
      <c r="L1432" s="19"/>
      <c r="M1432" s="19"/>
    </row>
    <row r="1433" spans="1:15" ht="15" customHeight="1" x14ac:dyDescent="0.35">
      <c r="A1433" s="45">
        <v>1432</v>
      </c>
      <c r="B1433" s="14">
        <v>0</v>
      </c>
      <c r="C1433" s="46"/>
      <c r="D1433" s="21" t="s">
        <v>1067</v>
      </c>
      <c r="E1433" s="21" t="s">
        <v>1065</v>
      </c>
      <c r="F1433" s="21" t="s">
        <v>1066</v>
      </c>
      <c r="G1433" s="15">
        <v>941.3</v>
      </c>
      <c r="H1433" s="22">
        <v>0.2</v>
      </c>
      <c r="I1433" s="47">
        <f t="shared" si="61"/>
        <v>188.26</v>
      </c>
      <c r="J1433" s="47">
        <f t="shared" si="62"/>
        <v>753.04</v>
      </c>
      <c r="K1433" s="5">
        <v>42917</v>
      </c>
      <c r="L1433" s="19"/>
      <c r="M1433" s="19"/>
      <c r="O1433" s="19"/>
    </row>
    <row r="1434" spans="1:15" ht="15" customHeight="1" x14ac:dyDescent="0.35">
      <c r="A1434" s="45">
        <v>1433</v>
      </c>
      <c r="B1434" s="14">
        <v>0</v>
      </c>
      <c r="C1434" s="46"/>
      <c r="D1434" s="21" t="s">
        <v>814</v>
      </c>
      <c r="E1434" s="21" t="s">
        <v>815</v>
      </c>
      <c r="F1434" s="21" t="s">
        <v>816</v>
      </c>
      <c r="G1434" s="15">
        <v>876.84</v>
      </c>
      <c r="H1434" s="22">
        <v>0.2</v>
      </c>
      <c r="I1434" s="47">
        <f t="shared" si="61"/>
        <v>175.36800000000002</v>
      </c>
      <c r="J1434" s="47">
        <f t="shared" si="62"/>
        <v>701.47199999999998</v>
      </c>
      <c r="K1434" s="5">
        <v>43070</v>
      </c>
      <c r="L1434" s="19"/>
      <c r="M1434" s="19"/>
      <c r="O1434" s="19"/>
    </row>
    <row r="1435" spans="1:15" ht="15" customHeight="1" x14ac:dyDescent="0.35">
      <c r="A1435" s="45">
        <v>1434</v>
      </c>
      <c r="B1435" s="14">
        <v>0</v>
      </c>
      <c r="C1435" s="46"/>
      <c r="D1435" s="21" t="s">
        <v>2716</v>
      </c>
      <c r="E1435" s="21" t="s">
        <v>1349</v>
      </c>
      <c r="F1435" s="21" t="s">
        <v>1410</v>
      </c>
      <c r="G1435" s="15">
        <v>109.02</v>
      </c>
      <c r="H1435" s="22">
        <v>0.55000000000000004</v>
      </c>
      <c r="I1435" s="47">
        <f t="shared" si="61"/>
        <v>59.961000000000006</v>
      </c>
      <c r="J1435" s="47">
        <f t="shared" si="62"/>
        <v>49.05899999999999</v>
      </c>
      <c r="K1435" s="5">
        <v>44197</v>
      </c>
      <c r="L1435" s="19"/>
      <c r="M1435" s="19"/>
      <c r="O1435" s="19"/>
    </row>
    <row r="1436" spans="1:15" ht="15" customHeight="1" x14ac:dyDescent="0.35">
      <c r="A1436" s="45">
        <v>1435</v>
      </c>
      <c r="B1436" s="14">
        <v>0</v>
      </c>
      <c r="C1436" s="46"/>
      <c r="D1436" s="21" t="s">
        <v>2641</v>
      </c>
      <c r="E1436" s="21" t="s">
        <v>2642</v>
      </c>
      <c r="F1436" s="21"/>
      <c r="G1436" s="15">
        <v>131</v>
      </c>
      <c r="H1436" s="22">
        <v>0.2</v>
      </c>
      <c r="I1436" s="47">
        <f t="shared" si="61"/>
        <v>26.200000000000003</v>
      </c>
      <c r="J1436" s="47">
        <f t="shared" si="62"/>
        <v>104.8</v>
      </c>
      <c r="K1436" s="5">
        <v>43709</v>
      </c>
      <c r="L1436" s="19"/>
      <c r="M1436" s="19"/>
      <c r="O1436" s="19"/>
    </row>
    <row r="1437" spans="1:15" ht="15" customHeight="1" x14ac:dyDescent="0.35">
      <c r="A1437" s="45">
        <v>1436</v>
      </c>
      <c r="B1437" s="14">
        <v>1</v>
      </c>
      <c r="C1437" s="46"/>
      <c r="D1437" s="21" t="s">
        <v>1364</v>
      </c>
      <c r="E1437" s="21" t="s">
        <v>1363</v>
      </c>
      <c r="F1437" s="21" t="s">
        <v>44</v>
      </c>
      <c r="G1437" s="15">
        <v>135</v>
      </c>
      <c r="H1437" s="22">
        <v>0.6</v>
      </c>
      <c r="I1437" s="47">
        <f t="shared" si="61"/>
        <v>81</v>
      </c>
      <c r="J1437" s="47">
        <f t="shared" si="62"/>
        <v>54</v>
      </c>
      <c r="K1437" s="5">
        <v>44774</v>
      </c>
      <c r="L1437" s="19"/>
      <c r="M1437" s="19"/>
      <c r="O1437" s="19"/>
    </row>
    <row r="1438" spans="1:15" ht="15" customHeight="1" x14ac:dyDescent="0.35">
      <c r="A1438" s="45">
        <v>1437</v>
      </c>
      <c r="B1438" s="14">
        <v>0</v>
      </c>
      <c r="C1438" s="46"/>
      <c r="D1438" s="21" t="s">
        <v>1365</v>
      </c>
      <c r="E1438" s="21" t="s">
        <v>1363</v>
      </c>
      <c r="F1438" s="21" t="s">
        <v>475</v>
      </c>
      <c r="G1438" s="15">
        <v>90</v>
      </c>
      <c r="H1438" s="22">
        <v>0.5</v>
      </c>
      <c r="I1438" s="47">
        <f t="shared" si="61"/>
        <v>45</v>
      </c>
      <c r="J1438" s="47">
        <f t="shared" si="62"/>
        <v>45</v>
      </c>
      <c r="K1438" s="5">
        <v>44348</v>
      </c>
      <c r="L1438" s="19"/>
      <c r="M1438" s="19"/>
      <c r="O1438" s="19"/>
    </row>
    <row r="1439" spans="1:15" ht="15" customHeight="1" x14ac:dyDescent="0.35">
      <c r="A1439" s="45">
        <v>1438</v>
      </c>
      <c r="B1439" s="14">
        <v>0</v>
      </c>
      <c r="C1439" s="46"/>
      <c r="D1439" s="21" t="s">
        <v>2941</v>
      </c>
      <c r="E1439" s="21" t="s">
        <v>2942</v>
      </c>
      <c r="F1439" s="21" t="s">
        <v>2537</v>
      </c>
      <c r="G1439" s="15">
        <v>234</v>
      </c>
      <c r="H1439" s="22">
        <v>0.5</v>
      </c>
      <c r="I1439" s="47">
        <f t="shared" si="61"/>
        <v>117</v>
      </c>
      <c r="J1439" s="47">
        <f t="shared" si="62"/>
        <v>117</v>
      </c>
      <c r="K1439" s="5"/>
      <c r="L1439" s="19"/>
      <c r="M1439" s="19"/>
      <c r="O1439" s="19"/>
    </row>
    <row r="1440" spans="1:15" ht="15" customHeight="1" x14ac:dyDescent="0.35">
      <c r="A1440" s="45">
        <v>1439</v>
      </c>
      <c r="B1440" s="14">
        <v>0</v>
      </c>
      <c r="C1440" s="14"/>
      <c r="D1440" s="21" t="s">
        <v>4044</v>
      </c>
      <c r="E1440" s="21" t="s">
        <v>629</v>
      </c>
      <c r="F1440" s="21"/>
      <c r="G1440" s="15">
        <v>330</v>
      </c>
      <c r="H1440" s="22">
        <v>0.2</v>
      </c>
      <c r="I1440" s="47">
        <f t="shared" si="61"/>
        <v>66</v>
      </c>
      <c r="J1440" s="47">
        <f t="shared" si="62"/>
        <v>264</v>
      </c>
      <c r="K1440" s="5">
        <v>44774</v>
      </c>
      <c r="L1440" s="19"/>
      <c r="M1440" s="19"/>
      <c r="O1440" s="19"/>
    </row>
    <row r="1441" spans="1:15" ht="15" customHeight="1" x14ac:dyDescent="0.35">
      <c r="A1441" s="45">
        <v>1440</v>
      </c>
      <c r="B1441" s="14">
        <v>0</v>
      </c>
      <c r="C1441" s="46"/>
      <c r="D1441" s="21" t="s">
        <v>1014</v>
      </c>
      <c r="E1441" s="21" t="s">
        <v>1015</v>
      </c>
      <c r="F1441" s="21" t="s">
        <v>1016</v>
      </c>
      <c r="G1441" s="15">
        <v>910.96</v>
      </c>
      <c r="H1441" s="22">
        <v>0.3</v>
      </c>
      <c r="I1441" s="47">
        <f t="shared" si="61"/>
        <v>273.28800000000001</v>
      </c>
      <c r="J1441" s="47">
        <f t="shared" si="62"/>
        <v>637.67200000000003</v>
      </c>
      <c r="K1441" s="5">
        <v>43040</v>
      </c>
      <c r="L1441" s="19"/>
      <c r="M1441" s="19"/>
      <c r="O1441" s="19"/>
    </row>
    <row r="1442" spans="1:15" ht="15" customHeight="1" x14ac:dyDescent="0.35">
      <c r="A1442" s="45">
        <v>1441</v>
      </c>
      <c r="B1442" s="14">
        <v>0</v>
      </c>
      <c r="C1442" s="46"/>
      <c r="D1442" s="21" t="s">
        <v>572</v>
      </c>
      <c r="E1442" s="21" t="s">
        <v>573</v>
      </c>
      <c r="F1442" s="21" t="s">
        <v>777</v>
      </c>
      <c r="G1442" s="15">
        <v>102</v>
      </c>
      <c r="H1442" s="22">
        <v>0.4</v>
      </c>
      <c r="I1442" s="47">
        <f t="shared" si="61"/>
        <v>40.800000000000004</v>
      </c>
      <c r="J1442" s="47">
        <f t="shared" si="62"/>
        <v>61.199999999999996</v>
      </c>
      <c r="K1442" s="5">
        <v>43435</v>
      </c>
      <c r="L1442" s="19"/>
      <c r="M1442" s="19"/>
      <c r="O1442" s="19"/>
    </row>
    <row r="1443" spans="1:15" ht="15" customHeight="1" x14ac:dyDescent="0.35">
      <c r="A1443" s="45">
        <v>1442</v>
      </c>
      <c r="B1443" s="14">
        <v>0</v>
      </c>
      <c r="C1443" s="46"/>
      <c r="D1443" s="21" t="s">
        <v>2076</v>
      </c>
      <c r="E1443" s="21"/>
      <c r="F1443" s="21"/>
      <c r="G1443" s="15">
        <v>388.09</v>
      </c>
      <c r="H1443" s="22">
        <v>0.18</v>
      </c>
      <c r="I1443" s="47">
        <f t="shared" si="61"/>
        <v>69.856199999999987</v>
      </c>
      <c r="J1443" s="47">
        <f t="shared" si="62"/>
        <v>318.23379999999997</v>
      </c>
      <c r="K1443" s="5">
        <v>43862</v>
      </c>
      <c r="L1443" s="19"/>
      <c r="M1443" s="19"/>
      <c r="O1443" s="19"/>
    </row>
    <row r="1444" spans="1:15" ht="15" customHeight="1" x14ac:dyDescent="0.35">
      <c r="A1444" s="45">
        <v>1443</v>
      </c>
      <c r="B1444" s="14">
        <v>0</v>
      </c>
      <c r="C1444" s="46"/>
      <c r="D1444" s="21" t="s">
        <v>2117</v>
      </c>
      <c r="E1444" s="21" t="s">
        <v>317</v>
      </c>
      <c r="F1444" s="21"/>
      <c r="G1444" s="15">
        <v>451.5</v>
      </c>
      <c r="H1444" s="22">
        <v>0.18</v>
      </c>
      <c r="I1444" s="47">
        <f t="shared" si="61"/>
        <v>81.27</v>
      </c>
      <c r="J1444" s="47">
        <f t="shared" si="62"/>
        <v>370.23</v>
      </c>
      <c r="K1444" s="5">
        <v>43617</v>
      </c>
      <c r="L1444" s="19"/>
      <c r="M1444" s="19"/>
      <c r="O1444" s="19"/>
    </row>
    <row r="1445" spans="1:15" ht="15" customHeight="1" x14ac:dyDescent="0.35">
      <c r="A1445" s="45">
        <v>1444</v>
      </c>
      <c r="B1445" s="14">
        <v>0</v>
      </c>
      <c r="C1445" s="46"/>
      <c r="D1445" s="21" t="s">
        <v>2181</v>
      </c>
      <c r="E1445" s="21" t="s">
        <v>2182</v>
      </c>
      <c r="F1445" s="21"/>
      <c r="G1445" s="15">
        <v>430</v>
      </c>
      <c r="H1445" s="22">
        <v>0.13</v>
      </c>
      <c r="I1445" s="47">
        <f t="shared" si="61"/>
        <v>55.9</v>
      </c>
      <c r="J1445" s="47">
        <f t="shared" si="62"/>
        <v>374.1</v>
      </c>
      <c r="K1445" s="5">
        <v>43374</v>
      </c>
      <c r="L1445" s="19"/>
      <c r="M1445" s="19"/>
      <c r="O1445" s="19"/>
    </row>
    <row r="1446" spans="1:15" ht="15" customHeight="1" x14ac:dyDescent="0.35">
      <c r="A1446" s="45">
        <v>1445</v>
      </c>
      <c r="B1446" s="14">
        <v>0</v>
      </c>
      <c r="C1446" s="46"/>
      <c r="D1446" s="21" t="s">
        <v>574</v>
      </c>
      <c r="E1446" s="21" t="s">
        <v>423</v>
      </c>
      <c r="F1446" s="21"/>
      <c r="G1446" s="15">
        <v>165</v>
      </c>
      <c r="H1446" s="22">
        <v>0.4</v>
      </c>
      <c r="I1446" s="47">
        <f t="shared" si="61"/>
        <v>66</v>
      </c>
      <c r="J1446" s="47">
        <f t="shared" si="62"/>
        <v>99</v>
      </c>
      <c r="K1446" s="5">
        <v>43070</v>
      </c>
      <c r="L1446" s="19"/>
      <c r="M1446" s="19"/>
      <c r="O1446" s="19"/>
    </row>
    <row r="1447" spans="1:15" ht="15" customHeight="1" x14ac:dyDescent="0.35">
      <c r="A1447" s="45">
        <v>1446</v>
      </c>
      <c r="B1447" s="14">
        <v>0</v>
      </c>
      <c r="C1447" s="46"/>
      <c r="D1447" s="21" t="s">
        <v>1888</v>
      </c>
      <c r="E1447" s="21" t="s">
        <v>1889</v>
      </c>
      <c r="F1447" s="21" t="s">
        <v>1890</v>
      </c>
      <c r="G1447" s="15">
        <v>181</v>
      </c>
      <c r="H1447" s="22">
        <v>0.18</v>
      </c>
      <c r="I1447" s="47">
        <f t="shared" si="61"/>
        <v>32.58</v>
      </c>
      <c r="J1447" s="47"/>
      <c r="K1447" s="5">
        <v>44652</v>
      </c>
      <c r="L1447" s="19"/>
      <c r="M1447" s="19"/>
      <c r="O1447" s="19"/>
    </row>
    <row r="1448" spans="1:15" ht="15" customHeight="1" x14ac:dyDescent="0.35">
      <c r="A1448" s="45">
        <v>1447</v>
      </c>
      <c r="B1448" s="14">
        <v>0</v>
      </c>
      <c r="C1448" s="46"/>
      <c r="D1448" s="21" t="s">
        <v>1290</v>
      </c>
      <c r="E1448" s="21" t="s">
        <v>1291</v>
      </c>
      <c r="F1448" s="21" t="s">
        <v>1292</v>
      </c>
      <c r="G1448" s="15">
        <v>189</v>
      </c>
      <c r="H1448" s="22">
        <v>0.15</v>
      </c>
      <c r="I1448" s="47">
        <f t="shared" si="61"/>
        <v>28.349999999999998</v>
      </c>
      <c r="J1448" s="47">
        <f t="shared" si="62"/>
        <v>160.65</v>
      </c>
      <c r="K1448" s="5">
        <v>44652</v>
      </c>
      <c r="L1448" s="19"/>
      <c r="M1448" s="19"/>
      <c r="O1448" s="19"/>
    </row>
    <row r="1449" spans="1:15" ht="15" customHeight="1" x14ac:dyDescent="0.35">
      <c r="A1449" s="45">
        <v>1448</v>
      </c>
      <c r="B1449" s="14">
        <v>0</v>
      </c>
      <c r="C1449" s="46"/>
      <c r="D1449" s="21" t="s">
        <v>255</v>
      </c>
      <c r="E1449" s="21" t="s">
        <v>256</v>
      </c>
      <c r="F1449" s="21"/>
      <c r="G1449" s="15">
        <v>90</v>
      </c>
      <c r="H1449" s="22">
        <v>0.4</v>
      </c>
      <c r="I1449" s="47">
        <f t="shared" si="61"/>
        <v>36</v>
      </c>
      <c r="J1449" s="47">
        <f t="shared" si="62"/>
        <v>54</v>
      </c>
      <c r="K1449" s="5">
        <v>42795</v>
      </c>
      <c r="L1449" s="19"/>
      <c r="M1449" s="19"/>
      <c r="O1449" s="19"/>
    </row>
    <row r="1450" spans="1:15" ht="15" customHeight="1" x14ac:dyDescent="0.35">
      <c r="A1450" s="45">
        <v>1449</v>
      </c>
      <c r="B1450" s="14">
        <v>0</v>
      </c>
      <c r="C1450" s="46"/>
      <c r="D1450" s="21" t="s">
        <v>257</v>
      </c>
      <c r="E1450" s="21" t="s">
        <v>256</v>
      </c>
      <c r="F1450" s="21"/>
      <c r="G1450" s="15">
        <v>87</v>
      </c>
      <c r="H1450" s="22">
        <v>0.4</v>
      </c>
      <c r="I1450" s="47">
        <f t="shared" si="61"/>
        <v>34.800000000000004</v>
      </c>
      <c r="J1450" s="47">
        <f t="shared" si="62"/>
        <v>52.199999999999996</v>
      </c>
      <c r="K1450" s="5">
        <v>42917</v>
      </c>
      <c r="L1450" s="19"/>
      <c r="M1450" s="19"/>
      <c r="O1450" s="19"/>
    </row>
    <row r="1451" spans="1:15" ht="15" customHeight="1" x14ac:dyDescent="0.35">
      <c r="A1451" s="45">
        <v>1450</v>
      </c>
      <c r="B1451" s="14">
        <v>0</v>
      </c>
      <c r="C1451" s="46"/>
      <c r="D1451" s="21" t="s">
        <v>235</v>
      </c>
      <c r="E1451" s="21" t="s">
        <v>236</v>
      </c>
      <c r="F1451" s="21"/>
      <c r="G1451" s="15">
        <v>226.28</v>
      </c>
      <c r="H1451" s="22">
        <v>0.5</v>
      </c>
      <c r="I1451" s="47">
        <f t="shared" si="61"/>
        <v>113.14</v>
      </c>
      <c r="J1451" s="47">
        <f t="shared" si="62"/>
        <v>113.14</v>
      </c>
      <c r="K1451" s="5">
        <v>44593</v>
      </c>
      <c r="L1451" s="19"/>
      <c r="M1451" s="19"/>
      <c r="O1451" s="19"/>
    </row>
    <row r="1452" spans="1:15" ht="15" customHeight="1" x14ac:dyDescent="0.35">
      <c r="A1452" s="45">
        <v>1451</v>
      </c>
      <c r="B1452" s="14">
        <v>0</v>
      </c>
      <c r="C1452" s="46"/>
      <c r="D1452" s="21" t="s">
        <v>570</v>
      </c>
      <c r="E1452" s="21" t="s">
        <v>571</v>
      </c>
      <c r="F1452" s="21"/>
      <c r="G1452" s="15">
        <v>138</v>
      </c>
      <c r="H1452" s="22">
        <v>0.4</v>
      </c>
      <c r="I1452" s="47">
        <f t="shared" si="61"/>
        <v>55.2</v>
      </c>
      <c r="J1452" s="47">
        <f t="shared" si="62"/>
        <v>82.8</v>
      </c>
      <c r="K1452" s="5">
        <v>43070</v>
      </c>
      <c r="L1452" s="19"/>
      <c r="M1452" s="19"/>
      <c r="O1452" s="19"/>
    </row>
    <row r="1453" spans="1:15" ht="15" customHeight="1" x14ac:dyDescent="0.35">
      <c r="A1453" s="45">
        <v>1452</v>
      </c>
      <c r="B1453" s="14">
        <v>0</v>
      </c>
      <c r="C1453" s="46"/>
      <c r="D1453" s="21" t="s">
        <v>1289</v>
      </c>
      <c r="E1453" s="21" t="s">
        <v>266</v>
      </c>
      <c r="F1453" s="21"/>
      <c r="G1453" s="15">
        <v>85.8</v>
      </c>
      <c r="H1453" s="22">
        <v>0.4</v>
      </c>
      <c r="I1453" s="47">
        <f t="shared" si="61"/>
        <v>34.32</v>
      </c>
      <c r="J1453" s="47">
        <f t="shared" si="62"/>
        <v>51.48</v>
      </c>
      <c r="K1453" s="5">
        <v>43101</v>
      </c>
      <c r="L1453" s="19"/>
      <c r="M1453" s="19"/>
      <c r="O1453" s="19"/>
    </row>
    <row r="1454" spans="1:15" ht="15" customHeight="1" x14ac:dyDescent="0.35">
      <c r="A1454" s="45">
        <v>1453</v>
      </c>
      <c r="B1454" s="14">
        <v>0</v>
      </c>
      <c r="C1454" s="46"/>
      <c r="D1454" s="21" t="s">
        <v>1756</v>
      </c>
      <c r="E1454" s="21" t="s">
        <v>269</v>
      </c>
      <c r="F1454" s="21"/>
      <c r="G1454" s="15">
        <v>71</v>
      </c>
      <c r="H1454" s="22">
        <v>0.4</v>
      </c>
      <c r="I1454" s="47">
        <f t="shared" si="61"/>
        <v>28.400000000000002</v>
      </c>
      <c r="J1454" s="47">
        <f t="shared" ref="J1454:J1487" si="63">G1454-I1454</f>
        <v>42.599999999999994</v>
      </c>
      <c r="K1454" s="5">
        <v>43282</v>
      </c>
      <c r="L1454" s="19"/>
      <c r="M1454" s="19"/>
      <c r="O1454" s="19"/>
    </row>
    <row r="1455" spans="1:15" ht="15" customHeight="1" x14ac:dyDescent="0.35">
      <c r="A1455" s="45">
        <v>1454</v>
      </c>
      <c r="B1455" s="14">
        <v>0</v>
      </c>
      <c r="C1455" s="46"/>
      <c r="D1455" s="21" t="s">
        <v>982</v>
      </c>
      <c r="E1455" s="21" t="s">
        <v>53</v>
      </c>
      <c r="F1455" s="21" t="s">
        <v>382</v>
      </c>
      <c r="G1455" s="15">
        <v>70</v>
      </c>
      <c r="H1455" s="22">
        <v>0.6</v>
      </c>
      <c r="I1455" s="47">
        <f t="shared" si="61"/>
        <v>42</v>
      </c>
      <c r="J1455" s="47">
        <f t="shared" si="63"/>
        <v>28</v>
      </c>
      <c r="K1455" s="5">
        <v>43160</v>
      </c>
      <c r="L1455" s="19"/>
      <c r="M1455" s="19"/>
      <c r="O1455" s="19"/>
    </row>
    <row r="1456" spans="1:15" ht="15" customHeight="1" x14ac:dyDescent="0.35">
      <c r="A1456" s="45">
        <v>1455</v>
      </c>
      <c r="B1456" s="14">
        <v>1</v>
      </c>
      <c r="C1456" s="46" t="s">
        <v>3625</v>
      </c>
      <c r="D1456" s="21" t="s">
        <v>4317</v>
      </c>
      <c r="E1456" s="21" t="s">
        <v>3541</v>
      </c>
      <c r="F1456" s="21" t="s">
        <v>3542</v>
      </c>
      <c r="G1456" s="15">
        <v>285</v>
      </c>
      <c r="H1456" s="22">
        <v>0.5</v>
      </c>
      <c r="I1456" s="47">
        <f t="shared" si="61"/>
        <v>142.5</v>
      </c>
      <c r="J1456" s="47">
        <f t="shared" si="63"/>
        <v>142.5</v>
      </c>
      <c r="K1456" s="5">
        <v>44927</v>
      </c>
      <c r="L1456" s="19"/>
      <c r="M1456" s="19"/>
      <c r="O1456" s="19"/>
    </row>
    <row r="1457" spans="1:15" ht="15" customHeight="1" x14ac:dyDescent="0.35">
      <c r="A1457" s="45">
        <v>1456</v>
      </c>
      <c r="B1457" s="14">
        <v>0</v>
      </c>
      <c r="C1457" s="46"/>
      <c r="D1457" s="21" t="s">
        <v>4205</v>
      </c>
      <c r="E1457" s="21" t="s">
        <v>4206</v>
      </c>
      <c r="F1457" s="21" t="s">
        <v>4207</v>
      </c>
      <c r="G1457" s="15">
        <v>556</v>
      </c>
      <c r="H1457" s="22">
        <v>0.3</v>
      </c>
      <c r="I1457" s="47">
        <f t="shared" si="61"/>
        <v>166.79999999999998</v>
      </c>
      <c r="J1457" s="47">
        <f t="shared" si="63"/>
        <v>389.20000000000005</v>
      </c>
      <c r="K1457" s="5"/>
      <c r="M1457" s="19"/>
      <c r="O1457" s="19"/>
    </row>
    <row r="1458" spans="1:15" ht="15" customHeight="1" x14ac:dyDescent="0.35">
      <c r="A1458" s="45">
        <v>1457</v>
      </c>
      <c r="B1458" s="14">
        <v>0</v>
      </c>
      <c r="C1458" s="46" t="s">
        <v>3548</v>
      </c>
      <c r="D1458" s="21" t="s">
        <v>3549</v>
      </c>
      <c r="E1458" s="21" t="s">
        <v>128</v>
      </c>
      <c r="F1458" s="21" t="s">
        <v>234</v>
      </c>
      <c r="G1458" s="15">
        <v>523</v>
      </c>
      <c r="H1458" s="22">
        <v>0.25</v>
      </c>
      <c r="I1458" s="47">
        <f t="shared" si="61"/>
        <v>130.75</v>
      </c>
      <c r="J1458" s="47">
        <f t="shared" si="63"/>
        <v>392.25</v>
      </c>
      <c r="K1458" s="5">
        <v>44197</v>
      </c>
      <c r="L1458" s="19"/>
      <c r="M1458" s="19"/>
      <c r="O1458" s="19"/>
    </row>
    <row r="1459" spans="1:15" ht="15" customHeight="1" x14ac:dyDescent="0.35">
      <c r="A1459" s="45">
        <v>1458</v>
      </c>
      <c r="B1459" s="14">
        <v>2</v>
      </c>
      <c r="C1459" s="46"/>
      <c r="D1459" s="21" t="s">
        <v>4539</v>
      </c>
      <c r="E1459" s="21" t="s">
        <v>2170</v>
      </c>
      <c r="F1459" s="21" t="s">
        <v>4540</v>
      </c>
      <c r="G1459" s="15">
        <v>217</v>
      </c>
      <c r="H1459" s="22">
        <v>0.6</v>
      </c>
      <c r="I1459" s="47">
        <f t="shared" si="61"/>
        <v>130.19999999999999</v>
      </c>
      <c r="J1459" s="47">
        <f t="shared" si="63"/>
        <v>86.800000000000011</v>
      </c>
      <c r="K1459" s="5"/>
      <c r="L1459" s="19"/>
      <c r="M1459" s="19"/>
      <c r="O1459" s="19"/>
    </row>
    <row r="1460" spans="1:15" ht="15" customHeight="1" x14ac:dyDescent="0.35">
      <c r="A1460" s="45">
        <v>1459</v>
      </c>
      <c r="B1460" s="14">
        <v>0</v>
      </c>
      <c r="C1460" s="46"/>
      <c r="D1460" s="21" t="s">
        <v>1361</v>
      </c>
      <c r="E1460" s="21" t="s">
        <v>2170</v>
      </c>
      <c r="F1460" s="21" t="s">
        <v>1362</v>
      </c>
      <c r="G1460" s="15">
        <v>133.03</v>
      </c>
      <c r="H1460" s="22">
        <v>0.6</v>
      </c>
      <c r="I1460" s="47">
        <f t="shared" si="61"/>
        <v>79.817999999999998</v>
      </c>
      <c r="J1460" s="47">
        <f t="shared" si="63"/>
        <v>53.212000000000003</v>
      </c>
      <c r="K1460" s="5">
        <v>44256</v>
      </c>
      <c r="L1460" s="19"/>
      <c r="O1460" s="19"/>
    </row>
    <row r="1461" spans="1:15" ht="15" customHeight="1" x14ac:dyDescent="0.35">
      <c r="A1461" s="45">
        <v>1460</v>
      </c>
      <c r="B1461" s="14">
        <v>2</v>
      </c>
      <c r="C1461" s="46"/>
      <c r="D1461" s="21" t="s">
        <v>4573</v>
      </c>
      <c r="E1461" s="21" t="s">
        <v>654</v>
      </c>
      <c r="F1461" s="21" t="s">
        <v>44</v>
      </c>
      <c r="G1461" s="15">
        <v>231</v>
      </c>
      <c r="H1461" s="22">
        <v>0.5</v>
      </c>
      <c r="I1461" s="47">
        <f t="shared" si="61"/>
        <v>115.5</v>
      </c>
      <c r="J1461" s="47">
        <f t="shared" si="63"/>
        <v>115.5</v>
      </c>
      <c r="K1461" s="5">
        <v>45200</v>
      </c>
      <c r="L1461" s="19"/>
      <c r="O1461" s="19"/>
    </row>
    <row r="1462" spans="1:15" ht="15" customHeight="1" x14ac:dyDescent="0.35">
      <c r="A1462" s="45">
        <v>1461</v>
      </c>
      <c r="B1462" s="14">
        <v>0</v>
      </c>
      <c r="C1462" s="46" t="s">
        <v>3599</v>
      </c>
      <c r="D1462" s="21" t="s">
        <v>1360</v>
      </c>
      <c r="E1462" s="21" t="s">
        <v>3982</v>
      </c>
      <c r="F1462" s="21" t="s">
        <v>738</v>
      </c>
      <c r="G1462" s="15">
        <v>159</v>
      </c>
      <c r="H1462" s="22">
        <v>0.6</v>
      </c>
      <c r="I1462" s="47">
        <f t="shared" si="61"/>
        <v>95.399999999999991</v>
      </c>
      <c r="J1462" s="47">
        <f t="shared" si="63"/>
        <v>63.600000000000009</v>
      </c>
      <c r="K1462" s="5">
        <v>44958</v>
      </c>
      <c r="L1462" s="19"/>
    </row>
    <row r="1463" spans="1:15" ht="15" customHeight="1" x14ac:dyDescent="0.35">
      <c r="A1463" s="45">
        <v>1462</v>
      </c>
      <c r="B1463" s="14">
        <v>1</v>
      </c>
      <c r="C1463" s="46"/>
      <c r="D1463" s="21" t="s">
        <v>3806</v>
      </c>
      <c r="E1463" s="21" t="s">
        <v>188</v>
      </c>
      <c r="F1463" s="21" t="s">
        <v>413</v>
      </c>
      <c r="G1463" s="15">
        <v>313.95</v>
      </c>
      <c r="H1463" s="22">
        <v>0.6</v>
      </c>
      <c r="I1463" s="47">
        <f t="shared" si="61"/>
        <v>188.36999999999998</v>
      </c>
      <c r="J1463" s="47">
        <f t="shared" si="63"/>
        <v>125.58000000000001</v>
      </c>
      <c r="K1463" s="5">
        <v>44958</v>
      </c>
      <c r="L1463" s="19"/>
    </row>
    <row r="1464" spans="1:15" ht="15" customHeight="1" x14ac:dyDescent="0.35">
      <c r="A1464" s="45">
        <v>1463</v>
      </c>
      <c r="B1464" s="14">
        <v>1</v>
      </c>
      <c r="C1464" s="61"/>
      <c r="D1464" s="21" t="s">
        <v>3806</v>
      </c>
      <c r="E1464" s="21" t="s">
        <v>188</v>
      </c>
      <c r="F1464" s="21" t="s">
        <v>234</v>
      </c>
      <c r="G1464" s="15">
        <v>231</v>
      </c>
      <c r="H1464" s="22">
        <v>0.6</v>
      </c>
      <c r="I1464" s="47">
        <f t="shared" si="61"/>
        <v>138.6</v>
      </c>
      <c r="J1464" s="47">
        <f t="shared" si="63"/>
        <v>92.4</v>
      </c>
      <c r="K1464" s="5">
        <v>45383</v>
      </c>
      <c r="L1464" s="19"/>
    </row>
    <row r="1465" spans="1:15" ht="15" customHeight="1" x14ac:dyDescent="0.35">
      <c r="A1465" s="45">
        <v>1464</v>
      </c>
      <c r="B1465" s="14">
        <v>1</v>
      </c>
      <c r="C1465" s="14"/>
      <c r="D1465" s="21" t="s">
        <v>3886</v>
      </c>
      <c r="E1465" s="21" t="s">
        <v>480</v>
      </c>
      <c r="F1465" s="21" t="s">
        <v>3887</v>
      </c>
      <c r="G1465" s="15">
        <v>134.72</v>
      </c>
      <c r="H1465" s="22">
        <v>0.55000000000000004</v>
      </c>
      <c r="I1465" s="47">
        <f t="shared" si="61"/>
        <v>74.096000000000004</v>
      </c>
      <c r="J1465" s="47">
        <f t="shared" si="63"/>
        <v>60.623999999999995</v>
      </c>
      <c r="K1465" s="5">
        <v>44593</v>
      </c>
      <c r="L1465" s="19"/>
      <c r="N1465" s="37"/>
    </row>
    <row r="1466" spans="1:15" ht="15" customHeight="1" x14ac:dyDescent="0.35">
      <c r="A1466" s="45">
        <v>1465</v>
      </c>
      <c r="B1466" s="14">
        <v>0</v>
      </c>
      <c r="C1466" s="46"/>
      <c r="D1466" s="21" t="s">
        <v>1003</v>
      </c>
      <c r="E1466" s="21" t="s">
        <v>1004</v>
      </c>
      <c r="F1466" s="21" t="s">
        <v>3892</v>
      </c>
      <c r="G1466" s="15">
        <v>345</v>
      </c>
      <c r="H1466" s="22">
        <v>0.2</v>
      </c>
      <c r="I1466" s="47">
        <f t="shared" si="61"/>
        <v>69</v>
      </c>
      <c r="J1466" s="47">
        <f t="shared" si="63"/>
        <v>276</v>
      </c>
      <c r="K1466" s="5">
        <v>43709</v>
      </c>
      <c r="L1466" s="19"/>
    </row>
    <row r="1467" spans="1:15" ht="15" customHeight="1" x14ac:dyDescent="0.35">
      <c r="A1467" s="45">
        <v>1466</v>
      </c>
      <c r="B1467" s="14">
        <v>0</v>
      </c>
      <c r="C1467" s="46"/>
      <c r="D1467" s="21" t="s">
        <v>1851</v>
      </c>
      <c r="E1467" s="21" t="s">
        <v>1004</v>
      </c>
      <c r="F1467" s="21" t="s">
        <v>337</v>
      </c>
      <c r="G1467" s="15">
        <v>924</v>
      </c>
      <c r="H1467" s="22">
        <v>0.2</v>
      </c>
      <c r="I1467" s="47">
        <f t="shared" si="61"/>
        <v>184.8</v>
      </c>
      <c r="J1467" s="47">
        <f t="shared" si="63"/>
        <v>739.2</v>
      </c>
      <c r="K1467" s="5">
        <v>43191</v>
      </c>
      <c r="L1467" s="19"/>
    </row>
    <row r="1468" spans="1:15" ht="15" customHeight="1" x14ac:dyDescent="0.35">
      <c r="A1468" s="45">
        <v>1467</v>
      </c>
      <c r="B1468" s="14">
        <v>0</v>
      </c>
      <c r="C1468" s="46"/>
      <c r="D1468" s="21" t="s">
        <v>3699</v>
      </c>
      <c r="E1468" s="21" t="s">
        <v>1114</v>
      </c>
      <c r="F1468" s="21"/>
      <c r="G1468" s="15">
        <v>790</v>
      </c>
      <c r="H1468" s="22">
        <v>0.15</v>
      </c>
      <c r="I1468" s="47">
        <f t="shared" ref="I1468:I1510" si="64">G1468*H1468</f>
        <v>118.5</v>
      </c>
      <c r="J1468" s="47">
        <f t="shared" si="63"/>
        <v>671.5</v>
      </c>
      <c r="K1468" s="5">
        <v>43160</v>
      </c>
      <c r="L1468" s="19"/>
    </row>
    <row r="1469" spans="1:15" ht="15" customHeight="1" x14ac:dyDescent="0.35">
      <c r="A1469" s="45">
        <v>1468</v>
      </c>
      <c r="B1469" s="14">
        <v>0</v>
      </c>
      <c r="C1469" s="14"/>
      <c r="D1469" s="21" t="s">
        <v>4482</v>
      </c>
      <c r="E1469" s="21" t="s">
        <v>563</v>
      </c>
      <c r="F1469" s="21" t="s">
        <v>2873</v>
      </c>
      <c r="G1469" s="15">
        <v>76</v>
      </c>
      <c r="H1469" s="22">
        <v>0.2</v>
      </c>
      <c r="I1469" s="47">
        <f t="shared" si="64"/>
        <v>15.200000000000001</v>
      </c>
      <c r="J1469" s="47">
        <f t="shared" si="63"/>
        <v>60.8</v>
      </c>
      <c r="K1469" s="5">
        <v>44629</v>
      </c>
    </row>
    <row r="1470" spans="1:15" ht="15" customHeight="1" x14ac:dyDescent="0.35">
      <c r="A1470" s="45">
        <v>1469</v>
      </c>
      <c r="B1470" s="14">
        <v>1</v>
      </c>
      <c r="C1470" s="46"/>
      <c r="D1470" s="21" t="s">
        <v>1816</v>
      </c>
      <c r="E1470" s="21" t="s">
        <v>1817</v>
      </c>
      <c r="F1470" s="21"/>
      <c r="G1470" s="15">
        <v>209</v>
      </c>
      <c r="H1470" s="22">
        <v>0.06</v>
      </c>
      <c r="I1470" s="47">
        <f t="shared" si="64"/>
        <v>12.54</v>
      </c>
      <c r="J1470" s="47">
        <f t="shared" si="63"/>
        <v>196.46</v>
      </c>
      <c r="K1470" s="5">
        <v>45078</v>
      </c>
    </row>
    <row r="1471" spans="1:15" ht="15" customHeight="1" x14ac:dyDescent="0.35">
      <c r="A1471" s="45">
        <v>1470</v>
      </c>
      <c r="B1471" s="14">
        <v>1</v>
      </c>
      <c r="C1471" s="46"/>
      <c r="D1471" s="21" t="s">
        <v>2273</v>
      </c>
      <c r="E1471" s="21" t="s">
        <v>2274</v>
      </c>
      <c r="F1471" s="21" t="s">
        <v>2275</v>
      </c>
      <c r="G1471" s="15">
        <v>341</v>
      </c>
      <c r="H1471" s="22">
        <v>0.15</v>
      </c>
      <c r="I1471" s="47">
        <f t="shared" si="64"/>
        <v>51.15</v>
      </c>
      <c r="J1471" s="47">
        <f t="shared" si="63"/>
        <v>289.85000000000002</v>
      </c>
      <c r="K1471" s="5">
        <v>44513</v>
      </c>
      <c r="L1471" s="18" t="s">
        <v>2210</v>
      </c>
    </row>
    <row r="1472" spans="1:15" ht="15" customHeight="1" x14ac:dyDescent="0.35">
      <c r="A1472" s="45">
        <v>1471</v>
      </c>
      <c r="B1472" s="14">
        <v>1</v>
      </c>
      <c r="C1472" s="46"/>
      <c r="D1472" s="21" t="s">
        <v>3783</v>
      </c>
      <c r="E1472" s="21" t="s">
        <v>2985</v>
      </c>
      <c r="F1472" s="21" t="s">
        <v>218</v>
      </c>
      <c r="G1472" s="15">
        <v>375</v>
      </c>
      <c r="H1472" s="22">
        <v>0.3</v>
      </c>
      <c r="I1472" s="47">
        <f t="shared" si="64"/>
        <v>112.5</v>
      </c>
      <c r="J1472" s="47">
        <f t="shared" si="63"/>
        <v>262.5</v>
      </c>
      <c r="K1472" s="5">
        <v>44197</v>
      </c>
    </row>
    <row r="1473" spans="1:15" ht="15" customHeight="1" x14ac:dyDescent="0.35">
      <c r="A1473" s="45">
        <v>1472</v>
      </c>
      <c r="B1473" s="14">
        <v>1</v>
      </c>
      <c r="C1473" s="46"/>
      <c r="D1473" s="21" t="s">
        <v>4519</v>
      </c>
      <c r="E1473" s="21" t="s">
        <v>4520</v>
      </c>
      <c r="F1473" s="21" t="s">
        <v>202</v>
      </c>
      <c r="G1473" s="15">
        <v>2100</v>
      </c>
      <c r="H1473" s="22">
        <v>0.85</v>
      </c>
      <c r="I1473" s="47">
        <f t="shared" si="64"/>
        <v>1785</v>
      </c>
      <c r="J1473" s="47">
        <f t="shared" si="63"/>
        <v>315</v>
      </c>
      <c r="K1473" s="5"/>
    </row>
    <row r="1474" spans="1:15" ht="15" customHeight="1" x14ac:dyDescent="0.35">
      <c r="A1474" s="45">
        <v>1473</v>
      </c>
      <c r="B1474" s="14">
        <v>0</v>
      </c>
      <c r="C1474" s="46"/>
      <c r="D1474" s="21" t="s">
        <v>3946</v>
      </c>
      <c r="E1474" s="21" t="s">
        <v>2985</v>
      </c>
      <c r="F1474" s="21" t="s">
        <v>2986</v>
      </c>
      <c r="G1474" s="15">
        <v>1977</v>
      </c>
      <c r="H1474" s="22">
        <v>0.67</v>
      </c>
      <c r="I1474" s="47">
        <f t="shared" si="64"/>
        <v>1324.5900000000001</v>
      </c>
      <c r="J1474" s="47">
        <f t="shared" si="63"/>
        <v>652.40999999999985</v>
      </c>
      <c r="K1474" s="5">
        <v>44743</v>
      </c>
    </row>
    <row r="1475" spans="1:15" ht="15" customHeight="1" x14ac:dyDescent="0.35">
      <c r="A1475" s="45">
        <v>1474</v>
      </c>
      <c r="B1475" s="14">
        <v>0</v>
      </c>
      <c r="C1475" s="46"/>
      <c r="D1475" s="21" t="s">
        <v>4414</v>
      </c>
      <c r="E1475" s="21" t="s">
        <v>3732</v>
      </c>
      <c r="F1475" s="21" t="s">
        <v>413</v>
      </c>
      <c r="G1475" s="15">
        <v>70</v>
      </c>
      <c r="H1475" s="22">
        <v>0.25</v>
      </c>
      <c r="I1475" s="47">
        <f t="shared" si="64"/>
        <v>17.5</v>
      </c>
      <c r="J1475" s="47">
        <f t="shared" si="63"/>
        <v>52.5</v>
      </c>
      <c r="K1475" s="5">
        <v>44835</v>
      </c>
    </row>
    <row r="1476" spans="1:15" ht="15" customHeight="1" x14ac:dyDescent="0.35">
      <c r="A1476" s="45">
        <v>1475</v>
      </c>
      <c r="B1476" s="14">
        <v>0</v>
      </c>
      <c r="C1476" s="46"/>
      <c r="D1476" s="21" t="s">
        <v>278</v>
      </c>
      <c r="E1476" s="21" t="s">
        <v>279</v>
      </c>
      <c r="F1476" s="21" t="s">
        <v>44</v>
      </c>
      <c r="G1476" s="15">
        <v>243.22</v>
      </c>
      <c r="H1476" s="22">
        <v>0.7</v>
      </c>
      <c r="I1476" s="47">
        <f t="shared" si="64"/>
        <v>170.25399999999999</v>
      </c>
      <c r="J1476" s="47">
        <f t="shared" si="63"/>
        <v>72.966000000000008</v>
      </c>
      <c r="K1476" s="5">
        <v>44348</v>
      </c>
    </row>
    <row r="1477" spans="1:15" ht="15" customHeight="1" x14ac:dyDescent="0.35">
      <c r="A1477" s="45">
        <v>1476</v>
      </c>
      <c r="B1477" s="14">
        <v>0</v>
      </c>
      <c r="C1477" s="46" t="s">
        <v>3848</v>
      </c>
      <c r="D1477" s="21" t="s">
        <v>275</v>
      </c>
      <c r="E1477" s="21" t="s">
        <v>276</v>
      </c>
      <c r="F1477" s="21" t="s">
        <v>218</v>
      </c>
      <c r="G1477" s="15">
        <v>56.49</v>
      </c>
      <c r="H1477" s="22">
        <v>0.3</v>
      </c>
      <c r="I1477" s="47">
        <f t="shared" si="64"/>
        <v>16.946999999999999</v>
      </c>
      <c r="J1477" s="47">
        <f t="shared" si="63"/>
        <v>39.543000000000006</v>
      </c>
      <c r="K1477" s="5">
        <v>44621</v>
      </c>
    </row>
    <row r="1478" spans="1:15" ht="15" customHeight="1" x14ac:dyDescent="0.35">
      <c r="A1478" s="45">
        <v>1477</v>
      </c>
      <c r="B1478" s="14">
        <v>0</v>
      </c>
      <c r="C1478" s="46"/>
      <c r="D1478" s="21" t="s">
        <v>2924</v>
      </c>
      <c r="E1478" s="21" t="s">
        <v>288</v>
      </c>
      <c r="F1478" s="21" t="s">
        <v>410</v>
      </c>
      <c r="G1478" s="15">
        <v>160</v>
      </c>
      <c r="H1478" s="22">
        <v>0.1</v>
      </c>
      <c r="I1478" s="47">
        <f t="shared" si="64"/>
        <v>16</v>
      </c>
      <c r="J1478" s="47">
        <f t="shared" si="63"/>
        <v>144</v>
      </c>
      <c r="K1478" s="5">
        <v>44105</v>
      </c>
    </row>
    <row r="1479" spans="1:15" ht="15" customHeight="1" x14ac:dyDescent="0.35">
      <c r="A1479" s="45">
        <v>1478</v>
      </c>
      <c r="B1479" s="14">
        <v>0</v>
      </c>
      <c r="C1479" s="46"/>
      <c r="D1479" s="21" t="s">
        <v>2625</v>
      </c>
      <c r="E1479" s="21" t="s">
        <v>288</v>
      </c>
      <c r="F1479" s="21" t="s">
        <v>745</v>
      </c>
      <c r="G1479" s="15">
        <v>150</v>
      </c>
      <c r="H1479" s="22">
        <v>0.2</v>
      </c>
      <c r="I1479" s="47">
        <f t="shared" si="64"/>
        <v>30</v>
      </c>
      <c r="J1479" s="47">
        <f t="shared" si="63"/>
        <v>120</v>
      </c>
      <c r="K1479" s="5">
        <v>44044</v>
      </c>
    </row>
    <row r="1480" spans="1:15" ht="15" customHeight="1" x14ac:dyDescent="0.35">
      <c r="A1480" s="45">
        <v>1479</v>
      </c>
      <c r="B1480" s="14">
        <v>0</v>
      </c>
      <c r="C1480" s="46"/>
      <c r="D1480" s="21" t="s">
        <v>2608</v>
      </c>
      <c r="E1480" s="21" t="s">
        <v>288</v>
      </c>
      <c r="F1480" s="21" t="s">
        <v>693</v>
      </c>
      <c r="G1480" s="15">
        <v>82</v>
      </c>
      <c r="H1480" s="22">
        <v>0.1</v>
      </c>
      <c r="I1480" s="47">
        <f t="shared" si="64"/>
        <v>8.2000000000000011</v>
      </c>
      <c r="J1480" s="47">
        <f t="shared" si="63"/>
        <v>73.8</v>
      </c>
      <c r="K1480" s="5">
        <v>44044</v>
      </c>
    </row>
    <row r="1481" spans="1:15" ht="15" customHeight="1" x14ac:dyDescent="0.35">
      <c r="A1481" s="45">
        <v>1480</v>
      </c>
      <c r="B1481" s="14">
        <v>0</v>
      </c>
      <c r="C1481" s="46"/>
      <c r="D1481" s="21" t="s">
        <v>3814</v>
      </c>
      <c r="E1481" s="21" t="s">
        <v>288</v>
      </c>
      <c r="F1481" s="21" t="s">
        <v>3815</v>
      </c>
      <c r="G1481" s="15">
        <v>235</v>
      </c>
      <c r="H1481" s="22">
        <v>0.6</v>
      </c>
      <c r="I1481" s="47">
        <f t="shared" si="64"/>
        <v>141</v>
      </c>
      <c r="J1481" s="47">
        <f t="shared" si="63"/>
        <v>94</v>
      </c>
      <c r="K1481" s="5">
        <v>44105</v>
      </c>
      <c r="O1481" s="19"/>
    </row>
    <row r="1482" spans="1:15" ht="15" customHeight="1" x14ac:dyDescent="0.35">
      <c r="A1482" s="45">
        <v>1481</v>
      </c>
      <c r="B1482" s="14">
        <v>0</v>
      </c>
      <c r="C1482" s="46"/>
      <c r="D1482" s="21" t="s">
        <v>287</v>
      </c>
      <c r="E1482" s="21" t="s">
        <v>288</v>
      </c>
      <c r="F1482" s="21" t="s">
        <v>755</v>
      </c>
      <c r="G1482" s="15">
        <v>51.05</v>
      </c>
      <c r="H1482" s="22">
        <v>0.2</v>
      </c>
      <c r="I1482" s="47">
        <f t="shared" si="64"/>
        <v>10.210000000000001</v>
      </c>
      <c r="J1482" s="47">
        <f t="shared" si="63"/>
        <v>40.839999999999996</v>
      </c>
      <c r="K1482" s="5">
        <v>43040</v>
      </c>
      <c r="O1482" s="19"/>
    </row>
    <row r="1483" spans="1:15" ht="15" customHeight="1" x14ac:dyDescent="0.35">
      <c r="A1483" s="45">
        <v>1482</v>
      </c>
      <c r="B1483" s="14">
        <v>0</v>
      </c>
      <c r="C1483" s="46"/>
      <c r="D1483" s="21" t="s">
        <v>1376</v>
      </c>
      <c r="E1483" s="21" t="s">
        <v>1377</v>
      </c>
      <c r="F1483" s="21" t="s">
        <v>1378</v>
      </c>
      <c r="G1483" s="15">
        <v>65</v>
      </c>
      <c r="H1483" s="22">
        <v>0.5</v>
      </c>
      <c r="I1483" s="47">
        <f t="shared" si="64"/>
        <v>32.5</v>
      </c>
      <c r="J1483" s="47">
        <f t="shared" si="63"/>
        <v>32.5</v>
      </c>
      <c r="K1483" s="5">
        <v>43191</v>
      </c>
      <c r="O1483" s="19"/>
    </row>
    <row r="1484" spans="1:15" ht="15" customHeight="1" x14ac:dyDescent="0.35">
      <c r="A1484" s="45">
        <v>1483</v>
      </c>
      <c r="B1484" s="14">
        <v>0</v>
      </c>
      <c r="C1484" s="46"/>
      <c r="D1484" s="21" t="s">
        <v>1885</v>
      </c>
      <c r="E1484" s="21" t="s">
        <v>288</v>
      </c>
      <c r="F1484" s="21" t="s">
        <v>693</v>
      </c>
      <c r="G1484" s="15">
        <v>34</v>
      </c>
      <c r="H1484" s="22">
        <v>0.4</v>
      </c>
      <c r="I1484" s="47">
        <f t="shared" si="64"/>
        <v>13.600000000000001</v>
      </c>
      <c r="J1484" s="47">
        <f t="shared" si="63"/>
        <v>20.399999999999999</v>
      </c>
      <c r="K1484" s="5">
        <v>43770</v>
      </c>
      <c r="L1484" s="17" t="s">
        <v>3219</v>
      </c>
      <c r="O1484" s="19"/>
    </row>
    <row r="1485" spans="1:15" ht="15" customHeight="1" x14ac:dyDescent="0.35">
      <c r="A1485" s="45">
        <v>1484</v>
      </c>
      <c r="B1485" s="14">
        <v>0</v>
      </c>
      <c r="C1485" s="46"/>
      <c r="D1485" s="21" t="s">
        <v>2061</v>
      </c>
      <c r="E1485" s="21" t="s">
        <v>288</v>
      </c>
      <c r="F1485" s="21" t="s">
        <v>3056</v>
      </c>
      <c r="G1485" s="15">
        <v>180</v>
      </c>
      <c r="H1485" s="22">
        <v>0.5</v>
      </c>
      <c r="I1485" s="47">
        <f t="shared" si="64"/>
        <v>90</v>
      </c>
      <c r="J1485" s="47">
        <f t="shared" si="63"/>
        <v>90</v>
      </c>
      <c r="K1485" s="5">
        <v>44348</v>
      </c>
      <c r="O1485" s="19"/>
    </row>
    <row r="1486" spans="1:15" ht="15" customHeight="1" x14ac:dyDescent="0.35">
      <c r="A1486" s="45">
        <v>1485</v>
      </c>
      <c r="B1486" s="14">
        <v>1</v>
      </c>
      <c r="C1486" s="46"/>
      <c r="D1486" s="21" t="s">
        <v>2792</v>
      </c>
      <c r="E1486" s="21" t="s">
        <v>2793</v>
      </c>
      <c r="F1486" s="21" t="s">
        <v>2794</v>
      </c>
      <c r="G1486" s="15">
        <v>524</v>
      </c>
      <c r="H1486" s="22">
        <v>0.2</v>
      </c>
      <c r="I1486" s="47">
        <f t="shared" si="64"/>
        <v>104.80000000000001</v>
      </c>
      <c r="J1486" s="47">
        <f t="shared" si="63"/>
        <v>419.2</v>
      </c>
      <c r="K1486" s="5">
        <v>45323</v>
      </c>
      <c r="O1486" s="19"/>
    </row>
    <row r="1487" spans="1:15" ht="15" customHeight="1" x14ac:dyDescent="0.35">
      <c r="A1487" s="45">
        <v>1486</v>
      </c>
      <c r="B1487" s="14">
        <v>0</v>
      </c>
      <c r="C1487" s="46"/>
      <c r="D1487" s="21" t="s">
        <v>1348</v>
      </c>
      <c r="E1487" s="21" t="s">
        <v>116</v>
      </c>
      <c r="F1487" s="21" t="s">
        <v>202</v>
      </c>
      <c r="G1487" s="15">
        <v>69</v>
      </c>
      <c r="H1487" s="22">
        <v>0.5</v>
      </c>
      <c r="I1487" s="47">
        <f t="shared" si="64"/>
        <v>34.5</v>
      </c>
      <c r="J1487" s="47">
        <f t="shared" si="63"/>
        <v>34.5</v>
      </c>
      <c r="K1487" s="5">
        <v>44044</v>
      </c>
      <c r="O1487" s="19"/>
    </row>
    <row r="1488" spans="1:15" ht="15" customHeight="1" x14ac:dyDescent="0.35">
      <c r="A1488" s="45">
        <v>1487</v>
      </c>
      <c r="B1488" s="14">
        <v>0</v>
      </c>
      <c r="C1488" s="46"/>
      <c r="D1488" s="21" t="s">
        <v>274</v>
      </c>
      <c r="E1488" s="21" t="s">
        <v>116</v>
      </c>
      <c r="F1488" s="21"/>
      <c r="G1488" s="15">
        <v>87</v>
      </c>
      <c r="H1488" s="22">
        <v>0.4</v>
      </c>
      <c r="I1488" s="47">
        <f t="shared" si="64"/>
        <v>34.800000000000004</v>
      </c>
      <c r="J1488" s="47">
        <f t="shared" ref="J1488:J1519" si="65">G1488-I1488</f>
        <v>52.199999999999996</v>
      </c>
      <c r="K1488" s="5">
        <v>43040</v>
      </c>
      <c r="O1488" s="19"/>
    </row>
    <row r="1489" spans="1:15" ht="15" customHeight="1" x14ac:dyDescent="0.35">
      <c r="A1489" s="45">
        <v>1488</v>
      </c>
      <c r="B1489" s="14">
        <v>0</v>
      </c>
      <c r="C1489" s="46"/>
      <c r="D1489" s="21" t="s">
        <v>273</v>
      </c>
      <c r="E1489" s="21" t="s">
        <v>47</v>
      </c>
      <c r="F1489" s="21" t="s">
        <v>48</v>
      </c>
      <c r="G1489" s="15">
        <v>99</v>
      </c>
      <c r="H1489" s="22">
        <v>0.6</v>
      </c>
      <c r="I1489" s="47">
        <f t="shared" si="64"/>
        <v>59.4</v>
      </c>
      <c r="J1489" s="47">
        <f t="shared" si="65"/>
        <v>39.6</v>
      </c>
      <c r="K1489" s="5">
        <v>43221</v>
      </c>
      <c r="O1489" s="19"/>
    </row>
    <row r="1490" spans="1:15" ht="15" customHeight="1" x14ac:dyDescent="0.35">
      <c r="A1490" s="45">
        <v>1489</v>
      </c>
      <c r="B1490" s="14">
        <v>0</v>
      </c>
      <c r="C1490" s="46"/>
      <c r="D1490" s="21" t="s">
        <v>1995</v>
      </c>
      <c r="E1490" s="21" t="s">
        <v>510</v>
      </c>
      <c r="F1490" s="21" t="s">
        <v>1996</v>
      </c>
      <c r="G1490" s="15">
        <v>143.4</v>
      </c>
      <c r="H1490" s="22">
        <v>0.17</v>
      </c>
      <c r="I1490" s="47">
        <f t="shared" si="64"/>
        <v>24.378000000000004</v>
      </c>
      <c r="J1490" s="47">
        <f t="shared" si="65"/>
        <v>119.02200000000001</v>
      </c>
      <c r="K1490" s="5">
        <v>44317</v>
      </c>
      <c r="O1490" s="19"/>
    </row>
    <row r="1491" spans="1:15" ht="15" customHeight="1" x14ac:dyDescent="0.35">
      <c r="A1491" s="45">
        <v>1490</v>
      </c>
      <c r="B1491" s="14">
        <v>0</v>
      </c>
      <c r="C1491" s="46"/>
      <c r="D1491" s="21" t="s">
        <v>2370</v>
      </c>
      <c r="E1491" s="21" t="s">
        <v>1049</v>
      </c>
      <c r="F1491" s="21"/>
      <c r="G1491" s="15">
        <v>117.59</v>
      </c>
      <c r="H1491" s="22">
        <v>0.17</v>
      </c>
      <c r="I1491" s="47">
        <f t="shared" si="64"/>
        <v>19.990300000000001</v>
      </c>
      <c r="J1491" s="47">
        <f t="shared" si="65"/>
        <v>97.599699999999999</v>
      </c>
      <c r="K1491" s="5">
        <v>44197</v>
      </c>
      <c r="O1491" s="19"/>
    </row>
    <row r="1492" spans="1:15" ht="15" customHeight="1" x14ac:dyDescent="0.35">
      <c r="A1492" s="45">
        <v>1491</v>
      </c>
      <c r="B1492" s="14">
        <v>0</v>
      </c>
      <c r="C1492" s="46"/>
      <c r="D1492" s="21" t="s">
        <v>1754</v>
      </c>
      <c r="E1492" s="21" t="s">
        <v>1049</v>
      </c>
      <c r="F1492" s="21" t="s">
        <v>202</v>
      </c>
      <c r="G1492" s="15">
        <v>117</v>
      </c>
      <c r="H1492" s="22">
        <v>0.2</v>
      </c>
      <c r="I1492" s="47">
        <f t="shared" si="64"/>
        <v>23.400000000000002</v>
      </c>
      <c r="J1492" s="47">
        <f t="shared" si="65"/>
        <v>93.6</v>
      </c>
      <c r="K1492" s="5">
        <v>44866</v>
      </c>
      <c r="O1492" s="19"/>
    </row>
    <row r="1493" spans="1:15" ht="15" customHeight="1" x14ac:dyDescent="0.35">
      <c r="A1493" s="45">
        <v>1492</v>
      </c>
      <c r="B1493" s="14">
        <v>0</v>
      </c>
      <c r="C1493" s="46"/>
      <c r="D1493" s="21" t="s">
        <v>1719</v>
      </c>
      <c r="E1493" s="21" t="s">
        <v>1717</v>
      </c>
      <c r="F1493" s="21"/>
      <c r="G1493" s="15">
        <v>397.5</v>
      </c>
      <c r="H1493" s="22">
        <v>0.2</v>
      </c>
      <c r="I1493" s="47">
        <f t="shared" si="64"/>
        <v>79.5</v>
      </c>
      <c r="J1493" s="47">
        <f t="shared" si="65"/>
        <v>318</v>
      </c>
      <c r="K1493" s="5">
        <v>43466</v>
      </c>
      <c r="O1493" s="19"/>
    </row>
    <row r="1494" spans="1:15" ht="15" customHeight="1" x14ac:dyDescent="0.35">
      <c r="A1494" s="45">
        <v>1493</v>
      </c>
      <c r="B1494" s="14">
        <v>0</v>
      </c>
      <c r="C1494" s="46"/>
      <c r="D1494" s="21" t="s">
        <v>2717</v>
      </c>
      <c r="E1494" s="21" t="s">
        <v>280</v>
      </c>
      <c r="F1494" s="21" t="s">
        <v>41</v>
      </c>
      <c r="G1494" s="15">
        <v>36</v>
      </c>
      <c r="H1494" s="22">
        <v>0.4</v>
      </c>
      <c r="I1494" s="47">
        <f t="shared" si="64"/>
        <v>14.4</v>
      </c>
      <c r="J1494" s="47">
        <f t="shared" si="65"/>
        <v>21.6</v>
      </c>
      <c r="K1494" s="5">
        <v>44348</v>
      </c>
      <c r="O1494" s="19"/>
    </row>
    <row r="1495" spans="1:15" ht="15" customHeight="1" x14ac:dyDescent="0.35">
      <c r="A1495" s="45">
        <v>1494</v>
      </c>
      <c r="B1495" s="14">
        <v>0</v>
      </c>
      <c r="C1495" s="46"/>
      <c r="D1495" s="21" t="s">
        <v>3987</v>
      </c>
      <c r="E1495" s="21" t="s">
        <v>508</v>
      </c>
      <c r="F1495" s="21"/>
      <c r="G1495" s="15">
        <v>232.5</v>
      </c>
      <c r="H1495" s="22">
        <v>0.15</v>
      </c>
      <c r="I1495" s="47">
        <f t="shared" si="64"/>
        <v>34.875</v>
      </c>
      <c r="J1495" s="47">
        <f t="shared" si="65"/>
        <v>197.625</v>
      </c>
      <c r="K1495" s="5">
        <v>44470</v>
      </c>
      <c r="O1495" s="19"/>
    </row>
    <row r="1496" spans="1:15" ht="15" customHeight="1" x14ac:dyDescent="0.35">
      <c r="A1496" s="45">
        <v>1495</v>
      </c>
      <c r="B1496" s="14">
        <v>1</v>
      </c>
      <c r="C1496" s="14"/>
      <c r="D1496" s="21" t="s">
        <v>4290</v>
      </c>
      <c r="E1496" s="21" t="s">
        <v>4291</v>
      </c>
      <c r="F1496" s="21" t="s">
        <v>4292</v>
      </c>
      <c r="G1496" s="15">
        <v>340</v>
      </c>
      <c r="H1496" s="22">
        <v>0.15</v>
      </c>
      <c r="I1496" s="47">
        <f t="shared" si="64"/>
        <v>51</v>
      </c>
      <c r="J1496" s="47">
        <f t="shared" si="65"/>
        <v>289</v>
      </c>
      <c r="K1496" s="5">
        <v>44986</v>
      </c>
      <c r="L1496" s="17" t="s">
        <v>2210</v>
      </c>
      <c r="O1496" s="19"/>
    </row>
    <row r="1497" spans="1:15" ht="15" customHeight="1" x14ac:dyDescent="0.35">
      <c r="A1497" s="45">
        <v>1496</v>
      </c>
      <c r="B1497" s="14">
        <v>0</v>
      </c>
      <c r="C1497" s="46"/>
      <c r="D1497" s="21" t="s">
        <v>3084</v>
      </c>
      <c r="E1497" s="21" t="s">
        <v>65</v>
      </c>
      <c r="F1497" s="21" t="s">
        <v>705</v>
      </c>
      <c r="G1497" s="15">
        <v>557.54</v>
      </c>
      <c r="H1497" s="22">
        <v>0.7</v>
      </c>
      <c r="I1497" s="47">
        <f t="shared" si="64"/>
        <v>390.27799999999996</v>
      </c>
      <c r="J1497" s="47">
        <f t="shared" si="65"/>
        <v>167.262</v>
      </c>
      <c r="K1497" s="5">
        <v>44013</v>
      </c>
      <c r="O1497" s="19"/>
    </row>
    <row r="1498" spans="1:15" ht="15" customHeight="1" x14ac:dyDescent="0.35">
      <c r="A1498" s="45">
        <v>1497</v>
      </c>
      <c r="B1498" s="14">
        <v>0</v>
      </c>
      <c r="C1498" s="46"/>
      <c r="D1498" s="21" t="s">
        <v>2855</v>
      </c>
      <c r="E1498" s="21" t="s">
        <v>279</v>
      </c>
      <c r="F1498" s="21" t="s">
        <v>2805</v>
      </c>
      <c r="G1498" s="15">
        <v>215</v>
      </c>
      <c r="H1498" s="22">
        <v>0.6</v>
      </c>
      <c r="I1498" s="47">
        <f t="shared" si="64"/>
        <v>129</v>
      </c>
      <c r="J1498" s="47">
        <f t="shared" si="65"/>
        <v>86</v>
      </c>
      <c r="K1498" s="5">
        <v>44136</v>
      </c>
      <c r="O1498" s="19"/>
    </row>
    <row r="1499" spans="1:15" ht="15" customHeight="1" x14ac:dyDescent="0.35">
      <c r="A1499" s="45">
        <v>1498</v>
      </c>
      <c r="B1499" s="14">
        <v>0</v>
      </c>
      <c r="C1499" s="46"/>
      <c r="D1499" s="21" t="s">
        <v>1242</v>
      </c>
      <c r="E1499" s="21" t="s">
        <v>113</v>
      </c>
      <c r="F1499" s="21" t="s">
        <v>744</v>
      </c>
      <c r="G1499" s="15">
        <v>150</v>
      </c>
      <c r="H1499" s="22">
        <v>0.53</v>
      </c>
      <c r="I1499" s="47">
        <f t="shared" si="64"/>
        <v>79.5</v>
      </c>
      <c r="J1499" s="47">
        <f t="shared" si="65"/>
        <v>70.5</v>
      </c>
      <c r="K1499" s="5">
        <v>42917</v>
      </c>
      <c r="O1499" s="19"/>
    </row>
    <row r="1500" spans="1:15" ht="15" customHeight="1" x14ac:dyDescent="0.35">
      <c r="A1500" s="45">
        <v>1499</v>
      </c>
      <c r="B1500" s="14">
        <v>1</v>
      </c>
      <c r="C1500" s="46"/>
      <c r="D1500" s="21" t="s">
        <v>4013</v>
      </c>
      <c r="E1500" s="21" t="s">
        <v>2238</v>
      </c>
      <c r="F1500" s="21" t="s">
        <v>4014</v>
      </c>
      <c r="G1500" s="15">
        <v>142</v>
      </c>
      <c r="H1500" s="22">
        <v>0.18</v>
      </c>
      <c r="I1500" s="47">
        <f t="shared" si="64"/>
        <v>25.56</v>
      </c>
      <c r="J1500" s="47">
        <f t="shared" si="65"/>
        <v>116.44</v>
      </c>
      <c r="K1500" s="5">
        <v>44835</v>
      </c>
      <c r="O1500" s="19"/>
    </row>
    <row r="1501" spans="1:15" ht="15" customHeight="1" x14ac:dyDescent="0.35">
      <c r="A1501" s="45">
        <v>1500</v>
      </c>
      <c r="B1501" s="14">
        <v>0</v>
      </c>
      <c r="C1501" s="46"/>
      <c r="D1501" s="21" t="s">
        <v>289</v>
      </c>
      <c r="E1501" s="21" t="s">
        <v>290</v>
      </c>
      <c r="F1501" s="21"/>
      <c r="G1501" s="15">
        <v>183.88</v>
      </c>
      <c r="H1501" s="22">
        <v>0.2</v>
      </c>
      <c r="I1501" s="47">
        <f t="shared" si="64"/>
        <v>36.776000000000003</v>
      </c>
      <c r="J1501" s="47">
        <f t="shared" si="65"/>
        <v>147.10399999999998</v>
      </c>
      <c r="K1501" s="5">
        <v>43647</v>
      </c>
      <c r="O1501" s="19"/>
    </row>
    <row r="1502" spans="1:15" ht="15" customHeight="1" x14ac:dyDescent="0.35">
      <c r="A1502" s="45">
        <v>1501</v>
      </c>
      <c r="B1502" s="14">
        <v>1</v>
      </c>
      <c r="C1502" s="14" t="s">
        <v>3665</v>
      </c>
      <c r="D1502" s="21" t="s">
        <v>3666</v>
      </c>
      <c r="E1502" s="21" t="s">
        <v>3667</v>
      </c>
      <c r="F1502" s="21"/>
      <c r="G1502" s="15">
        <v>310.85000000000002</v>
      </c>
      <c r="H1502" s="22">
        <v>0.2</v>
      </c>
      <c r="I1502" s="47">
        <f t="shared" si="64"/>
        <v>62.170000000000009</v>
      </c>
      <c r="J1502" s="47">
        <f t="shared" si="65"/>
        <v>248.68</v>
      </c>
      <c r="K1502" s="5">
        <v>44531</v>
      </c>
      <c r="L1502" s="17">
        <v>7857701</v>
      </c>
      <c r="O1502" s="19"/>
    </row>
    <row r="1503" spans="1:15" ht="15" customHeight="1" x14ac:dyDescent="0.35">
      <c r="A1503" s="45">
        <v>1502</v>
      </c>
      <c r="B1503" s="14">
        <v>0</v>
      </c>
      <c r="C1503" s="46" t="s">
        <v>3534</v>
      </c>
      <c r="D1503" s="21" t="s">
        <v>283</v>
      </c>
      <c r="E1503" s="21" t="s">
        <v>284</v>
      </c>
      <c r="F1503" s="21" t="s">
        <v>778</v>
      </c>
      <c r="G1503" s="15">
        <v>426</v>
      </c>
      <c r="H1503" s="22">
        <v>0.15</v>
      </c>
      <c r="I1503" s="47">
        <f t="shared" si="64"/>
        <v>63.9</v>
      </c>
      <c r="J1503" s="47">
        <f t="shared" si="65"/>
        <v>362.1</v>
      </c>
      <c r="K1503" s="5">
        <v>44743</v>
      </c>
    </row>
    <row r="1504" spans="1:15" ht="15" customHeight="1" x14ac:dyDescent="0.35">
      <c r="A1504" s="45">
        <v>1503</v>
      </c>
      <c r="B1504" s="14">
        <v>0</v>
      </c>
      <c r="C1504" s="46"/>
      <c r="D1504" s="21" t="s">
        <v>1612</v>
      </c>
      <c r="E1504" s="21" t="s">
        <v>62</v>
      </c>
      <c r="F1504" s="21" t="s">
        <v>218</v>
      </c>
      <c r="G1504" s="15">
        <v>57.19</v>
      </c>
      <c r="H1504" s="22">
        <v>0.4</v>
      </c>
      <c r="I1504" s="47">
        <f t="shared" si="64"/>
        <v>22.876000000000001</v>
      </c>
      <c r="J1504" s="47">
        <f t="shared" si="65"/>
        <v>34.313999999999993</v>
      </c>
      <c r="K1504" s="5">
        <v>42887</v>
      </c>
    </row>
    <row r="1505" spans="1:16" ht="15" customHeight="1" x14ac:dyDescent="0.35">
      <c r="A1505" s="45">
        <v>1504</v>
      </c>
      <c r="B1505" s="14">
        <v>0</v>
      </c>
      <c r="C1505" s="46"/>
      <c r="D1505" s="21" t="s">
        <v>2727</v>
      </c>
      <c r="E1505" s="21" t="s">
        <v>2728</v>
      </c>
      <c r="F1505" s="21" t="s">
        <v>705</v>
      </c>
      <c r="G1505" s="15">
        <v>115</v>
      </c>
      <c r="H1505" s="22">
        <v>0.6</v>
      </c>
      <c r="I1505" s="47">
        <f t="shared" si="64"/>
        <v>69</v>
      </c>
      <c r="J1505" s="47">
        <f t="shared" si="65"/>
        <v>46</v>
      </c>
      <c r="K1505" s="5">
        <v>43952</v>
      </c>
    </row>
    <row r="1506" spans="1:16" ht="15" customHeight="1" x14ac:dyDescent="0.35">
      <c r="A1506" s="45">
        <v>1505</v>
      </c>
      <c r="B1506" s="14">
        <v>1</v>
      </c>
      <c r="C1506" s="46" t="s">
        <v>3680</v>
      </c>
      <c r="D1506" s="21" t="s">
        <v>2643</v>
      </c>
      <c r="E1506" s="21" t="s">
        <v>142</v>
      </c>
      <c r="F1506" s="21" t="s">
        <v>2644</v>
      </c>
      <c r="G1506" s="15">
        <v>330</v>
      </c>
      <c r="H1506" s="22">
        <v>0.15</v>
      </c>
      <c r="I1506" s="47">
        <f t="shared" si="64"/>
        <v>49.5</v>
      </c>
      <c r="J1506" s="47">
        <f t="shared" si="65"/>
        <v>280.5</v>
      </c>
      <c r="K1506" s="5">
        <v>45261</v>
      </c>
    </row>
    <row r="1507" spans="1:16" ht="15" customHeight="1" x14ac:dyDescent="0.35">
      <c r="A1507" s="45">
        <v>1506</v>
      </c>
      <c r="B1507" s="14">
        <v>0</v>
      </c>
      <c r="C1507" s="46"/>
      <c r="D1507" s="21" t="s">
        <v>1560</v>
      </c>
      <c r="E1507" s="21" t="s">
        <v>142</v>
      </c>
      <c r="F1507" s="21" t="s">
        <v>1559</v>
      </c>
      <c r="G1507" s="15">
        <v>141</v>
      </c>
      <c r="H1507" s="22">
        <v>0.18</v>
      </c>
      <c r="I1507" s="47">
        <f t="shared" si="64"/>
        <v>25.38</v>
      </c>
      <c r="J1507" s="47">
        <f t="shared" si="65"/>
        <v>115.62</v>
      </c>
      <c r="K1507" s="5">
        <v>45139</v>
      </c>
    </row>
    <row r="1508" spans="1:16" ht="15" customHeight="1" x14ac:dyDescent="0.35">
      <c r="A1508" s="45">
        <v>1507</v>
      </c>
      <c r="B1508" s="14">
        <v>0</v>
      </c>
      <c r="C1508" s="46" t="s">
        <v>3390</v>
      </c>
      <c r="D1508" s="21" t="s">
        <v>1895</v>
      </c>
      <c r="E1508" s="21" t="s">
        <v>142</v>
      </c>
      <c r="F1508" s="21"/>
      <c r="G1508" s="15">
        <v>235</v>
      </c>
      <c r="H1508" s="22">
        <v>0.15</v>
      </c>
      <c r="I1508" s="47">
        <f t="shared" si="64"/>
        <v>35.25</v>
      </c>
      <c r="J1508" s="47">
        <f t="shared" si="65"/>
        <v>199.75</v>
      </c>
      <c r="K1508" s="5">
        <v>44378</v>
      </c>
    </row>
    <row r="1509" spans="1:16" ht="15" customHeight="1" x14ac:dyDescent="0.35">
      <c r="A1509" s="45">
        <v>1508</v>
      </c>
      <c r="B1509" s="14">
        <v>1</v>
      </c>
      <c r="C1509" s="46"/>
      <c r="D1509" s="21" t="s">
        <v>681</v>
      </c>
      <c r="E1509" s="21" t="s">
        <v>142</v>
      </c>
      <c r="F1509" s="21" t="s">
        <v>682</v>
      </c>
      <c r="G1509" s="15">
        <v>262</v>
      </c>
      <c r="H1509" s="22">
        <v>0.15</v>
      </c>
      <c r="I1509" s="47">
        <f t="shared" si="64"/>
        <v>39.299999999999997</v>
      </c>
      <c r="J1509" s="47">
        <f t="shared" si="65"/>
        <v>222.7</v>
      </c>
      <c r="K1509" s="5">
        <v>45108</v>
      </c>
    </row>
    <row r="1510" spans="1:16" ht="15" customHeight="1" x14ac:dyDescent="0.35">
      <c r="A1510" s="45">
        <v>1509</v>
      </c>
      <c r="B1510" s="14">
        <v>0</v>
      </c>
      <c r="C1510" s="46"/>
      <c r="D1510" s="21" t="s">
        <v>4499</v>
      </c>
      <c r="E1510" s="21" t="s">
        <v>1390</v>
      </c>
      <c r="F1510" s="21" t="s">
        <v>232</v>
      </c>
      <c r="G1510" s="15">
        <v>300</v>
      </c>
      <c r="H1510" s="22">
        <v>0.6</v>
      </c>
      <c r="I1510" s="47">
        <f t="shared" si="64"/>
        <v>180</v>
      </c>
      <c r="J1510" s="47">
        <f t="shared" si="65"/>
        <v>120</v>
      </c>
      <c r="K1510" s="5">
        <v>44013</v>
      </c>
    </row>
    <row r="1511" spans="1:16" ht="15" customHeight="1" x14ac:dyDescent="0.35">
      <c r="A1511" s="45">
        <v>1510</v>
      </c>
      <c r="B1511" s="14">
        <v>0</v>
      </c>
      <c r="C1511" s="46"/>
      <c r="D1511" s="21" t="s">
        <v>281</v>
      </c>
      <c r="E1511" s="21" t="s">
        <v>282</v>
      </c>
      <c r="F1511" s="21" t="s">
        <v>400</v>
      </c>
      <c r="G1511" s="15">
        <v>118.79</v>
      </c>
      <c r="H1511" s="22">
        <v>0.4</v>
      </c>
      <c r="I1511" s="47"/>
      <c r="J1511" s="47">
        <f t="shared" si="65"/>
        <v>118.79</v>
      </c>
      <c r="K1511" s="5">
        <v>42917</v>
      </c>
    </row>
    <row r="1512" spans="1:16" ht="15" customHeight="1" x14ac:dyDescent="0.35">
      <c r="A1512" s="45">
        <v>1511</v>
      </c>
      <c r="B1512" s="14">
        <v>0</v>
      </c>
      <c r="C1512" s="46" t="s">
        <v>3741</v>
      </c>
      <c r="D1512" s="21" t="s">
        <v>3743</v>
      </c>
      <c r="E1512" s="21" t="s">
        <v>981</v>
      </c>
      <c r="F1512" s="21" t="s">
        <v>3742</v>
      </c>
      <c r="G1512" s="15">
        <v>99</v>
      </c>
      <c r="H1512" s="22">
        <v>0.2</v>
      </c>
      <c r="I1512" s="47">
        <f t="shared" ref="I1512:I1575" si="66">G1512*H1512</f>
        <v>19.8</v>
      </c>
      <c r="J1512" s="47">
        <f t="shared" si="65"/>
        <v>79.2</v>
      </c>
      <c r="K1512" s="5">
        <v>44593</v>
      </c>
    </row>
    <row r="1513" spans="1:16" ht="15" customHeight="1" x14ac:dyDescent="0.35">
      <c r="A1513" s="45">
        <v>1512</v>
      </c>
      <c r="B1513" s="14">
        <v>0</v>
      </c>
      <c r="C1513" s="46"/>
      <c r="D1513" s="21" t="s">
        <v>2387</v>
      </c>
      <c r="E1513" s="21" t="s">
        <v>277</v>
      </c>
      <c r="F1513" s="21" t="s">
        <v>2388</v>
      </c>
      <c r="G1513" s="15">
        <v>157</v>
      </c>
      <c r="H1513" s="22">
        <v>0.65</v>
      </c>
      <c r="I1513" s="47">
        <f t="shared" si="66"/>
        <v>102.05</v>
      </c>
      <c r="J1513" s="47">
        <f t="shared" si="65"/>
        <v>54.95</v>
      </c>
      <c r="K1513" s="5">
        <v>44866</v>
      </c>
      <c r="L1513" s="19"/>
      <c r="N1513" s="29"/>
      <c r="O1513" s="29"/>
      <c r="P1513" s="29"/>
    </row>
    <row r="1514" spans="1:16" ht="15" customHeight="1" x14ac:dyDescent="0.35">
      <c r="A1514" s="45">
        <v>1513</v>
      </c>
      <c r="B1514" s="14">
        <v>0</v>
      </c>
      <c r="C1514" s="46"/>
      <c r="D1514" s="21" t="s">
        <v>2452</v>
      </c>
      <c r="E1514" s="21" t="s">
        <v>2453</v>
      </c>
      <c r="F1514" s="21"/>
      <c r="G1514" s="15">
        <v>118</v>
      </c>
      <c r="H1514" s="22">
        <v>0.5</v>
      </c>
      <c r="I1514" s="47">
        <f t="shared" si="66"/>
        <v>59</v>
      </c>
      <c r="J1514" s="47">
        <f t="shared" si="65"/>
        <v>59</v>
      </c>
      <c r="K1514" s="5">
        <v>44682</v>
      </c>
    </row>
    <row r="1515" spans="1:16" ht="15" customHeight="1" x14ac:dyDescent="0.35">
      <c r="A1515" s="45">
        <v>1514</v>
      </c>
      <c r="B1515" s="14">
        <v>2</v>
      </c>
      <c r="C1515" s="46"/>
      <c r="D1515" s="21" t="s">
        <v>2754</v>
      </c>
      <c r="E1515" s="21" t="s">
        <v>277</v>
      </c>
      <c r="F1515" s="21" t="s">
        <v>2975</v>
      </c>
      <c r="G1515" s="15">
        <v>107</v>
      </c>
      <c r="H1515" s="22">
        <v>0.64</v>
      </c>
      <c r="I1515" s="47">
        <f t="shared" si="66"/>
        <v>68.48</v>
      </c>
      <c r="J1515" s="47">
        <f t="shared" si="65"/>
        <v>38.519999999999996</v>
      </c>
      <c r="K1515" s="5">
        <v>45078</v>
      </c>
    </row>
    <row r="1516" spans="1:16" ht="15" customHeight="1" x14ac:dyDescent="0.35">
      <c r="A1516" s="45">
        <v>1515</v>
      </c>
      <c r="B1516" s="14">
        <v>1</v>
      </c>
      <c r="C1516" s="46"/>
      <c r="D1516" s="21" t="s">
        <v>4195</v>
      </c>
      <c r="E1516" s="21" t="s">
        <v>2036</v>
      </c>
      <c r="F1516" s="21" t="s">
        <v>2937</v>
      </c>
      <c r="G1516" s="15">
        <v>270</v>
      </c>
      <c r="H1516" s="22">
        <v>0.6</v>
      </c>
      <c r="I1516" s="47">
        <f t="shared" si="66"/>
        <v>162</v>
      </c>
      <c r="J1516" s="47">
        <f t="shared" si="65"/>
        <v>108</v>
      </c>
      <c r="K1516" s="5">
        <v>44136</v>
      </c>
    </row>
    <row r="1517" spans="1:16" ht="15" customHeight="1" x14ac:dyDescent="0.35">
      <c r="A1517" s="45">
        <v>1516</v>
      </c>
      <c r="B1517" s="14">
        <v>2</v>
      </c>
      <c r="C1517" s="46"/>
      <c r="D1517" s="21" t="s">
        <v>3986</v>
      </c>
      <c r="E1517" s="21" t="s">
        <v>594</v>
      </c>
      <c r="F1517" s="21" t="s">
        <v>3086</v>
      </c>
      <c r="G1517" s="15">
        <v>404</v>
      </c>
      <c r="H1517" s="22">
        <v>0.65</v>
      </c>
      <c r="I1517" s="47">
        <f t="shared" si="66"/>
        <v>262.60000000000002</v>
      </c>
      <c r="J1517" s="47">
        <f t="shared" si="65"/>
        <v>141.39999999999998</v>
      </c>
      <c r="K1517" s="5">
        <v>45231</v>
      </c>
    </row>
    <row r="1518" spans="1:16" ht="15" customHeight="1" x14ac:dyDescent="0.35">
      <c r="A1518" s="45">
        <v>1517</v>
      </c>
      <c r="B1518" s="14">
        <v>0</v>
      </c>
      <c r="C1518" s="46"/>
      <c r="D1518" s="21" t="s">
        <v>1490</v>
      </c>
      <c r="E1518" s="21" t="s">
        <v>306</v>
      </c>
      <c r="F1518" s="21" t="s">
        <v>202</v>
      </c>
      <c r="G1518" s="15">
        <v>133</v>
      </c>
      <c r="H1518" s="22">
        <v>0.4</v>
      </c>
      <c r="I1518" s="47">
        <f t="shared" si="66"/>
        <v>53.2</v>
      </c>
      <c r="J1518" s="47">
        <f t="shared" si="65"/>
        <v>79.8</v>
      </c>
      <c r="K1518" s="5">
        <v>43678</v>
      </c>
    </row>
    <row r="1519" spans="1:16" ht="15" customHeight="1" x14ac:dyDescent="0.35">
      <c r="A1519" s="45">
        <v>1518</v>
      </c>
      <c r="B1519" s="14">
        <v>0</v>
      </c>
      <c r="C1519" s="14"/>
      <c r="D1519" s="21" t="s">
        <v>3664</v>
      </c>
      <c r="E1519" s="21"/>
      <c r="F1519" s="21" t="s">
        <v>678</v>
      </c>
      <c r="G1519" s="15">
        <v>890</v>
      </c>
      <c r="H1519" s="22">
        <v>0.25</v>
      </c>
      <c r="I1519" s="47">
        <f t="shared" si="66"/>
        <v>222.5</v>
      </c>
      <c r="J1519" s="47">
        <f t="shared" si="65"/>
        <v>667.5</v>
      </c>
      <c r="K1519" s="5"/>
    </row>
    <row r="1520" spans="1:16" ht="15" customHeight="1" x14ac:dyDescent="0.35">
      <c r="A1520" s="45">
        <v>1519</v>
      </c>
      <c r="B1520" s="14">
        <v>0</v>
      </c>
      <c r="C1520" s="46"/>
      <c r="D1520" s="21" t="s">
        <v>1345</v>
      </c>
      <c r="E1520" s="21" t="s">
        <v>921</v>
      </c>
      <c r="F1520" s="21" t="s">
        <v>922</v>
      </c>
      <c r="G1520" s="15">
        <v>711.13</v>
      </c>
      <c r="H1520" s="22">
        <v>0.2</v>
      </c>
      <c r="I1520" s="47">
        <f t="shared" si="66"/>
        <v>142.226</v>
      </c>
      <c r="J1520" s="47">
        <f t="shared" ref="J1520:J1551" si="67">G1520-I1520</f>
        <v>568.904</v>
      </c>
      <c r="K1520" s="5">
        <v>43009</v>
      </c>
      <c r="O1520" s="19"/>
    </row>
    <row r="1521" spans="1:15" ht="15" customHeight="1" x14ac:dyDescent="0.35">
      <c r="A1521" s="45">
        <v>1520</v>
      </c>
      <c r="B1521" s="14">
        <v>1</v>
      </c>
      <c r="C1521" s="46"/>
      <c r="D1521" s="21" t="s">
        <v>4363</v>
      </c>
      <c r="E1521" s="21" t="s">
        <v>340</v>
      </c>
      <c r="F1521" s="21" t="s">
        <v>710</v>
      </c>
      <c r="G1521" s="15">
        <v>150</v>
      </c>
      <c r="H1521" s="22">
        <v>0.5</v>
      </c>
      <c r="I1521" s="47">
        <f t="shared" si="66"/>
        <v>75</v>
      </c>
      <c r="J1521" s="47">
        <f t="shared" si="67"/>
        <v>75</v>
      </c>
      <c r="K1521" s="5">
        <v>44927</v>
      </c>
      <c r="O1521" s="19"/>
    </row>
    <row r="1522" spans="1:15" ht="15" customHeight="1" x14ac:dyDescent="0.35">
      <c r="A1522" s="45">
        <v>1521</v>
      </c>
      <c r="B1522" s="14">
        <v>0</v>
      </c>
      <c r="C1522" s="46"/>
      <c r="D1522" s="21" t="s">
        <v>336</v>
      </c>
      <c r="E1522" s="21" t="s">
        <v>340</v>
      </c>
      <c r="F1522" s="21" t="s">
        <v>337</v>
      </c>
      <c r="G1522" s="15">
        <v>152</v>
      </c>
      <c r="H1522" s="22">
        <v>0.6</v>
      </c>
      <c r="I1522" s="47">
        <f t="shared" si="66"/>
        <v>91.2</v>
      </c>
      <c r="J1522" s="47">
        <f t="shared" si="67"/>
        <v>60.8</v>
      </c>
      <c r="K1522" s="5">
        <v>44044</v>
      </c>
      <c r="O1522" s="19"/>
    </row>
    <row r="1523" spans="1:15" ht="15" customHeight="1" x14ac:dyDescent="0.35">
      <c r="A1523" s="45">
        <v>1522</v>
      </c>
      <c r="B1523" s="14">
        <v>0</v>
      </c>
      <c r="C1523" s="46"/>
      <c r="D1523" s="21" t="s">
        <v>328</v>
      </c>
      <c r="E1523" s="21" t="s">
        <v>329</v>
      </c>
      <c r="F1523" s="21"/>
      <c r="G1523" s="15">
        <v>66.3</v>
      </c>
      <c r="H1523" s="22">
        <v>0.4</v>
      </c>
      <c r="I1523" s="47">
        <f t="shared" si="66"/>
        <v>26.52</v>
      </c>
      <c r="J1523" s="47">
        <f t="shared" si="67"/>
        <v>39.78</v>
      </c>
      <c r="K1523" s="5">
        <v>43435</v>
      </c>
      <c r="O1523" s="19"/>
    </row>
    <row r="1524" spans="1:15" ht="15" customHeight="1" x14ac:dyDescent="0.35">
      <c r="A1524" s="45">
        <v>1523</v>
      </c>
      <c r="B1524" s="14">
        <v>1</v>
      </c>
      <c r="C1524" s="46"/>
      <c r="D1524" s="21" t="s">
        <v>1924</v>
      </c>
      <c r="E1524" s="21" t="s">
        <v>1925</v>
      </c>
      <c r="F1524" s="21">
        <v>250</v>
      </c>
      <c r="G1524" s="15">
        <v>731</v>
      </c>
      <c r="H1524" s="22">
        <v>0.25</v>
      </c>
      <c r="I1524" s="47">
        <f t="shared" si="66"/>
        <v>182.75</v>
      </c>
      <c r="J1524" s="47">
        <f t="shared" si="67"/>
        <v>548.25</v>
      </c>
      <c r="K1524" s="5">
        <v>44805</v>
      </c>
      <c r="O1524" s="19"/>
    </row>
    <row r="1525" spans="1:15" ht="15" customHeight="1" x14ac:dyDescent="0.35">
      <c r="A1525" s="45">
        <v>1524</v>
      </c>
      <c r="B1525" s="14">
        <v>0</v>
      </c>
      <c r="C1525" s="46"/>
      <c r="D1525" s="21" t="s">
        <v>2160</v>
      </c>
      <c r="E1525" s="21" t="s">
        <v>2161</v>
      </c>
      <c r="F1525" s="21"/>
      <c r="G1525" s="15">
        <v>184.44</v>
      </c>
      <c r="H1525" s="22">
        <v>0.5</v>
      </c>
      <c r="I1525" s="47">
        <f t="shared" si="66"/>
        <v>92.22</v>
      </c>
      <c r="J1525" s="47">
        <f t="shared" si="67"/>
        <v>92.22</v>
      </c>
      <c r="K1525" s="5">
        <v>43617</v>
      </c>
      <c r="O1525" s="19"/>
    </row>
    <row r="1526" spans="1:15" ht="15" customHeight="1" x14ac:dyDescent="0.35">
      <c r="A1526" s="45">
        <v>1525</v>
      </c>
      <c r="B1526" s="14">
        <v>0</v>
      </c>
      <c r="C1526" s="46"/>
      <c r="D1526" s="21" t="s">
        <v>2126</v>
      </c>
      <c r="E1526" s="21" t="s">
        <v>401</v>
      </c>
      <c r="F1526" s="21" t="s">
        <v>234</v>
      </c>
      <c r="G1526" s="15">
        <v>215</v>
      </c>
      <c r="H1526" s="22">
        <v>0.5</v>
      </c>
      <c r="I1526" s="47">
        <f t="shared" si="66"/>
        <v>107.5</v>
      </c>
      <c r="J1526" s="47">
        <f t="shared" si="67"/>
        <v>107.5</v>
      </c>
      <c r="K1526" s="5">
        <v>43374</v>
      </c>
      <c r="O1526" s="19"/>
    </row>
    <row r="1527" spans="1:15" ht="15" customHeight="1" x14ac:dyDescent="0.35">
      <c r="A1527" s="45">
        <v>1526</v>
      </c>
      <c r="B1527" s="14">
        <v>0</v>
      </c>
      <c r="C1527" s="46"/>
      <c r="D1527" s="21" t="s">
        <v>2506</v>
      </c>
      <c r="E1527" s="21" t="s">
        <v>47</v>
      </c>
      <c r="F1527" s="21" t="s">
        <v>48</v>
      </c>
      <c r="G1527" s="15">
        <v>405.17</v>
      </c>
      <c r="H1527" s="22">
        <v>0.2</v>
      </c>
      <c r="I1527" s="47">
        <f t="shared" si="66"/>
        <v>81.034000000000006</v>
      </c>
      <c r="J1527" s="47">
        <f t="shared" si="67"/>
        <v>324.13600000000002</v>
      </c>
      <c r="K1527" s="5">
        <v>43922</v>
      </c>
      <c r="O1527" s="19"/>
    </row>
    <row r="1528" spans="1:15" ht="15" customHeight="1" x14ac:dyDescent="0.35">
      <c r="A1528" s="45">
        <v>1527</v>
      </c>
      <c r="B1528" s="14">
        <v>1</v>
      </c>
      <c r="C1528" s="14"/>
      <c r="D1528" s="21" t="s">
        <v>4045</v>
      </c>
      <c r="E1528" s="21" t="s">
        <v>4046</v>
      </c>
      <c r="F1528" s="21"/>
      <c r="G1528" s="15">
        <v>71</v>
      </c>
      <c r="H1528" s="22">
        <v>0.15</v>
      </c>
      <c r="I1528" s="47">
        <f t="shared" si="66"/>
        <v>10.65</v>
      </c>
      <c r="J1528" s="47">
        <f t="shared" si="67"/>
        <v>60.35</v>
      </c>
      <c r="K1528" s="5">
        <v>45200</v>
      </c>
      <c r="O1528" s="19"/>
    </row>
    <row r="1529" spans="1:15" ht="15" customHeight="1" x14ac:dyDescent="0.35">
      <c r="A1529" s="45">
        <v>1528</v>
      </c>
      <c r="B1529" s="14">
        <v>0</v>
      </c>
      <c r="C1529" s="46"/>
      <c r="D1529" s="21" t="s">
        <v>3847</v>
      </c>
      <c r="E1529" s="21" t="s">
        <v>668</v>
      </c>
      <c r="F1529" s="21" t="s">
        <v>40</v>
      </c>
      <c r="G1529" s="15">
        <v>135.15</v>
      </c>
      <c r="H1529" s="22">
        <v>0.7</v>
      </c>
      <c r="I1529" s="47">
        <f t="shared" si="66"/>
        <v>94.605000000000004</v>
      </c>
      <c r="J1529" s="47">
        <f t="shared" si="67"/>
        <v>40.545000000000002</v>
      </c>
      <c r="K1529" s="5">
        <v>44713</v>
      </c>
      <c r="O1529" s="19"/>
    </row>
    <row r="1530" spans="1:15" ht="15" customHeight="1" x14ac:dyDescent="0.35">
      <c r="A1530" s="45">
        <v>1529</v>
      </c>
      <c r="B1530" s="14">
        <v>0</v>
      </c>
      <c r="C1530" s="46"/>
      <c r="D1530" s="21" t="s">
        <v>4197</v>
      </c>
      <c r="E1530" s="21" t="s">
        <v>4198</v>
      </c>
      <c r="F1530" s="21"/>
      <c r="G1530" s="15">
        <v>119</v>
      </c>
      <c r="H1530" s="22">
        <v>0.3</v>
      </c>
      <c r="I1530" s="47">
        <f t="shared" si="66"/>
        <v>35.699999999999996</v>
      </c>
      <c r="J1530" s="47">
        <f t="shared" si="67"/>
        <v>83.300000000000011</v>
      </c>
      <c r="K1530" s="5">
        <v>44743</v>
      </c>
      <c r="O1530" s="19"/>
    </row>
    <row r="1531" spans="1:15" ht="15" customHeight="1" x14ac:dyDescent="0.35">
      <c r="A1531" s="45">
        <v>1530</v>
      </c>
      <c r="B1531" s="14">
        <v>0</v>
      </c>
      <c r="C1531" s="46"/>
      <c r="D1531" s="21" t="s">
        <v>332</v>
      </c>
      <c r="E1531" s="21" t="s">
        <v>333</v>
      </c>
      <c r="F1531" s="21"/>
      <c r="G1531" s="15">
        <v>96</v>
      </c>
      <c r="H1531" s="22">
        <v>0.4</v>
      </c>
      <c r="I1531" s="47">
        <f t="shared" si="66"/>
        <v>38.400000000000006</v>
      </c>
      <c r="J1531" s="47">
        <f t="shared" si="67"/>
        <v>57.599999999999994</v>
      </c>
      <c r="K1531" s="5">
        <v>43009</v>
      </c>
      <c r="O1531" s="19"/>
    </row>
    <row r="1532" spans="1:15" ht="15" customHeight="1" x14ac:dyDescent="0.35">
      <c r="A1532" s="45">
        <v>1531</v>
      </c>
      <c r="B1532" s="14">
        <v>0</v>
      </c>
      <c r="C1532" s="46"/>
      <c r="D1532" s="21" t="s">
        <v>330</v>
      </c>
      <c r="E1532" s="21" t="s">
        <v>331</v>
      </c>
      <c r="F1532" s="21"/>
      <c r="G1532" s="15">
        <v>131</v>
      </c>
      <c r="H1532" s="22">
        <v>0.4</v>
      </c>
      <c r="I1532" s="47">
        <f t="shared" si="66"/>
        <v>52.400000000000006</v>
      </c>
      <c r="J1532" s="47">
        <f t="shared" si="67"/>
        <v>78.599999999999994</v>
      </c>
      <c r="K1532" s="5">
        <v>43891</v>
      </c>
      <c r="O1532" s="19"/>
    </row>
    <row r="1533" spans="1:15" ht="15" customHeight="1" x14ac:dyDescent="0.35">
      <c r="A1533" s="45">
        <v>1532</v>
      </c>
      <c r="B1533" s="14">
        <v>0</v>
      </c>
      <c r="C1533" s="46"/>
      <c r="D1533" s="21" t="s">
        <v>2836</v>
      </c>
      <c r="E1533" s="21" t="s">
        <v>1394</v>
      </c>
      <c r="F1533" s="21" t="s">
        <v>234</v>
      </c>
      <c r="G1533" s="15">
        <v>474.69</v>
      </c>
      <c r="H1533" s="22">
        <v>0.18</v>
      </c>
      <c r="I1533" s="47">
        <f t="shared" si="66"/>
        <v>85.444199999999995</v>
      </c>
      <c r="J1533" s="47">
        <f t="shared" si="67"/>
        <v>389.24580000000003</v>
      </c>
      <c r="K1533" s="5">
        <v>44105</v>
      </c>
    </row>
    <row r="1534" spans="1:15" ht="15" customHeight="1" x14ac:dyDescent="0.35">
      <c r="A1534" s="45">
        <v>1533</v>
      </c>
      <c r="B1534" s="14">
        <v>0</v>
      </c>
      <c r="C1534" s="46"/>
      <c r="D1534" s="21" t="s">
        <v>2227</v>
      </c>
      <c r="E1534" s="21" t="s">
        <v>2226</v>
      </c>
      <c r="F1534" s="21" t="s">
        <v>1541</v>
      </c>
      <c r="G1534" s="15">
        <v>132.66999999999999</v>
      </c>
      <c r="H1534" s="22">
        <v>0.2</v>
      </c>
      <c r="I1534" s="47">
        <f t="shared" si="66"/>
        <v>26.533999999999999</v>
      </c>
      <c r="J1534" s="47">
        <f t="shared" si="67"/>
        <v>106.136</v>
      </c>
      <c r="K1534" s="5">
        <v>43647</v>
      </c>
    </row>
    <row r="1535" spans="1:15" ht="15" customHeight="1" x14ac:dyDescent="0.35">
      <c r="A1535" s="45">
        <v>1534</v>
      </c>
      <c r="B1535" s="14">
        <v>0</v>
      </c>
      <c r="C1535" s="46"/>
      <c r="D1535" s="21" t="s">
        <v>1540</v>
      </c>
      <c r="E1535" s="21" t="s">
        <v>349</v>
      </c>
      <c r="F1535" s="21" t="s">
        <v>1541</v>
      </c>
      <c r="G1535" s="15">
        <v>86.21</v>
      </c>
      <c r="H1535" s="22">
        <v>0.2</v>
      </c>
      <c r="I1535" s="47">
        <f t="shared" si="66"/>
        <v>17.242000000000001</v>
      </c>
      <c r="J1535" s="47">
        <f t="shared" si="67"/>
        <v>68.967999999999989</v>
      </c>
      <c r="K1535" s="5">
        <v>44774</v>
      </c>
    </row>
    <row r="1536" spans="1:15" ht="15" customHeight="1" x14ac:dyDescent="0.35">
      <c r="A1536" s="45">
        <v>1535</v>
      </c>
      <c r="B1536" s="14">
        <v>0</v>
      </c>
      <c r="C1536" s="46"/>
      <c r="D1536" s="21" t="s">
        <v>1852</v>
      </c>
      <c r="E1536" s="21" t="s">
        <v>1853</v>
      </c>
      <c r="F1536" s="21"/>
      <c r="G1536" s="15">
        <v>135</v>
      </c>
      <c r="H1536" s="22">
        <v>0.2</v>
      </c>
      <c r="I1536" s="47">
        <f t="shared" si="66"/>
        <v>27</v>
      </c>
      <c r="J1536" s="47">
        <f t="shared" si="67"/>
        <v>108</v>
      </c>
      <c r="K1536" s="5">
        <v>44713</v>
      </c>
      <c r="L1536" s="17" t="s">
        <v>2220</v>
      </c>
      <c r="N1536" s="17">
        <f>69*4</f>
        <v>276</v>
      </c>
    </row>
    <row r="1537" spans="1:12" ht="15" customHeight="1" x14ac:dyDescent="0.35">
      <c r="A1537" s="45">
        <v>1536</v>
      </c>
      <c r="B1537" s="14">
        <v>0</v>
      </c>
      <c r="C1537" s="46"/>
      <c r="D1537" s="21" t="s">
        <v>2745</v>
      </c>
      <c r="E1537" s="21" t="s">
        <v>1761</v>
      </c>
      <c r="F1537" s="21" t="s">
        <v>2746</v>
      </c>
      <c r="G1537" s="15">
        <v>114</v>
      </c>
      <c r="H1537" s="22">
        <v>0.6</v>
      </c>
      <c r="I1537" s="47">
        <f t="shared" si="66"/>
        <v>68.399999999999991</v>
      </c>
      <c r="J1537" s="47">
        <f t="shared" si="67"/>
        <v>45.600000000000009</v>
      </c>
      <c r="K1537" s="5">
        <v>43770</v>
      </c>
      <c r="L1537" s="17" t="s">
        <v>3219</v>
      </c>
    </row>
    <row r="1538" spans="1:12" ht="15" customHeight="1" x14ac:dyDescent="0.35">
      <c r="A1538" s="45">
        <v>1537</v>
      </c>
      <c r="B1538" s="14">
        <v>1</v>
      </c>
      <c r="C1538" s="14"/>
      <c r="D1538" s="21" t="s">
        <v>3841</v>
      </c>
      <c r="E1538" s="21" t="s">
        <v>1761</v>
      </c>
      <c r="F1538" s="21" t="s">
        <v>3842</v>
      </c>
      <c r="G1538" s="15">
        <v>114</v>
      </c>
      <c r="H1538" s="22">
        <v>0.4</v>
      </c>
      <c r="I1538" s="47">
        <f t="shared" si="66"/>
        <v>45.6</v>
      </c>
      <c r="J1538" s="47">
        <f t="shared" si="67"/>
        <v>68.400000000000006</v>
      </c>
      <c r="K1538" s="5">
        <v>44682</v>
      </c>
    </row>
    <row r="1539" spans="1:12" ht="15" customHeight="1" x14ac:dyDescent="0.35">
      <c r="A1539" s="45">
        <v>1538</v>
      </c>
      <c r="B1539" s="14">
        <v>1</v>
      </c>
      <c r="C1539" s="46"/>
      <c r="D1539" s="21" t="s">
        <v>4269</v>
      </c>
      <c r="E1539" s="21" t="s">
        <v>480</v>
      </c>
      <c r="F1539" s="21" t="s">
        <v>3198</v>
      </c>
      <c r="G1539" s="15">
        <v>39</v>
      </c>
      <c r="H1539" s="22">
        <v>0.5</v>
      </c>
      <c r="I1539" s="47">
        <f t="shared" si="66"/>
        <v>19.5</v>
      </c>
      <c r="J1539" s="47">
        <f t="shared" si="67"/>
        <v>19.5</v>
      </c>
      <c r="K1539" s="5">
        <v>44835</v>
      </c>
    </row>
    <row r="1540" spans="1:12" ht="15" customHeight="1" x14ac:dyDescent="0.35">
      <c r="A1540" s="45">
        <v>1539</v>
      </c>
      <c r="B1540" s="14">
        <v>0</v>
      </c>
      <c r="C1540" s="46"/>
      <c r="D1540" s="21" t="s">
        <v>356</v>
      </c>
      <c r="E1540" s="21" t="s">
        <v>357</v>
      </c>
      <c r="F1540" s="21" t="s">
        <v>779</v>
      </c>
      <c r="G1540" s="15">
        <v>452</v>
      </c>
      <c r="H1540" s="22">
        <v>0.2</v>
      </c>
      <c r="I1540" s="47">
        <f t="shared" si="66"/>
        <v>90.4</v>
      </c>
      <c r="J1540" s="47">
        <f t="shared" si="67"/>
        <v>361.6</v>
      </c>
      <c r="K1540" s="5">
        <v>43556</v>
      </c>
    </row>
    <row r="1541" spans="1:12" ht="15" customHeight="1" x14ac:dyDescent="0.35">
      <c r="A1541" s="45">
        <v>1540</v>
      </c>
      <c r="B1541" s="14">
        <v>0</v>
      </c>
      <c r="C1541" s="46"/>
      <c r="D1541" s="21" t="s">
        <v>2428</v>
      </c>
      <c r="E1541" s="21" t="s">
        <v>1480</v>
      </c>
      <c r="F1541" s="21" t="s">
        <v>705</v>
      </c>
      <c r="G1541" s="15">
        <v>518</v>
      </c>
      <c r="H1541" s="22">
        <v>0.15</v>
      </c>
      <c r="I1541" s="47">
        <f t="shared" si="66"/>
        <v>77.7</v>
      </c>
      <c r="J1541" s="47">
        <f t="shared" si="67"/>
        <v>440.3</v>
      </c>
      <c r="K1541" s="5">
        <v>44105</v>
      </c>
    </row>
    <row r="1542" spans="1:12" ht="15" customHeight="1" x14ac:dyDescent="0.35">
      <c r="A1542" s="45">
        <v>1541</v>
      </c>
      <c r="B1542" s="14">
        <v>0</v>
      </c>
      <c r="C1542" s="46"/>
      <c r="D1542" s="21" t="s">
        <v>4196</v>
      </c>
      <c r="E1542" s="21" t="s">
        <v>654</v>
      </c>
      <c r="F1542" s="21" t="s">
        <v>3445</v>
      </c>
      <c r="G1542" s="15">
        <v>210</v>
      </c>
      <c r="H1542" s="22">
        <v>0.2</v>
      </c>
      <c r="I1542" s="47">
        <f t="shared" si="66"/>
        <v>42</v>
      </c>
      <c r="J1542" s="47">
        <f t="shared" si="67"/>
        <v>168</v>
      </c>
      <c r="K1542" s="5">
        <v>44652</v>
      </c>
    </row>
    <row r="1543" spans="1:12" ht="15" customHeight="1" x14ac:dyDescent="0.35">
      <c r="A1543" s="45">
        <v>1542</v>
      </c>
      <c r="B1543" s="14">
        <v>1</v>
      </c>
      <c r="C1543" s="46" t="s">
        <v>3538</v>
      </c>
      <c r="D1543" s="21" t="s">
        <v>2167</v>
      </c>
      <c r="E1543" s="21" t="s">
        <v>480</v>
      </c>
      <c r="F1543" s="21" t="s">
        <v>2168</v>
      </c>
      <c r="G1543" s="15">
        <v>205</v>
      </c>
      <c r="H1543" s="22">
        <v>0.18</v>
      </c>
      <c r="I1543" s="47">
        <f t="shared" si="66"/>
        <v>36.9</v>
      </c>
      <c r="J1543" s="47">
        <f t="shared" si="67"/>
        <v>168.1</v>
      </c>
      <c r="K1543" s="5">
        <v>45352</v>
      </c>
    </row>
    <row r="1544" spans="1:12" ht="15" customHeight="1" x14ac:dyDescent="0.35">
      <c r="A1544" s="45">
        <v>1543</v>
      </c>
      <c r="B1544" s="14">
        <v>2</v>
      </c>
      <c r="C1544" s="46" t="s">
        <v>3524</v>
      </c>
      <c r="D1544" s="21" t="s">
        <v>1809</v>
      </c>
      <c r="E1544" s="21" t="s">
        <v>346</v>
      </c>
      <c r="F1544" s="21"/>
      <c r="G1544" s="15">
        <v>65</v>
      </c>
      <c r="H1544" s="22">
        <v>0.15</v>
      </c>
      <c r="I1544" s="47">
        <f t="shared" si="66"/>
        <v>9.75</v>
      </c>
      <c r="J1544" s="47">
        <f t="shared" si="67"/>
        <v>55.25</v>
      </c>
      <c r="K1544" s="5">
        <v>45108</v>
      </c>
    </row>
    <row r="1545" spans="1:12" ht="15" customHeight="1" x14ac:dyDescent="0.35">
      <c r="A1545" s="45">
        <v>1544</v>
      </c>
      <c r="B1545" s="14">
        <v>1</v>
      </c>
      <c r="C1545" s="46"/>
      <c r="D1545" s="21" t="s">
        <v>2221</v>
      </c>
      <c r="E1545" s="21" t="s">
        <v>346</v>
      </c>
      <c r="F1545" s="21"/>
      <c r="G1545" s="15">
        <v>65</v>
      </c>
      <c r="H1545" s="22">
        <v>0.15</v>
      </c>
      <c r="I1545" s="47">
        <f t="shared" si="66"/>
        <v>9.75</v>
      </c>
      <c r="J1545" s="47">
        <f t="shared" si="67"/>
        <v>55.25</v>
      </c>
      <c r="K1545" s="5">
        <v>45323</v>
      </c>
    </row>
    <row r="1546" spans="1:12" ht="15" customHeight="1" x14ac:dyDescent="0.35">
      <c r="A1546" s="45">
        <v>1545</v>
      </c>
      <c r="B1546" s="14">
        <v>1</v>
      </c>
      <c r="C1546" s="46" t="s">
        <v>3437</v>
      </c>
      <c r="D1546" s="21" t="s">
        <v>345</v>
      </c>
      <c r="E1546" s="21" t="s">
        <v>346</v>
      </c>
      <c r="F1546" s="21"/>
      <c r="G1546" s="15">
        <v>60</v>
      </c>
      <c r="H1546" s="22">
        <v>0.15</v>
      </c>
      <c r="I1546" s="47">
        <f t="shared" si="66"/>
        <v>9</v>
      </c>
      <c r="J1546" s="47">
        <f t="shared" si="67"/>
        <v>51</v>
      </c>
      <c r="K1546" s="5">
        <v>45200</v>
      </c>
    </row>
    <row r="1547" spans="1:12" ht="15" customHeight="1" x14ac:dyDescent="0.35">
      <c r="A1547" s="45">
        <v>1546</v>
      </c>
      <c r="B1547" s="14">
        <v>5</v>
      </c>
      <c r="C1547" s="46"/>
      <c r="D1547" s="21" t="s">
        <v>4377</v>
      </c>
      <c r="E1547" s="21" t="s">
        <v>4378</v>
      </c>
      <c r="F1547" s="21">
        <v>8.6</v>
      </c>
      <c r="G1547" s="15">
        <v>40</v>
      </c>
      <c r="H1547" s="22">
        <v>0.25</v>
      </c>
      <c r="I1547" s="47">
        <f t="shared" si="66"/>
        <v>10</v>
      </c>
      <c r="J1547" s="47">
        <f t="shared" si="67"/>
        <v>30</v>
      </c>
      <c r="K1547" s="5">
        <v>45323</v>
      </c>
    </row>
    <row r="1548" spans="1:12" ht="15" customHeight="1" x14ac:dyDescent="0.35">
      <c r="A1548" s="45">
        <v>1547</v>
      </c>
      <c r="B1548" s="14">
        <v>0</v>
      </c>
      <c r="C1548" s="46" t="s">
        <v>3707</v>
      </c>
      <c r="D1548" s="21" t="s">
        <v>3608</v>
      </c>
      <c r="E1548" s="21" t="s">
        <v>480</v>
      </c>
      <c r="F1548" s="21" t="s">
        <v>3198</v>
      </c>
      <c r="G1548" s="15">
        <v>130</v>
      </c>
      <c r="H1548" s="22">
        <v>0.6</v>
      </c>
      <c r="I1548" s="47">
        <f t="shared" si="66"/>
        <v>78</v>
      </c>
      <c r="J1548" s="47">
        <f t="shared" si="67"/>
        <v>52</v>
      </c>
      <c r="K1548" s="5">
        <v>44805</v>
      </c>
    </row>
    <row r="1549" spans="1:12" ht="15" customHeight="1" x14ac:dyDescent="0.35">
      <c r="A1549" s="45">
        <v>1548</v>
      </c>
      <c r="B1549" s="14">
        <v>0</v>
      </c>
      <c r="C1549" s="46" t="s">
        <v>3490</v>
      </c>
      <c r="D1549" s="21" t="s">
        <v>2565</v>
      </c>
      <c r="E1549" s="21" t="s">
        <v>181</v>
      </c>
      <c r="F1549" s="21" t="s">
        <v>44</v>
      </c>
      <c r="G1549" s="15">
        <v>208</v>
      </c>
      <c r="H1549" s="22">
        <v>0.2</v>
      </c>
      <c r="I1549" s="47">
        <f t="shared" si="66"/>
        <v>41.6</v>
      </c>
      <c r="J1549" s="47">
        <f t="shared" si="67"/>
        <v>166.4</v>
      </c>
      <c r="K1549" s="5">
        <v>45139</v>
      </c>
    </row>
    <row r="1550" spans="1:12" ht="15" customHeight="1" x14ac:dyDescent="0.35">
      <c r="A1550" s="45">
        <v>1549</v>
      </c>
      <c r="B1550" s="14">
        <v>1</v>
      </c>
      <c r="C1550" s="46" t="s">
        <v>3396</v>
      </c>
      <c r="D1550" s="21" t="s">
        <v>2007</v>
      </c>
      <c r="E1550" s="21" t="s">
        <v>350</v>
      </c>
      <c r="F1550" s="21"/>
      <c r="G1550" s="15">
        <v>66</v>
      </c>
      <c r="H1550" s="22">
        <v>0.15</v>
      </c>
      <c r="I1550" s="47">
        <f t="shared" si="66"/>
        <v>9.9</v>
      </c>
      <c r="J1550" s="47">
        <f t="shared" si="67"/>
        <v>56.1</v>
      </c>
      <c r="K1550" s="5">
        <v>45536</v>
      </c>
    </row>
    <row r="1551" spans="1:12" ht="15" customHeight="1" x14ac:dyDescent="0.35">
      <c r="A1551" s="45">
        <v>1550</v>
      </c>
      <c r="B1551" s="14">
        <v>1</v>
      </c>
      <c r="C1551" s="46" t="s">
        <v>3587</v>
      </c>
      <c r="D1551" s="21" t="s">
        <v>1300</v>
      </c>
      <c r="E1551" s="21" t="s">
        <v>1301</v>
      </c>
      <c r="F1551" s="21"/>
      <c r="G1551" s="15">
        <v>106</v>
      </c>
      <c r="H1551" s="22">
        <v>0.18</v>
      </c>
      <c r="I1551" s="47">
        <f t="shared" si="66"/>
        <v>19.079999999999998</v>
      </c>
      <c r="J1551" s="47">
        <f t="shared" si="67"/>
        <v>86.92</v>
      </c>
      <c r="K1551" s="5">
        <v>45231</v>
      </c>
    </row>
    <row r="1552" spans="1:12" ht="15" customHeight="1" x14ac:dyDescent="0.35">
      <c r="A1552" s="45">
        <v>1551</v>
      </c>
      <c r="B1552" s="14">
        <v>0</v>
      </c>
      <c r="C1552" s="46"/>
      <c r="D1552" s="21" t="s">
        <v>4354</v>
      </c>
      <c r="E1552" s="21" t="s">
        <v>181</v>
      </c>
      <c r="F1552" s="21"/>
      <c r="G1552" s="15">
        <v>107</v>
      </c>
      <c r="H1552" s="22">
        <v>0.2</v>
      </c>
      <c r="I1552" s="47">
        <f t="shared" si="66"/>
        <v>21.400000000000002</v>
      </c>
      <c r="J1552" s="47">
        <f>G1552-I1552</f>
        <v>85.6</v>
      </c>
      <c r="K1552" s="5">
        <v>44136</v>
      </c>
    </row>
    <row r="1553" spans="1:15" ht="15" customHeight="1" x14ac:dyDescent="0.35">
      <c r="A1553" s="45">
        <v>1552</v>
      </c>
      <c r="B1553" s="14">
        <v>0</v>
      </c>
      <c r="C1553" s="46"/>
      <c r="D1553" s="21" t="s">
        <v>2298</v>
      </c>
      <c r="E1553" s="21" t="s">
        <v>63</v>
      </c>
      <c r="F1553" s="21"/>
      <c r="G1553" s="15">
        <v>324</v>
      </c>
      <c r="H1553" s="22">
        <v>0.18</v>
      </c>
      <c r="I1553" s="47">
        <f t="shared" si="66"/>
        <v>58.32</v>
      </c>
      <c r="J1553" s="47">
        <f t="shared" ref="J1553:J1563" si="68">G1553-I1553</f>
        <v>265.68</v>
      </c>
      <c r="K1553" s="5">
        <v>44440</v>
      </c>
      <c r="O1553" s="19"/>
    </row>
    <row r="1554" spans="1:15" ht="15" customHeight="1" x14ac:dyDescent="0.35">
      <c r="A1554" s="45">
        <v>1553</v>
      </c>
      <c r="B1554" s="14">
        <v>0</v>
      </c>
      <c r="C1554" s="46" t="s">
        <v>3586</v>
      </c>
      <c r="D1554" s="21" t="s">
        <v>2837</v>
      </c>
      <c r="E1554" s="21" t="s">
        <v>63</v>
      </c>
      <c r="F1554" s="21" t="s">
        <v>980</v>
      </c>
      <c r="G1554" s="15">
        <v>330</v>
      </c>
      <c r="H1554" s="22">
        <v>0.2</v>
      </c>
      <c r="I1554" s="47">
        <f t="shared" si="66"/>
        <v>66</v>
      </c>
      <c r="J1554" s="47">
        <f t="shared" si="68"/>
        <v>264</v>
      </c>
      <c r="K1554" s="5">
        <v>44440</v>
      </c>
      <c r="O1554" s="19"/>
    </row>
    <row r="1555" spans="1:15" ht="15" customHeight="1" x14ac:dyDescent="0.35">
      <c r="A1555" s="45">
        <v>1554</v>
      </c>
      <c r="B1555" s="14">
        <v>0</v>
      </c>
      <c r="C1555" s="46"/>
      <c r="D1555" s="21" t="s">
        <v>2357</v>
      </c>
      <c r="E1555" s="21" t="s">
        <v>2358</v>
      </c>
      <c r="F1555" s="21">
        <v>0.05</v>
      </c>
      <c r="G1555" s="15">
        <v>80</v>
      </c>
      <c r="H1555" s="22">
        <v>0.5</v>
      </c>
      <c r="I1555" s="47">
        <f t="shared" si="66"/>
        <v>40</v>
      </c>
      <c r="J1555" s="47">
        <f t="shared" si="68"/>
        <v>40</v>
      </c>
      <c r="K1555" s="5">
        <v>43770</v>
      </c>
      <c r="L1555" s="17" t="s">
        <v>3219</v>
      </c>
      <c r="O1555" s="19"/>
    </row>
    <row r="1556" spans="1:15" ht="15" customHeight="1" x14ac:dyDescent="0.35">
      <c r="A1556" s="45">
        <v>1555</v>
      </c>
      <c r="B1556" s="14">
        <v>0</v>
      </c>
      <c r="C1556" s="46"/>
      <c r="D1556" s="21" t="s">
        <v>920</v>
      </c>
      <c r="E1556" s="21" t="s">
        <v>921</v>
      </c>
      <c r="F1556" s="21" t="s">
        <v>922</v>
      </c>
      <c r="G1556" s="15">
        <v>1008</v>
      </c>
      <c r="H1556" s="22">
        <v>0.2</v>
      </c>
      <c r="I1556" s="47">
        <f t="shared" si="66"/>
        <v>201.60000000000002</v>
      </c>
      <c r="J1556" s="47">
        <f t="shared" si="68"/>
        <v>806.4</v>
      </c>
      <c r="K1556" s="5">
        <v>44834</v>
      </c>
      <c r="O1556" s="19"/>
    </row>
    <row r="1557" spans="1:15" ht="15" customHeight="1" x14ac:dyDescent="0.35">
      <c r="A1557" s="45">
        <v>1556</v>
      </c>
      <c r="B1557" s="14">
        <v>0</v>
      </c>
      <c r="C1557" s="46"/>
      <c r="D1557" s="21" t="s">
        <v>4277</v>
      </c>
      <c r="E1557" s="21" t="s">
        <v>921</v>
      </c>
      <c r="F1557" s="21" t="s">
        <v>2878</v>
      </c>
      <c r="G1557" s="15">
        <v>959</v>
      </c>
      <c r="H1557" s="22">
        <v>0.2</v>
      </c>
      <c r="I1557" s="47">
        <f t="shared" si="66"/>
        <v>191.8</v>
      </c>
      <c r="J1557" s="47">
        <f t="shared" si="68"/>
        <v>767.2</v>
      </c>
      <c r="K1557" s="5">
        <v>44835</v>
      </c>
      <c r="O1557" s="19"/>
    </row>
    <row r="1558" spans="1:15" ht="15" customHeight="1" x14ac:dyDescent="0.35">
      <c r="A1558" s="45">
        <v>1557</v>
      </c>
      <c r="B1558" s="14">
        <v>0</v>
      </c>
      <c r="C1558" s="46"/>
      <c r="D1558" s="21" t="s">
        <v>675</v>
      </c>
      <c r="E1558" s="21" t="s">
        <v>676</v>
      </c>
      <c r="F1558" s="21" t="s">
        <v>382</v>
      </c>
      <c r="G1558" s="15">
        <v>1015</v>
      </c>
      <c r="H1558" s="22">
        <v>0.2</v>
      </c>
      <c r="I1558" s="47">
        <f t="shared" si="66"/>
        <v>203</v>
      </c>
      <c r="J1558" s="47">
        <f t="shared" si="68"/>
        <v>812</v>
      </c>
      <c r="K1558" s="5">
        <v>42948</v>
      </c>
      <c r="O1558" s="19"/>
    </row>
    <row r="1559" spans="1:15" ht="15" customHeight="1" x14ac:dyDescent="0.35">
      <c r="A1559" s="45">
        <v>1558</v>
      </c>
      <c r="B1559" s="14">
        <v>0</v>
      </c>
      <c r="C1559" s="46"/>
      <c r="D1559" s="21" t="s">
        <v>1389</v>
      </c>
      <c r="E1559" s="21" t="s">
        <v>409</v>
      </c>
      <c r="F1559" s="21" t="s">
        <v>410</v>
      </c>
      <c r="G1559" s="15">
        <v>78.75</v>
      </c>
      <c r="H1559" s="22">
        <v>0.5</v>
      </c>
      <c r="I1559" s="47">
        <f t="shared" si="66"/>
        <v>39.375</v>
      </c>
      <c r="J1559" s="47">
        <f t="shared" si="68"/>
        <v>39.375</v>
      </c>
      <c r="K1559" s="5">
        <v>43101</v>
      </c>
      <c r="O1559" s="19"/>
    </row>
    <row r="1560" spans="1:15" ht="15" customHeight="1" x14ac:dyDescent="0.35">
      <c r="A1560" s="45">
        <v>1559</v>
      </c>
      <c r="B1560" s="14">
        <v>0</v>
      </c>
      <c r="C1560" s="46"/>
      <c r="D1560" s="21" t="s">
        <v>1810</v>
      </c>
      <c r="E1560" s="21" t="s">
        <v>276</v>
      </c>
      <c r="F1560" s="21" t="s">
        <v>218</v>
      </c>
      <c r="G1560" s="15">
        <v>58.97</v>
      </c>
      <c r="H1560" s="22">
        <v>0.4</v>
      </c>
      <c r="I1560" s="47">
        <f t="shared" si="66"/>
        <v>23.588000000000001</v>
      </c>
      <c r="J1560" s="47">
        <f t="shared" si="68"/>
        <v>35.381999999999998</v>
      </c>
      <c r="K1560" s="5">
        <v>43831</v>
      </c>
      <c r="O1560" s="19"/>
    </row>
    <row r="1561" spans="1:15" ht="15" customHeight="1" x14ac:dyDescent="0.35">
      <c r="A1561" s="45">
        <v>1560</v>
      </c>
      <c r="B1561" s="14">
        <v>2</v>
      </c>
      <c r="C1561" s="46"/>
      <c r="D1561" s="21" t="s">
        <v>4146</v>
      </c>
      <c r="E1561" s="21" t="s">
        <v>960</v>
      </c>
      <c r="F1561" s="21" t="s">
        <v>208</v>
      </c>
      <c r="G1561" s="15">
        <v>362</v>
      </c>
      <c r="H1561" s="22">
        <v>0.65</v>
      </c>
      <c r="I1561" s="47">
        <f t="shared" si="66"/>
        <v>235.3</v>
      </c>
      <c r="J1561" s="47">
        <f t="shared" si="68"/>
        <v>126.69999999999999</v>
      </c>
      <c r="K1561" s="5">
        <v>45047</v>
      </c>
      <c r="O1561" s="19"/>
    </row>
    <row r="1562" spans="1:15" ht="15" customHeight="1" x14ac:dyDescent="0.35">
      <c r="A1562" s="45">
        <v>1561</v>
      </c>
      <c r="B1562" s="14">
        <v>0</v>
      </c>
      <c r="C1562" s="46"/>
      <c r="D1562" s="21" t="s">
        <v>2337</v>
      </c>
      <c r="E1562" s="21" t="s">
        <v>116</v>
      </c>
      <c r="F1562" s="21" t="s">
        <v>202</v>
      </c>
      <c r="G1562" s="15">
        <v>148</v>
      </c>
      <c r="H1562" s="22">
        <v>0.18</v>
      </c>
      <c r="I1562" s="47">
        <f t="shared" si="66"/>
        <v>26.64</v>
      </c>
      <c r="J1562" s="47">
        <f t="shared" si="68"/>
        <v>121.36</v>
      </c>
      <c r="K1562" s="5">
        <v>45017</v>
      </c>
      <c r="O1562" s="19"/>
    </row>
    <row r="1563" spans="1:15" ht="15" customHeight="1" x14ac:dyDescent="0.35">
      <c r="A1563" s="45">
        <v>1562</v>
      </c>
      <c r="B1563" s="14">
        <v>2</v>
      </c>
      <c r="C1563" s="46" t="s">
        <v>3426</v>
      </c>
      <c r="D1563" s="21" t="s">
        <v>2336</v>
      </c>
      <c r="E1563" s="21" t="s">
        <v>116</v>
      </c>
      <c r="F1563" s="21" t="s">
        <v>753</v>
      </c>
      <c r="G1563" s="15">
        <v>136</v>
      </c>
      <c r="H1563" s="22">
        <v>0.2</v>
      </c>
      <c r="I1563" s="47">
        <f t="shared" si="66"/>
        <v>27.200000000000003</v>
      </c>
      <c r="J1563" s="47">
        <f t="shared" si="68"/>
        <v>108.8</v>
      </c>
      <c r="K1563" s="5">
        <v>45017</v>
      </c>
      <c r="O1563" s="19"/>
    </row>
    <row r="1564" spans="1:15" ht="15" customHeight="1" x14ac:dyDescent="0.35">
      <c r="A1564" s="45">
        <v>1563</v>
      </c>
      <c r="B1564" s="14">
        <v>0</v>
      </c>
      <c r="C1564" s="46"/>
      <c r="D1564" s="21" t="s">
        <v>2135</v>
      </c>
      <c r="E1564" s="21" t="s">
        <v>2136</v>
      </c>
      <c r="F1564" s="21"/>
      <c r="G1564" s="15"/>
      <c r="H1564" s="22">
        <v>0</v>
      </c>
      <c r="I1564" s="47">
        <f t="shared" si="66"/>
        <v>0</v>
      </c>
      <c r="J1564" s="47">
        <v>130</v>
      </c>
      <c r="K1564" s="5">
        <v>43739</v>
      </c>
    </row>
    <row r="1565" spans="1:15" ht="15" customHeight="1" x14ac:dyDescent="0.35">
      <c r="A1565" s="45">
        <v>1564</v>
      </c>
      <c r="B1565" s="14">
        <v>0</v>
      </c>
      <c r="C1565" s="46"/>
      <c r="D1565" s="21" t="s">
        <v>354</v>
      </c>
      <c r="E1565" s="21" t="s">
        <v>224</v>
      </c>
      <c r="F1565" s="21" t="s">
        <v>41</v>
      </c>
      <c r="G1565" s="15">
        <v>764</v>
      </c>
      <c r="H1565" s="22">
        <v>0.15</v>
      </c>
      <c r="I1565" s="47">
        <f t="shared" si="66"/>
        <v>114.6</v>
      </c>
      <c r="J1565" s="47">
        <f>G1565-I1565</f>
        <v>649.4</v>
      </c>
      <c r="K1565" s="5">
        <v>43101</v>
      </c>
      <c r="L1565" s="17" t="s">
        <v>2220</v>
      </c>
    </row>
    <row r="1566" spans="1:15" ht="15" customHeight="1" x14ac:dyDescent="0.35">
      <c r="A1566" s="45">
        <v>1565</v>
      </c>
      <c r="B1566" s="14">
        <v>2</v>
      </c>
      <c r="C1566" s="46"/>
      <c r="D1566" s="21" t="s">
        <v>3862</v>
      </c>
      <c r="E1566" s="21" t="s">
        <v>188</v>
      </c>
      <c r="F1566" s="21" t="s">
        <v>413</v>
      </c>
      <c r="G1566" s="15">
        <v>270</v>
      </c>
      <c r="H1566" s="22">
        <v>0.7</v>
      </c>
      <c r="I1566" s="47">
        <f t="shared" si="66"/>
        <v>189</v>
      </c>
      <c r="J1566" s="47">
        <f>G1566-I1566</f>
        <v>81</v>
      </c>
      <c r="K1566" s="5">
        <v>44958</v>
      </c>
    </row>
    <row r="1567" spans="1:15" ht="15" customHeight="1" x14ac:dyDescent="0.35">
      <c r="A1567" s="45">
        <v>1566</v>
      </c>
      <c r="B1567" s="14">
        <v>0</v>
      </c>
      <c r="C1567" s="14"/>
      <c r="D1567" s="21" t="s">
        <v>3862</v>
      </c>
      <c r="E1567" s="21" t="s">
        <v>188</v>
      </c>
      <c r="F1567" s="21" t="s">
        <v>234</v>
      </c>
      <c r="G1567" s="15">
        <v>210</v>
      </c>
      <c r="H1567" s="22">
        <v>0.55000000000000004</v>
      </c>
      <c r="I1567" s="47">
        <f t="shared" si="66"/>
        <v>115.50000000000001</v>
      </c>
      <c r="J1567" s="47">
        <f>G1567-I1567</f>
        <v>94.499999999999986</v>
      </c>
      <c r="K1567" s="5">
        <v>44835</v>
      </c>
      <c r="N1567" s="37"/>
    </row>
    <row r="1568" spans="1:15" ht="15" customHeight="1" x14ac:dyDescent="0.35">
      <c r="A1568" s="45">
        <v>1567</v>
      </c>
      <c r="B1568" s="14">
        <v>1</v>
      </c>
      <c r="C1568" s="46"/>
      <c r="D1568" s="21" t="s">
        <v>2028</v>
      </c>
      <c r="E1568" s="21" t="s">
        <v>401</v>
      </c>
      <c r="F1568" s="21" t="s">
        <v>2029</v>
      </c>
      <c r="G1568" s="15">
        <v>390</v>
      </c>
      <c r="H1568" s="22">
        <v>0.6</v>
      </c>
      <c r="I1568" s="47">
        <f t="shared" si="66"/>
        <v>234</v>
      </c>
      <c r="J1568" s="47">
        <f>G1568-I1568</f>
        <v>156</v>
      </c>
      <c r="K1568" s="5">
        <v>43497</v>
      </c>
    </row>
    <row r="1569" spans="1:16" ht="15" customHeight="1" x14ac:dyDescent="0.35">
      <c r="A1569" s="45">
        <v>1568</v>
      </c>
      <c r="B1569" s="14">
        <v>0</v>
      </c>
      <c r="C1569" s="46"/>
      <c r="D1569" s="21" t="s">
        <v>352</v>
      </c>
      <c r="E1569" s="21" t="s">
        <v>353</v>
      </c>
      <c r="F1569" s="21" t="s">
        <v>48</v>
      </c>
      <c r="G1569" s="15">
        <v>360</v>
      </c>
      <c r="H1569" s="22">
        <v>0.2</v>
      </c>
      <c r="I1569" s="47">
        <f t="shared" si="66"/>
        <v>72</v>
      </c>
      <c r="J1569" s="47"/>
      <c r="K1569" s="5">
        <v>43132</v>
      </c>
    </row>
    <row r="1570" spans="1:16" ht="15" customHeight="1" x14ac:dyDescent="0.35">
      <c r="A1570" s="45">
        <v>1569</v>
      </c>
      <c r="B1570" s="14">
        <v>3</v>
      </c>
      <c r="C1570" s="46"/>
      <c r="D1570" s="21" t="s">
        <v>4484</v>
      </c>
      <c r="E1570" s="21" t="s">
        <v>87</v>
      </c>
      <c r="F1570" s="21" t="s">
        <v>208</v>
      </c>
      <c r="G1570" s="15">
        <v>120</v>
      </c>
      <c r="H1570" s="22">
        <v>0.6</v>
      </c>
      <c r="I1570" s="47">
        <f t="shared" si="66"/>
        <v>72</v>
      </c>
      <c r="J1570" s="47">
        <f t="shared" ref="J1570:J1601" si="69">G1570-I1570</f>
        <v>48</v>
      </c>
      <c r="K1570" s="5">
        <v>45292</v>
      </c>
    </row>
    <row r="1571" spans="1:16" ht="15" customHeight="1" x14ac:dyDescent="0.35">
      <c r="A1571" s="45">
        <v>1570</v>
      </c>
      <c r="B1571" s="14">
        <v>0</v>
      </c>
      <c r="C1571" s="46"/>
      <c r="D1571" s="21" t="s">
        <v>1499</v>
      </c>
      <c r="E1571" s="21" t="s">
        <v>1500</v>
      </c>
      <c r="F1571" s="21" t="s">
        <v>2646</v>
      </c>
      <c r="G1571" s="15">
        <v>750.71</v>
      </c>
      <c r="H1571" s="22">
        <v>0.25</v>
      </c>
      <c r="I1571" s="47">
        <f t="shared" si="66"/>
        <v>187.67750000000001</v>
      </c>
      <c r="J1571" s="47">
        <f t="shared" si="69"/>
        <v>563.03250000000003</v>
      </c>
      <c r="K1571" s="5">
        <v>43466</v>
      </c>
      <c r="L1571" s="17" t="s">
        <v>2989</v>
      </c>
      <c r="N1571" s="29"/>
      <c r="O1571" s="26"/>
      <c r="P1571" s="29"/>
    </row>
    <row r="1572" spans="1:16" ht="15" customHeight="1" x14ac:dyDescent="0.35">
      <c r="A1572" s="45">
        <v>1571</v>
      </c>
      <c r="B1572" s="14">
        <v>0</v>
      </c>
      <c r="C1572" s="46"/>
      <c r="D1572" s="21" t="s">
        <v>285</v>
      </c>
      <c r="E1572" s="21" t="s">
        <v>286</v>
      </c>
      <c r="F1572" s="21" t="s">
        <v>780</v>
      </c>
      <c r="G1572" s="15">
        <v>499</v>
      </c>
      <c r="H1572" s="22">
        <v>0.2</v>
      </c>
      <c r="I1572" s="47">
        <f t="shared" si="66"/>
        <v>99.800000000000011</v>
      </c>
      <c r="J1572" s="47">
        <f t="shared" si="69"/>
        <v>399.2</v>
      </c>
      <c r="K1572" s="5">
        <v>42948</v>
      </c>
    </row>
    <row r="1573" spans="1:16" ht="15" customHeight="1" x14ac:dyDescent="0.35">
      <c r="A1573" s="45">
        <v>1572</v>
      </c>
      <c r="B1573" s="14">
        <v>0</v>
      </c>
      <c r="C1573" s="14"/>
      <c r="D1573" s="21" t="s">
        <v>4278</v>
      </c>
      <c r="E1573" s="21" t="s">
        <v>4279</v>
      </c>
      <c r="F1573" s="21" t="s">
        <v>410</v>
      </c>
      <c r="G1573" s="15">
        <v>183</v>
      </c>
      <c r="H1573" s="22">
        <v>0.5</v>
      </c>
      <c r="I1573" s="47">
        <f t="shared" si="66"/>
        <v>91.5</v>
      </c>
      <c r="J1573" s="47">
        <f t="shared" si="69"/>
        <v>91.5</v>
      </c>
      <c r="K1573" s="5"/>
    </row>
    <row r="1574" spans="1:16" ht="15" customHeight="1" x14ac:dyDescent="0.35">
      <c r="A1574" s="45">
        <v>1573</v>
      </c>
      <c r="B1574" s="14">
        <v>5</v>
      </c>
      <c r="C1574" s="14"/>
      <c r="D1574" s="21" t="s">
        <v>4057</v>
      </c>
      <c r="E1574" s="21" t="s">
        <v>390</v>
      </c>
      <c r="F1574" s="21" t="s">
        <v>4058</v>
      </c>
      <c r="G1574" s="15">
        <v>30</v>
      </c>
      <c r="H1574" s="22">
        <v>0.2</v>
      </c>
      <c r="I1574" s="47">
        <f t="shared" si="66"/>
        <v>6</v>
      </c>
      <c r="J1574" s="47">
        <f t="shared" si="69"/>
        <v>24</v>
      </c>
      <c r="K1574" s="5">
        <v>44927</v>
      </c>
    </row>
    <row r="1575" spans="1:16" ht="15" customHeight="1" x14ac:dyDescent="0.35">
      <c r="A1575" s="45">
        <v>1574</v>
      </c>
      <c r="B1575" s="14">
        <v>1</v>
      </c>
      <c r="C1575" s="46"/>
      <c r="D1575" s="21" t="s">
        <v>3942</v>
      </c>
      <c r="E1575" s="21" t="s">
        <v>449</v>
      </c>
      <c r="F1575" s="21"/>
      <c r="G1575" s="15">
        <v>302</v>
      </c>
      <c r="H1575" s="22">
        <v>0.2</v>
      </c>
      <c r="I1575" s="47">
        <f t="shared" si="66"/>
        <v>60.400000000000006</v>
      </c>
      <c r="J1575" s="47">
        <f t="shared" si="69"/>
        <v>241.6</v>
      </c>
      <c r="K1575" s="5">
        <v>43405</v>
      </c>
    </row>
    <row r="1576" spans="1:16" ht="15" customHeight="1" x14ac:dyDescent="0.35">
      <c r="A1576" s="45">
        <v>1575</v>
      </c>
      <c r="B1576" s="14">
        <v>0</v>
      </c>
      <c r="C1576" s="46"/>
      <c r="D1576" s="21" t="s">
        <v>338</v>
      </c>
      <c r="E1576" s="21" t="s">
        <v>167</v>
      </c>
      <c r="F1576" s="21" t="s">
        <v>389</v>
      </c>
      <c r="G1576" s="15">
        <v>104</v>
      </c>
      <c r="H1576" s="22">
        <v>0.2</v>
      </c>
      <c r="I1576" s="47">
        <f t="shared" ref="I1576:I1640" si="70">G1576*H1576</f>
        <v>20.8</v>
      </c>
      <c r="J1576" s="47">
        <f t="shared" si="69"/>
        <v>83.2</v>
      </c>
      <c r="K1576" s="5">
        <v>44562</v>
      </c>
    </row>
    <row r="1577" spans="1:16" ht="15" customHeight="1" x14ac:dyDescent="0.35">
      <c r="A1577" s="45">
        <v>1576</v>
      </c>
      <c r="B1577" s="14">
        <v>1</v>
      </c>
      <c r="C1577" s="46"/>
      <c r="D1577" s="21" t="s">
        <v>2828</v>
      </c>
      <c r="E1577" s="21" t="s">
        <v>355</v>
      </c>
      <c r="F1577" s="21"/>
      <c r="G1577" s="15">
        <v>293</v>
      </c>
      <c r="H1577" s="22">
        <v>0.2</v>
      </c>
      <c r="I1577" s="47">
        <f t="shared" si="70"/>
        <v>58.6</v>
      </c>
      <c r="J1577" s="47">
        <f t="shared" si="69"/>
        <v>234.4</v>
      </c>
      <c r="K1577" s="5">
        <v>45444</v>
      </c>
    </row>
    <row r="1578" spans="1:16" ht="15" customHeight="1" x14ac:dyDescent="0.35">
      <c r="A1578" s="45">
        <v>1577</v>
      </c>
      <c r="B1578" s="14">
        <v>0</v>
      </c>
      <c r="C1578" s="46"/>
      <c r="D1578" s="21" t="s">
        <v>2827</v>
      </c>
      <c r="E1578" s="21" t="s">
        <v>355</v>
      </c>
      <c r="F1578" s="21"/>
      <c r="G1578" s="15">
        <v>252</v>
      </c>
      <c r="H1578" s="22">
        <v>0.2</v>
      </c>
      <c r="I1578" s="47">
        <f t="shared" si="70"/>
        <v>50.400000000000006</v>
      </c>
      <c r="J1578" s="47">
        <f t="shared" si="69"/>
        <v>201.6</v>
      </c>
      <c r="K1578" s="5">
        <v>45078</v>
      </c>
      <c r="O1578" s="19"/>
    </row>
    <row r="1579" spans="1:16" ht="15" customHeight="1" x14ac:dyDescent="0.35">
      <c r="A1579" s="45">
        <v>1578</v>
      </c>
      <c r="B1579" s="14">
        <v>0</v>
      </c>
      <c r="C1579" s="46"/>
      <c r="D1579" s="21" t="s">
        <v>4302</v>
      </c>
      <c r="E1579" s="21" t="s">
        <v>4303</v>
      </c>
      <c r="F1579" s="21"/>
      <c r="G1579" s="15">
        <v>163</v>
      </c>
      <c r="H1579" s="22">
        <v>0.2</v>
      </c>
      <c r="I1579" s="47">
        <f t="shared" si="70"/>
        <v>32.6</v>
      </c>
      <c r="J1579" s="47">
        <f t="shared" si="69"/>
        <v>130.4</v>
      </c>
      <c r="K1579" s="5">
        <v>44927</v>
      </c>
      <c r="O1579" s="19"/>
    </row>
    <row r="1580" spans="1:16" ht="15" customHeight="1" x14ac:dyDescent="0.35">
      <c r="A1580" s="45">
        <v>1579</v>
      </c>
      <c r="B1580" s="14">
        <v>0</v>
      </c>
      <c r="C1580" s="46"/>
      <c r="D1580" s="21" t="s">
        <v>1905</v>
      </c>
      <c r="E1580" s="21" t="s">
        <v>249</v>
      </c>
      <c r="F1580" s="21" t="s">
        <v>781</v>
      </c>
      <c r="G1580" s="15">
        <v>39</v>
      </c>
      <c r="H1580" s="22">
        <v>0.3</v>
      </c>
      <c r="I1580" s="47">
        <f t="shared" si="70"/>
        <v>11.7</v>
      </c>
      <c r="J1580" s="47">
        <f t="shared" si="69"/>
        <v>27.3</v>
      </c>
      <c r="K1580" s="5">
        <v>43252</v>
      </c>
      <c r="O1580" s="19"/>
    </row>
    <row r="1581" spans="1:16" ht="15" customHeight="1" x14ac:dyDescent="0.35">
      <c r="A1581" s="45">
        <v>1580</v>
      </c>
      <c r="B1581" s="14">
        <v>0</v>
      </c>
      <c r="C1581" s="46"/>
      <c r="D1581" s="21" t="s">
        <v>334</v>
      </c>
      <c r="E1581" s="21" t="s">
        <v>335</v>
      </c>
      <c r="F1581" s="21" t="s">
        <v>782</v>
      </c>
      <c r="G1581" s="15">
        <v>87</v>
      </c>
      <c r="H1581" s="22">
        <v>0.5</v>
      </c>
      <c r="I1581" s="47">
        <f t="shared" si="70"/>
        <v>43.5</v>
      </c>
      <c r="J1581" s="47">
        <f t="shared" si="69"/>
        <v>43.5</v>
      </c>
      <c r="K1581" s="5">
        <v>43191</v>
      </c>
      <c r="O1581" s="19"/>
    </row>
    <row r="1582" spans="1:16" ht="15" customHeight="1" x14ac:dyDescent="0.35">
      <c r="A1582" s="45">
        <v>1581</v>
      </c>
      <c r="B1582" s="14">
        <v>0</v>
      </c>
      <c r="C1582" s="46"/>
      <c r="D1582" s="21" t="s">
        <v>1471</v>
      </c>
      <c r="E1582" s="21" t="s">
        <v>335</v>
      </c>
      <c r="F1582" s="21" t="s">
        <v>1472</v>
      </c>
      <c r="G1582" s="15">
        <v>87</v>
      </c>
      <c r="H1582" s="22">
        <v>0.4</v>
      </c>
      <c r="I1582" s="47">
        <f t="shared" si="70"/>
        <v>34.800000000000004</v>
      </c>
      <c r="J1582" s="47">
        <f t="shared" si="69"/>
        <v>52.199999999999996</v>
      </c>
      <c r="K1582" s="5">
        <v>43160</v>
      </c>
      <c r="O1582" s="19"/>
    </row>
    <row r="1583" spans="1:16" ht="15" customHeight="1" x14ac:dyDescent="0.35">
      <c r="A1583" s="45">
        <v>1582</v>
      </c>
      <c r="B1583" s="14">
        <v>0</v>
      </c>
      <c r="C1583" s="46"/>
      <c r="D1583" s="21" t="s">
        <v>2788</v>
      </c>
      <c r="E1583" s="21" t="s">
        <v>2789</v>
      </c>
      <c r="F1583" s="21" t="s">
        <v>2790</v>
      </c>
      <c r="G1583" s="15">
        <v>422</v>
      </c>
      <c r="H1583" s="22">
        <v>0.18</v>
      </c>
      <c r="I1583" s="47">
        <f t="shared" si="70"/>
        <v>75.959999999999994</v>
      </c>
      <c r="J1583" s="47">
        <f t="shared" si="69"/>
        <v>346.04</v>
      </c>
      <c r="K1583" s="5">
        <v>43862</v>
      </c>
      <c r="O1583" s="19"/>
    </row>
    <row r="1584" spans="1:16" ht="15" customHeight="1" x14ac:dyDescent="0.35">
      <c r="A1584" s="45">
        <v>1583</v>
      </c>
      <c r="B1584" s="14">
        <v>1</v>
      </c>
      <c r="C1584" s="46"/>
      <c r="D1584" s="21" t="s">
        <v>2906</v>
      </c>
      <c r="E1584" s="21" t="s">
        <v>2904</v>
      </c>
      <c r="F1584" s="21" t="s">
        <v>2905</v>
      </c>
      <c r="G1584" s="15">
        <v>512</v>
      </c>
      <c r="H1584" s="22">
        <v>0.23</v>
      </c>
      <c r="I1584" s="47">
        <f t="shared" si="70"/>
        <v>117.76</v>
      </c>
      <c r="J1584" s="47">
        <f t="shared" si="69"/>
        <v>394.24</v>
      </c>
      <c r="K1584" s="5">
        <v>45108</v>
      </c>
      <c r="O1584" s="19"/>
      <c r="P1584" s="28"/>
    </row>
    <row r="1585" spans="1:15" ht="15" customHeight="1" x14ac:dyDescent="0.35">
      <c r="A1585" s="45">
        <v>1584</v>
      </c>
      <c r="B1585" s="14">
        <v>0</v>
      </c>
      <c r="C1585" s="46"/>
      <c r="D1585" s="21" t="s">
        <v>2903</v>
      </c>
      <c r="E1585" s="21" t="s">
        <v>2904</v>
      </c>
      <c r="F1585" s="21" t="s">
        <v>2905</v>
      </c>
      <c r="G1585" s="15">
        <v>686</v>
      </c>
      <c r="H1585" s="22">
        <v>0.2</v>
      </c>
      <c r="I1585" s="47">
        <f t="shared" si="70"/>
        <v>137.20000000000002</v>
      </c>
      <c r="J1585" s="47">
        <f t="shared" si="69"/>
        <v>548.79999999999995</v>
      </c>
      <c r="K1585" s="5">
        <v>44044</v>
      </c>
      <c r="O1585" s="19"/>
    </row>
    <row r="1586" spans="1:15" ht="15" customHeight="1" x14ac:dyDescent="0.35">
      <c r="A1586" s="45">
        <v>1585</v>
      </c>
      <c r="B1586" s="14">
        <v>1</v>
      </c>
      <c r="C1586" s="46"/>
      <c r="D1586" s="21" t="s">
        <v>4343</v>
      </c>
      <c r="E1586" s="21" t="s">
        <v>4344</v>
      </c>
      <c r="F1586" s="21" t="s">
        <v>4345</v>
      </c>
      <c r="G1586" s="15">
        <v>86</v>
      </c>
      <c r="H1586" s="22">
        <v>0.2</v>
      </c>
      <c r="I1586" s="47">
        <f t="shared" si="70"/>
        <v>17.2</v>
      </c>
      <c r="J1586" s="47">
        <f t="shared" si="69"/>
        <v>68.8</v>
      </c>
      <c r="K1586" s="5">
        <v>45292</v>
      </c>
      <c r="M1586" s="17">
        <f>28*8</f>
        <v>224</v>
      </c>
      <c r="O1586" s="19"/>
    </row>
    <row r="1587" spans="1:15" ht="15" customHeight="1" x14ac:dyDescent="0.35">
      <c r="A1587" s="45">
        <v>1586</v>
      </c>
      <c r="B1587" s="14">
        <v>1</v>
      </c>
      <c r="C1587" s="46" t="s">
        <v>3492</v>
      </c>
      <c r="D1587" s="21" t="s">
        <v>347</v>
      </c>
      <c r="E1587" s="21" t="s">
        <v>348</v>
      </c>
      <c r="F1587" s="21"/>
      <c r="G1587" s="15">
        <v>188</v>
      </c>
      <c r="H1587" s="22">
        <v>0.2</v>
      </c>
      <c r="I1587" s="47">
        <f t="shared" si="70"/>
        <v>37.6</v>
      </c>
      <c r="J1587" s="47">
        <f t="shared" si="69"/>
        <v>150.4</v>
      </c>
      <c r="K1587" s="5">
        <v>45017</v>
      </c>
    </row>
    <row r="1588" spans="1:15" ht="15" customHeight="1" x14ac:dyDescent="0.35">
      <c r="A1588" s="45">
        <v>1587</v>
      </c>
      <c r="B1588" s="14">
        <v>0</v>
      </c>
      <c r="C1588" s="46"/>
      <c r="D1588" s="21" t="s">
        <v>1370</v>
      </c>
      <c r="E1588" s="21" t="s">
        <v>188</v>
      </c>
      <c r="F1588" s="21" t="s">
        <v>234</v>
      </c>
      <c r="G1588" s="15">
        <v>188</v>
      </c>
      <c r="H1588" s="22">
        <v>0.3</v>
      </c>
      <c r="I1588" s="47">
        <f t="shared" si="70"/>
        <v>56.4</v>
      </c>
      <c r="J1588" s="47">
        <f t="shared" si="69"/>
        <v>131.6</v>
      </c>
      <c r="K1588" s="5">
        <v>43525</v>
      </c>
    </row>
    <row r="1589" spans="1:15" ht="15" customHeight="1" x14ac:dyDescent="0.35">
      <c r="A1589" s="45">
        <v>1588</v>
      </c>
      <c r="B1589" s="14">
        <v>0</v>
      </c>
      <c r="C1589" s="46"/>
      <c r="D1589" s="21" t="s">
        <v>3762</v>
      </c>
      <c r="E1589" s="21" t="s">
        <v>269</v>
      </c>
      <c r="F1589" s="21" t="s">
        <v>413</v>
      </c>
      <c r="G1589" s="15">
        <v>59</v>
      </c>
      <c r="H1589" s="22">
        <v>0.2</v>
      </c>
      <c r="I1589" s="47">
        <f t="shared" si="70"/>
        <v>11.8</v>
      </c>
      <c r="J1589" s="47">
        <f t="shared" si="69"/>
        <v>47.2</v>
      </c>
      <c r="K1589" s="5">
        <v>44621</v>
      </c>
    </row>
    <row r="1590" spans="1:15" ht="15" customHeight="1" x14ac:dyDescent="0.35">
      <c r="A1590" s="45">
        <v>1589</v>
      </c>
      <c r="B1590" s="14">
        <v>0</v>
      </c>
      <c r="C1590" s="46"/>
      <c r="D1590" s="21" t="s">
        <v>2667</v>
      </c>
      <c r="E1590" s="21" t="s">
        <v>457</v>
      </c>
      <c r="F1590" s="21" t="s">
        <v>2194</v>
      </c>
      <c r="G1590" s="15">
        <v>79.2</v>
      </c>
      <c r="H1590" s="22">
        <v>0.3</v>
      </c>
      <c r="I1590" s="47">
        <f t="shared" si="70"/>
        <v>23.76</v>
      </c>
      <c r="J1590" s="47">
        <f t="shared" si="69"/>
        <v>55.44</v>
      </c>
      <c r="K1590" s="5">
        <v>44835</v>
      </c>
    </row>
    <row r="1591" spans="1:15" ht="15" customHeight="1" x14ac:dyDescent="0.35">
      <c r="A1591" s="45">
        <v>1590</v>
      </c>
      <c r="B1591" s="14">
        <v>1</v>
      </c>
      <c r="C1591" s="46" t="s">
        <v>3536</v>
      </c>
      <c r="D1591" s="21" t="s">
        <v>1117</v>
      </c>
      <c r="E1591" s="21" t="s">
        <v>1115</v>
      </c>
      <c r="F1591" s="21" t="s">
        <v>1116</v>
      </c>
      <c r="G1591" s="15">
        <v>127</v>
      </c>
      <c r="H1591" s="22">
        <v>0.3</v>
      </c>
      <c r="I1591" s="47">
        <f t="shared" si="70"/>
        <v>38.1</v>
      </c>
      <c r="J1591" s="47">
        <f t="shared" si="69"/>
        <v>88.9</v>
      </c>
      <c r="K1591" s="5">
        <v>44835</v>
      </c>
    </row>
    <row r="1592" spans="1:15" ht="15" customHeight="1" x14ac:dyDescent="0.35">
      <c r="A1592" s="45">
        <v>1591</v>
      </c>
      <c r="B1592" s="14">
        <v>0</v>
      </c>
      <c r="C1592" s="46"/>
      <c r="D1592" s="21" t="s">
        <v>2730</v>
      </c>
      <c r="E1592" s="21" t="s">
        <v>351</v>
      </c>
      <c r="F1592" s="21" t="s">
        <v>234</v>
      </c>
      <c r="G1592" s="15">
        <v>773</v>
      </c>
      <c r="H1592" s="22">
        <v>0.25</v>
      </c>
      <c r="I1592" s="47">
        <f t="shared" si="70"/>
        <v>193.25</v>
      </c>
      <c r="J1592" s="47">
        <f t="shared" si="69"/>
        <v>579.75</v>
      </c>
      <c r="K1592" s="5">
        <v>44621</v>
      </c>
    </row>
    <row r="1593" spans="1:15" ht="15" customHeight="1" x14ac:dyDescent="0.35">
      <c r="A1593" s="45">
        <v>1592</v>
      </c>
      <c r="B1593" s="14">
        <v>0</v>
      </c>
      <c r="C1593" s="46"/>
      <c r="D1593" s="21" t="s">
        <v>1398</v>
      </c>
      <c r="E1593" s="21" t="s">
        <v>351</v>
      </c>
      <c r="F1593" s="21" t="s">
        <v>234</v>
      </c>
      <c r="G1593" s="15">
        <v>1341</v>
      </c>
      <c r="H1593" s="22">
        <v>0.27</v>
      </c>
      <c r="I1593" s="47">
        <f t="shared" si="70"/>
        <v>362.07000000000005</v>
      </c>
      <c r="J1593" s="47">
        <f t="shared" si="69"/>
        <v>978.93</v>
      </c>
      <c r="K1593" s="5">
        <v>45078</v>
      </c>
    </row>
    <row r="1594" spans="1:15" ht="15" customHeight="1" x14ac:dyDescent="0.35">
      <c r="A1594" s="45">
        <v>1593</v>
      </c>
      <c r="B1594" s="14">
        <v>0</v>
      </c>
      <c r="C1594" s="46"/>
      <c r="D1594" s="21" t="s">
        <v>3901</v>
      </c>
      <c r="E1594" s="21" t="s">
        <v>351</v>
      </c>
      <c r="F1594" s="21" t="s">
        <v>1006</v>
      </c>
      <c r="G1594" s="15">
        <v>1354</v>
      </c>
      <c r="H1594" s="22">
        <v>0.27</v>
      </c>
      <c r="I1594" s="47">
        <f t="shared" si="70"/>
        <v>365.58000000000004</v>
      </c>
      <c r="J1594" s="47">
        <f t="shared" si="69"/>
        <v>988.42</v>
      </c>
      <c r="K1594" s="5">
        <v>44501</v>
      </c>
      <c r="L1594" s="19"/>
    </row>
    <row r="1595" spans="1:15" ht="15" customHeight="1" x14ac:dyDescent="0.35">
      <c r="A1595" s="45">
        <v>1594</v>
      </c>
      <c r="B1595" s="14">
        <v>0</v>
      </c>
      <c r="C1595" s="46"/>
      <c r="D1595" s="21" t="s">
        <v>3127</v>
      </c>
      <c r="E1595" s="21" t="s">
        <v>3124</v>
      </c>
      <c r="F1595" s="21" t="s">
        <v>3128</v>
      </c>
      <c r="G1595" s="15">
        <v>295</v>
      </c>
      <c r="H1595" s="22">
        <v>0.8</v>
      </c>
      <c r="I1595" s="47">
        <f t="shared" si="70"/>
        <v>236</v>
      </c>
      <c r="J1595" s="47">
        <f t="shared" si="69"/>
        <v>59</v>
      </c>
      <c r="K1595" s="5">
        <v>44287</v>
      </c>
    </row>
    <row r="1596" spans="1:15" ht="15" customHeight="1" x14ac:dyDescent="0.35">
      <c r="A1596" s="45">
        <v>1595</v>
      </c>
      <c r="B1596" s="14">
        <v>0</v>
      </c>
      <c r="C1596" s="46"/>
      <c r="D1596" s="21" t="s">
        <v>2188</v>
      </c>
      <c r="E1596" s="21" t="s">
        <v>129</v>
      </c>
      <c r="F1596" s="21" t="s">
        <v>742</v>
      </c>
      <c r="G1596" s="15">
        <v>206.39</v>
      </c>
      <c r="H1596" s="22">
        <v>0.5</v>
      </c>
      <c r="I1596" s="47">
        <f t="shared" si="70"/>
        <v>103.19499999999999</v>
      </c>
      <c r="J1596" s="47">
        <f t="shared" si="69"/>
        <v>103.19499999999999</v>
      </c>
      <c r="K1596" s="5">
        <v>44440</v>
      </c>
    </row>
    <row r="1597" spans="1:15" ht="15" customHeight="1" x14ac:dyDescent="0.35">
      <c r="A1597" s="45">
        <v>1596</v>
      </c>
      <c r="B1597" s="14">
        <v>0</v>
      </c>
      <c r="C1597" s="46"/>
      <c r="D1597" s="21" t="s">
        <v>3090</v>
      </c>
      <c r="E1597" s="21" t="s">
        <v>3091</v>
      </c>
      <c r="F1597" s="21" t="s">
        <v>3092</v>
      </c>
      <c r="G1597" s="15">
        <v>70</v>
      </c>
      <c r="H1597" s="22">
        <v>0.2</v>
      </c>
      <c r="I1597" s="47">
        <f t="shared" si="70"/>
        <v>14</v>
      </c>
      <c r="J1597" s="47">
        <f t="shared" si="69"/>
        <v>56</v>
      </c>
      <c r="K1597" s="5">
        <v>44075</v>
      </c>
    </row>
    <row r="1598" spans="1:15" ht="15" customHeight="1" x14ac:dyDescent="0.35">
      <c r="A1598" s="45">
        <v>1597</v>
      </c>
      <c r="B1598" s="14">
        <v>0</v>
      </c>
      <c r="C1598" s="46"/>
      <c r="D1598" s="21" t="s">
        <v>3809</v>
      </c>
      <c r="E1598" s="21" t="s">
        <v>276</v>
      </c>
      <c r="F1598" s="21" t="s">
        <v>218</v>
      </c>
      <c r="G1598" s="15">
        <v>85</v>
      </c>
      <c r="H1598" s="22">
        <v>0.6</v>
      </c>
      <c r="I1598" s="47">
        <f t="shared" si="70"/>
        <v>51</v>
      </c>
      <c r="J1598" s="47">
        <f t="shared" si="69"/>
        <v>34</v>
      </c>
      <c r="K1598" s="5">
        <v>44531</v>
      </c>
      <c r="O1598" s="19"/>
    </row>
    <row r="1599" spans="1:15" ht="15" customHeight="1" x14ac:dyDescent="0.35">
      <c r="A1599" s="45">
        <v>1598</v>
      </c>
      <c r="B1599" s="14">
        <v>0</v>
      </c>
      <c r="C1599" s="14"/>
      <c r="D1599" s="21" t="s">
        <v>4106</v>
      </c>
      <c r="E1599" s="21" t="s">
        <v>152</v>
      </c>
      <c r="F1599" s="21" t="s">
        <v>749</v>
      </c>
      <c r="G1599" s="15">
        <v>192</v>
      </c>
      <c r="H1599" s="22">
        <v>0.7</v>
      </c>
      <c r="I1599" s="47">
        <f t="shared" si="70"/>
        <v>134.39999999999998</v>
      </c>
      <c r="J1599" s="47">
        <f t="shared" si="69"/>
        <v>57.600000000000023</v>
      </c>
      <c r="K1599" s="5">
        <v>44927</v>
      </c>
    </row>
    <row r="1600" spans="1:15" ht="15" customHeight="1" x14ac:dyDescent="0.35">
      <c r="A1600" s="45">
        <v>1599</v>
      </c>
      <c r="B1600" s="14">
        <v>0</v>
      </c>
      <c r="C1600" s="46"/>
      <c r="D1600" s="21" t="s">
        <v>4182</v>
      </c>
      <c r="E1600" s="21" t="s">
        <v>66</v>
      </c>
      <c r="F1600" s="21" t="s">
        <v>1866</v>
      </c>
      <c r="G1600" s="15">
        <v>125</v>
      </c>
      <c r="H1600" s="22">
        <v>0.55000000000000004</v>
      </c>
      <c r="I1600" s="47">
        <f t="shared" si="70"/>
        <v>68.75</v>
      </c>
      <c r="J1600" s="47">
        <f t="shared" si="69"/>
        <v>56.25</v>
      </c>
      <c r="K1600" s="5">
        <v>44835</v>
      </c>
      <c r="O1600" s="19"/>
    </row>
    <row r="1601" spans="1:15" ht="15" customHeight="1" x14ac:dyDescent="0.35">
      <c r="A1601" s="45">
        <v>1600</v>
      </c>
      <c r="B1601" s="14">
        <v>1</v>
      </c>
      <c r="C1601" s="46"/>
      <c r="D1601" s="21" t="s">
        <v>4251</v>
      </c>
      <c r="E1601" s="21" t="s">
        <v>1764</v>
      </c>
      <c r="F1601" s="21"/>
      <c r="G1601" s="15">
        <v>230</v>
      </c>
      <c r="H1601" s="22">
        <v>0.2</v>
      </c>
      <c r="I1601" s="47">
        <f t="shared" si="70"/>
        <v>46</v>
      </c>
      <c r="J1601" s="47">
        <f t="shared" si="69"/>
        <v>184</v>
      </c>
      <c r="K1601" s="5">
        <v>45474</v>
      </c>
      <c r="O1601" s="19"/>
    </row>
    <row r="1602" spans="1:15" ht="15" customHeight="1" x14ac:dyDescent="0.35">
      <c r="A1602" s="45">
        <v>1601</v>
      </c>
      <c r="B1602" s="14">
        <v>0</v>
      </c>
      <c r="C1602" s="46"/>
      <c r="D1602" s="21" t="s">
        <v>3763</v>
      </c>
      <c r="E1602" s="21" t="s">
        <v>3764</v>
      </c>
      <c r="F1602" s="21" t="s">
        <v>2874</v>
      </c>
      <c r="G1602" s="15">
        <v>465</v>
      </c>
      <c r="H1602" s="22">
        <v>0.14000000000000001</v>
      </c>
      <c r="I1602" s="47">
        <f t="shared" si="70"/>
        <v>65.100000000000009</v>
      </c>
      <c r="J1602" s="47">
        <v>395</v>
      </c>
      <c r="K1602" s="5">
        <v>44378</v>
      </c>
    </row>
    <row r="1603" spans="1:15" ht="15" customHeight="1" x14ac:dyDescent="0.35">
      <c r="A1603" s="45">
        <v>1602</v>
      </c>
      <c r="B1603" s="14">
        <v>0</v>
      </c>
      <c r="C1603" s="46"/>
      <c r="D1603" s="21" t="s">
        <v>2278</v>
      </c>
      <c r="E1603" s="21" t="s">
        <v>2279</v>
      </c>
      <c r="F1603" s="21" t="s">
        <v>218</v>
      </c>
      <c r="G1603" s="15">
        <v>414</v>
      </c>
      <c r="H1603" s="22">
        <v>0.18</v>
      </c>
      <c r="I1603" s="47">
        <f t="shared" si="70"/>
        <v>74.52</v>
      </c>
      <c r="J1603" s="47">
        <f t="shared" ref="J1603:J1633" si="71">G1603-I1603</f>
        <v>339.48</v>
      </c>
      <c r="K1603" s="5">
        <v>43374</v>
      </c>
    </row>
    <row r="1604" spans="1:15" ht="15" customHeight="1" x14ac:dyDescent="0.35">
      <c r="A1604" s="45">
        <v>1603</v>
      </c>
      <c r="B1604" s="14">
        <v>0</v>
      </c>
      <c r="C1604" s="46" t="s">
        <v>3470</v>
      </c>
      <c r="D1604" s="21" t="s">
        <v>2281</v>
      </c>
      <c r="E1604" s="21" t="s">
        <v>2282</v>
      </c>
      <c r="F1604" s="21" t="s">
        <v>2283</v>
      </c>
      <c r="G1604" s="15">
        <v>189</v>
      </c>
      <c r="H1604" s="22">
        <v>0.15</v>
      </c>
      <c r="I1604" s="47">
        <f t="shared" si="70"/>
        <v>28.349999999999998</v>
      </c>
      <c r="J1604" s="47">
        <f t="shared" si="71"/>
        <v>160.65</v>
      </c>
      <c r="K1604" s="5">
        <v>45536</v>
      </c>
    </row>
    <row r="1605" spans="1:15" ht="15" customHeight="1" x14ac:dyDescent="0.35">
      <c r="A1605" s="45">
        <v>1604</v>
      </c>
      <c r="B1605" s="14">
        <v>0</v>
      </c>
      <c r="C1605" s="46"/>
      <c r="D1605" s="21" t="s">
        <v>4260</v>
      </c>
      <c r="E1605" s="21" t="s">
        <v>2282</v>
      </c>
      <c r="F1605" s="21" t="s">
        <v>1611</v>
      </c>
      <c r="G1605" s="15">
        <v>220</v>
      </c>
      <c r="H1605" s="22">
        <v>0.15</v>
      </c>
      <c r="I1605" s="47">
        <f t="shared" si="70"/>
        <v>33</v>
      </c>
      <c r="J1605" s="47">
        <f t="shared" si="71"/>
        <v>187</v>
      </c>
      <c r="K1605" s="5">
        <v>45383</v>
      </c>
    </row>
    <row r="1606" spans="1:15" ht="15" customHeight="1" x14ac:dyDescent="0.35">
      <c r="A1606" s="45">
        <v>1605</v>
      </c>
      <c r="B1606" s="14">
        <v>0</v>
      </c>
      <c r="C1606" s="46"/>
      <c r="D1606" s="21" t="s">
        <v>3744</v>
      </c>
      <c r="E1606" s="21" t="s">
        <v>2282</v>
      </c>
      <c r="F1606" s="21" t="s">
        <v>1611</v>
      </c>
      <c r="G1606" s="15">
        <v>194.52</v>
      </c>
      <c r="H1606" s="22">
        <v>0.15</v>
      </c>
      <c r="I1606" s="47">
        <f t="shared" si="70"/>
        <v>29.178000000000001</v>
      </c>
      <c r="J1606" s="47">
        <f t="shared" si="71"/>
        <v>165.34200000000001</v>
      </c>
      <c r="K1606" s="5">
        <v>45261</v>
      </c>
    </row>
    <row r="1607" spans="1:15" ht="15" customHeight="1" x14ac:dyDescent="0.35">
      <c r="A1607" s="45">
        <v>1606</v>
      </c>
      <c r="B1607" s="14">
        <v>0</v>
      </c>
      <c r="C1607" s="46" t="s">
        <v>3682</v>
      </c>
      <c r="D1607" s="21" t="s">
        <v>2812</v>
      </c>
      <c r="E1607" s="21" t="s">
        <v>2282</v>
      </c>
      <c r="F1607" s="21" t="s">
        <v>2283</v>
      </c>
      <c r="G1607" s="15">
        <v>158.19999999999999</v>
      </c>
      <c r="H1607" s="22">
        <v>0.15</v>
      </c>
      <c r="I1607" s="47">
        <f t="shared" si="70"/>
        <v>23.729999999999997</v>
      </c>
      <c r="J1607" s="47">
        <f t="shared" si="71"/>
        <v>134.47</v>
      </c>
      <c r="K1607" s="5">
        <v>44805</v>
      </c>
    </row>
    <row r="1608" spans="1:15" ht="15" customHeight="1" x14ac:dyDescent="0.35">
      <c r="A1608" s="45">
        <v>1607</v>
      </c>
      <c r="B1608" s="14">
        <v>0</v>
      </c>
      <c r="C1608" s="46"/>
      <c r="D1608" s="21" t="s">
        <v>342</v>
      </c>
      <c r="E1608" s="21" t="s">
        <v>341</v>
      </c>
      <c r="F1608" s="21"/>
      <c r="G1608" s="15">
        <v>200.09</v>
      </c>
      <c r="H1608" s="22">
        <v>0.18</v>
      </c>
      <c r="I1608" s="47">
        <f t="shared" si="70"/>
        <v>36.016199999999998</v>
      </c>
      <c r="J1608" s="47">
        <f t="shared" si="71"/>
        <v>164.07380000000001</v>
      </c>
      <c r="K1608" s="5">
        <v>43466</v>
      </c>
    </row>
    <row r="1609" spans="1:15" ht="15" customHeight="1" x14ac:dyDescent="0.35">
      <c r="A1609" s="45">
        <v>1608</v>
      </c>
      <c r="B1609" s="14">
        <v>0</v>
      </c>
      <c r="C1609" s="46"/>
      <c r="D1609" s="21" t="s">
        <v>343</v>
      </c>
      <c r="E1609" s="21" t="s">
        <v>341</v>
      </c>
      <c r="F1609" s="21"/>
      <c r="G1609" s="15">
        <v>232</v>
      </c>
      <c r="H1609" s="22">
        <v>0.2</v>
      </c>
      <c r="I1609" s="47">
        <f t="shared" si="70"/>
        <v>46.400000000000006</v>
      </c>
      <c r="J1609" s="47">
        <f t="shared" si="71"/>
        <v>185.6</v>
      </c>
      <c r="K1609" s="5">
        <v>43435</v>
      </c>
      <c r="L1609" s="17" t="s">
        <v>3793</v>
      </c>
      <c r="O1609" s="19"/>
    </row>
    <row r="1610" spans="1:15" ht="15" customHeight="1" x14ac:dyDescent="0.35">
      <c r="A1610" s="45">
        <v>1609</v>
      </c>
      <c r="B1610" s="14">
        <v>0</v>
      </c>
      <c r="C1610" s="46" t="s">
        <v>3411</v>
      </c>
      <c r="D1610" s="21" t="s">
        <v>344</v>
      </c>
      <c r="E1610" s="21" t="s">
        <v>341</v>
      </c>
      <c r="F1610" s="21"/>
      <c r="G1610" s="15">
        <v>232</v>
      </c>
      <c r="H1610" s="22">
        <v>0.18</v>
      </c>
      <c r="I1610" s="47">
        <f t="shared" si="70"/>
        <v>41.76</v>
      </c>
      <c r="J1610" s="47">
        <f t="shared" si="71"/>
        <v>190.24</v>
      </c>
      <c r="K1610" s="5">
        <v>44440</v>
      </c>
      <c r="O1610" s="19"/>
    </row>
    <row r="1611" spans="1:15" ht="15" customHeight="1" x14ac:dyDescent="0.35">
      <c r="A1611" s="45">
        <v>1610</v>
      </c>
      <c r="B1611" s="14">
        <v>0</v>
      </c>
      <c r="C1611" s="46"/>
      <c r="D1611" s="21" t="s">
        <v>1799</v>
      </c>
      <c r="E1611" s="21" t="s">
        <v>67</v>
      </c>
      <c r="F1611" s="21" t="s">
        <v>705</v>
      </c>
      <c r="G1611" s="15">
        <v>1117.83</v>
      </c>
      <c r="H1611" s="22">
        <v>0.2</v>
      </c>
      <c r="I1611" s="47">
        <f t="shared" si="70"/>
        <v>223.566</v>
      </c>
      <c r="J1611" s="47">
        <f t="shared" si="71"/>
        <v>894.2639999999999</v>
      </c>
      <c r="K1611" s="5">
        <v>43586</v>
      </c>
      <c r="O1611" s="19"/>
    </row>
    <row r="1612" spans="1:15" ht="15" customHeight="1" x14ac:dyDescent="0.35">
      <c r="A1612" s="45">
        <v>1611</v>
      </c>
      <c r="B1612" s="14">
        <v>1</v>
      </c>
      <c r="C1612" s="46"/>
      <c r="D1612" s="21" t="s">
        <v>4407</v>
      </c>
      <c r="E1612" s="21" t="s">
        <v>1372</v>
      </c>
      <c r="F1612" s="21" t="s">
        <v>1373</v>
      </c>
      <c r="G1612" s="15">
        <v>590</v>
      </c>
      <c r="H1612" s="22">
        <v>0.6</v>
      </c>
      <c r="I1612" s="47">
        <f t="shared" si="70"/>
        <v>354</v>
      </c>
      <c r="J1612" s="47">
        <f t="shared" si="71"/>
        <v>236</v>
      </c>
      <c r="K1612" s="5">
        <v>45017</v>
      </c>
      <c r="O1612" s="19"/>
    </row>
    <row r="1613" spans="1:15" ht="15" customHeight="1" x14ac:dyDescent="0.35">
      <c r="A1613" s="45">
        <v>1612</v>
      </c>
      <c r="B1613" s="14">
        <v>1</v>
      </c>
      <c r="C1613" s="46" t="s">
        <v>3573</v>
      </c>
      <c r="D1613" s="21" t="s">
        <v>624</v>
      </c>
      <c r="E1613" s="21" t="s">
        <v>628</v>
      </c>
      <c r="F1613" s="21">
        <v>0.02</v>
      </c>
      <c r="G1613" s="15">
        <v>984</v>
      </c>
      <c r="H1613" s="22">
        <v>0.18</v>
      </c>
      <c r="I1613" s="47">
        <f t="shared" si="70"/>
        <v>177.12</v>
      </c>
      <c r="J1613" s="47">
        <f t="shared" si="71"/>
        <v>806.88</v>
      </c>
      <c r="K1613" s="5">
        <v>44835</v>
      </c>
    </row>
    <row r="1614" spans="1:15" ht="15" customHeight="1" x14ac:dyDescent="0.35">
      <c r="A1614" s="45">
        <v>1613</v>
      </c>
      <c r="B1614" s="14">
        <v>0</v>
      </c>
      <c r="C1614" s="46"/>
      <c r="D1614" s="21" t="s">
        <v>2276</v>
      </c>
      <c r="E1614" s="21" t="s">
        <v>2277</v>
      </c>
      <c r="F1614" s="21"/>
      <c r="G1614" s="15">
        <v>730.49</v>
      </c>
      <c r="H1614" s="22">
        <v>0.15</v>
      </c>
      <c r="I1614" s="47">
        <f t="shared" si="70"/>
        <v>109.5735</v>
      </c>
      <c r="J1614" s="47">
        <f t="shared" si="71"/>
        <v>620.91650000000004</v>
      </c>
      <c r="K1614" s="5">
        <v>43739</v>
      </c>
    </row>
    <row r="1615" spans="1:15" ht="15" customHeight="1" x14ac:dyDescent="0.35">
      <c r="A1615" s="45">
        <v>1614</v>
      </c>
      <c r="B1615" s="14">
        <v>0</v>
      </c>
      <c r="C1615" s="14"/>
      <c r="D1615" s="21" t="s">
        <v>4219</v>
      </c>
      <c r="E1615" s="21" t="s">
        <v>4220</v>
      </c>
      <c r="F1615" s="21"/>
      <c r="G1615" s="15">
        <v>326</v>
      </c>
      <c r="H1615" s="22">
        <v>0</v>
      </c>
      <c r="I1615" s="47">
        <f t="shared" si="70"/>
        <v>0</v>
      </c>
      <c r="J1615" s="47">
        <f t="shared" si="71"/>
        <v>326</v>
      </c>
      <c r="K1615" s="5"/>
      <c r="O1615" s="19"/>
    </row>
    <row r="1616" spans="1:15" ht="15" customHeight="1" x14ac:dyDescent="0.35">
      <c r="A1616" s="45">
        <v>1615</v>
      </c>
      <c r="B1616" s="14">
        <v>1</v>
      </c>
      <c r="C1616" s="46" t="s">
        <v>3468</v>
      </c>
      <c r="D1616" s="21" t="s">
        <v>2806</v>
      </c>
      <c r="E1616" s="21" t="s">
        <v>170</v>
      </c>
      <c r="F1616" s="21" t="s">
        <v>44</v>
      </c>
      <c r="G1616" s="15">
        <v>148</v>
      </c>
      <c r="H1616" s="22">
        <v>0.25</v>
      </c>
      <c r="I1616" s="47">
        <f t="shared" si="70"/>
        <v>37</v>
      </c>
      <c r="J1616" s="47">
        <f t="shared" si="71"/>
        <v>111</v>
      </c>
      <c r="K1616" s="5">
        <v>46054</v>
      </c>
      <c r="O1616" s="19"/>
    </row>
    <row r="1617" spans="1:15" ht="15" customHeight="1" x14ac:dyDescent="0.35">
      <c r="A1617" s="45">
        <v>1616</v>
      </c>
      <c r="B1617" s="14">
        <v>0</v>
      </c>
      <c r="C1617" s="46" t="s">
        <v>3469</v>
      </c>
      <c r="D1617" s="21" t="s">
        <v>2085</v>
      </c>
      <c r="E1617" s="21" t="s">
        <v>170</v>
      </c>
      <c r="F1617" s="21" t="s">
        <v>44</v>
      </c>
      <c r="G1617" s="15">
        <v>210</v>
      </c>
      <c r="H1617" s="22">
        <v>0.15</v>
      </c>
      <c r="I1617" s="47">
        <f t="shared" si="70"/>
        <v>31.5</v>
      </c>
      <c r="J1617" s="47">
        <f t="shared" si="71"/>
        <v>178.5</v>
      </c>
      <c r="K1617" s="5">
        <v>45597</v>
      </c>
      <c r="O1617" s="19"/>
    </row>
    <row r="1618" spans="1:15" ht="15" customHeight="1" x14ac:dyDescent="0.35">
      <c r="A1618" s="45">
        <v>1617</v>
      </c>
      <c r="B1618" s="14">
        <v>1</v>
      </c>
      <c r="C1618" s="46"/>
      <c r="D1618" s="21" t="s">
        <v>3740</v>
      </c>
      <c r="E1618" s="21" t="s">
        <v>170</v>
      </c>
      <c r="F1618" s="21" t="s">
        <v>382</v>
      </c>
      <c r="G1618" s="15">
        <v>152</v>
      </c>
      <c r="H1618" s="22">
        <v>0.17</v>
      </c>
      <c r="I1618" s="47">
        <f>G1618*H1618</f>
        <v>25.840000000000003</v>
      </c>
      <c r="J1618" s="47">
        <f t="shared" si="71"/>
        <v>126.16</v>
      </c>
      <c r="K1618" s="5">
        <v>45658</v>
      </c>
      <c r="O1618" s="19"/>
    </row>
    <row r="1619" spans="1:15" ht="15" customHeight="1" x14ac:dyDescent="0.35">
      <c r="A1619" s="45">
        <v>1618</v>
      </c>
      <c r="B1619" s="14">
        <v>0</v>
      </c>
      <c r="C1619" s="46"/>
      <c r="D1619" s="21" t="s">
        <v>1281</v>
      </c>
      <c r="E1619" s="21" t="s">
        <v>170</v>
      </c>
      <c r="F1619" s="21"/>
      <c r="G1619" s="15">
        <v>132</v>
      </c>
      <c r="H1619" s="22">
        <v>0.25</v>
      </c>
      <c r="I1619" s="47">
        <f t="shared" si="70"/>
        <v>33</v>
      </c>
      <c r="J1619" s="47">
        <f t="shared" si="71"/>
        <v>99</v>
      </c>
      <c r="K1619" s="5">
        <v>42856</v>
      </c>
      <c r="N1619" s="27"/>
      <c r="O1619" s="19"/>
    </row>
    <row r="1620" spans="1:15" ht="15" customHeight="1" x14ac:dyDescent="0.35">
      <c r="A1620" s="45">
        <v>1619</v>
      </c>
      <c r="B1620" s="14">
        <v>0</v>
      </c>
      <c r="C1620" s="46"/>
      <c r="D1620" s="21" t="s">
        <v>3013</v>
      </c>
      <c r="E1620" s="21" t="s">
        <v>3014</v>
      </c>
      <c r="F1620" s="21" t="s">
        <v>218</v>
      </c>
      <c r="G1620" s="15">
        <v>2286.11</v>
      </c>
      <c r="H1620" s="22">
        <v>0.2</v>
      </c>
      <c r="I1620" s="47">
        <f t="shared" si="70"/>
        <v>457.22200000000004</v>
      </c>
      <c r="J1620" s="47">
        <f t="shared" si="71"/>
        <v>1828.8880000000001</v>
      </c>
      <c r="K1620" s="5">
        <v>44075</v>
      </c>
      <c r="O1620" s="19"/>
    </row>
    <row r="1621" spans="1:15" ht="15" customHeight="1" x14ac:dyDescent="0.35">
      <c r="A1621" s="45">
        <v>1620</v>
      </c>
      <c r="B1621" s="14">
        <v>1</v>
      </c>
      <c r="C1621" s="46"/>
      <c r="D1621" s="21" t="s">
        <v>4253</v>
      </c>
      <c r="E1621" s="21" t="s">
        <v>818</v>
      </c>
      <c r="F1621" s="21" t="s">
        <v>4254</v>
      </c>
      <c r="G1621" s="15">
        <v>140</v>
      </c>
      <c r="H1621" s="22">
        <v>0.6</v>
      </c>
      <c r="I1621" s="47">
        <f t="shared" si="70"/>
        <v>84</v>
      </c>
      <c r="J1621" s="47">
        <f t="shared" si="71"/>
        <v>56</v>
      </c>
      <c r="K1621" s="5">
        <v>44348</v>
      </c>
    </row>
    <row r="1622" spans="1:15" ht="15" customHeight="1" x14ac:dyDescent="0.35">
      <c r="A1622" s="45">
        <v>1621</v>
      </c>
      <c r="B1622" s="14">
        <v>1</v>
      </c>
      <c r="C1622" s="46"/>
      <c r="D1622" s="21" t="s">
        <v>4556</v>
      </c>
      <c r="E1622" s="21" t="s">
        <v>4557</v>
      </c>
      <c r="F1622" s="21"/>
      <c r="G1622" s="15">
        <v>99</v>
      </c>
      <c r="H1622" s="22">
        <v>0.3</v>
      </c>
      <c r="I1622" s="47">
        <f t="shared" si="70"/>
        <v>29.7</v>
      </c>
      <c r="J1622" s="47">
        <f t="shared" si="71"/>
        <v>69.3</v>
      </c>
      <c r="K1622" s="5">
        <v>45261</v>
      </c>
    </row>
    <row r="1623" spans="1:15" ht="15" customHeight="1" x14ac:dyDescent="0.35">
      <c r="A1623" s="45">
        <v>1622</v>
      </c>
      <c r="B1623" s="14">
        <v>1</v>
      </c>
      <c r="C1623" s="14"/>
      <c r="D1623" s="21" t="s">
        <v>3775</v>
      </c>
      <c r="E1623" s="21" t="s">
        <v>3776</v>
      </c>
      <c r="F1623" s="21"/>
      <c r="G1623" s="15">
        <v>210</v>
      </c>
      <c r="H1623" s="22">
        <v>0.2</v>
      </c>
      <c r="I1623" s="47">
        <f t="shared" si="70"/>
        <v>42</v>
      </c>
      <c r="J1623" s="47">
        <f t="shared" si="71"/>
        <v>168</v>
      </c>
      <c r="K1623" s="5">
        <v>44470</v>
      </c>
    </row>
    <row r="1624" spans="1:15" ht="15" customHeight="1" x14ac:dyDescent="0.35">
      <c r="A1624" s="45">
        <v>1623</v>
      </c>
      <c r="B1624" s="14">
        <v>1</v>
      </c>
      <c r="C1624" s="46"/>
      <c r="D1624" s="21" t="s">
        <v>2631</v>
      </c>
      <c r="E1624" s="21" t="s">
        <v>2265</v>
      </c>
      <c r="F1624" s="21" t="s">
        <v>2266</v>
      </c>
      <c r="G1624" s="15">
        <v>160</v>
      </c>
      <c r="H1624" s="22">
        <v>0.25</v>
      </c>
      <c r="I1624" s="47">
        <f t="shared" si="70"/>
        <v>40</v>
      </c>
      <c r="J1624" s="47">
        <f t="shared" si="71"/>
        <v>120</v>
      </c>
      <c r="K1624" s="5">
        <v>45108</v>
      </c>
    </row>
    <row r="1625" spans="1:15" ht="15" customHeight="1" x14ac:dyDescent="0.35">
      <c r="A1625" s="45">
        <v>1624</v>
      </c>
      <c r="B1625" s="14">
        <v>0</v>
      </c>
      <c r="C1625" s="46"/>
      <c r="D1625" s="21" t="s">
        <v>3116</v>
      </c>
      <c r="E1625" s="21" t="s">
        <v>3117</v>
      </c>
      <c r="F1625" s="21" t="s">
        <v>3118</v>
      </c>
      <c r="G1625" s="15">
        <v>88</v>
      </c>
      <c r="H1625" s="22">
        <v>0.2</v>
      </c>
      <c r="I1625" s="47">
        <f t="shared" si="70"/>
        <v>17.600000000000001</v>
      </c>
      <c r="J1625" s="47">
        <f t="shared" si="71"/>
        <v>70.400000000000006</v>
      </c>
      <c r="K1625" s="5">
        <v>44166</v>
      </c>
      <c r="O1625" s="19"/>
    </row>
    <row r="1626" spans="1:15" ht="15" customHeight="1" x14ac:dyDescent="0.35">
      <c r="A1626" s="45">
        <v>1625</v>
      </c>
      <c r="B1626" s="14">
        <v>0</v>
      </c>
      <c r="C1626" s="46"/>
      <c r="D1626" s="21" t="s">
        <v>339</v>
      </c>
      <c r="E1626" s="21" t="s">
        <v>43</v>
      </c>
      <c r="F1626" s="21" t="s">
        <v>44</v>
      </c>
      <c r="G1626" s="15">
        <v>270</v>
      </c>
      <c r="H1626" s="22">
        <v>0.4</v>
      </c>
      <c r="I1626" s="47">
        <f t="shared" si="70"/>
        <v>108</v>
      </c>
      <c r="J1626" s="47">
        <f t="shared" si="71"/>
        <v>162</v>
      </c>
      <c r="K1626" s="5">
        <v>42917</v>
      </c>
      <c r="O1626" s="19"/>
    </row>
    <row r="1627" spans="1:15" ht="15" customHeight="1" x14ac:dyDescent="0.35">
      <c r="A1627" s="45">
        <v>1626</v>
      </c>
      <c r="B1627" s="14">
        <v>0</v>
      </c>
      <c r="C1627" s="46"/>
      <c r="D1627" s="21" t="s">
        <v>1908</v>
      </c>
      <c r="E1627" s="21" t="s">
        <v>1909</v>
      </c>
      <c r="F1627" s="21" t="s">
        <v>1910</v>
      </c>
      <c r="G1627" s="15">
        <v>604.17999999999995</v>
      </c>
      <c r="H1627" s="22">
        <v>0.18</v>
      </c>
      <c r="I1627" s="47">
        <f t="shared" si="70"/>
        <v>108.75239999999998</v>
      </c>
      <c r="J1627" s="47">
        <f t="shared" si="71"/>
        <v>495.42759999999998</v>
      </c>
      <c r="K1627" s="5">
        <v>43891</v>
      </c>
      <c r="O1627" s="19"/>
    </row>
    <row r="1628" spans="1:15" ht="15" customHeight="1" x14ac:dyDescent="0.35">
      <c r="A1628" s="45">
        <v>1627</v>
      </c>
      <c r="B1628" s="14">
        <v>1</v>
      </c>
      <c r="C1628" s="46" t="s">
        <v>3557</v>
      </c>
      <c r="D1628" s="21" t="s">
        <v>373</v>
      </c>
      <c r="E1628" s="21" t="s">
        <v>917</v>
      </c>
      <c r="F1628" s="21"/>
      <c r="G1628" s="15">
        <v>76</v>
      </c>
      <c r="H1628" s="22">
        <v>0.16</v>
      </c>
      <c r="I1628" s="47">
        <f t="shared" si="70"/>
        <v>12.16</v>
      </c>
      <c r="J1628" s="47">
        <f t="shared" si="71"/>
        <v>63.84</v>
      </c>
      <c r="K1628" s="5">
        <v>44621</v>
      </c>
      <c r="L1628" s="17" t="s">
        <v>3970</v>
      </c>
      <c r="O1628" s="19"/>
    </row>
    <row r="1629" spans="1:15" ht="15" customHeight="1" x14ac:dyDescent="0.35">
      <c r="A1629" s="45">
        <v>1628</v>
      </c>
      <c r="B1629" s="14">
        <v>1</v>
      </c>
      <c r="C1629" s="46" t="s">
        <v>3558</v>
      </c>
      <c r="D1629" s="21" t="s">
        <v>372</v>
      </c>
      <c r="E1629" s="21" t="s">
        <v>917</v>
      </c>
      <c r="F1629" s="21"/>
      <c r="G1629" s="15">
        <v>70</v>
      </c>
      <c r="H1629" s="22">
        <v>0.16</v>
      </c>
      <c r="I1629" s="47">
        <f t="shared" si="70"/>
        <v>11.200000000000001</v>
      </c>
      <c r="J1629" s="47">
        <f t="shared" si="71"/>
        <v>58.8</v>
      </c>
      <c r="K1629" s="5">
        <v>43952</v>
      </c>
      <c r="L1629" s="19" t="s">
        <v>3970</v>
      </c>
      <c r="O1629" s="19"/>
    </row>
    <row r="1630" spans="1:15" ht="15" customHeight="1" x14ac:dyDescent="0.35">
      <c r="A1630" s="45">
        <v>1629</v>
      </c>
      <c r="B1630" s="14">
        <v>1</v>
      </c>
      <c r="C1630" s="46"/>
      <c r="D1630" s="21" t="s">
        <v>370</v>
      </c>
      <c r="E1630" s="21" t="s">
        <v>371</v>
      </c>
      <c r="F1630" s="21"/>
      <c r="G1630" s="15">
        <v>40</v>
      </c>
      <c r="H1630" s="22">
        <v>0.2</v>
      </c>
      <c r="I1630" s="47">
        <f t="shared" si="70"/>
        <v>8</v>
      </c>
      <c r="J1630" s="47">
        <f t="shared" si="71"/>
        <v>32</v>
      </c>
      <c r="K1630" s="5">
        <v>42917</v>
      </c>
      <c r="O1630" s="19"/>
    </row>
    <row r="1631" spans="1:15" ht="15" customHeight="1" x14ac:dyDescent="0.35">
      <c r="A1631" s="45">
        <v>1630</v>
      </c>
      <c r="B1631" s="14">
        <v>0</v>
      </c>
      <c r="C1631" s="46"/>
      <c r="D1631" s="21" t="s">
        <v>4433</v>
      </c>
      <c r="E1631" s="21" t="s">
        <v>88</v>
      </c>
      <c r="F1631" s="21"/>
      <c r="G1631" s="15">
        <v>150</v>
      </c>
      <c r="H1631" s="22">
        <v>0.1</v>
      </c>
      <c r="I1631" s="47">
        <f t="shared" si="70"/>
        <v>15</v>
      </c>
      <c r="J1631" s="47">
        <f t="shared" si="71"/>
        <v>135</v>
      </c>
      <c r="K1631" s="5">
        <v>43070</v>
      </c>
      <c r="O1631" s="19"/>
    </row>
    <row r="1632" spans="1:15" ht="15" customHeight="1" x14ac:dyDescent="0.35">
      <c r="A1632" s="45">
        <v>1631</v>
      </c>
      <c r="B1632" s="14">
        <v>0</v>
      </c>
      <c r="C1632" s="46"/>
      <c r="D1632" s="21" t="s">
        <v>2073</v>
      </c>
      <c r="E1632" s="21" t="s">
        <v>2072</v>
      </c>
      <c r="F1632" s="21">
        <v>0.25</v>
      </c>
      <c r="G1632" s="15">
        <v>358.1</v>
      </c>
      <c r="H1632" s="22">
        <v>0.18</v>
      </c>
      <c r="I1632" s="47">
        <f t="shared" si="70"/>
        <v>64.457999999999998</v>
      </c>
      <c r="J1632" s="47">
        <f t="shared" si="71"/>
        <v>293.64200000000005</v>
      </c>
      <c r="K1632" s="5"/>
    </row>
    <row r="1633" spans="1:15" ht="15" customHeight="1" x14ac:dyDescent="0.35">
      <c r="A1633" s="45">
        <v>1632</v>
      </c>
      <c r="B1633" s="14">
        <v>1</v>
      </c>
      <c r="C1633" s="46"/>
      <c r="D1633" s="21" t="s">
        <v>4149</v>
      </c>
      <c r="E1633" s="21" t="s">
        <v>4148</v>
      </c>
      <c r="F1633" s="21" t="s">
        <v>1475</v>
      </c>
      <c r="G1633" s="15">
        <v>414</v>
      </c>
      <c r="H1633" s="22">
        <v>0.15</v>
      </c>
      <c r="I1633" s="47">
        <f t="shared" si="70"/>
        <v>62.099999999999994</v>
      </c>
      <c r="J1633" s="47">
        <f t="shared" si="71"/>
        <v>351.9</v>
      </c>
      <c r="K1633" s="5">
        <v>45200</v>
      </c>
    </row>
    <row r="1634" spans="1:15" ht="15" customHeight="1" x14ac:dyDescent="0.35">
      <c r="A1634" s="45">
        <v>1633</v>
      </c>
      <c r="B1634" s="14">
        <v>0</v>
      </c>
      <c r="C1634" s="46"/>
      <c r="D1634" s="21" t="s">
        <v>4028</v>
      </c>
      <c r="E1634" s="21" t="s">
        <v>291</v>
      </c>
      <c r="F1634" s="21" t="s">
        <v>785</v>
      </c>
      <c r="G1634" s="15">
        <v>200.55</v>
      </c>
      <c r="H1634" s="22">
        <v>0.6</v>
      </c>
      <c r="I1634" s="47">
        <f t="shared" si="70"/>
        <v>120.33</v>
      </c>
      <c r="J1634" s="47">
        <f t="shared" ref="J1634:J1665" si="72">G1634-I1634</f>
        <v>80.220000000000013</v>
      </c>
      <c r="K1634" s="5">
        <v>44256</v>
      </c>
    </row>
    <row r="1635" spans="1:15" ht="15" customHeight="1" x14ac:dyDescent="0.35">
      <c r="A1635" s="45">
        <v>1634</v>
      </c>
      <c r="B1635" s="14">
        <v>0</v>
      </c>
      <c r="C1635" s="46"/>
      <c r="D1635" s="21" t="s">
        <v>1856</v>
      </c>
      <c r="E1635" s="21" t="s">
        <v>291</v>
      </c>
      <c r="F1635" s="21" t="s">
        <v>784</v>
      </c>
      <c r="G1635" s="15">
        <v>169</v>
      </c>
      <c r="H1635" s="22">
        <v>0.6</v>
      </c>
      <c r="I1635" s="47">
        <f t="shared" si="70"/>
        <v>101.39999999999999</v>
      </c>
      <c r="J1635" s="47">
        <f t="shared" si="72"/>
        <v>67.600000000000009</v>
      </c>
      <c r="K1635" s="5">
        <v>43983</v>
      </c>
    </row>
    <row r="1636" spans="1:15" ht="15" customHeight="1" x14ac:dyDescent="0.35">
      <c r="A1636" s="45">
        <v>1635</v>
      </c>
      <c r="B1636" s="14">
        <v>0</v>
      </c>
      <c r="C1636" s="46"/>
      <c r="D1636" s="21" t="s">
        <v>1479</v>
      </c>
      <c r="E1636" s="21" t="s">
        <v>1480</v>
      </c>
      <c r="F1636" s="21">
        <v>75</v>
      </c>
      <c r="G1636" s="15">
        <v>957</v>
      </c>
      <c r="H1636" s="22">
        <v>0.17</v>
      </c>
      <c r="I1636" s="47">
        <f t="shared" si="70"/>
        <v>162.69</v>
      </c>
      <c r="J1636" s="47">
        <f t="shared" si="72"/>
        <v>794.31</v>
      </c>
      <c r="K1636" s="5">
        <v>44621</v>
      </c>
      <c r="O1636" s="19"/>
    </row>
    <row r="1637" spans="1:15" ht="15" customHeight="1" x14ac:dyDescent="0.35">
      <c r="A1637" s="45">
        <v>1636</v>
      </c>
      <c r="B1637" s="14">
        <v>2</v>
      </c>
      <c r="C1637" s="46"/>
      <c r="D1637" s="21" t="s">
        <v>4293</v>
      </c>
      <c r="E1637" s="21" t="s">
        <v>300</v>
      </c>
      <c r="F1637" s="21" t="s">
        <v>783</v>
      </c>
      <c r="G1637" s="15">
        <v>90</v>
      </c>
      <c r="H1637" s="22">
        <v>0.1</v>
      </c>
      <c r="I1637" s="47">
        <f t="shared" si="70"/>
        <v>9</v>
      </c>
      <c r="J1637" s="47">
        <f t="shared" si="72"/>
        <v>81</v>
      </c>
      <c r="K1637" s="5">
        <v>45078</v>
      </c>
      <c r="O1637" s="19"/>
    </row>
    <row r="1638" spans="1:15" ht="15" customHeight="1" x14ac:dyDescent="0.35">
      <c r="A1638" s="45">
        <v>1637</v>
      </c>
      <c r="B1638" s="14">
        <v>2</v>
      </c>
      <c r="C1638" s="46"/>
      <c r="D1638" s="21" t="s">
        <v>3924</v>
      </c>
      <c r="E1638" s="21" t="s">
        <v>1480</v>
      </c>
      <c r="F1638" s="21" t="s">
        <v>705</v>
      </c>
      <c r="G1638" s="15">
        <v>950</v>
      </c>
      <c r="H1638" s="22">
        <v>0.5</v>
      </c>
      <c r="I1638" s="47">
        <f t="shared" si="70"/>
        <v>475</v>
      </c>
      <c r="J1638" s="47">
        <f t="shared" si="72"/>
        <v>475</v>
      </c>
      <c r="K1638" s="5">
        <v>44866</v>
      </c>
      <c r="O1638" s="19"/>
    </row>
    <row r="1639" spans="1:15" ht="15" customHeight="1" x14ac:dyDescent="0.35">
      <c r="A1639" s="45">
        <v>1638</v>
      </c>
      <c r="B1639" s="14">
        <v>0</v>
      </c>
      <c r="C1639" s="46"/>
      <c r="D1639" s="21" t="s">
        <v>2916</v>
      </c>
      <c r="E1639" s="21"/>
      <c r="F1639" s="21"/>
      <c r="G1639" s="15"/>
      <c r="H1639" s="22">
        <v>0</v>
      </c>
      <c r="I1639" s="47">
        <f t="shared" si="70"/>
        <v>0</v>
      </c>
      <c r="J1639" s="47">
        <f t="shared" si="72"/>
        <v>0</v>
      </c>
      <c r="K1639" s="5"/>
      <c r="O1639" s="19"/>
    </row>
    <row r="1640" spans="1:15" ht="15" customHeight="1" x14ac:dyDescent="0.35">
      <c r="A1640" s="45">
        <v>1639</v>
      </c>
      <c r="B1640" s="14">
        <v>0</v>
      </c>
      <c r="C1640" s="46"/>
      <c r="D1640" s="21" t="s">
        <v>1502</v>
      </c>
      <c r="E1640" s="21" t="s">
        <v>541</v>
      </c>
      <c r="F1640" s="21" t="s">
        <v>48</v>
      </c>
      <c r="G1640" s="15">
        <v>678.3</v>
      </c>
      <c r="H1640" s="22">
        <v>0.2</v>
      </c>
      <c r="I1640" s="47">
        <f t="shared" si="70"/>
        <v>135.66</v>
      </c>
      <c r="J1640" s="47">
        <f t="shared" si="72"/>
        <v>542.64</v>
      </c>
      <c r="K1640" s="5">
        <v>44256</v>
      </c>
      <c r="O1640" s="19"/>
    </row>
    <row r="1641" spans="1:15" ht="15" customHeight="1" x14ac:dyDescent="0.35">
      <c r="A1641" s="45">
        <v>1640</v>
      </c>
      <c r="B1641" s="14">
        <v>0</v>
      </c>
      <c r="C1641" s="46"/>
      <c r="D1641" s="21" t="s">
        <v>4534</v>
      </c>
      <c r="E1641" s="21" t="s">
        <v>3121</v>
      </c>
      <c r="F1641" s="21" t="s">
        <v>3122</v>
      </c>
      <c r="G1641" s="15">
        <v>430</v>
      </c>
      <c r="H1641" s="22">
        <v>0.7</v>
      </c>
      <c r="I1641" s="47">
        <f t="shared" ref="I1641:I1705" si="73">G1641*H1641</f>
        <v>301</v>
      </c>
      <c r="J1641" s="47">
        <f t="shared" si="72"/>
        <v>129</v>
      </c>
      <c r="K1641" s="5">
        <v>45078</v>
      </c>
    </row>
    <row r="1642" spans="1:15" ht="15" customHeight="1" x14ac:dyDescent="0.35">
      <c r="A1642" s="45">
        <v>1641</v>
      </c>
      <c r="B1642" s="14">
        <v>0</v>
      </c>
      <c r="C1642" s="46" t="s">
        <v>3358</v>
      </c>
      <c r="D1642" s="21" t="s">
        <v>4068</v>
      </c>
      <c r="E1642" s="21" t="s">
        <v>299</v>
      </c>
      <c r="F1642" s="21" t="s">
        <v>389</v>
      </c>
      <c r="G1642" s="15">
        <v>620</v>
      </c>
      <c r="H1642" s="22">
        <v>0.85</v>
      </c>
      <c r="I1642" s="47">
        <f t="shared" si="73"/>
        <v>527</v>
      </c>
      <c r="J1642" s="47">
        <f t="shared" si="72"/>
        <v>93</v>
      </c>
      <c r="K1642" s="5">
        <v>44348</v>
      </c>
    </row>
    <row r="1643" spans="1:15" ht="15" customHeight="1" x14ac:dyDescent="0.35">
      <c r="A1643" s="45">
        <v>1642</v>
      </c>
      <c r="B1643" s="14">
        <v>0</v>
      </c>
      <c r="C1643" s="46"/>
      <c r="D1643" s="21" t="s">
        <v>1689</v>
      </c>
      <c r="E1643" s="21" t="s">
        <v>299</v>
      </c>
      <c r="F1643" s="21" t="s">
        <v>786</v>
      </c>
      <c r="G1643" s="15">
        <v>296</v>
      </c>
      <c r="H1643" s="22">
        <v>0.6</v>
      </c>
      <c r="I1643" s="47">
        <f t="shared" si="73"/>
        <v>177.6</v>
      </c>
      <c r="J1643" s="47">
        <f t="shared" si="72"/>
        <v>118.4</v>
      </c>
      <c r="K1643" s="5">
        <v>44927</v>
      </c>
    </row>
    <row r="1644" spans="1:15" ht="15" customHeight="1" x14ac:dyDescent="0.35">
      <c r="A1644" s="45">
        <v>1643</v>
      </c>
      <c r="B1644" s="14">
        <v>0</v>
      </c>
      <c r="C1644" s="46"/>
      <c r="D1644" s="21" t="s">
        <v>1690</v>
      </c>
      <c r="E1644" s="21" t="s">
        <v>299</v>
      </c>
      <c r="F1644" s="21" t="s">
        <v>786</v>
      </c>
      <c r="G1644" s="15">
        <v>452</v>
      </c>
      <c r="H1644" s="22">
        <v>0.56000000000000005</v>
      </c>
      <c r="I1644" s="47">
        <f t="shared" si="73"/>
        <v>253.12000000000003</v>
      </c>
      <c r="J1644" s="47">
        <f t="shared" si="72"/>
        <v>198.87999999999997</v>
      </c>
      <c r="K1644" s="5">
        <v>45139</v>
      </c>
    </row>
    <row r="1645" spans="1:15" ht="15" customHeight="1" x14ac:dyDescent="0.35">
      <c r="A1645" s="45">
        <v>1644</v>
      </c>
      <c r="B1645" s="14">
        <v>0</v>
      </c>
      <c r="C1645" s="46"/>
      <c r="D1645" s="21" t="s">
        <v>2760</v>
      </c>
      <c r="E1645" s="21" t="s">
        <v>269</v>
      </c>
      <c r="F1645" s="21" t="s">
        <v>2761</v>
      </c>
      <c r="G1645" s="15">
        <v>40</v>
      </c>
      <c r="H1645" s="22">
        <v>0.5</v>
      </c>
      <c r="I1645" s="47">
        <f t="shared" si="73"/>
        <v>20</v>
      </c>
      <c r="J1645" s="47">
        <f t="shared" si="72"/>
        <v>20</v>
      </c>
      <c r="K1645" s="5">
        <v>44317</v>
      </c>
    </row>
    <row r="1646" spans="1:15" ht="15" customHeight="1" x14ac:dyDescent="0.35">
      <c r="A1646" s="45">
        <v>1645</v>
      </c>
      <c r="B1646" s="14">
        <v>0</v>
      </c>
      <c r="C1646" s="46" t="s">
        <v>3600</v>
      </c>
      <c r="D1646" s="21" t="s">
        <v>3601</v>
      </c>
      <c r="E1646" s="21" t="s">
        <v>269</v>
      </c>
      <c r="F1646" s="21" t="s">
        <v>659</v>
      </c>
      <c r="G1646" s="15">
        <v>156</v>
      </c>
      <c r="H1646" s="22">
        <v>0.6</v>
      </c>
      <c r="I1646" s="47">
        <f t="shared" si="73"/>
        <v>93.6</v>
      </c>
      <c r="J1646" s="47">
        <f t="shared" si="72"/>
        <v>62.400000000000006</v>
      </c>
      <c r="K1646" s="5">
        <v>44682</v>
      </c>
      <c r="O1646" s="19"/>
    </row>
    <row r="1647" spans="1:15" ht="15" customHeight="1" x14ac:dyDescent="0.35">
      <c r="A1647" s="45">
        <v>1646</v>
      </c>
      <c r="B1647" s="14">
        <v>0</v>
      </c>
      <c r="C1647" s="46"/>
      <c r="D1647" s="21" t="s">
        <v>3777</v>
      </c>
      <c r="E1647" s="21" t="s">
        <v>269</v>
      </c>
      <c r="F1647" s="21" t="s">
        <v>787</v>
      </c>
      <c r="G1647" s="15">
        <v>187</v>
      </c>
      <c r="H1647" s="22">
        <v>0.21</v>
      </c>
      <c r="I1647" s="47">
        <f t="shared" si="73"/>
        <v>39.269999999999996</v>
      </c>
      <c r="J1647" s="47">
        <f t="shared" si="72"/>
        <v>147.73000000000002</v>
      </c>
      <c r="K1647" s="5">
        <v>45689</v>
      </c>
      <c r="O1647" s="19"/>
    </row>
    <row r="1648" spans="1:15" ht="15" customHeight="1" x14ac:dyDescent="0.35">
      <c r="A1648" s="45">
        <v>1647</v>
      </c>
      <c r="B1648" s="14">
        <v>2</v>
      </c>
      <c r="C1648" s="46" t="s">
        <v>3705</v>
      </c>
      <c r="D1648" s="21" t="s">
        <v>1981</v>
      </c>
      <c r="E1648" s="21" t="s">
        <v>269</v>
      </c>
      <c r="F1648" s="21" t="s">
        <v>234</v>
      </c>
      <c r="G1648" s="15">
        <v>63</v>
      </c>
      <c r="H1648" s="22">
        <v>0.22</v>
      </c>
      <c r="I1648" s="47">
        <f t="shared" si="73"/>
        <v>13.86</v>
      </c>
      <c r="J1648" s="47">
        <f t="shared" si="72"/>
        <v>49.14</v>
      </c>
      <c r="K1648" s="5">
        <v>45474</v>
      </c>
      <c r="O1648" s="19"/>
    </row>
    <row r="1649" spans="1:15" ht="15" customHeight="1" x14ac:dyDescent="0.35">
      <c r="A1649" s="45">
        <v>1648</v>
      </c>
      <c r="B1649" s="14">
        <v>0</v>
      </c>
      <c r="C1649" s="46"/>
      <c r="D1649" s="21" t="s">
        <v>2520</v>
      </c>
      <c r="E1649" s="21" t="s">
        <v>269</v>
      </c>
      <c r="F1649" s="21" t="s">
        <v>234</v>
      </c>
      <c r="G1649" s="15">
        <v>84.78</v>
      </c>
      <c r="H1649" s="22">
        <v>0.18</v>
      </c>
      <c r="I1649" s="47">
        <f t="shared" si="73"/>
        <v>15.260399999999999</v>
      </c>
      <c r="J1649" s="47">
        <f t="shared" si="72"/>
        <v>69.519599999999997</v>
      </c>
      <c r="K1649" s="5">
        <v>43831</v>
      </c>
    </row>
    <row r="1650" spans="1:15" ht="15" customHeight="1" x14ac:dyDescent="0.35">
      <c r="A1650" s="45">
        <v>1649</v>
      </c>
      <c r="B1650" s="14">
        <v>1</v>
      </c>
      <c r="C1650" s="46"/>
      <c r="D1650" s="21" t="s">
        <v>3999</v>
      </c>
      <c r="E1650" s="21" t="s">
        <v>269</v>
      </c>
      <c r="F1650" s="21" t="s">
        <v>1305</v>
      </c>
      <c r="G1650" s="15">
        <v>132</v>
      </c>
      <c r="H1650" s="22">
        <v>0.25</v>
      </c>
      <c r="I1650" s="47">
        <f t="shared" si="73"/>
        <v>33</v>
      </c>
      <c r="J1650" s="47">
        <f t="shared" si="72"/>
        <v>99</v>
      </c>
      <c r="K1650" s="5">
        <v>45536</v>
      </c>
    </row>
    <row r="1651" spans="1:15" ht="15" customHeight="1" x14ac:dyDescent="0.35">
      <c r="A1651" s="45">
        <v>1650</v>
      </c>
      <c r="B1651" s="14">
        <v>0</v>
      </c>
      <c r="C1651" s="46"/>
      <c r="D1651" s="21" t="s">
        <v>1405</v>
      </c>
      <c r="E1651" s="21" t="s">
        <v>269</v>
      </c>
      <c r="F1651" s="21" t="s">
        <v>387</v>
      </c>
      <c r="G1651" s="15">
        <v>190</v>
      </c>
      <c r="H1651" s="22">
        <v>0.2</v>
      </c>
      <c r="I1651" s="47">
        <f t="shared" si="73"/>
        <v>38</v>
      </c>
      <c r="J1651" s="47">
        <f t="shared" si="72"/>
        <v>152</v>
      </c>
      <c r="K1651" s="5">
        <v>43862</v>
      </c>
    </row>
    <row r="1652" spans="1:15" ht="15" customHeight="1" x14ac:dyDescent="0.35">
      <c r="A1652" s="45">
        <v>1651</v>
      </c>
      <c r="B1652" s="14">
        <v>1</v>
      </c>
      <c r="C1652" s="46" t="s">
        <v>3537</v>
      </c>
      <c r="D1652" s="21" t="s">
        <v>4200</v>
      </c>
      <c r="E1652" s="21" t="s">
        <v>269</v>
      </c>
      <c r="F1652" s="21" t="s">
        <v>659</v>
      </c>
      <c r="G1652" s="15">
        <v>156</v>
      </c>
      <c r="H1652" s="22">
        <v>0.2</v>
      </c>
      <c r="I1652" s="47">
        <f t="shared" si="73"/>
        <v>31.200000000000003</v>
      </c>
      <c r="J1652" s="47">
        <f t="shared" si="72"/>
        <v>124.8</v>
      </c>
      <c r="K1652" s="5">
        <v>45444</v>
      </c>
    </row>
    <row r="1653" spans="1:15" ht="15" customHeight="1" x14ac:dyDescent="0.35">
      <c r="A1653" s="45">
        <v>1652</v>
      </c>
      <c r="B1653" s="14">
        <v>0</v>
      </c>
      <c r="C1653" s="46"/>
      <c r="D1653" s="21" t="s">
        <v>2235</v>
      </c>
      <c r="E1653" s="21" t="s">
        <v>525</v>
      </c>
      <c r="F1653" s="21">
        <v>0.02</v>
      </c>
      <c r="G1653" s="15">
        <v>108</v>
      </c>
      <c r="H1653" s="22">
        <v>0.5</v>
      </c>
      <c r="I1653" s="47">
        <f t="shared" si="73"/>
        <v>54</v>
      </c>
      <c r="J1653" s="47">
        <f t="shared" si="72"/>
        <v>54</v>
      </c>
      <c r="K1653" s="5">
        <v>44682</v>
      </c>
      <c r="O1653" s="19"/>
    </row>
    <row r="1654" spans="1:15" ht="15" customHeight="1" x14ac:dyDescent="0.35">
      <c r="A1654" s="45">
        <v>1653</v>
      </c>
      <c r="B1654" s="14">
        <v>0</v>
      </c>
      <c r="C1654" s="46" t="s">
        <v>3380</v>
      </c>
      <c r="D1654" s="21" t="s">
        <v>1025</v>
      </c>
      <c r="E1654" s="21" t="s">
        <v>1026</v>
      </c>
      <c r="F1654" s="21" t="s">
        <v>202</v>
      </c>
      <c r="G1654" s="15">
        <v>222.1</v>
      </c>
      <c r="H1654" s="22">
        <v>0.18</v>
      </c>
      <c r="I1654" s="47">
        <f t="shared" si="73"/>
        <v>39.977999999999994</v>
      </c>
      <c r="J1654" s="47">
        <f t="shared" si="72"/>
        <v>182.12200000000001</v>
      </c>
      <c r="K1654" s="5">
        <v>44287</v>
      </c>
      <c r="O1654" s="19"/>
    </row>
    <row r="1655" spans="1:15" ht="15" customHeight="1" x14ac:dyDescent="0.35">
      <c r="A1655" s="45">
        <v>1654</v>
      </c>
      <c r="B1655" s="14">
        <v>10</v>
      </c>
      <c r="C1655" s="46"/>
      <c r="D1655" s="21" t="s">
        <v>4468</v>
      </c>
      <c r="E1655" s="21" t="s">
        <v>2987</v>
      </c>
      <c r="F1655" s="21" t="s">
        <v>387</v>
      </c>
      <c r="G1655" s="15">
        <v>525</v>
      </c>
      <c r="H1655" s="22">
        <v>0.7</v>
      </c>
      <c r="I1655" s="47">
        <f t="shared" si="73"/>
        <v>367.5</v>
      </c>
      <c r="J1655" s="47">
        <f t="shared" si="72"/>
        <v>157.5</v>
      </c>
      <c r="K1655" s="5">
        <v>45231</v>
      </c>
      <c r="O1655" s="19"/>
    </row>
    <row r="1656" spans="1:15" ht="15" customHeight="1" x14ac:dyDescent="0.35">
      <c r="A1656" s="45">
        <v>1655</v>
      </c>
      <c r="B1656" s="14">
        <v>0</v>
      </c>
      <c r="C1656" s="46" t="s">
        <v>3603</v>
      </c>
      <c r="D1656" s="21" t="s">
        <v>4074</v>
      </c>
      <c r="E1656" s="21" t="s">
        <v>386</v>
      </c>
      <c r="F1656" s="21" t="s">
        <v>387</v>
      </c>
      <c r="G1656" s="15">
        <v>680.22</v>
      </c>
      <c r="H1656" s="22">
        <v>0.6</v>
      </c>
      <c r="I1656" s="47">
        <f t="shared" si="73"/>
        <v>408.13200000000001</v>
      </c>
      <c r="J1656" s="47">
        <f t="shared" si="72"/>
        <v>272.08800000000002</v>
      </c>
      <c r="K1656" s="5">
        <v>45231</v>
      </c>
      <c r="L1656" s="17" t="s">
        <v>4471</v>
      </c>
      <c r="O1656" s="19"/>
    </row>
    <row r="1657" spans="1:15" ht="15" customHeight="1" x14ac:dyDescent="0.35">
      <c r="A1657" s="45">
        <v>1656</v>
      </c>
      <c r="B1657" s="14">
        <v>0</v>
      </c>
      <c r="C1657" s="14"/>
      <c r="D1657" s="21" t="s">
        <v>3936</v>
      </c>
      <c r="E1657" s="21" t="s">
        <v>1753</v>
      </c>
      <c r="F1657" s="21" t="s">
        <v>2920</v>
      </c>
      <c r="G1657" s="15">
        <v>235</v>
      </c>
      <c r="H1657" s="22">
        <v>0.4</v>
      </c>
      <c r="I1657" s="47">
        <f t="shared" si="73"/>
        <v>94</v>
      </c>
      <c r="J1657" s="47">
        <f t="shared" si="72"/>
        <v>141</v>
      </c>
      <c r="K1657" s="5">
        <v>44621</v>
      </c>
      <c r="O1657" s="19"/>
    </row>
    <row r="1658" spans="1:15" ht="15" customHeight="1" x14ac:dyDescent="0.35">
      <c r="A1658" s="45">
        <v>1657</v>
      </c>
      <c r="B1658" s="14">
        <v>0</v>
      </c>
      <c r="C1658" s="46"/>
      <c r="D1658" s="21" t="s">
        <v>3200</v>
      </c>
      <c r="E1658" s="21" t="s">
        <v>117</v>
      </c>
      <c r="F1658" s="21" t="s">
        <v>712</v>
      </c>
      <c r="G1658" s="15">
        <v>1110.54</v>
      </c>
      <c r="H1658" s="22">
        <v>0.94</v>
      </c>
      <c r="I1658" s="47">
        <f t="shared" si="73"/>
        <v>1043.9076</v>
      </c>
      <c r="J1658" s="47">
        <f t="shared" si="72"/>
        <v>66.632399999999961</v>
      </c>
      <c r="K1658" s="5">
        <v>44348</v>
      </c>
    </row>
    <row r="1659" spans="1:15" ht="15" customHeight="1" x14ac:dyDescent="0.35">
      <c r="A1659" s="45">
        <v>1658</v>
      </c>
      <c r="B1659" s="14">
        <v>0</v>
      </c>
      <c r="C1659" s="46"/>
      <c r="D1659" s="21" t="s">
        <v>361</v>
      </c>
      <c r="E1659" s="21" t="s">
        <v>362</v>
      </c>
      <c r="F1659" s="21" t="s">
        <v>410</v>
      </c>
      <c r="G1659" s="15">
        <v>36.6</v>
      </c>
      <c r="H1659" s="22">
        <v>0.2</v>
      </c>
      <c r="I1659" s="47">
        <f t="shared" si="73"/>
        <v>7.32</v>
      </c>
      <c r="J1659" s="47">
        <f t="shared" si="72"/>
        <v>29.28</v>
      </c>
      <c r="K1659" s="5">
        <v>42736</v>
      </c>
      <c r="L1659" s="19"/>
    </row>
    <row r="1660" spans="1:15" ht="15" customHeight="1" x14ac:dyDescent="0.35">
      <c r="A1660" s="45">
        <v>1659</v>
      </c>
      <c r="B1660" s="14">
        <v>0</v>
      </c>
      <c r="C1660" s="46"/>
      <c r="D1660" s="21" t="s">
        <v>3087</v>
      </c>
      <c r="E1660" s="21" t="s">
        <v>543</v>
      </c>
      <c r="F1660" s="21" t="s">
        <v>234</v>
      </c>
      <c r="G1660" s="15">
        <v>217.8</v>
      </c>
      <c r="H1660" s="22">
        <v>0.6</v>
      </c>
      <c r="I1660" s="47">
        <f t="shared" si="73"/>
        <v>130.68</v>
      </c>
      <c r="J1660" s="47">
        <f t="shared" si="72"/>
        <v>87.12</v>
      </c>
      <c r="K1660" s="5">
        <v>44044</v>
      </c>
    </row>
    <row r="1661" spans="1:15" ht="15" customHeight="1" x14ac:dyDescent="0.35">
      <c r="A1661" s="45">
        <v>1660</v>
      </c>
      <c r="B1661" s="14">
        <v>0</v>
      </c>
      <c r="C1661" s="46"/>
      <c r="D1661" s="21" t="s">
        <v>4030</v>
      </c>
      <c r="E1661" s="21" t="s">
        <v>2834</v>
      </c>
      <c r="F1661" s="21" t="s">
        <v>693</v>
      </c>
      <c r="G1661" s="15">
        <v>83</v>
      </c>
      <c r="H1661" s="22">
        <v>0.5</v>
      </c>
      <c r="I1661" s="47">
        <f t="shared" si="73"/>
        <v>41.5</v>
      </c>
      <c r="J1661" s="47">
        <f t="shared" si="72"/>
        <v>41.5</v>
      </c>
      <c r="K1661" s="5">
        <v>44501</v>
      </c>
    </row>
    <row r="1662" spans="1:15" ht="15" customHeight="1" x14ac:dyDescent="0.35">
      <c r="A1662" s="45">
        <v>1661</v>
      </c>
      <c r="B1662" s="14">
        <v>0</v>
      </c>
      <c r="C1662" s="46"/>
      <c r="D1662" s="21" t="s">
        <v>4029</v>
      </c>
      <c r="E1662" s="21" t="s">
        <v>2834</v>
      </c>
      <c r="F1662" s="21" t="s">
        <v>202</v>
      </c>
      <c r="G1662" s="15">
        <v>300</v>
      </c>
      <c r="H1662" s="22">
        <v>0.6</v>
      </c>
      <c r="I1662" s="47">
        <f t="shared" si="73"/>
        <v>180</v>
      </c>
      <c r="J1662" s="47">
        <f t="shared" si="72"/>
        <v>120</v>
      </c>
      <c r="K1662" s="5">
        <v>44986</v>
      </c>
    </row>
    <row r="1663" spans="1:15" ht="15" customHeight="1" x14ac:dyDescent="0.35">
      <c r="A1663" s="45">
        <v>1662</v>
      </c>
      <c r="B1663" s="14">
        <v>1</v>
      </c>
      <c r="C1663" s="46" t="s">
        <v>3550</v>
      </c>
      <c r="D1663" s="21" t="s">
        <v>2249</v>
      </c>
      <c r="E1663" s="21" t="s">
        <v>292</v>
      </c>
      <c r="F1663" s="21" t="s">
        <v>234</v>
      </c>
      <c r="G1663" s="15">
        <v>320</v>
      </c>
      <c r="H1663" s="22">
        <v>0.2</v>
      </c>
      <c r="I1663" s="47">
        <f t="shared" si="73"/>
        <v>64</v>
      </c>
      <c r="J1663" s="47">
        <f t="shared" si="72"/>
        <v>256</v>
      </c>
      <c r="K1663" s="5">
        <v>45200</v>
      </c>
    </row>
    <row r="1664" spans="1:15" ht="15" customHeight="1" x14ac:dyDescent="0.35">
      <c r="A1664" s="45">
        <v>1663</v>
      </c>
      <c r="B1664" s="14">
        <v>0</v>
      </c>
      <c r="C1664" s="14"/>
      <c r="D1664" s="21" t="s">
        <v>3931</v>
      </c>
      <c r="E1664" s="21" t="s">
        <v>292</v>
      </c>
      <c r="F1664" s="21" t="s">
        <v>3932</v>
      </c>
      <c r="G1664" s="15">
        <v>224</v>
      </c>
      <c r="H1664" s="22">
        <v>0.2</v>
      </c>
      <c r="I1664" s="47">
        <f t="shared" si="73"/>
        <v>44.800000000000004</v>
      </c>
      <c r="J1664" s="47">
        <f t="shared" si="72"/>
        <v>179.2</v>
      </c>
      <c r="K1664" s="5">
        <v>44713</v>
      </c>
      <c r="O1664" s="19"/>
    </row>
    <row r="1665" spans="1:15" ht="15" customHeight="1" x14ac:dyDescent="0.35">
      <c r="A1665" s="45">
        <v>1664</v>
      </c>
      <c r="B1665" s="14">
        <v>0</v>
      </c>
      <c r="C1665" s="46"/>
      <c r="D1665" s="21" t="s">
        <v>2866</v>
      </c>
      <c r="E1665" s="21" t="s">
        <v>2867</v>
      </c>
      <c r="F1665" s="21"/>
      <c r="G1665" s="15">
        <v>152.22999999999999</v>
      </c>
      <c r="H1665" s="22">
        <v>0.18</v>
      </c>
      <c r="I1665" s="47">
        <f t="shared" si="73"/>
        <v>27.401399999999999</v>
      </c>
      <c r="J1665" s="47">
        <f t="shared" si="72"/>
        <v>124.82859999999999</v>
      </c>
      <c r="K1665" s="5">
        <v>43922</v>
      </c>
      <c r="O1665" s="19"/>
    </row>
    <row r="1666" spans="1:15" ht="15" customHeight="1" x14ac:dyDescent="0.35">
      <c r="A1666" s="45">
        <v>1665</v>
      </c>
      <c r="B1666" s="14">
        <v>1</v>
      </c>
      <c r="C1666" s="46"/>
      <c r="D1666" s="21" t="s">
        <v>2877</v>
      </c>
      <c r="E1666" s="21" t="s">
        <v>358</v>
      </c>
      <c r="F1666" s="21" t="s">
        <v>202</v>
      </c>
      <c r="G1666" s="15">
        <v>187</v>
      </c>
      <c r="H1666" s="22">
        <v>0.2</v>
      </c>
      <c r="I1666" s="47">
        <f t="shared" si="73"/>
        <v>37.4</v>
      </c>
      <c r="J1666" s="47">
        <f t="shared" ref="J1666:J1702" si="74">G1666-I1666</f>
        <v>149.6</v>
      </c>
      <c r="K1666" s="5">
        <v>44621</v>
      </c>
      <c r="O1666" s="19"/>
    </row>
    <row r="1667" spans="1:15" ht="15" customHeight="1" x14ac:dyDescent="0.35">
      <c r="A1667" s="45">
        <v>1666</v>
      </c>
      <c r="B1667" s="14">
        <v>0</v>
      </c>
      <c r="C1667" s="46"/>
      <c r="D1667" s="21" t="s">
        <v>324</v>
      </c>
      <c r="E1667" s="21" t="s">
        <v>325</v>
      </c>
      <c r="F1667" s="21" t="s">
        <v>788</v>
      </c>
      <c r="G1667" s="15">
        <v>93.07</v>
      </c>
      <c r="H1667" s="22">
        <v>0.2</v>
      </c>
      <c r="I1667" s="47">
        <f t="shared" si="73"/>
        <v>18.614000000000001</v>
      </c>
      <c r="J1667" s="47">
        <f t="shared" si="74"/>
        <v>74.455999999999989</v>
      </c>
      <c r="K1667" s="5">
        <v>43101</v>
      </c>
      <c r="N1667" s="28"/>
    </row>
    <row r="1668" spans="1:15" ht="15" customHeight="1" x14ac:dyDescent="0.35">
      <c r="A1668" s="45">
        <v>1667</v>
      </c>
      <c r="B1668" s="14">
        <v>0</v>
      </c>
      <c r="C1668" s="46"/>
      <c r="D1668" s="21" t="s">
        <v>323</v>
      </c>
      <c r="E1668" s="21" t="s">
        <v>322</v>
      </c>
      <c r="F1668" s="21" t="s">
        <v>789</v>
      </c>
      <c r="G1668" s="15">
        <v>87.8</v>
      </c>
      <c r="H1668" s="22">
        <v>0.2</v>
      </c>
      <c r="I1668" s="47">
        <f t="shared" si="73"/>
        <v>17.559999999999999</v>
      </c>
      <c r="J1668" s="47">
        <f t="shared" si="74"/>
        <v>70.239999999999995</v>
      </c>
      <c r="K1668" s="5">
        <v>43009</v>
      </c>
    </row>
    <row r="1669" spans="1:15" ht="15" customHeight="1" x14ac:dyDescent="0.35">
      <c r="A1669" s="45">
        <v>1668</v>
      </c>
      <c r="B1669" s="14">
        <v>0</v>
      </c>
      <c r="C1669" s="46"/>
      <c r="D1669" s="21" t="s">
        <v>368</v>
      </c>
      <c r="E1669" s="21" t="s">
        <v>369</v>
      </c>
      <c r="F1669" s="21" t="s">
        <v>790</v>
      </c>
      <c r="G1669" s="15">
        <v>1325</v>
      </c>
      <c r="H1669" s="22">
        <v>0.15</v>
      </c>
      <c r="I1669" s="47">
        <f t="shared" si="73"/>
        <v>198.75</v>
      </c>
      <c r="J1669" s="47">
        <f t="shared" si="74"/>
        <v>1126.25</v>
      </c>
      <c r="K1669" s="5">
        <v>44348</v>
      </c>
    </row>
    <row r="1670" spans="1:15" ht="15" customHeight="1" x14ac:dyDescent="0.35">
      <c r="A1670" s="45">
        <v>1669</v>
      </c>
      <c r="B1670" s="14">
        <v>0</v>
      </c>
      <c r="C1670" s="14"/>
      <c r="D1670" s="21" t="s">
        <v>3914</v>
      </c>
      <c r="E1670" s="21" t="s">
        <v>4126</v>
      </c>
      <c r="F1670" s="21" t="s">
        <v>3915</v>
      </c>
      <c r="G1670" s="15">
        <v>163</v>
      </c>
      <c r="H1670" s="22">
        <v>0.4</v>
      </c>
      <c r="I1670" s="47">
        <f t="shared" si="73"/>
        <v>65.2</v>
      </c>
      <c r="J1670" s="47">
        <f t="shared" si="74"/>
        <v>97.8</v>
      </c>
      <c r="K1670" s="5">
        <v>45017</v>
      </c>
    </row>
    <row r="1671" spans="1:15" ht="15" customHeight="1" x14ac:dyDescent="0.35">
      <c r="A1671" s="45">
        <v>1670</v>
      </c>
      <c r="B1671" s="14">
        <v>0</v>
      </c>
      <c r="C1671" s="46"/>
      <c r="D1671" s="21" t="s">
        <v>3721</v>
      </c>
      <c r="E1671" s="21" t="s">
        <v>4126</v>
      </c>
      <c r="F1671" s="21" t="s">
        <v>48</v>
      </c>
      <c r="G1671" s="15">
        <v>391</v>
      </c>
      <c r="H1671" s="22">
        <v>0.65</v>
      </c>
      <c r="I1671" s="47">
        <f t="shared" si="73"/>
        <v>254.15</v>
      </c>
      <c r="J1671" s="47">
        <f t="shared" si="74"/>
        <v>136.85</v>
      </c>
      <c r="K1671" s="5">
        <v>45292</v>
      </c>
      <c r="O1671" s="19"/>
    </row>
    <row r="1672" spans="1:15" ht="15" customHeight="1" x14ac:dyDescent="0.35">
      <c r="A1672" s="45">
        <v>1671</v>
      </c>
      <c r="B1672" s="14">
        <v>0</v>
      </c>
      <c r="C1672" s="46" t="s">
        <v>3500</v>
      </c>
      <c r="D1672" s="21" t="s">
        <v>1356</v>
      </c>
      <c r="E1672" s="21" t="s">
        <v>1357</v>
      </c>
      <c r="F1672" s="21"/>
      <c r="G1672" s="15">
        <v>476</v>
      </c>
      <c r="H1672" s="22">
        <v>0.18</v>
      </c>
      <c r="I1672" s="47">
        <f t="shared" si="73"/>
        <v>85.679999999999993</v>
      </c>
      <c r="J1672" s="47">
        <f t="shared" si="74"/>
        <v>390.32</v>
      </c>
      <c r="K1672" s="5">
        <v>44927</v>
      </c>
    </row>
    <row r="1673" spans="1:15" ht="15" customHeight="1" x14ac:dyDescent="0.35">
      <c r="A1673" s="45">
        <v>1672</v>
      </c>
      <c r="B1673" s="14">
        <v>0</v>
      </c>
      <c r="C1673" s="46"/>
      <c r="D1673" s="21" t="s">
        <v>2481</v>
      </c>
      <c r="E1673" s="21" t="s">
        <v>2482</v>
      </c>
      <c r="F1673" s="21" t="s">
        <v>41</v>
      </c>
      <c r="G1673" s="15">
        <v>115.51</v>
      </c>
      <c r="H1673" s="22">
        <v>0.35</v>
      </c>
      <c r="I1673" s="47">
        <f t="shared" si="73"/>
        <v>40.4285</v>
      </c>
      <c r="J1673" s="47">
        <f t="shared" si="74"/>
        <v>75.081500000000005</v>
      </c>
      <c r="K1673" s="5">
        <v>45200</v>
      </c>
    </row>
    <row r="1674" spans="1:15" ht="15" customHeight="1" x14ac:dyDescent="0.35">
      <c r="A1674" s="45">
        <v>1673</v>
      </c>
      <c r="B1674" s="14">
        <v>0</v>
      </c>
      <c r="C1674" s="46"/>
      <c r="D1674" s="21" t="s">
        <v>3096</v>
      </c>
      <c r="E1674" s="21" t="s">
        <v>3097</v>
      </c>
      <c r="F1674" s="21"/>
      <c r="G1674" s="15">
        <v>338.84</v>
      </c>
      <c r="H1674" s="22">
        <v>0.7</v>
      </c>
      <c r="I1674" s="47">
        <f t="shared" si="73"/>
        <v>237.18799999999996</v>
      </c>
      <c r="J1674" s="47">
        <f t="shared" si="74"/>
        <v>101.65200000000002</v>
      </c>
      <c r="K1674" s="5">
        <v>44136</v>
      </c>
    </row>
    <row r="1675" spans="1:15" ht="15" customHeight="1" x14ac:dyDescent="0.35">
      <c r="A1675" s="45">
        <v>1674</v>
      </c>
      <c r="B1675" s="14">
        <v>0</v>
      </c>
      <c r="C1675" s="46"/>
      <c r="D1675" s="21" t="s">
        <v>3126</v>
      </c>
      <c r="E1675" s="21" t="s">
        <v>3124</v>
      </c>
      <c r="F1675" s="21" t="s">
        <v>3125</v>
      </c>
      <c r="G1675" s="15">
        <v>494.12</v>
      </c>
      <c r="H1675" s="22">
        <v>0.8</v>
      </c>
      <c r="I1675" s="47">
        <f t="shared" si="73"/>
        <v>395.29600000000005</v>
      </c>
      <c r="J1675" s="47">
        <f t="shared" si="74"/>
        <v>98.823999999999955</v>
      </c>
      <c r="K1675" s="5">
        <v>44317</v>
      </c>
    </row>
    <row r="1676" spans="1:15" ht="15" customHeight="1" x14ac:dyDescent="0.35">
      <c r="A1676" s="45">
        <v>1675</v>
      </c>
      <c r="B1676" s="14">
        <v>0</v>
      </c>
      <c r="C1676" s="46"/>
      <c r="D1676" s="21" t="s">
        <v>575</v>
      </c>
      <c r="E1676" s="21" t="s">
        <v>576</v>
      </c>
      <c r="F1676" s="21" t="s">
        <v>577</v>
      </c>
      <c r="G1676" s="15">
        <v>83</v>
      </c>
      <c r="H1676" s="22">
        <v>0.4</v>
      </c>
      <c r="I1676" s="47">
        <f t="shared" si="73"/>
        <v>33.200000000000003</v>
      </c>
      <c r="J1676" s="47">
        <f t="shared" si="74"/>
        <v>49.8</v>
      </c>
      <c r="K1676" s="5">
        <v>42826</v>
      </c>
      <c r="O1676" s="19"/>
    </row>
    <row r="1677" spans="1:15" ht="15" customHeight="1" x14ac:dyDescent="0.35">
      <c r="A1677" s="45">
        <v>1676</v>
      </c>
      <c r="B1677" s="14">
        <v>0</v>
      </c>
      <c r="C1677" s="46"/>
      <c r="D1677" s="21" t="s">
        <v>578</v>
      </c>
      <c r="E1677" s="21" t="s">
        <v>579</v>
      </c>
      <c r="F1677" s="21" t="s">
        <v>791</v>
      </c>
      <c r="G1677" s="15">
        <v>135</v>
      </c>
      <c r="H1677" s="22">
        <v>0.4</v>
      </c>
      <c r="I1677" s="47">
        <f t="shared" si="73"/>
        <v>54</v>
      </c>
      <c r="J1677" s="47">
        <f t="shared" si="74"/>
        <v>81</v>
      </c>
      <c r="K1677" s="5">
        <v>43617</v>
      </c>
    </row>
    <row r="1678" spans="1:15" ht="15" customHeight="1" x14ac:dyDescent="0.35">
      <c r="A1678" s="45">
        <v>1677</v>
      </c>
      <c r="B1678" s="14">
        <v>0</v>
      </c>
      <c r="C1678" s="46"/>
      <c r="D1678" s="21" t="s">
        <v>2820</v>
      </c>
      <c r="E1678" s="21" t="s">
        <v>1349</v>
      </c>
      <c r="F1678" s="21" t="s">
        <v>400</v>
      </c>
      <c r="G1678" s="15">
        <v>135</v>
      </c>
      <c r="H1678" s="22">
        <v>0.5</v>
      </c>
      <c r="I1678" s="47">
        <f t="shared" si="73"/>
        <v>67.5</v>
      </c>
      <c r="J1678" s="47">
        <f t="shared" si="74"/>
        <v>67.5</v>
      </c>
      <c r="K1678" s="5">
        <v>44044</v>
      </c>
    </row>
    <row r="1679" spans="1:15" ht="15" customHeight="1" x14ac:dyDescent="0.35">
      <c r="A1679" s="45">
        <v>1678</v>
      </c>
      <c r="B1679" s="14">
        <v>2</v>
      </c>
      <c r="C1679" s="46" t="s">
        <v>3582</v>
      </c>
      <c r="D1679" s="21" t="s">
        <v>2983</v>
      </c>
      <c r="E1679" s="21" t="s">
        <v>1561</v>
      </c>
      <c r="F1679" s="21" t="s">
        <v>400</v>
      </c>
      <c r="G1679" s="15">
        <v>194</v>
      </c>
      <c r="H1679" s="22">
        <v>0.18</v>
      </c>
      <c r="I1679" s="47">
        <f t="shared" si="73"/>
        <v>34.92</v>
      </c>
      <c r="J1679" s="47">
        <f t="shared" si="74"/>
        <v>159.07999999999998</v>
      </c>
      <c r="K1679" s="5">
        <v>45413</v>
      </c>
      <c r="O1679" s="19"/>
    </row>
    <row r="1680" spans="1:15" ht="15" customHeight="1" x14ac:dyDescent="0.35">
      <c r="A1680" s="45">
        <v>1679</v>
      </c>
      <c r="B1680" s="14">
        <v>2</v>
      </c>
      <c r="C1680" s="46" t="s">
        <v>3616</v>
      </c>
      <c r="D1680" s="21" t="s">
        <v>1770</v>
      </c>
      <c r="E1680" s="21" t="s">
        <v>1561</v>
      </c>
      <c r="F1680" s="21" t="s">
        <v>1771</v>
      </c>
      <c r="G1680" s="15">
        <v>216</v>
      </c>
      <c r="H1680" s="22">
        <v>0.2</v>
      </c>
      <c r="I1680" s="47">
        <f t="shared" si="73"/>
        <v>43.2</v>
      </c>
      <c r="J1680" s="47">
        <f t="shared" si="74"/>
        <v>172.8</v>
      </c>
      <c r="K1680" s="5">
        <v>44805</v>
      </c>
    </row>
    <row r="1681" spans="1:15" ht="15" customHeight="1" x14ac:dyDescent="0.35">
      <c r="A1681" s="45">
        <v>1680</v>
      </c>
      <c r="B1681" s="14">
        <v>0</v>
      </c>
      <c r="C1681" s="46"/>
      <c r="D1681" s="21" t="s">
        <v>3765</v>
      </c>
      <c r="E1681" s="21" t="s">
        <v>960</v>
      </c>
      <c r="F1681" s="21" t="s">
        <v>208</v>
      </c>
      <c r="G1681" s="15">
        <v>721</v>
      </c>
      <c r="H1681" s="22">
        <v>0.7</v>
      </c>
      <c r="I1681" s="47">
        <f t="shared" si="73"/>
        <v>504.7</v>
      </c>
      <c r="J1681" s="47">
        <f t="shared" si="74"/>
        <v>216.3</v>
      </c>
      <c r="K1681" s="5">
        <v>44562</v>
      </c>
    </row>
    <row r="1682" spans="1:15" ht="15" customHeight="1" x14ac:dyDescent="0.35">
      <c r="A1682" s="45">
        <v>1681</v>
      </c>
      <c r="B1682" s="14">
        <v>0</v>
      </c>
      <c r="C1682" s="46"/>
      <c r="D1682" s="21" t="s">
        <v>4350</v>
      </c>
      <c r="E1682" s="21" t="s">
        <v>537</v>
      </c>
      <c r="F1682" s="21"/>
      <c r="G1682" s="15">
        <v>151</v>
      </c>
      <c r="H1682" s="22">
        <v>0.6</v>
      </c>
      <c r="I1682" s="47">
        <f t="shared" si="73"/>
        <v>90.6</v>
      </c>
      <c r="J1682" s="47">
        <f t="shared" si="74"/>
        <v>60.400000000000006</v>
      </c>
      <c r="K1682" s="5">
        <v>43101</v>
      </c>
      <c r="O1682" s="19"/>
    </row>
    <row r="1683" spans="1:15" ht="15" customHeight="1" x14ac:dyDescent="0.35">
      <c r="A1683" s="45">
        <v>1682</v>
      </c>
      <c r="B1683" s="14">
        <v>0</v>
      </c>
      <c r="C1683" s="46"/>
      <c r="D1683" s="21" t="s">
        <v>366</v>
      </c>
      <c r="E1683" s="21" t="s">
        <v>367</v>
      </c>
      <c r="F1683" s="21" t="s">
        <v>792</v>
      </c>
      <c r="G1683" s="15">
        <v>452</v>
      </c>
      <c r="H1683" s="22">
        <v>0.15</v>
      </c>
      <c r="I1683" s="47">
        <f t="shared" si="73"/>
        <v>67.8</v>
      </c>
      <c r="J1683" s="47">
        <f t="shared" si="74"/>
        <v>384.2</v>
      </c>
      <c r="K1683" s="5">
        <v>44743</v>
      </c>
      <c r="O1683" s="19"/>
    </row>
    <row r="1684" spans="1:15" ht="15" customHeight="1" x14ac:dyDescent="0.35">
      <c r="A1684" s="45">
        <v>1683</v>
      </c>
      <c r="B1684" s="14">
        <v>0</v>
      </c>
      <c r="C1684" s="46"/>
      <c r="D1684" s="21" t="s">
        <v>1402</v>
      </c>
      <c r="E1684" s="21" t="s">
        <v>293</v>
      </c>
      <c r="F1684" s="21" t="s">
        <v>659</v>
      </c>
      <c r="G1684" s="15">
        <v>180</v>
      </c>
      <c r="H1684" s="22">
        <v>0.6</v>
      </c>
      <c r="I1684" s="47">
        <f t="shared" si="73"/>
        <v>108</v>
      </c>
      <c r="J1684" s="47">
        <f t="shared" si="74"/>
        <v>72</v>
      </c>
      <c r="K1684" s="5">
        <v>43770</v>
      </c>
      <c r="O1684" s="19"/>
    </row>
    <row r="1685" spans="1:15" ht="15" customHeight="1" x14ac:dyDescent="0.35">
      <c r="A1685" s="45">
        <v>1684</v>
      </c>
      <c r="B1685" s="14">
        <v>0</v>
      </c>
      <c r="C1685" s="46"/>
      <c r="D1685" s="21" t="s">
        <v>2156</v>
      </c>
      <c r="E1685" s="21" t="s">
        <v>2247</v>
      </c>
      <c r="F1685" s="21" t="s">
        <v>2077</v>
      </c>
      <c r="G1685" s="15">
        <v>424.48</v>
      </c>
      <c r="H1685" s="22">
        <v>0.2</v>
      </c>
      <c r="I1685" s="47">
        <f t="shared" si="73"/>
        <v>84.896000000000015</v>
      </c>
      <c r="J1685" s="47">
        <f t="shared" si="74"/>
        <v>339.584</v>
      </c>
      <c r="K1685" s="5">
        <v>44044</v>
      </c>
      <c r="O1685" s="19"/>
    </row>
    <row r="1686" spans="1:15" ht="15" customHeight="1" x14ac:dyDescent="0.35">
      <c r="A1686" s="45">
        <v>1685</v>
      </c>
      <c r="B1686" s="14">
        <v>0</v>
      </c>
      <c r="C1686" s="46"/>
      <c r="D1686" s="21" t="s">
        <v>296</v>
      </c>
      <c r="E1686" s="21" t="s">
        <v>295</v>
      </c>
      <c r="F1686" s="21" t="s">
        <v>208</v>
      </c>
      <c r="G1686" s="15">
        <v>120</v>
      </c>
      <c r="H1686" s="22">
        <v>0.3</v>
      </c>
      <c r="I1686" s="47">
        <f t="shared" si="73"/>
        <v>36</v>
      </c>
      <c r="J1686" s="47">
        <f t="shared" si="74"/>
        <v>84</v>
      </c>
      <c r="K1686" s="5">
        <v>42979</v>
      </c>
    </row>
    <row r="1687" spans="1:15" ht="15" customHeight="1" x14ac:dyDescent="0.35">
      <c r="A1687" s="45">
        <v>1686</v>
      </c>
      <c r="B1687" s="14">
        <v>0</v>
      </c>
      <c r="C1687" s="46"/>
      <c r="D1687" s="21" t="s">
        <v>294</v>
      </c>
      <c r="E1687" s="21" t="s">
        <v>295</v>
      </c>
      <c r="F1687" s="21" t="s">
        <v>793</v>
      </c>
      <c r="G1687" s="15"/>
      <c r="H1687" s="22">
        <v>0.5</v>
      </c>
      <c r="I1687" s="47">
        <f t="shared" si="73"/>
        <v>0</v>
      </c>
      <c r="J1687" s="47">
        <f t="shared" si="74"/>
        <v>0</v>
      </c>
      <c r="K1687" s="5">
        <v>43221</v>
      </c>
    </row>
    <row r="1688" spans="1:15" ht="15" customHeight="1" x14ac:dyDescent="0.35">
      <c r="A1688" s="45">
        <v>1687</v>
      </c>
      <c r="B1688" s="14">
        <v>0</v>
      </c>
      <c r="C1688" s="46"/>
      <c r="D1688" s="21" t="s">
        <v>3058</v>
      </c>
      <c r="E1688" s="21" t="s">
        <v>3059</v>
      </c>
      <c r="F1688" s="21" t="s">
        <v>41</v>
      </c>
      <c r="G1688" s="15">
        <v>623</v>
      </c>
      <c r="H1688" s="22">
        <v>0.18</v>
      </c>
      <c r="I1688" s="47">
        <f t="shared" si="73"/>
        <v>112.14</v>
      </c>
      <c r="J1688" s="47">
        <f t="shared" si="74"/>
        <v>510.86</v>
      </c>
      <c r="K1688" s="5">
        <v>44562</v>
      </c>
      <c r="N1688" s="27"/>
      <c r="O1688" s="19"/>
    </row>
    <row r="1689" spans="1:15" ht="15" customHeight="1" x14ac:dyDescent="0.35">
      <c r="A1689" s="45">
        <v>1688</v>
      </c>
      <c r="B1689" s="14">
        <v>0</v>
      </c>
      <c r="C1689" s="46"/>
      <c r="D1689" s="21" t="s">
        <v>1496</v>
      </c>
      <c r="E1689" s="21" t="s">
        <v>1497</v>
      </c>
      <c r="F1689" s="21" t="s">
        <v>1498</v>
      </c>
      <c r="G1689" s="15">
        <v>460.2</v>
      </c>
      <c r="H1689" s="22">
        <v>0.2</v>
      </c>
      <c r="I1689" s="47">
        <f t="shared" si="73"/>
        <v>92.04</v>
      </c>
      <c r="J1689" s="47">
        <f t="shared" si="74"/>
        <v>368.15999999999997</v>
      </c>
      <c r="K1689" s="5">
        <v>43282</v>
      </c>
    </row>
    <row r="1690" spans="1:15" ht="15" customHeight="1" x14ac:dyDescent="0.35">
      <c r="A1690" s="45">
        <v>1689</v>
      </c>
      <c r="B1690" s="14">
        <v>0</v>
      </c>
      <c r="C1690" s="46"/>
      <c r="D1690" s="21" t="s">
        <v>327</v>
      </c>
      <c r="E1690" s="21" t="s">
        <v>87</v>
      </c>
      <c r="F1690" s="21" t="s">
        <v>202</v>
      </c>
      <c r="G1690" s="15">
        <v>260</v>
      </c>
      <c r="H1690" s="22">
        <v>0.4</v>
      </c>
      <c r="I1690" s="47">
        <f t="shared" si="73"/>
        <v>104</v>
      </c>
      <c r="J1690" s="47">
        <f t="shared" si="74"/>
        <v>156</v>
      </c>
      <c r="K1690" s="5">
        <v>42826</v>
      </c>
    </row>
    <row r="1691" spans="1:15" ht="15" customHeight="1" x14ac:dyDescent="0.35">
      <c r="A1691" s="45">
        <v>1690</v>
      </c>
      <c r="B1691" s="14">
        <v>0</v>
      </c>
      <c r="C1691" s="46"/>
      <c r="D1691" s="21" t="s">
        <v>326</v>
      </c>
      <c r="E1691" s="21" t="s">
        <v>87</v>
      </c>
      <c r="F1691" s="21" t="s">
        <v>202</v>
      </c>
      <c r="G1691" s="15">
        <v>510</v>
      </c>
      <c r="H1691" s="22">
        <v>0.4</v>
      </c>
      <c r="I1691" s="47">
        <f t="shared" si="73"/>
        <v>204</v>
      </c>
      <c r="J1691" s="47">
        <f t="shared" si="74"/>
        <v>306</v>
      </c>
      <c r="K1691" s="5">
        <v>42826</v>
      </c>
    </row>
    <row r="1692" spans="1:15" ht="15" customHeight="1" x14ac:dyDescent="0.35">
      <c r="A1692" s="45">
        <v>1691</v>
      </c>
      <c r="B1692" s="14">
        <v>1</v>
      </c>
      <c r="C1692" s="46"/>
      <c r="D1692" s="21" t="s">
        <v>365</v>
      </c>
      <c r="E1692" s="21" t="s">
        <v>364</v>
      </c>
      <c r="F1692" s="21"/>
      <c r="G1692" s="15">
        <v>195</v>
      </c>
      <c r="H1692" s="22">
        <v>0.2</v>
      </c>
      <c r="I1692" s="47">
        <f t="shared" si="73"/>
        <v>39</v>
      </c>
      <c r="J1692" s="47">
        <f t="shared" si="74"/>
        <v>156</v>
      </c>
      <c r="K1692" s="5">
        <v>45323</v>
      </c>
    </row>
    <row r="1693" spans="1:15" ht="15" customHeight="1" x14ac:dyDescent="0.35">
      <c r="A1693" s="45">
        <v>1692</v>
      </c>
      <c r="B1693" s="14">
        <v>1</v>
      </c>
      <c r="C1693" s="46" t="s">
        <v>3405</v>
      </c>
      <c r="D1693" s="21" t="s">
        <v>363</v>
      </c>
      <c r="E1693" s="21" t="s">
        <v>364</v>
      </c>
      <c r="F1693" s="21"/>
      <c r="G1693" s="15">
        <v>220</v>
      </c>
      <c r="H1693" s="22">
        <v>0.15</v>
      </c>
      <c r="I1693" s="47">
        <f t="shared" si="73"/>
        <v>33</v>
      </c>
      <c r="J1693" s="47">
        <f t="shared" si="74"/>
        <v>187</v>
      </c>
      <c r="K1693" s="5">
        <v>45383</v>
      </c>
    </row>
    <row r="1694" spans="1:15" ht="15" customHeight="1" x14ac:dyDescent="0.35">
      <c r="A1694" s="45">
        <v>1693</v>
      </c>
      <c r="B1694" s="14">
        <v>0</v>
      </c>
      <c r="C1694" s="46"/>
      <c r="D1694" s="21" t="s">
        <v>359</v>
      </c>
      <c r="E1694" s="21" t="s">
        <v>360</v>
      </c>
      <c r="F1694" s="21" t="s">
        <v>794</v>
      </c>
      <c r="G1694" s="15">
        <v>660</v>
      </c>
      <c r="H1694" s="22">
        <v>0.2</v>
      </c>
      <c r="I1694" s="47">
        <f t="shared" si="73"/>
        <v>132</v>
      </c>
      <c r="J1694" s="47">
        <f t="shared" si="74"/>
        <v>528</v>
      </c>
      <c r="K1694" s="5">
        <v>43040</v>
      </c>
      <c r="O1694" s="19"/>
    </row>
    <row r="1695" spans="1:15" ht="15" customHeight="1" x14ac:dyDescent="0.35">
      <c r="A1695" s="45">
        <v>1694</v>
      </c>
      <c r="B1695" s="14">
        <v>1</v>
      </c>
      <c r="C1695" s="46"/>
      <c r="D1695" s="21" t="s">
        <v>4311</v>
      </c>
      <c r="E1695" s="21" t="s">
        <v>254</v>
      </c>
      <c r="F1695" s="21" t="s">
        <v>400</v>
      </c>
      <c r="G1695" s="15">
        <v>200</v>
      </c>
      <c r="H1695" s="22">
        <v>0.35</v>
      </c>
      <c r="I1695" s="47">
        <f t="shared" si="73"/>
        <v>70</v>
      </c>
      <c r="J1695" s="47">
        <f t="shared" si="74"/>
        <v>130</v>
      </c>
      <c r="K1695" s="5">
        <v>45139</v>
      </c>
      <c r="O1695" s="19"/>
    </row>
    <row r="1696" spans="1:15" ht="15.75" customHeight="1" x14ac:dyDescent="0.35">
      <c r="A1696" s="45">
        <v>1695</v>
      </c>
      <c r="B1696" s="14">
        <v>0</v>
      </c>
      <c r="C1696" s="46" t="s">
        <v>3598</v>
      </c>
      <c r="D1696" s="21" t="s">
        <v>1333</v>
      </c>
      <c r="E1696" s="21" t="s">
        <v>3388</v>
      </c>
      <c r="F1696" s="21" t="s">
        <v>1327</v>
      </c>
      <c r="G1696" s="15">
        <v>731</v>
      </c>
      <c r="H1696" s="22">
        <v>0.2</v>
      </c>
      <c r="I1696" s="47">
        <f t="shared" si="73"/>
        <v>146.20000000000002</v>
      </c>
      <c r="J1696" s="47">
        <f t="shared" si="74"/>
        <v>584.79999999999995</v>
      </c>
      <c r="K1696" s="5">
        <v>44378</v>
      </c>
      <c r="L1696" s="17" t="s">
        <v>3746</v>
      </c>
      <c r="O1696" s="19"/>
    </row>
    <row r="1697" spans="1:16" ht="15.75" customHeight="1" x14ac:dyDescent="0.35">
      <c r="A1697" s="45">
        <v>1696</v>
      </c>
      <c r="B1697" s="14">
        <v>2</v>
      </c>
      <c r="C1697" s="46"/>
      <c r="D1697" s="21" t="s">
        <v>1251</v>
      </c>
      <c r="E1697" s="21" t="s">
        <v>4537</v>
      </c>
      <c r="F1697" s="21"/>
      <c r="G1697" s="15">
        <v>125</v>
      </c>
      <c r="H1697" s="22">
        <v>0.4</v>
      </c>
      <c r="I1697" s="47">
        <f t="shared" si="73"/>
        <v>50</v>
      </c>
      <c r="J1697" s="47">
        <f t="shared" si="74"/>
        <v>75</v>
      </c>
      <c r="K1697" s="5"/>
      <c r="O1697" s="19"/>
    </row>
    <row r="1698" spans="1:16" ht="15" customHeight="1" x14ac:dyDescent="0.35">
      <c r="A1698" s="45">
        <v>1697</v>
      </c>
      <c r="B1698" s="14">
        <v>1</v>
      </c>
      <c r="C1698" s="46" t="s">
        <v>3398</v>
      </c>
      <c r="D1698" s="21" t="s">
        <v>1251</v>
      </c>
      <c r="E1698" s="21" t="s">
        <v>1252</v>
      </c>
      <c r="F1698" s="21" t="s">
        <v>1253</v>
      </c>
      <c r="G1698" s="15">
        <v>65</v>
      </c>
      <c r="H1698" s="22">
        <v>0.4</v>
      </c>
      <c r="I1698" s="47">
        <f t="shared" si="73"/>
        <v>26</v>
      </c>
      <c r="J1698" s="47">
        <f t="shared" si="74"/>
        <v>39</v>
      </c>
      <c r="K1698" s="5">
        <v>45139</v>
      </c>
      <c r="O1698" s="19"/>
    </row>
    <row r="1699" spans="1:16" ht="15" customHeight="1" x14ac:dyDescent="0.35">
      <c r="A1699" s="45">
        <v>1698</v>
      </c>
      <c r="B1699" s="14">
        <v>2</v>
      </c>
      <c r="C1699" s="46" t="s">
        <v>3632</v>
      </c>
      <c r="D1699" s="21" t="s">
        <v>321</v>
      </c>
      <c r="E1699" s="21" t="s">
        <v>1082</v>
      </c>
      <c r="F1699" s="21"/>
      <c r="G1699" s="15">
        <v>191</v>
      </c>
      <c r="H1699" s="22">
        <v>0.5</v>
      </c>
      <c r="I1699" s="47">
        <f t="shared" si="73"/>
        <v>95.5</v>
      </c>
      <c r="J1699" s="47">
        <f t="shared" si="74"/>
        <v>95.5</v>
      </c>
      <c r="K1699" s="5">
        <v>45139</v>
      </c>
    </row>
    <row r="1700" spans="1:16" ht="15" customHeight="1" x14ac:dyDescent="0.35">
      <c r="A1700" s="45">
        <v>1699</v>
      </c>
      <c r="B1700" s="14">
        <v>0</v>
      </c>
      <c r="C1700" s="46" t="s">
        <v>3399</v>
      </c>
      <c r="D1700" s="21" t="s">
        <v>1757</v>
      </c>
      <c r="E1700" s="21" t="s">
        <v>1758</v>
      </c>
      <c r="F1700" s="21"/>
      <c r="G1700" s="15">
        <v>125</v>
      </c>
      <c r="H1700" s="22">
        <v>0.35</v>
      </c>
      <c r="I1700" s="47">
        <f t="shared" si="73"/>
        <v>43.75</v>
      </c>
      <c r="J1700" s="47">
        <f t="shared" si="74"/>
        <v>81.25</v>
      </c>
      <c r="K1700" s="5">
        <v>44713</v>
      </c>
    </row>
    <row r="1701" spans="1:16" ht="15" customHeight="1" x14ac:dyDescent="0.35">
      <c r="A1701" s="45">
        <v>1700</v>
      </c>
      <c r="B1701" s="14">
        <v>2</v>
      </c>
      <c r="C1701" s="46" t="s">
        <v>3400</v>
      </c>
      <c r="D1701" s="21" t="s">
        <v>2704</v>
      </c>
      <c r="E1701" s="21" t="s">
        <v>2705</v>
      </c>
      <c r="F1701" s="21"/>
      <c r="G1701" s="15">
        <v>208</v>
      </c>
      <c r="H1701" s="22">
        <v>0.55000000000000004</v>
      </c>
      <c r="I1701" s="47">
        <f t="shared" si="73"/>
        <v>114.4</v>
      </c>
      <c r="J1701" s="47">
        <f t="shared" si="74"/>
        <v>93.6</v>
      </c>
      <c r="K1701" s="5">
        <v>45200</v>
      </c>
    </row>
    <row r="1702" spans="1:16" ht="15" customHeight="1" x14ac:dyDescent="0.35">
      <c r="A1702" s="45">
        <v>1701</v>
      </c>
      <c r="B1702" s="14">
        <v>1</v>
      </c>
      <c r="C1702" s="46" t="s">
        <v>3531</v>
      </c>
      <c r="D1702" s="21" t="s">
        <v>319</v>
      </c>
      <c r="E1702" s="21" t="s">
        <v>1252</v>
      </c>
      <c r="F1702" s="21">
        <v>50000</v>
      </c>
      <c r="G1702" s="15">
        <v>215</v>
      </c>
      <c r="H1702" s="22">
        <v>0.6</v>
      </c>
      <c r="I1702" s="47">
        <f t="shared" si="73"/>
        <v>129</v>
      </c>
      <c r="J1702" s="47">
        <f t="shared" si="74"/>
        <v>86</v>
      </c>
      <c r="K1702" s="5">
        <v>44896</v>
      </c>
      <c r="O1702" s="19"/>
    </row>
    <row r="1703" spans="1:16" ht="15" customHeight="1" x14ac:dyDescent="0.35">
      <c r="A1703" s="45">
        <v>1702</v>
      </c>
      <c r="B1703" s="14">
        <v>2</v>
      </c>
      <c r="C1703" s="46"/>
      <c r="D1703" s="21" t="s">
        <v>2949</v>
      </c>
      <c r="E1703" s="21" t="s">
        <v>457</v>
      </c>
      <c r="F1703" s="21" t="s">
        <v>2668</v>
      </c>
      <c r="G1703" s="15">
        <v>60</v>
      </c>
      <c r="H1703" s="22">
        <v>0.2</v>
      </c>
      <c r="I1703" s="47">
        <f t="shared" si="73"/>
        <v>12</v>
      </c>
      <c r="J1703" s="47">
        <f t="shared" ref="J1703:J1727" si="75">G1703-I1703</f>
        <v>48</v>
      </c>
      <c r="K1703" s="5">
        <v>45017</v>
      </c>
      <c r="O1703" s="19"/>
    </row>
    <row r="1704" spans="1:16" ht="15" customHeight="1" x14ac:dyDescent="0.35">
      <c r="A1704" s="45">
        <v>1703</v>
      </c>
      <c r="B1704" s="14">
        <v>0</v>
      </c>
      <c r="C1704" s="46"/>
      <c r="D1704" s="21" t="s">
        <v>1382</v>
      </c>
      <c r="E1704" s="21" t="s">
        <v>457</v>
      </c>
      <c r="F1704" s="21" t="s">
        <v>1383</v>
      </c>
      <c r="G1704" s="15">
        <v>223.54</v>
      </c>
      <c r="H1704" s="22">
        <v>0.2</v>
      </c>
      <c r="I1704" s="47">
        <f t="shared" si="73"/>
        <v>44.707999999999998</v>
      </c>
      <c r="J1704" s="47">
        <f t="shared" si="75"/>
        <v>178.83199999999999</v>
      </c>
      <c r="K1704" s="5">
        <v>43344</v>
      </c>
      <c r="O1704" s="19"/>
    </row>
    <row r="1705" spans="1:16" ht="15" customHeight="1" x14ac:dyDescent="0.35">
      <c r="A1705" s="45">
        <v>1704</v>
      </c>
      <c r="B1705" s="14">
        <v>0</v>
      </c>
      <c r="C1705" s="46"/>
      <c r="D1705" s="21" t="s">
        <v>1384</v>
      </c>
      <c r="E1705" s="21" t="s">
        <v>457</v>
      </c>
      <c r="F1705" s="21" t="s">
        <v>459</v>
      </c>
      <c r="G1705" s="15">
        <v>90</v>
      </c>
      <c r="H1705" s="22">
        <v>0.45</v>
      </c>
      <c r="I1705" s="47">
        <f t="shared" si="73"/>
        <v>40.5</v>
      </c>
      <c r="J1705" s="47">
        <f t="shared" si="75"/>
        <v>49.5</v>
      </c>
      <c r="K1705" s="5">
        <v>43374</v>
      </c>
      <c r="O1705" s="19"/>
    </row>
    <row r="1706" spans="1:16" ht="15" customHeight="1" x14ac:dyDescent="0.35">
      <c r="A1706" s="45">
        <v>1705</v>
      </c>
      <c r="B1706" s="14">
        <v>1</v>
      </c>
      <c r="C1706" s="14"/>
      <c r="D1706" s="21" t="s">
        <v>4065</v>
      </c>
      <c r="E1706" s="21" t="s">
        <v>4066</v>
      </c>
      <c r="F1706" s="21" t="s">
        <v>234</v>
      </c>
      <c r="G1706" s="15">
        <v>121.32</v>
      </c>
      <c r="H1706" s="22">
        <v>0.5</v>
      </c>
      <c r="I1706" s="47">
        <f t="shared" ref="I1706:I1751" si="76">G1706*H1706</f>
        <v>60.66</v>
      </c>
      <c r="J1706" s="47">
        <f t="shared" si="75"/>
        <v>60.66</v>
      </c>
      <c r="K1706" s="5"/>
      <c r="M1706" s="17">
        <f>89*5</f>
        <v>445</v>
      </c>
      <c r="O1706" s="19"/>
    </row>
    <row r="1707" spans="1:16" ht="15" customHeight="1" x14ac:dyDescent="0.35">
      <c r="A1707" s="45">
        <v>1706</v>
      </c>
      <c r="B1707" s="14">
        <v>0</v>
      </c>
      <c r="C1707" s="46"/>
      <c r="D1707" s="21" t="s">
        <v>964</v>
      </c>
      <c r="E1707" s="21" t="s">
        <v>573</v>
      </c>
      <c r="F1707" s="21" t="s">
        <v>41</v>
      </c>
      <c r="G1707" s="15">
        <v>797</v>
      </c>
      <c r="H1707" s="22">
        <v>0.2</v>
      </c>
      <c r="I1707" s="47">
        <f t="shared" si="76"/>
        <v>159.4</v>
      </c>
      <c r="J1707" s="47">
        <f t="shared" si="75"/>
        <v>637.6</v>
      </c>
      <c r="K1707" s="5">
        <v>43525</v>
      </c>
      <c r="O1707" s="19"/>
    </row>
    <row r="1708" spans="1:16" ht="15" customHeight="1" x14ac:dyDescent="0.35">
      <c r="A1708" s="45">
        <v>1707</v>
      </c>
      <c r="B1708" s="14">
        <v>0</v>
      </c>
      <c r="C1708" s="46"/>
      <c r="D1708" s="21" t="s">
        <v>2795</v>
      </c>
      <c r="E1708" s="21" t="s">
        <v>2796</v>
      </c>
      <c r="F1708" s="21"/>
      <c r="G1708" s="15">
        <v>225</v>
      </c>
      <c r="H1708" s="22">
        <v>0.2</v>
      </c>
      <c r="I1708" s="47">
        <f t="shared" si="76"/>
        <v>45</v>
      </c>
      <c r="J1708" s="47">
        <f t="shared" si="75"/>
        <v>180</v>
      </c>
      <c r="K1708" s="5">
        <v>43800</v>
      </c>
      <c r="O1708" s="19"/>
    </row>
    <row r="1709" spans="1:16" ht="15" customHeight="1" x14ac:dyDescent="0.35">
      <c r="A1709" s="45">
        <v>1708</v>
      </c>
      <c r="B1709" s="14">
        <v>4</v>
      </c>
      <c r="C1709" s="46"/>
      <c r="D1709" s="21" t="s">
        <v>2155</v>
      </c>
      <c r="E1709" s="21" t="s">
        <v>386</v>
      </c>
      <c r="F1709" s="21" t="s">
        <v>234</v>
      </c>
      <c r="G1709" s="15">
        <v>220</v>
      </c>
      <c r="H1709" s="22">
        <v>0.6</v>
      </c>
      <c r="I1709" s="47">
        <f t="shared" si="76"/>
        <v>132</v>
      </c>
      <c r="J1709" s="47">
        <f t="shared" si="75"/>
        <v>88</v>
      </c>
      <c r="K1709" s="5"/>
      <c r="O1709" s="19"/>
    </row>
    <row r="1710" spans="1:16" ht="15" customHeight="1" x14ac:dyDescent="0.35">
      <c r="A1710" s="45">
        <v>1709</v>
      </c>
      <c r="B1710" s="14">
        <v>0</v>
      </c>
      <c r="C1710" s="46"/>
      <c r="D1710" s="21" t="s">
        <v>2155</v>
      </c>
      <c r="E1710" s="21" t="s">
        <v>386</v>
      </c>
      <c r="F1710" s="21" t="s">
        <v>387</v>
      </c>
      <c r="G1710" s="15">
        <v>275</v>
      </c>
      <c r="H1710" s="22">
        <v>0.6</v>
      </c>
      <c r="I1710" s="47">
        <f t="shared" si="76"/>
        <v>165</v>
      </c>
      <c r="J1710" s="47">
        <f t="shared" si="75"/>
        <v>110</v>
      </c>
      <c r="K1710" s="5">
        <v>45108</v>
      </c>
      <c r="L1710" s="105" t="s">
        <v>4393</v>
      </c>
      <c r="M1710" s="104"/>
      <c r="O1710" s="19">
        <f>83*4</f>
        <v>332</v>
      </c>
      <c r="P1710" s="17">
        <f>90*4</f>
        <v>360</v>
      </c>
    </row>
    <row r="1711" spans="1:16" ht="15" customHeight="1" x14ac:dyDescent="0.35">
      <c r="A1711" s="45">
        <v>1710</v>
      </c>
      <c r="B1711" s="14">
        <v>0</v>
      </c>
      <c r="C1711" s="46"/>
      <c r="D1711" s="21" t="s">
        <v>2710</v>
      </c>
      <c r="E1711" s="21" t="s">
        <v>2711</v>
      </c>
      <c r="F1711" s="21" t="s">
        <v>2907</v>
      </c>
      <c r="G1711" s="15">
        <v>107.1</v>
      </c>
      <c r="H1711" s="22">
        <v>0.25</v>
      </c>
      <c r="I1711" s="47">
        <f t="shared" si="76"/>
        <v>26.774999999999999</v>
      </c>
      <c r="J1711" s="47">
        <f t="shared" si="75"/>
        <v>80.324999999999989</v>
      </c>
      <c r="K1711" s="5">
        <v>44105</v>
      </c>
      <c r="M1711" s="17">
        <v>6</v>
      </c>
      <c r="O1711" s="19"/>
    </row>
    <row r="1712" spans="1:16" ht="15" customHeight="1" x14ac:dyDescent="0.35">
      <c r="A1712" s="45">
        <v>1711</v>
      </c>
      <c r="B1712" s="14">
        <v>0</v>
      </c>
      <c r="C1712" s="46"/>
      <c r="D1712" s="21" t="s">
        <v>2710</v>
      </c>
      <c r="E1712" s="21" t="s">
        <v>2711</v>
      </c>
      <c r="F1712" s="21" t="s">
        <v>2938</v>
      </c>
      <c r="G1712" s="15">
        <v>249.79</v>
      </c>
      <c r="H1712" s="22">
        <v>0.22</v>
      </c>
      <c r="I1712" s="47">
        <f t="shared" si="76"/>
        <v>54.953800000000001</v>
      </c>
      <c r="J1712" s="47">
        <f t="shared" si="75"/>
        <v>194.83619999999999</v>
      </c>
      <c r="K1712" s="5">
        <v>44075</v>
      </c>
      <c r="O1712" s="19"/>
    </row>
    <row r="1713" spans="1:15" ht="15" customHeight="1" x14ac:dyDescent="0.35">
      <c r="A1713" s="45">
        <v>1712</v>
      </c>
      <c r="B1713" s="14">
        <v>0</v>
      </c>
      <c r="C1713" s="46"/>
      <c r="D1713" s="21" t="s">
        <v>1845</v>
      </c>
      <c r="E1713" s="21" t="s">
        <v>1846</v>
      </c>
      <c r="F1713" s="21" t="s">
        <v>382</v>
      </c>
      <c r="G1713" s="15">
        <v>133.31</v>
      </c>
      <c r="H1713" s="22">
        <v>0.2</v>
      </c>
      <c r="I1713" s="47">
        <f t="shared" si="76"/>
        <v>26.662000000000003</v>
      </c>
      <c r="J1713" s="47">
        <f t="shared" si="75"/>
        <v>106.648</v>
      </c>
      <c r="K1713" s="5">
        <v>43891</v>
      </c>
      <c r="L1713" s="17" t="s">
        <v>2939</v>
      </c>
      <c r="O1713" s="19"/>
    </row>
    <row r="1714" spans="1:15" ht="15" customHeight="1" x14ac:dyDescent="0.35">
      <c r="A1714" s="45">
        <v>1713</v>
      </c>
      <c r="B1714" s="14">
        <v>0</v>
      </c>
      <c r="C1714" s="46"/>
      <c r="D1714" s="21" t="s">
        <v>2432</v>
      </c>
      <c r="E1714" s="21" t="s">
        <v>2264</v>
      </c>
      <c r="F1714" s="21" t="s">
        <v>2434</v>
      </c>
      <c r="G1714" s="15">
        <v>108.35</v>
      </c>
      <c r="H1714" s="22">
        <v>0.5</v>
      </c>
      <c r="I1714" s="47">
        <f t="shared" si="76"/>
        <v>54.174999999999997</v>
      </c>
      <c r="J1714" s="47">
        <f t="shared" si="75"/>
        <v>54.174999999999997</v>
      </c>
      <c r="K1714" s="5">
        <v>43891</v>
      </c>
      <c r="L1714" s="19"/>
      <c r="O1714" s="19"/>
    </row>
    <row r="1715" spans="1:15" ht="15" customHeight="1" x14ac:dyDescent="0.35">
      <c r="A1715" s="45">
        <v>1714</v>
      </c>
      <c r="B1715" s="14">
        <v>0</v>
      </c>
      <c r="C1715" s="46"/>
      <c r="D1715" s="21" t="s">
        <v>2435</v>
      </c>
      <c r="E1715" s="21" t="s">
        <v>2264</v>
      </c>
      <c r="F1715" s="21" t="s">
        <v>2433</v>
      </c>
      <c r="G1715" s="15">
        <v>106.15</v>
      </c>
      <c r="H1715" s="22">
        <v>0.5</v>
      </c>
      <c r="I1715" s="47">
        <f t="shared" si="76"/>
        <v>53.075000000000003</v>
      </c>
      <c r="J1715" s="47">
        <f t="shared" si="75"/>
        <v>53.075000000000003</v>
      </c>
      <c r="K1715" s="5">
        <v>43617</v>
      </c>
      <c r="O1715" s="19"/>
    </row>
    <row r="1716" spans="1:15" ht="15" customHeight="1" x14ac:dyDescent="0.35">
      <c r="A1716" s="45">
        <v>1715</v>
      </c>
      <c r="B1716" s="14">
        <v>0</v>
      </c>
      <c r="C1716" s="46"/>
      <c r="D1716" s="21" t="s">
        <v>3870</v>
      </c>
      <c r="E1716" s="21" t="s">
        <v>401</v>
      </c>
      <c r="F1716" s="21" t="s">
        <v>234</v>
      </c>
      <c r="G1716" s="15">
        <v>201</v>
      </c>
      <c r="H1716" s="22">
        <v>0.28000000000000003</v>
      </c>
      <c r="I1716" s="47">
        <f t="shared" si="76"/>
        <v>56.280000000000008</v>
      </c>
      <c r="J1716" s="47">
        <f t="shared" si="75"/>
        <v>144.72</v>
      </c>
      <c r="K1716" s="5">
        <v>44652</v>
      </c>
      <c r="O1716" s="19"/>
    </row>
    <row r="1717" spans="1:15" ht="15" customHeight="1" x14ac:dyDescent="0.35">
      <c r="A1717" s="45">
        <v>1716</v>
      </c>
      <c r="B1717" s="14">
        <v>0</v>
      </c>
      <c r="C1717" s="46"/>
      <c r="D1717" s="21" t="s">
        <v>1884</v>
      </c>
      <c r="E1717" s="21" t="s">
        <v>266</v>
      </c>
      <c r="F1717" s="21" t="s">
        <v>234</v>
      </c>
      <c r="G1717" s="15">
        <v>170</v>
      </c>
      <c r="H1717" s="22">
        <v>0.4</v>
      </c>
      <c r="I1717" s="47">
        <f t="shared" si="76"/>
        <v>68</v>
      </c>
      <c r="J1717" s="47">
        <f t="shared" si="75"/>
        <v>102</v>
      </c>
      <c r="K1717" s="5">
        <v>44256</v>
      </c>
      <c r="O1717" s="19"/>
    </row>
    <row r="1718" spans="1:15" ht="15" customHeight="1" x14ac:dyDescent="0.35">
      <c r="A1718" s="45">
        <v>1717</v>
      </c>
      <c r="B1718" s="14">
        <v>2</v>
      </c>
      <c r="C1718" s="14"/>
      <c r="D1718" s="21" t="s">
        <v>3955</v>
      </c>
      <c r="E1718" s="21" t="s">
        <v>3956</v>
      </c>
      <c r="F1718" s="21" t="s">
        <v>3957</v>
      </c>
      <c r="G1718" s="15">
        <v>126</v>
      </c>
      <c r="H1718" s="22">
        <v>0.1</v>
      </c>
      <c r="I1718" s="47">
        <f t="shared" si="76"/>
        <v>12.600000000000001</v>
      </c>
      <c r="J1718" s="47">
        <f t="shared" si="75"/>
        <v>113.4</v>
      </c>
      <c r="K1718" s="5">
        <v>45323</v>
      </c>
      <c r="O1718" s="19"/>
    </row>
    <row r="1719" spans="1:15" ht="15" customHeight="1" x14ac:dyDescent="0.35">
      <c r="A1719" s="45">
        <v>1718</v>
      </c>
      <c r="B1719" s="14">
        <v>0</v>
      </c>
      <c r="C1719" s="46"/>
      <c r="D1719" s="21" t="s">
        <v>1420</v>
      </c>
      <c r="E1719" s="21" t="s">
        <v>1421</v>
      </c>
      <c r="F1719" s="21" t="s">
        <v>989</v>
      </c>
      <c r="G1719" s="15">
        <v>437</v>
      </c>
      <c r="H1719" s="22">
        <v>0.2</v>
      </c>
      <c r="I1719" s="47">
        <f t="shared" si="76"/>
        <v>87.4</v>
      </c>
      <c r="J1719" s="47">
        <f t="shared" si="75"/>
        <v>349.6</v>
      </c>
      <c r="K1719" s="5">
        <v>44105</v>
      </c>
      <c r="O1719" s="19"/>
    </row>
    <row r="1720" spans="1:15" ht="15" customHeight="1" x14ac:dyDescent="0.35">
      <c r="A1720" s="45">
        <v>1719</v>
      </c>
      <c r="B1720" s="14">
        <v>1</v>
      </c>
      <c r="C1720" s="46"/>
      <c r="D1720" s="21" t="s">
        <v>4365</v>
      </c>
      <c r="E1720" s="21" t="s">
        <v>4366</v>
      </c>
      <c r="F1720" s="21" t="s">
        <v>4367</v>
      </c>
      <c r="G1720" s="15">
        <v>99</v>
      </c>
      <c r="H1720" s="22">
        <v>0.4</v>
      </c>
      <c r="I1720" s="47">
        <f t="shared" si="76"/>
        <v>39.6</v>
      </c>
      <c r="J1720" s="47">
        <f t="shared" si="75"/>
        <v>59.4</v>
      </c>
      <c r="K1720" s="5"/>
      <c r="O1720" s="19"/>
    </row>
    <row r="1721" spans="1:15" ht="15" customHeight="1" x14ac:dyDescent="0.35">
      <c r="A1721" s="45">
        <v>1720</v>
      </c>
      <c r="B1721" s="14">
        <v>0</v>
      </c>
      <c r="C1721" s="46"/>
      <c r="D1721" s="21" t="s">
        <v>4368</v>
      </c>
      <c r="E1721" s="21" t="s">
        <v>3701</v>
      </c>
      <c r="F1721" s="21" t="s">
        <v>4369</v>
      </c>
      <c r="G1721" s="15">
        <v>87</v>
      </c>
      <c r="H1721" s="22">
        <v>0.1</v>
      </c>
      <c r="I1721" s="47">
        <f>G1721*H1721</f>
        <v>8.7000000000000011</v>
      </c>
      <c r="J1721" s="47">
        <f t="shared" si="75"/>
        <v>78.3</v>
      </c>
      <c r="K1721" s="5"/>
      <c r="O1721" s="19"/>
    </row>
    <row r="1722" spans="1:15" ht="15" customHeight="1" x14ac:dyDescent="0.35">
      <c r="A1722" s="45">
        <v>1721</v>
      </c>
      <c r="B1722" s="14">
        <v>1</v>
      </c>
      <c r="C1722" s="14"/>
      <c r="D1722" s="21" t="s">
        <v>3703</v>
      </c>
      <c r="E1722" s="21" t="s">
        <v>3701</v>
      </c>
      <c r="F1722" s="21" t="s">
        <v>3704</v>
      </c>
      <c r="G1722" s="15">
        <v>73.239999999999995</v>
      </c>
      <c r="H1722" s="22">
        <v>0.1</v>
      </c>
      <c r="I1722" s="47">
        <f t="shared" si="76"/>
        <v>7.3239999999999998</v>
      </c>
      <c r="J1722" s="47">
        <f t="shared" si="75"/>
        <v>65.915999999999997</v>
      </c>
      <c r="K1722" s="5">
        <v>44409</v>
      </c>
    </row>
    <row r="1723" spans="1:15" ht="15" customHeight="1" x14ac:dyDescent="0.35">
      <c r="A1723" s="45">
        <v>1722</v>
      </c>
      <c r="B1723" s="14">
        <v>0</v>
      </c>
      <c r="C1723" s="46"/>
      <c r="D1723" s="21" t="s">
        <v>2515</v>
      </c>
      <c r="E1723" s="21" t="s">
        <v>2516</v>
      </c>
      <c r="F1723" s="21"/>
      <c r="G1723" s="15">
        <v>108</v>
      </c>
      <c r="H1723" s="22">
        <v>0.4</v>
      </c>
      <c r="I1723" s="47">
        <f t="shared" si="76"/>
        <v>43.2</v>
      </c>
      <c r="J1723" s="47">
        <f t="shared" si="75"/>
        <v>64.8</v>
      </c>
      <c r="K1723" s="5">
        <v>43709</v>
      </c>
    </row>
    <row r="1724" spans="1:15" ht="15" customHeight="1" x14ac:dyDescent="0.35">
      <c r="A1724" s="45">
        <v>1723</v>
      </c>
      <c r="B1724" s="14">
        <v>1</v>
      </c>
      <c r="C1724" s="46"/>
      <c r="D1724" s="21" t="s">
        <v>2517</v>
      </c>
      <c r="E1724" s="21" t="s">
        <v>2518</v>
      </c>
      <c r="F1724" s="21"/>
      <c r="G1724" s="15">
        <v>108</v>
      </c>
      <c r="H1724" s="22">
        <v>0.4</v>
      </c>
      <c r="I1724" s="47">
        <f t="shared" si="76"/>
        <v>43.2</v>
      </c>
      <c r="J1724" s="47">
        <f t="shared" si="75"/>
        <v>64.8</v>
      </c>
      <c r="K1724" s="5">
        <v>43739</v>
      </c>
    </row>
    <row r="1725" spans="1:15" ht="15" customHeight="1" x14ac:dyDescent="0.35">
      <c r="A1725" s="45">
        <v>1724</v>
      </c>
      <c r="B1725" s="14">
        <v>0</v>
      </c>
      <c r="C1725" s="46"/>
      <c r="D1725" s="21" t="s">
        <v>1700</v>
      </c>
      <c r="E1725" s="21" t="s">
        <v>269</v>
      </c>
      <c r="F1725" s="21" t="s">
        <v>1701</v>
      </c>
      <c r="G1725" s="15">
        <v>128.28</v>
      </c>
      <c r="H1725" s="22">
        <v>0.2</v>
      </c>
      <c r="I1725" s="47">
        <f t="shared" si="76"/>
        <v>25.656000000000002</v>
      </c>
      <c r="J1725" s="47">
        <f t="shared" si="75"/>
        <v>102.624</v>
      </c>
      <c r="K1725" s="5">
        <v>44256</v>
      </c>
    </row>
    <row r="1726" spans="1:15" ht="15" customHeight="1" x14ac:dyDescent="0.35">
      <c r="A1726" s="45">
        <v>1725</v>
      </c>
      <c r="B1726" s="14">
        <v>0</v>
      </c>
      <c r="C1726" s="46"/>
      <c r="D1726" s="21" t="s">
        <v>1922</v>
      </c>
      <c r="E1726" s="21" t="s">
        <v>269</v>
      </c>
      <c r="F1726" s="21" t="s">
        <v>1923</v>
      </c>
      <c r="G1726" s="15">
        <v>68.66</v>
      </c>
      <c r="H1726" s="22">
        <v>0.12</v>
      </c>
      <c r="I1726" s="47">
        <f t="shared" si="76"/>
        <v>8.2391999999999985</v>
      </c>
      <c r="J1726" s="47">
        <f t="shared" si="75"/>
        <v>60.4208</v>
      </c>
      <c r="K1726" s="5">
        <v>44256</v>
      </c>
    </row>
    <row r="1727" spans="1:15" ht="15" customHeight="1" x14ac:dyDescent="0.35">
      <c r="A1727" s="45">
        <v>1726</v>
      </c>
      <c r="B1727" s="14">
        <v>1</v>
      </c>
      <c r="C1727" s="46" t="s">
        <v>3658</v>
      </c>
      <c r="D1727" s="21" t="s">
        <v>2096</v>
      </c>
      <c r="E1727" s="21" t="s">
        <v>269</v>
      </c>
      <c r="F1727" s="21" t="s">
        <v>413</v>
      </c>
      <c r="G1727" s="15">
        <v>320</v>
      </c>
      <c r="H1727" s="22">
        <v>0.15</v>
      </c>
      <c r="I1727" s="47">
        <f t="shared" si="76"/>
        <v>48</v>
      </c>
      <c r="J1727" s="47">
        <f t="shared" si="75"/>
        <v>272</v>
      </c>
      <c r="K1727" s="5">
        <v>45200</v>
      </c>
      <c r="L1727" s="17" t="s">
        <v>4546</v>
      </c>
    </row>
    <row r="1728" spans="1:15" ht="15" customHeight="1" x14ac:dyDescent="0.35">
      <c r="A1728" s="45">
        <v>1727</v>
      </c>
      <c r="B1728" s="14">
        <v>0</v>
      </c>
      <c r="C1728" s="46"/>
      <c r="D1728" s="21" t="s">
        <v>297</v>
      </c>
      <c r="E1728" s="21" t="s">
        <v>298</v>
      </c>
      <c r="F1728" s="21" t="s">
        <v>234</v>
      </c>
      <c r="G1728" s="15">
        <v>157.83000000000001</v>
      </c>
      <c r="H1728" s="22">
        <v>0.3</v>
      </c>
      <c r="I1728" s="47">
        <f t="shared" si="76"/>
        <v>47.349000000000004</v>
      </c>
      <c r="J1728" s="47">
        <f t="shared" ref="J1728:J1741" si="77">G1728-I1728</f>
        <v>110.48100000000001</v>
      </c>
      <c r="K1728" s="5">
        <v>43770</v>
      </c>
      <c r="L1728" s="17" t="s">
        <v>3219</v>
      </c>
    </row>
    <row r="1729" spans="1:15" ht="15" customHeight="1" x14ac:dyDescent="0.35">
      <c r="A1729" s="45">
        <v>1728</v>
      </c>
      <c r="B1729" s="14">
        <v>0</v>
      </c>
      <c r="C1729" s="46"/>
      <c r="D1729" s="21" t="s">
        <v>2441</v>
      </c>
      <c r="E1729" s="21" t="s">
        <v>288</v>
      </c>
      <c r="F1729" s="21" t="s">
        <v>410</v>
      </c>
      <c r="G1729" s="15">
        <v>49.5</v>
      </c>
      <c r="H1729" s="22">
        <v>0.5</v>
      </c>
      <c r="I1729" s="47">
        <f t="shared" si="76"/>
        <v>24.75</v>
      </c>
      <c r="J1729" s="47">
        <f t="shared" si="77"/>
        <v>24.75</v>
      </c>
      <c r="K1729" s="5">
        <v>43800</v>
      </c>
    </row>
    <row r="1730" spans="1:15" ht="15" customHeight="1" x14ac:dyDescent="0.35">
      <c r="A1730" s="45">
        <v>1729</v>
      </c>
      <c r="B1730" s="14">
        <v>0</v>
      </c>
      <c r="C1730" s="46"/>
      <c r="D1730" s="21" t="s">
        <v>1266</v>
      </c>
      <c r="E1730" s="21" t="s">
        <v>288</v>
      </c>
      <c r="F1730" s="21" t="s">
        <v>410</v>
      </c>
      <c r="G1730" s="15">
        <v>65.25</v>
      </c>
      <c r="H1730" s="22">
        <v>0.5</v>
      </c>
      <c r="I1730" s="47">
        <f t="shared" si="76"/>
        <v>32.625</v>
      </c>
      <c r="J1730" s="47">
        <f t="shared" si="77"/>
        <v>32.625</v>
      </c>
      <c r="K1730" s="5">
        <v>44044</v>
      </c>
    </row>
    <row r="1731" spans="1:15" ht="15" customHeight="1" x14ac:dyDescent="0.35">
      <c r="A1731" s="45">
        <v>1730</v>
      </c>
      <c r="B1731" s="14">
        <v>0</v>
      </c>
      <c r="C1731" s="46"/>
      <c r="D1731" s="21" t="s">
        <v>1247</v>
      </c>
      <c r="E1731" s="21" t="s">
        <v>288</v>
      </c>
      <c r="F1731" s="21" t="s">
        <v>693</v>
      </c>
      <c r="G1731" s="15">
        <v>65.25</v>
      </c>
      <c r="H1731" s="22">
        <v>0.5</v>
      </c>
      <c r="I1731" s="47">
        <f t="shared" si="76"/>
        <v>32.625</v>
      </c>
      <c r="J1731" s="47">
        <f t="shared" si="77"/>
        <v>32.625</v>
      </c>
      <c r="K1731" s="5">
        <v>44256</v>
      </c>
    </row>
    <row r="1732" spans="1:15" ht="15" customHeight="1" x14ac:dyDescent="0.35">
      <c r="A1732" s="45">
        <v>1731</v>
      </c>
      <c r="B1732" s="14">
        <v>0</v>
      </c>
      <c r="C1732" s="46"/>
      <c r="D1732" s="21" t="s">
        <v>1257</v>
      </c>
      <c r="E1732" s="21" t="s">
        <v>288</v>
      </c>
      <c r="F1732" s="21" t="s">
        <v>1258</v>
      </c>
      <c r="G1732" s="15">
        <v>196</v>
      </c>
      <c r="H1732" s="22">
        <v>0.5</v>
      </c>
      <c r="I1732" s="47">
        <f t="shared" si="76"/>
        <v>98</v>
      </c>
      <c r="J1732" s="47">
        <f t="shared" si="77"/>
        <v>98</v>
      </c>
      <c r="K1732" s="5">
        <v>42795</v>
      </c>
    </row>
    <row r="1733" spans="1:15" ht="15" customHeight="1" x14ac:dyDescent="0.35">
      <c r="A1733" s="45">
        <v>1732</v>
      </c>
      <c r="B1733" s="14">
        <v>0</v>
      </c>
      <c r="C1733" s="46"/>
      <c r="D1733" s="21" t="s">
        <v>3416</v>
      </c>
      <c r="E1733" s="21" t="s">
        <v>3417</v>
      </c>
      <c r="F1733" s="21" t="s">
        <v>3418</v>
      </c>
      <c r="G1733" s="15"/>
      <c r="H1733" s="22"/>
      <c r="I1733" s="47">
        <f t="shared" si="76"/>
        <v>0</v>
      </c>
      <c r="J1733" s="47">
        <f t="shared" si="77"/>
        <v>0</v>
      </c>
      <c r="K1733" s="5"/>
    </row>
    <row r="1734" spans="1:15" ht="15" customHeight="1" x14ac:dyDescent="0.35">
      <c r="A1734" s="45">
        <v>1733</v>
      </c>
      <c r="B1734" s="14">
        <v>0</v>
      </c>
      <c r="C1734" s="46"/>
      <c r="D1734" s="21" t="s">
        <v>3639</v>
      </c>
      <c r="E1734" s="21" t="s">
        <v>3640</v>
      </c>
      <c r="F1734" s="21" t="s">
        <v>3638</v>
      </c>
      <c r="G1734" s="15">
        <v>120</v>
      </c>
      <c r="H1734" s="22">
        <v>0.15</v>
      </c>
      <c r="I1734" s="47">
        <f t="shared" si="76"/>
        <v>18</v>
      </c>
      <c r="J1734" s="47">
        <f t="shared" si="77"/>
        <v>102</v>
      </c>
      <c r="K1734" s="5">
        <v>44013</v>
      </c>
    </row>
    <row r="1735" spans="1:15" ht="15" customHeight="1" x14ac:dyDescent="0.35">
      <c r="A1735" s="45">
        <v>1734</v>
      </c>
      <c r="B1735" s="14">
        <v>0</v>
      </c>
      <c r="C1735" s="46" t="s">
        <v>3676</v>
      </c>
      <c r="D1735" s="21" t="s">
        <v>1079</v>
      </c>
      <c r="E1735" s="21" t="s">
        <v>188</v>
      </c>
      <c r="F1735" s="21" t="s">
        <v>234</v>
      </c>
      <c r="G1735" s="15">
        <v>224.16</v>
      </c>
      <c r="H1735" s="22">
        <v>0.6</v>
      </c>
      <c r="I1735" s="47">
        <f t="shared" si="76"/>
        <v>134.49599999999998</v>
      </c>
      <c r="J1735" s="47">
        <f t="shared" si="77"/>
        <v>89.664000000000016</v>
      </c>
      <c r="K1735" s="5">
        <v>44501</v>
      </c>
      <c r="L1735" s="17" t="s">
        <v>2222</v>
      </c>
    </row>
    <row r="1736" spans="1:15" ht="15" customHeight="1" x14ac:dyDescent="0.35">
      <c r="A1736" s="45">
        <v>1735</v>
      </c>
      <c r="B1736" s="14">
        <v>0</v>
      </c>
      <c r="C1736" s="46" t="s">
        <v>3677</v>
      </c>
      <c r="D1736" s="21" t="s">
        <v>1079</v>
      </c>
      <c r="E1736" s="21" t="s">
        <v>188</v>
      </c>
      <c r="F1736" s="21" t="s">
        <v>413</v>
      </c>
      <c r="G1736" s="15">
        <v>398</v>
      </c>
      <c r="H1736" s="22">
        <v>0.7</v>
      </c>
      <c r="I1736" s="47">
        <f t="shared" si="76"/>
        <v>278.59999999999997</v>
      </c>
      <c r="J1736" s="47">
        <f t="shared" si="77"/>
        <v>119.40000000000003</v>
      </c>
      <c r="K1736" s="5">
        <v>44866</v>
      </c>
    </row>
    <row r="1737" spans="1:15" ht="15" customHeight="1" x14ac:dyDescent="0.35">
      <c r="A1737" s="45">
        <v>1736</v>
      </c>
      <c r="B1737" s="14">
        <v>0</v>
      </c>
      <c r="C1737" s="46"/>
      <c r="D1737" s="21" t="s">
        <v>976</v>
      </c>
      <c r="E1737" s="21" t="s">
        <v>977</v>
      </c>
      <c r="F1737" s="21" t="s">
        <v>978</v>
      </c>
      <c r="G1737" s="15">
        <v>112.5</v>
      </c>
      <c r="H1737" s="22">
        <v>0.3</v>
      </c>
      <c r="I1737" s="47">
        <f t="shared" si="76"/>
        <v>33.75</v>
      </c>
      <c r="J1737" s="47">
        <f t="shared" si="77"/>
        <v>78.75</v>
      </c>
      <c r="K1737" s="5">
        <v>43040</v>
      </c>
    </row>
    <row r="1738" spans="1:15" ht="15" customHeight="1" x14ac:dyDescent="0.35">
      <c r="A1738" s="45">
        <v>1737</v>
      </c>
      <c r="B1738" s="14">
        <v>0</v>
      </c>
      <c r="C1738" s="46"/>
      <c r="D1738" s="21" t="s">
        <v>2633</v>
      </c>
      <c r="E1738" s="21" t="s">
        <v>2634</v>
      </c>
      <c r="F1738" s="21" t="s">
        <v>2635</v>
      </c>
      <c r="G1738" s="15">
        <v>240</v>
      </c>
      <c r="H1738" s="22">
        <v>0.5</v>
      </c>
      <c r="I1738" s="47">
        <f t="shared" si="76"/>
        <v>120</v>
      </c>
      <c r="J1738" s="47">
        <f t="shared" si="77"/>
        <v>120</v>
      </c>
      <c r="K1738" s="5">
        <v>43800</v>
      </c>
    </row>
    <row r="1739" spans="1:15" ht="15" customHeight="1" x14ac:dyDescent="0.35">
      <c r="A1739" s="45">
        <v>1738</v>
      </c>
      <c r="B1739" s="14">
        <v>2</v>
      </c>
      <c r="C1739" s="46"/>
      <c r="D1739" s="21" t="s">
        <v>4577</v>
      </c>
      <c r="E1739" s="21" t="s">
        <v>301</v>
      </c>
      <c r="F1739" s="21" t="s">
        <v>202</v>
      </c>
      <c r="G1739" s="15">
        <v>98</v>
      </c>
      <c r="H1739" s="22">
        <v>0.3</v>
      </c>
      <c r="I1739" s="47">
        <f t="shared" si="76"/>
        <v>29.4</v>
      </c>
      <c r="J1739" s="47">
        <f t="shared" si="77"/>
        <v>68.599999999999994</v>
      </c>
      <c r="K1739" s="5">
        <v>45444</v>
      </c>
    </row>
    <row r="1740" spans="1:15" ht="15" customHeight="1" x14ac:dyDescent="0.35">
      <c r="A1740" s="45">
        <v>1739</v>
      </c>
      <c r="B1740" s="14">
        <v>2</v>
      </c>
      <c r="C1740" s="46"/>
      <c r="D1740" s="21" t="s">
        <v>4578</v>
      </c>
      <c r="E1740" s="21" t="s">
        <v>301</v>
      </c>
      <c r="F1740" s="21" t="s">
        <v>202</v>
      </c>
      <c r="G1740" s="15">
        <v>150</v>
      </c>
      <c r="H1740" s="22">
        <v>0.5</v>
      </c>
      <c r="I1740" s="47">
        <f t="shared" si="76"/>
        <v>75</v>
      </c>
      <c r="J1740" s="47">
        <f t="shared" si="77"/>
        <v>75</v>
      </c>
      <c r="K1740" s="5"/>
    </row>
    <row r="1741" spans="1:15" ht="15" customHeight="1" x14ac:dyDescent="0.35">
      <c r="A1741" s="45">
        <v>1740</v>
      </c>
      <c r="B1741" s="14">
        <v>0</v>
      </c>
      <c r="C1741" s="46"/>
      <c r="D1741" s="21" t="s">
        <v>1073</v>
      </c>
      <c r="E1741" s="21" t="s">
        <v>1074</v>
      </c>
      <c r="F1741" s="21"/>
      <c r="G1741" s="15">
        <v>299</v>
      </c>
      <c r="H1741" s="22">
        <v>0.3</v>
      </c>
      <c r="I1741" s="47">
        <f t="shared" si="76"/>
        <v>89.7</v>
      </c>
      <c r="J1741" s="47">
        <f t="shared" si="77"/>
        <v>209.3</v>
      </c>
      <c r="K1741" s="5">
        <v>50</v>
      </c>
    </row>
    <row r="1742" spans="1:15" ht="15" customHeight="1" x14ac:dyDescent="0.35">
      <c r="A1742" s="45">
        <v>1741</v>
      </c>
      <c r="B1742" s="14">
        <v>0</v>
      </c>
      <c r="C1742" s="46"/>
      <c r="D1742" s="21" t="s">
        <v>2751</v>
      </c>
      <c r="E1742" s="21" t="s">
        <v>1032</v>
      </c>
      <c r="F1742" s="21" t="s">
        <v>2752</v>
      </c>
      <c r="G1742" s="15"/>
      <c r="H1742" s="22">
        <v>0</v>
      </c>
      <c r="I1742" s="47">
        <f t="shared" si="76"/>
        <v>0</v>
      </c>
      <c r="J1742" s="47" t="s">
        <v>4076</v>
      </c>
      <c r="K1742" s="5">
        <v>43770</v>
      </c>
      <c r="L1742" s="17" t="s">
        <v>3219</v>
      </c>
    </row>
    <row r="1743" spans="1:15" ht="15" customHeight="1" x14ac:dyDescent="0.35">
      <c r="A1743" s="45">
        <v>1742</v>
      </c>
      <c r="B1743" s="14">
        <v>0</v>
      </c>
      <c r="C1743" s="46"/>
      <c r="D1743" s="21" t="s">
        <v>1399</v>
      </c>
      <c r="E1743" s="21" t="s">
        <v>302</v>
      </c>
      <c r="F1743" s="21" t="s">
        <v>48</v>
      </c>
      <c r="G1743" s="15">
        <v>650</v>
      </c>
      <c r="H1743" s="22">
        <v>0.2</v>
      </c>
      <c r="I1743" s="47">
        <f t="shared" si="76"/>
        <v>130</v>
      </c>
      <c r="J1743" s="47">
        <f t="shared" ref="J1743:J1751" si="78">G1743-I1743</f>
        <v>520</v>
      </c>
      <c r="K1743" s="5">
        <v>43070</v>
      </c>
      <c r="L1743" s="17" t="s">
        <v>2753</v>
      </c>
      <c r="M1743" s="17">
        <f>112*3</f>
        <v>336</v>
      </c>
    </row>
    <row r="1744" spans="1:15" ht="15" customHeight="1" x14ac:dyDescent="0.35">
      <c r="A1744" s="45">
        <v>1743</v>
      </c>
      <c r="B1744" s="14">
        <v>0</v>
      </c>
      <c r="C1744" s="46"/>
      <c r="D1744" s="21" t="s">
        <v>1400</v>
      </c>
      <c r="E1744" s="21" t="s">
        <v>302</v>
      </c>
      <c r="F1744" s="21" t="s">
        <v>202</v>
      </c>
      <c r="G1744" s="15">
        <v>315</v>
      </c>
      <c r="H1744" s="22">
        <v>0.2</v>
      </c>
      <c r="I1744" s="47">
        <f t="shared" si="76"/>
        <v>63</v>
      </c>
      <c r="J1744" s="47">
        <f t="shared" si="78"/>
        <v>252</v>
      </c>
      <c r="K1744" s="5">
        <v>42795</v>
      </c>
      <c r="O1744" s="17">
        <f>140*8</f>
        <v>1120</v>
      </c>
    </row>
    <row r="1745" spans="1:12" ht="15" customHeight="1" x14ac:dyDescent="0.35">
      <c r="A1745" s="45">
        <v>1744</v>
      </c>
      <c r="B1745" s="14">
        <v>0</v>
      </c>
      <c r="C1745" s="46"/>
      <c r="D1745" s="21" t="s">
        <v>1401</v>
      </c>
      <c r="E1745" s="21" t="s">
        <v>302</v>
      </c>
      <c r="F1745" s="21" t="s">
        <v>202</v>
      </c>
      <c r="G1745" s="15">
        <v>761.69</v>
      </c>
      <c r="H1745" s="22">
        <v>0.2</v>
      </c>
      <c r="I1745" s="47">
        <f t="shared" si="76"/>
        <v>152.33800000000002</v>
      </c>
      <c r="J1745" s="47">
        <f t="shared" si="78"/>
        <v>609.35200000000009</v>
      </c>
      <c r="K1745" s="5">
        <v>42736</v>
      </c>
    </row>
    <row r="1746" spans="1:12" ht="15" customHeight="1" x14ac:dyDescent="0.35">
      <c r="A1746" s="45">
        <v>1745</v>
      </c>
      <c r="B1746" s="14">
        <v>1</v>
      </c>
      <c r="C1746" s="46"/>
      <c r="D1746" s="21" t="s">
        <v>4373</v>
      </c>
      <c r="E1746" s="21" t="s">
        <v>2130</v>
      </c>
      <c r="F1746" s="21" t="s">
        <v>4374</v>
      </c>
      <c r="G1746" s="15">
        <v>135</v>
      </c>
      <c r="H1746" s="22">
        <v>0.3</v>
      </c>
      <c r="I1746" s="47">
        <f t="shared" si="76"/>
        <v>40.5</v>
      </c>
      <c r="J1746" s="47">
        <f t="shared" si="78"/>
        <v>94.5</v>
      </c>
      <c r="K1746" s="5">
        <v>44378</v>
      </c>
    </row>
    <row r="1747" spans="1:12" ht="15" customHeight="1" x14ac:dyDescent="0.35">
      <c r="A1747" s="45">
        <v>1746</v>
      </c>
      <c r="B1747" s="14">
        <v>0</v>
      </c>
      <c r="C1747" s="46"/>
      <c r="D1747" s="21" t="s">
        <v>2483</v>
      </c>
      <c r="E1747" s="21" t="s">
        <v>2424</v>
      </c>
      <c r="F1747" s="21" t="s">
        <v>989</v>
      </c>
      <c r="G1747" s="15">
        <v>380</v>
      </c>
      <c r="H1747" s="22">
        <v>0.5</v>
      </c>
      <c r="I1747" s="47">
        <f t="shared" si="76"/>
        <v>190</v>
      </c>
      <c r="J1747" s="47">
        <f t="shared" si="78"/>
        <v>190</v>
      </c>
      <c r="K1747" s="5">
        <v>43435</v>
      </c>
    </row>
    <row r="1748" spans="1:12" ht="15" customHeight="1" x14ac:dyDescent="0.35">
      <c r="A1748" s="45">
        <v>1747</v>
      </c>
      <c r="B1748" s="14">
        <v>0</v>
      </c>
      <c r="C1748" s="46"/>
      <c r="D1748" s="21" t="s">
        <v>2232</v>
      </c>
      <c r="E1748" s="21" t="s">
        <v>2067</v>
      </c>
      <c r="F1748" s="21" t="s">
        <v>2233</v>
      </c>
      <c r="G1748" s="15">
        <v>155.5</v>
      </c>
      <c r="H1748" s="22">
        <v>0.5</v>
      </c>
      <c r="I1748" s="47">
        <f t="shared" si="76"/>
        <v>77.75</v>
      </c>
      <c r="J1748" s="47">
        <f t="shared" si="78"/>
        <v>77.75</v>
      </c>
      <c r="K1748" s="5">
        <v>43466</v>
      </c>
    </row>
    <row r="1749" spans="1:12" ht="15" customHeight="1" x14ac:dyDescent="0.35">
      <c r="A1749" s="45">
        <v>1748</v>
      </c>
      <c r="B1749" s="14">
        <v>3</v>
      </c>
      <c r="C1749" s="46"/>
      <c r="D1749" s="21" t="s">
        <v>1811</v>
      </c>
      <c r="E1749" s="21" t="s">
        <v>1812</v>
      </c>
      <c r="F1749" s="21" t="s">
        <v>489</v>
      </c>
      <c r="G1749" s="15">
        <v>230</v>
      </c>
      <c r="H1749" s="22">
        <v>0.65</v>
      </c>
      <c r="I1749" s="47">
        <f t="shared" si="76"/>
        <v>149.5</v>
      </c>
      <c r="J1749" s="47">
        <f t="shared" si="78"/>
        <v>80.5</v>
      </c>
      <c r="K1749" s="5">
        <v>44958</v>
      </c>
    </row>
    <row r="1750" spans="1:12" ht="15" customHeight="1" x14ac:dyDescent="0.35">
      <c r="A1750" s="45">
        <v>1749</v>
      </c>
      <c r="B1750" s="14">
        <v>1</v>
      </c>
      <c r="C1750" s="46" t="s">
        <v>3589</v>
      </c>
      <c r="D1750" s="21" t="s">
        <v>3588</v>
      </c>
      <c r="E1750" s="21" t="s">
        <v>1492</v>
      </c>
      <c r="F1750" s="21" t="s">
        <v>400</v>
      </c>
      <c r="G1750" s="15">
        <v>438</v>
      </c>
      <c r="H1750" s="22">
        <v>0.6</v>
      </c>
      <c r="I1750" s="47">
        <f t="shared" si="76"/>
        <v>262.8</v>
      </c>
      <c r="J1750" s="47">
        <f t="shared" si="78"/>
        <v>175.2</v>
      </c>
      <c r="K1750" s="5">
        <v>44440</v>
      </c>
    </row>
    <row r="1751" spans="1:12" ht="15" customHeight="1" x14ac:dyDescent="0.35">
      <c r="A1751" s="45">
        <v>1750</v>
      </c>
      <c r="B1751" s="14">
        <v>1</v>
      </c>
      <c r="C1751" s="46" t="s">
        <v>3576</v>
      </c>
      <c r="D1751" s="21" t="s">
        <v>2436</v>
      </c>
      <c r="E1751" s="21" t="s">
        <v>1492</v>
      </c>
      <c r="F1751" s="21" t="s">
        <v>48</v>
      </c>
      <c r="G1751" s="15">
        <v>453</v>
      </c>
      <c r="H1751" s="22">
        <v>0.6</v>
      </c>
      <c r="I1751" s="47">
        <f t="shared" si="76"/>
        <v>271.8</v>
      </c>
      <c r="J1751" s="47">
        <f t="shared" si="78"/>
        <v>181.2</v>
      </c>
      <c r="K1751" s="5">
        <v>44470</v>
      </c>
    </row>
    <row r="1752" spans="1:12" ht="15" customHeight="1" x14ac:dyDescent="0.35">
      <c r="A1752" s="45">
        <v>1751</v>
      </c>
      <c r="B1752" s="14">
        <v>0</v>
      </c>
      <c r="C1752" s="46"/>
      <c r="D1752" s="21" t="s">
        <v>2882</v>
      </c>
      <c r="E1752" s="21" t="s">
        <v>1492</v>
      </c>
      <c r="F1752" s="21" t="s">
        <v>2883</v>
      </c>
      <c r="G1752" s="15">
        <v>306</v>
      </c>
      <c r="H1752" s="22">
        <v>0.4</v>
      </c>
      <c r="I1752" s="47">
        <v>122</v>
      </c>
      <c r="J1752" s="47">
        <v>184</v>
      </c>
      <c r="K1752" s="5">
        <v>44044</v>
      </c>
    </row>
    <row r="1753" spans="1:12" ht="15" customHeight="1" x14ac:dyDescent="0.35">
      <c r="A1753" s="45">
        <v>1752</v>
      </c>
      <c r="B1753" s="14">
        <v>0</v>
      </c>
      <c r="C1753" s="46"/>
      <c r="D1753" s="21" t="s">
        <v>2423</v>
      </c>
      <c r="E1753" s="21" t="s">
        <v>2424</v>
      </c>
      <c r="F1753" s="21" t="s">
        <v>989</v>
      </c>
      <c r="G1753" s="15">
        <v>400</v>
      </c>
      <c r="H1753" s="22">
        <v>0.7</v>
      </c>
      <c r="I1753" s="47">
        <f t="shared" ref="I1753:I1784" si="79">G1753*H1753</f>
        <v>280</v>
      </c>
      <c r="J1753" s="47">
        <f t="shared" ref="J1753:J1776" si="80">G1753-I1753</f>
        <v>120</v>
      </c>
      <c r="K1753" s="5">
        <v>43678</v>
      </c>
    </row>
    <row r="1754" spans="1:12" ht="15" customHeight="1" x14ac:dyDescent="0.35">
      <c r="A1754" s="45">
        <v>1753</v>
      </c>
      <c r="B1754" s="14">
        <v>0</v>
      </c>
      <c r="C1754" s="14"/>
      <c r="D1754" s="21" t="s">
        <v>3839</v>
      </c>
      <c r="E1754" s="21" t="s">
        <v>188</v>
      </c>
      <c r="F1754" s="21" t="s">
        <v>234</v>
      </c>
      <c r="G1754" s="15">
        <v>185</v>
      </c>
      <c r="H1754" s="22">
        <v>0.35</v>
      </c>
      <c r="I1754" s="47">
        <f t="shared" si="79"/>
        <v>64.75</v>
      </c>
      <c r="J1754" s="47">
        <f t="shared" si="80"/>
        <v>120.25</v>
      </c>
      <c r="K1754" s="5">
        <v>44317</v>
      </c>
      <c r="L1754" s="17" t="s">
        <v>4101</v>
      </c>
    </row>
    <row r="1755" spans="1:12" ht="15" customHeight="1" x14ac:dyDescent="0.35">
      <c r="A1755" s="45">
        <v>1754</v>
      </c>
      <c r="B1755" s="14">
        <v>1</v>
      </c>
      <c r="C1755" s="46"/>
      <c r="D1755" s="21" t="s">
        <v>2214</v>
      </c>
      <c r="E1755" s="21" t="s">
        <v>187</v>
      </c>
      <c r="F1755" s="21" t="s">
        <v>760</v>
      </c>
      <c r="G1755" s="15">
        <v>402</v>
      </c>
      <c r="H1755" s="22">
        <v>0.17</v>
      </c>
      <c r="I1755" s="47">
        <f t="shared" si="79"/>
        <v>68.34</v>
      </c>
      <c r="J1755" s="47">
        <f t="shared" si="80"/>
        <v>333.65999999999997</v>
      </c>
      <c r="K1755" s="5">
        <v>44866</v>
      </c>
    </row>
    <row r="1756" spans="1:12" ht="15" customHeight="1" x14ac:dyDescent="0.35">
      <c r="A1756" s="45">
        <v>1755</v>
      </c>
      <c r="B1756" s="14">
        <v>0</v>
      </c>
      <c r="C1756" s="46"/>
      <c r="D1756" s="21" t="s">
        <v>970</v>
      </c>
      <c r="E1756" s="21" t="s">
        <v>187</v>
      </c>
      <c r="F1756" s="21" t="s">
        <v>971</v>
      </c>
      <c r="G1756" s="15">
        <v>402</v>
      </c>
      <c r="H1756" s="22">
        <v>0.22</v>
      </c>
      <c r="I1756" s="47">
        <f t="shared" si="79"/>
        <v>88.44</v>
      </c>
      <c r="J1756" s="47">
        <f t="shared" si="80"/>
        <v>313.56</v>
      </c>
      <c r="K1756" s="5">
        <v>43922</v>
      </c>
      <c r="L1756" s="17" t="s">
        <v>3394</v>
      </c>
    </row>
    <row r="1757" spans="1:12" ht="15" customHeight="1" x14ac:dyDescent="0.35">
      <c r="A1757" s="45">
        <v>1756</v>
      </c>
      <c r="B1757" s="14">
        <v>0</v>
      </c>
      <c r="C1757" s="46"/>
      <c r="D1757" s="21" t="s">
        <v>1313</v>
      </c>
      <c r="E1757" s="21" t="s">
        <v>1314</v>
      </c>
      <c r="F1757" s="21" t="s">
        <v>234</v>
      </c>
      <c r="G1757" s="15">
        <v>273.27999999999997</v>
      </c>
      <c r="H1757" s="22">
        <v>0.5</v>
      </c>
      <c r="I1757" s="47">
        <f t="shared" si="79"/>
        <v>136.63999999999999</v>
      </c>
      <c r="J1757" s="47">
        <f t="shared" si="80"/>
        <v>136.63999999999999</v>
      </c>
      <c r="K1757" s="5">
        <v>42856</v>
      </c>
    </row>
    <row r="1758" spans="1:12" ht="15" customHeight="1" x14ac:dyDescent="0.35">
      <c r="A1758" s="45">
        <v>1757</v>
      </c>
      <c r="B1758" s="14">
        <v>3</v>
      </c>
      <c r="C1758" s="46"/>
      <c r="D1758" s="21" t="s">
        <v>1371</v>
      </c>
      <c r="E1758" s="21" t="s">
        <v>1314</v>
      </c>
      <c r="F1758" s="21" t="s">
        <v>234</v>
      </c>
      <c r="G1758" s="15">
        <v>300</v>
      </c>
      <c r="H1758" s="22">
        <v>0.4</v>
      </c>
      <c r="I1758" s="47">
        <f t="shared" si="79"/>
        <v>120</v>
      </c>
      <c r="J1758" s="47">
        <f t="shared" si="80"/>
        <v>180</v>
      </c>
      <c r="K1758" s="5">
        <v>44866</v>
      </c>
    </row>
    <row r="1759" spans="1:12" ht="15" customHeight="1" x14ac:dyDescent="0.35">
      <c r="A1759" s="45">
        <v>1758</v>
      </c>
      <c r="B1759" s="14">
        <v>0</v>
      </c>
      <c r="C1759" s="46"/>
      <c r="D1759" s="21" t="s">
        <v>965</v>
      </c>
      <c r="E1759" s="21" t="s">
        <v>966</v>
      </c>
      <c r="F1759" s="21" t="s">
        <v>967</v>
      </c>
      <c r="G1759" s="15">
        <v>639</v>
      </c>
      <c r="H1759" s="22">
        <v>0.2</v>
      </c>
      <c r="I1759" s="47">
        <f t="shared" si="79"/>
        <v>127.80000000000001</v>
      </c>
      <c r="J1759" s="47">
        <f t="shared" si="80"/>
        <v>511.2</v>
      </c>
      <c r="K1759" s="5">
        <v>42948</v>
      </c>
    </row>
    <row r="1760" spans="1:12" ht="15" customHeight="1" x14ac:dyDescent="0.35">
      <c r="A1760" s="45">
        <v>1759</v>
      </c>
      <c r="B1760" s="14">
        <v>0</v>
      </c>
      <c r="C1760" s="46" t="s">
        <v>3683</v>
      </c>
      <c r="D1760" s="21" t="s">
        <v>1675</v>
      </c>
      <c r="E1760" s="21" t="s">
        <v>374</v>
      </c>
      <c r="F1760" s="21" t="s">
        <v>3684</v>
      </c>
      <c r="G1760" s="15">
        <v>329</v>
      </c>
      <c r="H1760" s="22">
        <v>0.25</v>
      </c>
      <c r="I1760" s="47">
        <f t="shared" si="79"/>
        <v>82.25</v>
      </c>
      <c r="J1760" s="47">
        <f t="shared" si="80"/>
        <v>246.75</v>
      </c>
      <c r="K1760" s="5">
        <v>46419</v>
      </c>
    </row>
    <row r="1761" spans="1:12" ht="15" customHeight="1" x14ac:dyDescent="0.35">
      <c r="A1761" s="45">
        <v>1760</v>
      </c>
      <c r="B1761" s="14">
        <v>0</v>
      </c>
      <c r="C1761" s="46"/>
      <c r="D1761" s="21" t="s">
        <v>2786</v>
      </c>
      <c r="E1761" s="21" t="s">
        <v>2787</v>
      </c>
      <c r="F1761" s="21"/>
      <c r="G1761" s="15">
        <v>213</v>
      </c>
      <c r="H1761" s="22">
        <v>0.2</v>
      </c>
      <c r="I1761" s="47">
        <f t="shared" si="79"/>
        <v>42.6</v>
      </c>
      <c r="J1761" s="47">
        <f t="shared" si="80"/>
        <v>170.4</v>
      </c>
      <c r="K1761" s="5">
        <v>44136</v>
      </c>
      <c r="L1761" s="17" t="s">
        <v>2222</v>
      </c>
    </row>
    <row r="1762" spans="1:12" ht="15" customHeight="1" x14ac:dyDescent="0.35">
      <c r="A1762" s="45">
        <v>1761</v>
      </c>
      <c r="B1762" s="14">
        <v>0</v>
      </c>
      <c r="C1762" s="46" t="s">
        <v>3651</v>
      </c>
      <c r="D1762" s="21" t="s">
        <v>303</v>
      </c>
      <c r="E1762" s="21" t="s">
        <v>594</v>
      </c>
      <c r="F1762" s="21" t="s">
        <v>795</v>
      </c>
      <c r="G1762" s="15">
        <v>689</v>
      </c>
      <c r="H1762" s="22">
        <v>0.25</v>
      </c>
      <c r="I1762" s="47">
        <f t="shared" si="79"/>
        <v>172.25</v>
      </c>
      <c r="J1762" s="47">
        <f t="shared" si="80"/>
        <v>516.75</v>
      </c>
      <c r="K1762" s="5">
        <v>44593</v>
      </c>
    </row>
    <row r="1763" spans="1:12" ht="15" customHeight="1" x14ac:dyDescent="0.35">
      <c r="A1763" s="45">
        <v>1762</v>
      </c>
      <c r="B1763" s="14">
        <v>0</v>
      </c>
      <c r="C1763" s="46"/>
      <c r="D1763" s="21" t="s">
        <v>1486</v>
      </c>
      <c r="E1763" s="21" t="s">
        <v>1481</v>
      </c>
      <c r="F1763" s="21" t="s">
        <v>1482</v>
      </c>
      <c r="G1763" s="15">
        <v>1270</v>
      </c>
      <c r="H1763" s="22">
        <v>0.25</v>
      </c>
      <c r="I1763" s="47">
        <f t="shared" si="79"/>
        <v>317.5</v>
      </c>
      <c r="J1763" s="47">
        <f t="shared" si="80"/>
        <v>952.5</v>
      </c>
      <c r="K1763" s="5">
        <v>43221</v>
      </c>
    </row>
    <row r="1764" spans="1:12" ht="15" customHeight="1" x14ac:dyDescent="0.35">
      <c r="A1764" s="45">
        <v>1763</v>
      </c>
      <c r="B1764" s="14">
        <v>0</v>
      </c>
      <c r="C1764" s="46"/>
      <c r="D1764" s="21" t="s">
        <v>4298</v>
      </c>
      <c r="E1764" s="21" t="s">
        <v>388</v>
      </c>
      <c r="F1764" s="21" t="s">
        <v>4297</v>
      </c>
      <c r="G1764" s="15">
        <v>138</v>
      </c>
      <c r="H1764" s="22">
        <v>0.5</v>
      </c>
      <c r="I1764" s="47">
        <f t="shared" si="79"/>
        <v>69</v>
      </c>
      <c r="J1764" s="47">
        <f t="shared" si="80"/>
        <v>69</v>
      </c>
      <c r="K1764" s="5">
        <v>45292</v>
      </c>
    </row>
    <row r="1765" spans="1:12" ht="15" customHeight="1" x14ac:dyDescent="0.35">
      <c r="A1765" s="45">
        <v>1764</v>
      </c>
      <c r="B1765" s="14">
        <v>0</v>
      </c>
      <c r="C1765" s="46"/>
      <c r="D1765" s="21" t="s">
        <v>3174</v>
      </c>
      <c r="E1765" s="21" t="s">
        <v>960</v>
      </c>
      <c r="F1765" s="21" t="s">
        <v>208</v>
      </c>
      <c r="G1765" s="15">
        <v>325</v>
      </c>
      <c r="H1765" s="22">
        <v>0.5</v>
      </c>
      <c r="I1765" s="47">
        <f t="shared" si="79"/>
        <v>162.5</v>
      </c>
      <c r="J1765" s="47">
        <f t="shared" si="80"/>
        <v>162.5</v>
      </c>
      <c r="K1765" s="5">
        <v>44105</v>
      </c>
    </row>
    <row r="1766" spans="1:12" ht="15" customHeight="1" x14ac:dyDescent="0.35">
      <c r="A1766" s="45">
        <v>1765</v>
      </c>
      <c r="B1766" s="14">
        <v>0</v>
      </c>
      <c r="C1766" s="46"/>
      <c r="D1766" s="21" t="s">
        <v>2652</v>
      </c>
      <c r="E1766" s="21" t="s">
        <v>537</v>
      </c>
      <c r="F1766" s="21" t="s">
        <v>208</v>
      </c>
      <c r="G1766" s="15">
        <v>197</v>
      </c>
      <c r="H1766" s="22">
        <v>0.8</v>
      </c>
      <c r="I1766" s="47">
        <f t="shared" si="79"/>
        <v>157.60000000000002</v>
      </c>
      <c r="J1766" s="47">
        <f t="shared" si="80"/>
        <v>39.399999999999977</v>
      </c>
      <c r="K1766" s="5">
        <v>44348</v>
      </c>
    </row>
    <row r="1767" spans="1:12" ht="15" customHeight="1" x14ac:dyDescent="0.35">
      <c r="A1767" s="45">
        <v>1766</v>
      </c>
      <c r="B1767" s="14">
        <v>1</v>
      </c>
      <c r="C1767" s="14"/>
      <c r="D1767" s="21" t="s">
        <v>3791</v>
      </c>
      <c r="E1767" s="21" t="s">
        <v>2170</v>
      </c>
      <c r="F1767" s="21"/>
      <c r="G1767" s="15">
        <v>108</v>
      </c>
      <c r="H1767" s="22">
        <v>0.4</v>
      </c>
      <c r="I1767" s="47">
        <f t="shared" si="79"/>
        <v>43.2</v>
      </c>
      <c r="J1767" s="47">
        <f t="shared" si="80"/>
        <v>64.8</v>
      </c>
      <c r="K1767" s="5">
        <v>44621</v>
      </c>
    </row>
    <row r="1768" spans="1:12" ht="15" customHeight="1" x14ac:dyDescent="0.35">
      <c r="A1768" s="45">
        <v>1767</v>
      </c>
      <c r="B1768" s="14">
        <v>1</v>
      </c>
      <c r="C1768" s="46"/>
      <c r="D1768" s="21" t="s">
        <v>2591</v>
      </c>
      <c r="E1768" s="21" t="s">
        <v>655</v>
      </c>
      <c r="F1768" s="21" t="s">
        <v>797</v>
      </c>
      <c r="G1768" s="15">
        <v>567</v>
      </c>
      <c r="H1768" s="22">
        <v>0.2</v>
      </c>
      <c r="I1768" s="47">
        <f t="shared" si="79"/>
        <v>113.4</v>
      </c>
      <c r="J1768" s="47">
        <f t="shared" si="80"/>
        <v>453.6</v>
      </c>
      <c r="K1768" s="5">
        <v>44835</v>
      </c>
    </row>
    <row r="1769" spans="1:12" ht="15" customHeight="1" x14ac:dyDescent="0.35">
      <c r="A1769" s="45">
        <v>1768</v>
      </c>
      <c r="B1769" s="14">
        <v>0</v>
      </c>
      <c r="C1769" s="46"/>
      <c r="D1769" s="21" t="s">
        <v>2992</v>
      </c>
      <c r="E1769" s="21" t="s">
        <v>2992</v>
      </c>
      <c r="F1769" s="21" t="s">
        <v>2993</v>
      </c>
      <c r="G1769" s="15">
        <v>757</v>
      </c>
      <c r="H1769" s="22">
        <v>0.7</v>
      </c>
      <c r="I1769" s="47">
        <f t="shared" si="79"/>
        <v>529.9</v>
      </c>
      <c r="J1769" s="47">
        <f t="shared" si="80"/>
        <v>227.10000000000002</v>
      </c>
      <c r="K1769" s="5">
        <v>44317</v>
      </c>
    </row>
    <row r="1770" spans="1:12" ht="15" customHeight="1" x14ac:dyDescent="0.35">
      <c r="A1770" s="45">
        <v>1769</v>
      </c>
      <c r="B1770" s="14">
        <v>0</v>
      </c>
      <c r="C1770" s="46"/>
      <c r="D1770" s="21" t="s">
        <v>2666</v>
      </c>
      <c r="E1770" s="21" t="s">
        <v>67</v>
      </c>
      <c r="F1770" s="21" t="s">
        <v>705</v>
      </c>
      <c r="G1770" s="15">
        <v>144</v>
      </c>
      <c r="H1770" s="22">
        <v>0.4</v>
      </c>
      <c r="I1770" s="47">
        <f t="shared" si="79"/>
        <v>57.6</v>
      </c>
      <c r="J1770" s="47">
        <f t="shared" si="80"/>
        <v>86.4</v>
      </c>
      <c r="K1770" s="5">
        <v>44228</v>
      </c>
    </row>
    <row r="1771" spans="1:12" ht="15" customHeight="1" x14ac:dyDescent="0.35">
      <c r="A1771" s="45">
        <v>1770</v>
      </c>
      <c r="B1771" s="14">
        <v>0</v>
      </c>
      <c r="C1771" s="46"/>
      <c r="D1771" s="21" t="s">
        <v>3066</v>
      </c>
      <c r="E1771" s="21" t="s">
        <v>340</v>
      </c>
      <c r="F1771" s="21" t="s">
        <v>3067</v>
      </c>
      <c r="G1771" s="15">
        <v>277.38</v>
      </c>
      <c r="H1771" s="22">
        <v>0.2</v>
      </c>
      <c r="I1771" s="47">
        <f t="shared" si="79"/>
        <v>55.475999999999999</v>
      </c>
      <c r="J1771" s="47">
        <f t="shared" si="80"/>
        <v>221.904</v>
      </c>
      <c r="K1771" s="5">
        <v>43831</v>
      </c>
    </row>
    <row r="1772" spans="1:12" ht="15" customHeight="1" x14ac:dyDescent="0.35">
      <c r="A1772" s="45">
        <v>1771</v>
      </c>
      <c r="B1772" s="14">
        <v>0</v>
      </c>
      <c r="C1772" s="46"/>
      <c r="D1772" s="21" t="s">
        <v>653</v>
      </c>
      <c r="E1772" s="21" t="s">
        <v>340</v>
      </c>
      <c r="F1772" s="21" t="s">
        <v>232</v>
      </c>
      <c r="G1772" s="15">
        <v>320</v>
      </c>
      <c r="H1772" s="22">
        <v>0.18</v>
      </c>
      <c r="I1772" s="47">
        <f t="shared" si="79"/>
        <v>57.599999999999994</v>
      </c>
      <c r="J1772" s="47">
        <f t="shared" si="80"/>
        <v>262.39999999999998</v>
      </c>
      <c r="K1772" s="5">
        <v>43983</v>
      </c>
    </row>
    <row r="1773" spans="1:12" ht="15" customHeight="1" x14ac:dyDescent="0.35">
      <c r="A1773" s="45">
        <v>1772</v>
      </c>
      <c r="B1773" s="14">
        <v>0</v>
      </c>
      <c r="C1773" s="46"/>
      <c r="D1773" s="21" t="s">
        <v>1628</v>
      </c>
      <c r="E1773" s="21" t="s">
        <v>340</v>
      </c>
      <c r="F1773" s="21" t="s">
        <v>393</v>
      </c>
      <c r="G1773" s="15">
        <v>378.3</v>
      </c>
      <c r="H1773" s="22">
        <v>0.18</v>
      </c>
      <c r="I1773" s="47">
        <f t="shared" si="79"/>
        <v>68.093999999999994</v>
      </c>
      <c r="J1773" s="47">
        <f t="shared" si="80"/>
        <v>310.20600000000002</v>
      </c>
      <c r="K1773" s="5">
        <v>43891</v>
      </c>
    </row>
    <row r="1774" spans="1:12" ht="15" customHeight="1" x14ac:dyDescent="0.35">
      <c r="A1774" s="45">
        <v>1773</v>
      </c>
      <c r="B1774" s="14">
        <v>1</v>
      </c>
      <c r="C1774" s="46"/>
      <c r="D1774" s="21" t="s">
        <v>2823</v>
      </c>
      <c r="E1774" s="21" t="s">
        <v>402</v>
      </c>
      <c r="F1774" s="21"/>
      <c r="G1774" s="15">
        <v>264</v>
      </c>
      <c r="H1774" s="22">
        <v>0.6</v>
      </c>
      <c r="I1774" s="47">
        <f t="shared" si="79"/>
        <v>158.4</v>
      </c>
      <c r="J1774" s="47">
        <f t="shared" si="80"/>
        <v>105.6</v>
      </c>
      <c r="K1774" s="5">
        <v>45200</v>
      </c>
    </row>
    <row r="1775" spans="1:12" ht="15" customHeight="1" x14ac:dyDescent="0.35">
      <c r="A1775" s="45">
        <v>1774</v>
      </c>
      <c r="B1775" s="14">
        <v>0</v>
      </c>
      <c r="C1775" s="14"/>
      <c r="D1775" s="21" t="s">
        <v>3864</v>
      </c>
      <c r="E1775" s="21" t="s">
        <v>3754</v>
      </c>
      <c r="F1775" s="21" t="s">
        <v>3865</v>
      </c>
      <c r="G1775" s="15">
        <v>207</v>
      </c>
      <c r="H1775" s="22">
        <v>0.4</v>
      </c>
      <c r="I1775" s="47">
        <f t="shared" si="79"/>
        <v>82.800000000000011</v>
      </c>
      <c r="J1775" s="47">
        <f t="shared" si="80"/>
        <v>124.19999999999999</v>
      </c>
      <c r="K1775" s="5">
        <v>44743</v>
      </c>
    </row>
    <row r="1776" spans="1:12" ht="15" customHeight="1" x14ac:dyDescent="0.35">
      <c r="A1776" s="45">
        <v>1775</v>
      </c>
      <c r="B1776" s="14">
        <v>2</v>
      </c>
      <c r="C1776" s="14"/>
      <c r="D1776" s="21" t="s">
        <v>3866</v>
      </c>
      <c r="E1776" s="21" t="s">
        <v>3754</v>
      </c>
      <c r="F1776" s="21" t="s">
        <v>3865</v>
      </c>
      <c r="G1776" s="15">
        <v>280</v>
      </c>
      <c r="H1776" s="22">
        <v>0.7</v>
      </c>
      <c r="I1776" s="47">
        <f t="shared" si="79"/>
        <v>196</v>
      </c>
      <c r="J1776" s="47">
        <f t="shared" si="80"/>
        <v>84</v>
      </c>
      <c r="K1776" s="5">
        <v>44774</v>
      </c>
      <c r="L1776" s="17" t="s">
        <v>4569</v>
      </c>
    </row>
    <row r="1777" spans="1:12" ht="15" customHeight="1" x14ac:dyDescent="0.35">
      <c r="A1777" s="45">
        <v>1776</v>
      </c>
      <c r="B1777" s="14">
        <v>0</v>
      </c>
      <c r="C1777" s="46"/>
      <c r="D1777" s="21" t="s">
        <v>2026</v>
      </c>
      <c r="E1777" s="21" t="s">
        <v>1616</v>
      </c>
      <c r="F1777" s="21" t="s">
        <v>48</v>
      </c>
      <c r="G1777" s="15">
        <v>6</v>
      </c>
      <c r="H1777" s="22">
        <v>0</v>
      </c>
      <c r="I1777" s="47">
        <f t="shared" si="79"/>
        <v>0</v>
      </c>
      <c r="J1777" s="47">
        <v>6</v>
      </c>
      <c r="K1777" s="5">
        <v>43862</v>
      </c>
    </row>
    <row r="1778" spans="1:12" ht="15" customHeight="1" x14ac:dyDescent="0.35">
      <c r="A1778" s="45">
        <v>1777</v>
      </c>
      <c r="B1778" s="14">
        <v>4</v>
      </c>
      <c r="C1778" s="46"/>
      <c r="D1778" s="21" t="s">
        <v>2027</v>
      </c>
      <c r="E1778" s="21" t="s">
        <v>1616</v>
      </c>
      <c r="F1778" s="21" t="s">
        <v>400</v>
      </c>
      <c r="G1778" s="15">
        <v>22</v>
      </c>
      <c r="H1778" s="22">
        <v>0.2</v>
      </c>
      <c r="I1778" s="47">
        <f t="shared" si="79"/>
        <v>4.4000000000000004</v>
      </c>
      <c r="J1778" s="47">
        <f t="shared" ref="J1778:J1809" si="81">G1778-I1778</f>
        <v>17.600000000000001</v>
      </c>
      <c r="K1778" s="5">
        <v>45992</v>
      </c>
    </row>
    <row r="1779" spans="1:12" ht="15" customHeight="1" x14ac:dyDescent="0.35">
      <c r="A1779" s="45">
        <v>1778</v>
      </c>
      <c r="B1779" s="14">
        <v>0</v>
      </c>
      <c r="C1779" s="46"/>
      <c r="D1779" s="21" t="s">
        <v>652</v>
      </c>
      <c r="E1779" s="21" t="s">
        <v>651</v>
      </c>
      <c r="F1779" s="21" t="s">
        <v>799</v>
      </c>
      <c r="G1779" s="15">
        <v>119.15</v>
      </c>
      <c r="H1779" s="22">
        <v>0.2</v>
      </c>
      <c r="I1779" s="47">
        <f t="shared" si="79"/>
        <v>23.830000000000002</v>
      </c>
      <c r="J1779" s="47">
        <f t="shared" si="81"/>
        <v>95.320000000000007</v>
      </c>
      <c r="K1779" s="5">
        <v>42887</v>
      </c>
    </row>
    <row r="1780" spans="1:12" ht="15" customHeight="1" x14ac:dyDescent="0.35">
      <c r="A1780" s="45">
        <v>1779</v>
      </c>
      <c r="B1780" s="14">
        <v>0</v>
      </c>
      <c r="C1780" s="46"/>
      <c r="D1780" s="21" t="s">
        <v>695</v>
      </c>
      <c r="E1780" s="21" t="s">
        <v>651</v>
      </c>
      <c r="F1780" s="21" t="s">
        <v>798</v>
      </c>
      <c r="G1780" s="15">
        <v>108.64</v>
      </c>
      <c r="H1780" s="22">
        <v>0.2</v>
      </c>
      <c r="I1780" s="47">
        <f t="shared" si="79"/>
        <v>21.728000000000002</v>
      </c>
      <c r="J1780" s="47">
        <f t="shared" si="81"/>
        <v>86.912000000000006</v>
      </c>
      <c r="K1780" s="5">
        <v>42917</v>
      </c>
    </row>
    <row r="1781" spans="1:12" ht="15" customHeight="1" x14ac:dyDescent="0.35">
      <c r="A1781" s="45">
        <v>1780</v>
      </c>
      <c r="B1781" s="14">
        <v>0</v>
      </c>
      <c r="C1781" s="46"/>
      <c r="D1781" s="21" t="s">
        <v>2687</v>
      </c>
      <c r="E1781" s="21" t="s">
        <v>2688</v>
      </c>
      <c r="F1781" s="21" t="s">
        <v>2530</v>
      </c>
      <c r="G1781" s="15">
        <v>95.86</v>
      </c>
      <c r="H1781" s="22">
        <v>0.17</v>
      </c>
      <c r="I1781" s="47">
        <f t="shared" si="79"/>
        <v>16.296200000000002</v>
      </c>
      <c r="J1781" s="47">
        <f t="shared" si="81"/>
        <v>79.563800000000001</v>
      </c>
      <c r="K1781" s="5">
        <v>44105</v>
      </c>
    </row>
    <row r="1782" spans="1:12" ht="15" customHeight="1" x14ac:dyDescent="0.35">
      <c r="A1782" s="45">
        <v>1781</v>
      </c>
      <c r="B1782" s="14">
        <v>1</v>
      </c>
      <c r="C1782" s="14"/>
      <c r="D1782" s="21" t="s">
        <v>3893</v>
      </c>
      <c r="E1782" s="21" t="s">
        <v>2424</v>
      </c>
      <c r="F1782" s="21" t="s">
        <v>458</v>
      </c>
      <c r="G1782" s="15">
        <v>330</v>
      </c>
      <c r="H1782" s="22">
        <v>0.3</v>
      </c>
      <c r="I1782" s="47">
        <f t="shared" si="79"/>
        <v>99</v>
      </c>
      <c r="J1782" s="47">
        <f t="shared" si="81"/>
        <v>231</v>
      </c>
      <c r="K1782" s="5">
        <v>44682</v>
      </c>
    </row>
    <row r="1783" spans="1:12" ht="15" customHeight="1" x14ac:dyDescent="0.35">
      <c r="A1783" s="45">
        <v>1782</v>
      </c>
      <c r="B1783" s="14">
        <v>0</v>
      </c>
      <c r="C1783" s="46"/>
      <c r="D1783" s="21" t="s">
        <v>2963</v>
      </c>
      <c r="E1783" s="21" t="s">
        <v>2424</v>
      </c>
      <c r="F1783" s="21" t="s">
        <v>989</v>
      </c>
      <c r="G1783" s="15">
        <v>300</v>
      </c>
      <c r="H1783" s="22">
        <v>0.5</v>
      </c>
      <c r="I1783" s="47">
        <f t="shared" si="79"/>
        <v>150</v>
      </c>
      <c r="J1783" s="47">
        <f t="shared" si="81"/>
        <v>150</v>
      </c>
      <c r="K1783" s="5">
        <v>44287</v>
      </c>
    </row>
    <row r="1784" spans="1:12" ht="15" customHeight="1" x14ac:dyDescent="0.35">
      <c r="A1784" s="45">
        <v>1783</v>
      </c>
      <c r="B1784" s="14">
        <v>0</v>
      </c>
      <c r="C1784" s="46"/>
      <c r="D1784" s="21" t="s">
        <v>2103</v>
      </c>
      <c r="E1784" s="21" t="s">
        <v>2104</v>
      </c>
      <c r="F1784" s="21" t="s">
        <v>218</v>
      </c>
      <c r="G1784" s="15">
        <v>758</v>
      </c>
      <c r="H1784" s="22">
        <v>0.1</v>
      </c>
      <c r="I1784" s="47">
        <f t="shared" si="79"/>
        <v>75.8</v>
      </c>
      <c r="J1784" s="47">
        <f t="shared" si="81"/>
        <v>682.2</v>
      </c>
      <c r="K1784" s="5">
        <v>44652</v>
      </c>
    </row>
    <row r="1785" spans="1:12" ht="15" customHeight="1" x14ac:dyDescent="0.35">
      <c r="A1785" s="45">
        <v>1784</v>
      </c>
      <c r="B1785" s="14">
        <v>0</v>
      </c>
      <c r="C1785" s="46"/>
      <c r="D1785" s="21" t="s">
        <v>1454</v>
      </c>
      <c r="E1785" s="21" t="s">
        <v>1455</v>
      </c>
      <c r="F1785" s="21" t="s">
        <v>208</v>
      </c>
      <c r="G1785" s="15">
        <v>210</v>
      </c>
      <c r="H1785" s="22">
        <v>0.4</v>
      </c>
      <c r="I1785" s="47">
        <f t="shared" ref="I1785:I1817" si="82">G1785*H1785</f>
        <v>84</v>
      </c>
      <c r="J1785" s="47">
        <f t="shared" si="81"/>
        <v>126</v>
      </c>
      <c r="K1785" s="5">
        <v>43252</v>
      </c>
    </row>
    <row r="1786" spans="1:12" ht="15" customHeight="1" x14ac:dyDescent="0.35">
      <c r="A1786" s="45">
        <v>1785</v>
      </c>
      <c r="B1786" s="14">
        <v>0</v>
      </c>
      <c r="C1786" s="46"/>
      <c r="D1786" s="21" t="s">
        <v>4202</v>
      </c>
      <c r="E1786" s="21" t="s">
        <v>306</v>
      </c>
      <c r="F1786" s="21" t="s">
        <v>2920</v>
      </c>
      <c r="G1786" s="15">
        <v>669</v>
      </c>
      <c r="H1786" s="22">
        <v>0.15</v>
      </c>
      <c r="I1786" s="47">
        <f t="shared" si="82"/>
        <v>100.35</v>
      </c>
      <c r="J1786" s="47">
        <f t="shared" si="81"/>
        <v>568.65</v>
      </c>
      <c r="K1786" s="5">
        <v>45352</v>
      </c>
    </row>
    <row r="1787" spans="1:12" ht="15" customHeight="1" x14ac:dyDescent="0.35">
      <c r="A1787" s="45">
        <v>1786</v>
      </c>
      <c r="B1787" s="14">
        <v>0</v>
      </c>
      <c r="C1787" s="46"/>
      <c r="D1787" s="21" t="s">
        <v>2911</v>
      </c>
      <c r="E1787" s="21" t="s">
        <v>2912</v>
      </c>
      <c r="F1787" s="21" t="s">
        <v>2913</v>
      </c>
      <c r="G1787" s="15">
        <v>168.48</v>
      </c>
      <c r="H1787" s="22">
        <v>0.3</v>
      </c>
      <c r="I1787" s="47">
        <f t="shared" si="82"/>
        <v>50.543999999999997</v>
      </c>
      <c r="J1787" s="47">
        <f t="shared" si="81"/>
        <v>117.93599999999999</v>
      </c>
      <c r="K1787" s="5">
        <v>44743</v>
      </c>
    </row>
    <row r="1788" spans="1:12" ht="15" customHeight="1" x14ac:dyDescent="0.35">
      <c r="A1788" s="45">
        <v>1787</v>
      </c>
      <c r="B1788" s="14">
        <v>0</v>
      </c>
      <c r="C1788" s="46"/>
      <c r="D1788" s="21" t="s">
        <v>2286</v>
      </c>
      <c r="E1788" s="21" t="s">
        <v>2287</v>
      </c>
      <c r="F1788" s="21" t="s">
        <v>2288</v>
      </c>
      <c r="G1788" s="15">
        <v>123.46</v>
      </c>
      <c r="H1788" s="22">
        <v>0.17</v>
      </c>
      <c r="I1788" s="47">
        <f t="shared" si="82"/>
        <v>20.988199999999999</v>
      </c>
      <c r="J1788" s="47">
        <f t="shared" si="81"/>
        <v>102.4718</v>
      </c>
      <c r="K1788" s="5">
        <v>44166</v>
      </c>
    </row>
    <row r="1789" spans="1:12" ht="15" customHeight="1" x14ac:dyDescent="0.35">
      <c r="A1789" s="45">
        <v>1788</v>
      </c>
      <c r="B1789" s="14">
        <v>1</v>
      </c>
      <c r="C1789" s="46"/>
      <c r="D1789" s="21" t="s">
        <v>4394</v>
      </c>
      <c r="E1789" s="21" t="s">
        <v>315</v>
      </c>
      <c r="F1789" s="21" t="s">
        <v>40</v>
      </c>
      <c r="G1789" s="15">
        <v>165</v>
      </c>
      <c r="H1789" s="22">
        <v>0.4</v>
      </c>
      <c r="I1789" s="47">
        <f t="shared" si="82"/>
        <v>66</v>
      </c>
      <c r="J1789" s="47">
        <f t="shared" si="81"/>
        <v>99</v>
      </c>
      <c r="K1789" s="5">
        <v>43344</v>
      </c>
      <c r="L1789" s="17" t="s">
        <v>2222</v>
      </c>
    </row>
    <row r="1790" spans="1:12" ht="15" customHeight="1" x14ac:dyDescent="0.35">
      <c r="A1790" s="45">
        <v>1789</v>
      </c>
      <c r="B1790" s="14">
        <v>3</v>
      </c>
      <c r="C1790" s="46" t="s">
        <v>3660</v>
      </c>
      <c r="D1790" s="21" t="s">
        <v>2207</v>
      </c>
      <c r="E1790" s="21" t="s">
        <v>88</v>
      </c>
      <c r="F1790" s="21" t="s">
        <v>626</v>
      </c>
      <c r="G1790" s="15">
        <v>120</v>
      </c>
      <c r="H1790" s="22">
        <v>0.4</v>
      </c>
      <c r="I1790" s="47">
        <f t="shared" si="82"/>
        <v>48</v>
      </c>
      <c r="J1790" s="47">
        <f t="shared" si="81"/>
        <v>72</v>
      </c>
      <c r="K1790" s="5">
        <v>44927</v>
      </c>
    </row>
    <row r="1791" spans="1:12" ht="15" customHeight="1" x14ac:dyDescent="0.35">
      <c r="A1791" s="45">
        <v>1790</v>
      </c>
      <c r="B1791" s="14">
        <v>2</v>
      </c>
      <c r="C1791" s="46"/>
      <c r="D1791" s="21" t="s">
        <v>3993</v>
      </c>
      <c r="E1791" s="21" t="s">
        <v>187</v>
      </c>
      <c r="F1791" s="21" t="s">
        <v>2409</v>
      </c>
      <c r="G1791" s="15">
        <v>100.33</v>
      </c>
      <c r="H1791" s="22">
        <v>0.4</v>
      </c>
      <c r="I1791" s="47">
        <f t="shared" si="82"/>
        <v>40.132000000000005</v>
      </c>
      <c r="J1791" s="47">
        <f t="shared" si="81"/>
        <v>60.197999999999993</v>
      </c>
      <c r="K1791" s="5">
        <v>45200</v>
      </c>
    </row>
    <row r="1792" spans="1:12" ht="15" customHeight="1" x14ac:dyDescent="0.35">
      <c r="A1792" s="45">
        <v>1791</v>
      </c>
      <c r="B1792" s="14">
        <v>1</v>
      </c>
      <c r="C1792" s="46"/>
      <c r="D1792" s="21" t="s">
        <v>2802</v>
      </c>
      <c r="E1792" s="21" t="s">
        <v>650</v>
      </c>
      <c r="F1792" s="21" t="s">
        <v>800</v>
      </c>
      <c r="G1792" s="15">
        <v>291</v>
      </c>
      <c r="H1792" s="22">
        <v>0.6</v>
      </c>
      <c r="I1792" s="47">
        <f t="shared" si="82"/>
        <v>174.6</v>
      </c>
      <c r="J1792" s="47">
        <f t="shared" si="81"/>
        <v>116.4</v>
      </c>
      <c r="K1792" s="5">
        <v>43709</v>
      </c>
    </row>
    <row r="1793" spans="1:13" ht="15" customHeight="1" x14ac:dyDescent="0.35">
      <c r="A1793" s="45">
        <v>1792</v>
      </c>
      <c r="B1793" s="14">
        <v>1</v>
      </c>
      <c r="C1793" s="46" t="s">
        <v>3508</v>
      </c>
      <c r="D1793" s="21" t="s">
        <v>311</v>
      </c>
      <c r="E1793" s="21" t="s">
        <v>305</v>
      </c>
      <c r="F1793" s="21" t="s">
        <v>801</v>
      </c>
      <c r="G1793" s="15">
        <v>165.8</v>
      </c>
      <c r="H1793" s="22">
        <v>0.18</v>
      </c>
      <c r="I1793" s="47">
        <f t="shared" si="82"/>
        <v>29.844000000000001</v>
      </c>
      <c r="J1793" s="47">
        <f t="shared" si="81"/>
        <v>135.95600000000002</v>
      </c>
      <c r="K1793" s="5">
        <v>45413</v>
      </c>
      <c r="L1793" s="19"/>
    </row>
    <row r="1794" spans="1:13" ht="15" customHeight="1" x14ac:dyDescent="0.35">
      <c r="A1794" s="45">
        <v>1793</v>
      </c>
      <c r="B1794" s="14">
        <v>1</v>
      </c>
      <c r="C1794" s="46"/>
      <c r="D1794" s="21" t="s">
        <v>1597</v>
      </c>
      <c r="E1794" s="21" t="s">
        <v>305</v>
      </c>
      <c r="F1794" s="21" t="s">
        <v>56</v>
      </c>
      <c r="G1794" s="15">
        <v>551.25</v>
      </c>
      <c r="H1794" s="22">
        <v>0.25</v>
      </c>
      <c r="I1794" s="47">
        <f t="shared" si="82"/>
        <v>137.8125</v>
      </c>
      <c r="J1794" s="47">
        <f t="shared" si="81"/>
        <v>413.4375</v>
      </c>
      <c r="K1794" s="5">
        <v>44805</v>
      </c>
    </row>
    <row r="1795" spans="1:13" ht="15" customHeight="1" x14ac:dyDescent="0.35">
      <c r="A1795" s="45">
        <v>1794</v>
      </c>
      <c r="B1795" s="14">
        <v>0</v>
      </c>
      <c r="C1795" s="46"/>
      <c r="D1795" s="21" t="s">
        <v>1283</v>
      </c>
      <c r="E1795" s="21" t="s">
        <v>1282</v>
      </c>
      <c r="F1795" s="21">
        <v>7.4999999999999997E-2</v>
      </c>
      <c r="G1795" s="15">
        <v>401.37</v>
      </c>
      <c r="H1795" s="22">
        <v>0.25</v>
      </c>
      <c r="I1795" s="47">
        <f t="shared" si="82"/>
        <v>100.3425</v>
      </c>
      <c r="J1795" s="47">
        <f t="shared" si="81"/>
        <v>301.02750000000003</v>
      </c>
      <c r="K1795" s="5">
        <v>43009</v>
      </c>
      <c r="M1795" s="23"/>
    </row>
    <row r="1796" spans="1:13" ht="15" customHeight="1" x14ac:dyDescent="0.35">
      <c r="A1796" s="45">
        <v>1795</v>
      </c>
      <c r="B1796" s="14">
        <v>0</v>
      </c>
      <c r="C1796" s="46"/>
      <c r="D1796" s="21" t="s">
        <v>304</v>
      </c>
      <c r="E1796" s="21" t="s">
        <v>305</v>
      </c>
      <c r="F1796" s="21" t="s">
        <v>801</v>
      </c>
      <c r="G1796" s="15">
        <v>128.62</v>
      </c>
      <c r="H1796" s="22">
        <v>0.2</v>
      </c>
      <c r="I1796" s="47">
        <f t="shared" si="82"/>
        <v>25.724000000000004</v>
      </c>
      <c r="J1796" s="47">
        <f t="shared" si="81"/>
        <v>102.896</v>
      </c>
      <c r="K1796" s="5">
        <v>44256</v>
      </c>
      <c r="M1796" s="23"/>
    </row>
    <row r="1797" spans="1:13" ht="15" customHeight="1" x14ac:dyDescent="0.35">
      <c r="A1797" s="45">
        <v>1796</v>
      </c>
      <c r="B1797" s="14">
        <v>0</v>
      </c>
      <c r="C1797" s="46"/>
      <c r="D1797" s="21" t="s">
        <v>307</v>
      </c>
      <c r="E1797" s="21" t="s">
        <v>279</v>
      </c>
      <c r="F1797" s="21" t="s">
        <v>475</v>
      </c>
      <c r="G1797" s="15">
        <v>336</v>
      </c>
      <c r="H1797" s="22">
        <v>0.2</v>
      </c>
      <c r="I1797" s="47">
        <f t="shared" si="82"/>
        <v>67.2</v>
      </c>
      <c r="J1797" s="47">
        <f t="shared" si="81"/>
        <v>268.8</v>
      </c>
      <c r="K1797" s="5">
        <v>44562</v>
      </c>
      <c r="M1797" s="23"/>
    </row>
    <row r="1798" spans="1:13" ht="15" customHeight="1" x14ac:dyDescent="0.35">
      <c r="A1798" s="45">
        <v>1797</v>
      </c>
      <c r="B1798" s="14">
        <v>0</v>
      </c>
      <c r="C1798" s="46"/>
      <c r="D1798" s="21" t="s">
        <v>308</v>
      </c>
      <c r="E1798" s="21" t="s">
        <v>279</v>
      </c>
      <c r="F1798" s="21" t="s">
        <v>718</v>
      </c>
      <c r="G1798" s="15">
        <v>272</v>
      </c>
      <c r="H1798" s="22">
        <v>0.2</v>
      </c>
      <c r="I1798" s="47">
        <f t="shared" si="82"/>
        <v>54.400000000000006</v>
      </c>
      <c r="J1798" s="47">
        <f t="shared" si="81"/>
        <v>217.6</v>
      </c>
      <c r="K1798" s="5">
        <v>44197</v>
      </c>
      <c r="M1798" s="23"/>
    </row>
    <row r="1799" spans="1:13" ht="15" customHeight="1" x14ac:dyDescent="0.35">
      <c r="A1799" s="45">
        <v>1798</v>
      </c>
      <c r="B1799" s="14">
        <v>0</v>
      </c>
      <c r="C1799" s="46"/>
      <c r="D1799" s="21" t="s">
        <v>1330</v>
      </c>
      <c r="E1799" s="21" t="s">
        <v>1321</v>
      </c>
      <c r="F1799" s="21" t="s">
        <v>232</v>
      </c>
      <c r="G1799" s="15">
        <v>1002</v>
      </c>
      <c r="H1799" s="22">
        <v>0.13</v>
      </c>
      <c r="I1799" s="47">
        <f t="shared" si="82"/>
        <v>130.26</v>
      </c>
      <c r="J1799" s="47">
        <f t="shared" si="81"/>
        <v>871.74</v>
      </c>
      <c r="K1799" s="5">
        <v>43101</v>
      </c>
    </row>
    <row r="1800" spans="1:13" ht="15" customHeight="1" x14ac:dyDescent="0.35">
      <c r="A1800" s="45">
        <v>1799</v>
      </c>
      <c r="B1800" s="14">
        <v>0</v>
      </c>
      <c r="C1800" s="46"/>
      <c r="D1800" s="21" t="s">
        <v>990</v>
      </c>
      <c r="E1800" s="21" t="s">
        <v>279</v>
      </c>
      <c r="F1800" s="21"/>
      <c r="G1800" s="15">
        <v>198</v>
      </c>
      <c r="H1800" s="22">
        <v>0.5</v>
      </c>
      <c r="I1800" s="47">
        <f t="shared" si="82"/>
        <v>99</v>
      </c>
      <c r="J1800" s="47">
        <f t="shared" si="81"/>
        <v>99</v>
      </c>
      <c r="K1800" s="5">
        <v>43922</v>
      </c>
    </row>
    <row r="1801" spans="1:13" ht="15" customHeight="1" x14ac:dyDescent="0.35">
      <c r="A1801" s="45">
        <v>1800</v>
      </c>
      <c r="B1801" s="14">
        <v>0</v>
      </c>
      <c r="C1801" s="46"/>
      <c r="D1801" s="21" t="s">
        <v>3988</v>
      </c>
      <c r="E1801" s="21" t="s">
        <v>279</v>
      </c>
      <c r="F1801" s="21"/>
      <c r="G1801" s="15">
        <v>174</v>
      </c>
      <c r="H1801" s="22">
        <v>0.5</v>
      </c>
      <c r="I1801" s="47">
        <f t="shared" si="82"/>
        <v>87</v>
      </c>
      <c r="J1801" s="47">
        <f t="shared" si="81"/>
        <v>87</v>
      </c>
      <c r="K1801" s="5"/>
      <c r="M1801" s="23"/>
    </row>
    <row r="1802" spans="1:13" ht="15" customHeight="1" x14ac:dyDescent="0.35">
      <c r="A1802" s="45">
        <v>1801</v>
      </c>
      <c r="B1802" s="14">
        <v>0</v>
      </c>
      <c r="C1802" s="46"/>
      <c r="D1802" s="21" t="s">
        <v>312</v>
      </c>
      <c r="E1802" s="21" t="s">
        <v>288</v>
      </c>
      <c r="F1802" s="21" t="s">
        <v>693</v>
      </c>
      <c r="G1802" s="15">
        <v>72.099999999999994</v>
      </c>
      <c r="H1802" s="22">
        <v>0.4</v>
      </c>
      <c r="I1802" s="47">
        <f t="shared" si="82"/>
        <v>28.84</v>
      </c>
      <c r="J1802" s="47">
        <f t="shared" si="81"/>
        <v>43.259999999999991</v>
      </c>
      <c r="K1802" s="5">
        <v>42979</v>
      </c>
    </row>
    <row r="1803" spans="1:13" ht="15" customHeight="1" x14ac:dyDescent="0.35">
      <c r="A1803" s="45">
        <v>1802</v>
      </c>
      <c r="B1803" s="14">
        <v>1</v>
      </c>
      <c r="C1803" s="14"/>
      <c r="D1803" s="21" t="s">
        <v>4052</v>
      </c>
      <c r="E1803" s="21" t="s">
        <v>4053</v>
      </c>
      <c r="F1803" s="21"/>
      <c r="G1803" s="15">
        <v>550</v>
      </c>
      <c r="H1803" s="22">
        <v>0.5</v>
      </c>
      <c r="I1803" s="47">
        <f t="shared" si="82"/>
        <v>275</v>
      </c>
      <c r="J1803" s="47">
        <f t="shared" si="81"/>
        <v>275</v>
      </c>
      <c r="K1803" s="5"/>
    </row>
    <row r="1804" spans="1:13" ht="15" customHeight="1" x14ac:dyDescent="0.35">
      <c r="A1804" s="45">
        <v>1803</v>
      </c>
      <c r="B1804" s="14">
        <v>1</v>
      </c>
      <c r="C1804" s="46"/>
      <c r="D1804" s="21" t="s">
        <v>4273</v>
      </c>
      <c r="E1804" s="21" t="s">
        <v>317</v>
      </c>
      <c r="F1804" s="21" t="s">
        <v>400</v>
      </c>
      <c r="G1804" s="15">
        <v>216</v>
      </c>
      <c r="H1804" s="22">
        <v>0.6</v>
      </c>
      <c r="I1804" s="47">
        <f t="shared" si="82"/>
        <v>129.6</v>
      </c>
      <c r="J1804" s="47">
        <f t="shared" si="81"/>
        <v>86.4</v>
      </c>
      <c r="K1804" s="5">
        <v>45078</v>
      </c>
      <c r="M1804" s="23"/>
    </row>
    <row r="1805" spans="1:13" ht="15" customHeight="1" x14ac:dyDescent="0.35">
      <c r="A1805" s="45">
        <v>1804</v>
      </c>
      <c r="B1805" s="14">
        <v>0</v>
      </c>
      <c r="C1805" s="46"/>
      <c r="D1805" s="21" t="s">
        <v>3180</v>
      </c>
      <c r="E1805" s="21" t="s">
        <v>3181</v>
      </c>
      <c r="F1805" s="21"/>
      <c r="G1805" s="15">
        <v>165</v>
      </c>
      <c r="H1805" s="22">
        <v>0.5</v>
      </c>
      <c r="I1805" s="47">
        <f t="shared" si="82"/>
        <v>82.5</v>
      </c>
      <c r="J1805" s="47">
        <f t="shared" si="81"/>
        <v>82.5</v>
      </c>
      <c r="K1805" s="5">
        <v>43983</v>
      </c>
      <c r="M1805" s="23"/>
    </row>
    <row r="1806" spans="1:13" ht="15" customHeight="1" x14ac:dyDescent="0.35">
      <c r="A1806" s="45">
        <v>1805</v>
      </c>
      <c r="B1806" s="14">
        <v>1</v>
      </c>
      <c r="C1806" s="46" t="s">
        <v>3465</v>
      </c>
      <c r="D1806" s="21" t="s">
        <v>309</v>
      </c>
      <c r="E1806" s="21" t="s">
        <v>310</v>
      </c>
      <c r="F1806" s="21" t="s">
        <v>802</v>
      </c>
      <c r="G1806" s="15">
        <v>300</v>
      </c>
      <c r="H1806" s="22">
        <v>0.15</v>
      </c>
      <c r="I1806" s="47">
        <f t="shared" si="82"/>
        <v>45</v>
      </c>
      <c r="J1806" s="47">
        <f t="shared" si="81"/>
        <v>255</v>
      </c>
      <c r="K1806" s="5">
        <v>44470</v>
      </c>
    </row>
    <row r="1807" spans="1:13" ht="15" customHeight="1" x14ac:dyDescent="0.35">
      <c r="A1807" s="45">
        <v>1806</v>
      </c>
      <c r="B1807" s="14">
        <v>1</v>
      </c>
      <c r="C1807" s="46"/>
      <c r="D1807" s="21" t="s">
        <v>1775</v>
      </c>
      <c r="E1807" s="21" t="s">
        <v>1776</v>
      </c>
      <c r="F1807" s="21" t="s">
        <v>1777</v>
      </c>
      <c r="G1807" s="15">
        <v>737</v>
      </c>
      <c r="H1807" s="22">
        <v>0.2</v>
      </c>
      <c r="I1807" s="47">
        <f t="shared" si="82"/>
        <v>147.4</v>
      </c>
      <c r="J1807" s="47">
        <f t="shared" si="81"/>
        <v>589.6</v>
      </c>
      <c r="K1807" s="5">
        <v>45901</v>
      </c>
    </row>
    <row r="1808" spans="1:13" ht="15" customHeight="1" x14ac:dyDescent="0.35">
      <c r="A1808" s="45">
        <v>1807</v>
      </c>
      <c r="B1808" s="14">
        <v>2</v>
      </c>
      <c r="C1808" s="46"/>
      <c r="D1808" s="21" t="s">
        <v>4201</v>
      </c>
      <c r="E1808" s="21" t="s">
        <v>73</v>
      </c>
      <c r="F1808" s="21" t="s">
        <v>202</v>
      </c>
      <c r="G1808" s="15">
        <v>129</v>
      </c>
      <c r="H1808" s="22">
        <v>0.6</v>
      </c>
      <c r="I1808" s="47">
        <f t="shared" si="82"/>
        <v>77.399999999999991</v>
      </c>
      <c r="J1808" s="47">
        <f t="shared" si="81"/>
        <v>51.600000000000009</v>
      </c>
      <c r="K1808" s="5">
        <v>45017</v>
      </c>
    </row>
    <row r="1809" spans="1:12" ht="15" customHeight="1" x14ac:dyDescent="0.35">
      <c r="A1809" s="45">
        <v>1808</v>
      </c>
      <c r="B1809" s="14">
        <v>0</v>
      </c>
      <c r="C1809" s="46"/>
      <c r="D1809" s="21" t="s">
        <v>4072</v>
      </c>
      <c r="E1809" s="21" t="s">
        <v>73</v>
      </c>
      <c r="F1809" s="21"/>
      <c r="G1809" s="15">
        <v>320</v>
      </c>
      <c r="H1809" s="22">
        <v>0.6</v>
      </c>
      <c r="I1809" s="47">
        <f t="shared" si="82"/>
        <v>192</v>
      </c>
      <c r="J1809" s="47">
        <f t="shared" si="81"/>
        <v>128</v>
      </c>
      <c r="K1809" s="5">
        <v>44805</v>
      </c>
    </row>
    <row r="1810" spans="1:12" ht="15" customHeight="1" x14ac:dyDescent="0.35">
      <c r="A1810" s="45">
        <v>1809</v>
      </c>
      <c r="B1810" s="14">
        <v>3</v>
      </c>
      <c r="C1810" s="46"/>
      <c r="D1810" s="21" t="s">
        <v>4073</v>
      </c>
      <c r="E1810" s="21" t="s">
        <v>73</v>
      </c>
      <c r="F1810" s="21" t="s">
        <v>803</v>
      </c>
      <c r="G1810" s="15">
        <v>163</v>
      </c>
      <c r="H1810" s="22">
        <v>0.65</v>
      </c>
      <c r="I1810" s="47">
        <f t="shared" si="82"/>
        <v>105.95</v>
      </c>
      <c r="J1810" s="47">
        <f t="shared" ref="J1810:J1842" si="83">G1810-I1810</f>
        <v>57.05</v>
      </c>
      <c r="K1810" s="5">
        <v>45261</v>
      </c>
    </row>
    <row r="1811" spans="1:12" ht="15" customHeight="1" x14ac:dyDescent="0.35">
      <c r="A1811" s="45">
        <v>1810</v>
      </c>
      <c r="B1811" s="14">
        <v>2</v>
      </c>
      <c r="C1811" s="46"/>
      <c r="D1811" s="21" t="s">
        <v>4500</v>
      </c>
      <c r="E1811" s="21" t="s">
        <v>591</v>
      </c>
      <c r="F1811" s="21" t="s">
        <v>208</v>
      </c>
      <c r="G1811" s="15">
        <v>129</v>
      </c>
      <c r="H1811" s="22">
        <v>0.6</v>
      </c>
      <c r="I1811" s="47">
        <f t="shared" si="82"/>
        <v>77.399999999999991</v>
      </c>
      <c r="J1811" s="47">
        <f t="shared" si="83"/>
        <v>51.600000000000009</v>
      </c>
      <c r="K1811" s="5">
        <v>45292</v>
      </c>
    </row>
    <row r="1812" spans="1:12" ht="15" customHeight="1" x14ac:dyDescent="0.35">
      <c r="A1812" s="45">
        <v>1811</v>
      </c>
      <c r="B1812" s="14">
        <v>1</v>
      </c>
      <c r="C1812" s="46"/>
      <c r="D1812" s="21" t="s">
        <v>2108</v>
      </c>
      <c r="E1812" s="21" t="s">
        <v>591</v>
      </c>
      <c r="F1812" s="21" t="s">
        <v>2107</v>
      </c>
      <c r="G1812" s="15">
        <v>140</v>
      </c>
      <c r="H1812" s="22">
        <v>0.15</v>
      </c>
      <c r="I1812" s="47">
        <f t="shared" si="82"/>
        <v>21</v>
      </c>
      <c r="J1812" s="47">
        <f t="shared" si="83"/>
        <v>119</v>
      </c>
      <c r="K1812" s="5">
        <v>43862</v>
      </c>
    </row>
    <row r="1813" spans="1:12" ht="15" customHeight="1" x14ac:dyDescent="0.35">
      <c r="A1813" s="45">
        <v>1812</v>
      </c>
      <c r="B1813" s="14">
        <v>0</v>
      </c>
      <c r="C1813" s="46" t="s">
        <v>3569</v>
      </c>
      <c r="D1813" s="21" t="s">
        <v>2658</v>
      </c>
      <c r="E1813" s="21" t="s">
        <v>276</v>
      </c>
      <c r="F1813" s="21" t="s">
        <v>218</v>
      </c>
      <c r="G1813" s="15">
        <v>336</v>
      </c>
      <c r="H1813" s="22">
        <v>0.18</v>
      </c>
      <c r="I1813" s="47">
        <f t="shared" si="82"/>
        <v>60.48</v>
      </c>
      <c r="J1813" s="47">
        <f t="shared" si="83"/>
        <v>275.52</v>
      </c>
      <c r="K1813" s="5">
        <v>44621</v>
      </c>
    </row>
    <row r="1814" spans="1:12" ht="15" customHeight="1" x14ac:dyDescent="0.35">
      <c r="A1814" s="45">
        <v>1813</v>
      </c>
      <c r="B1814" s="14">
        <v>1</v>
      </c>
      <c r="C1814" s="46"/>
      <c r="D1814" s="21" t="s">
        <v>1527</v>
      </c>
      <c r="E1814" s="21" t="s">
        <v>276</v>
      </c>
      <c r="F1814" s="21" t="s">
        <v>723</v>
      </c>
      <c r="G1814" s="15">
        <v>191</v>
      </c>
      <c r="H1814" s="22">
        <v>0.5</v>
      </c>
      <c r="I1814" s="47">
        <f t="shared" si="82"/>
        <v>95.5</v>
      </c>
      <c r="J1814" s="47">
        <f t="shared" si="83"/>
        <v>95.5</v>
      </c>
      <c r="K1814" s="5">
        <v>44743</v>
      </c>
      <c r="L1814" s="17" t="s">
        <v>4569</v>
      </c>
    </row>
    <row r="1815" spans="1:12" ht="15" customHeight="1" x14ac:dyDescent="0.35">
      <c r="A1815" s="45">
        <v>1814</v>
      </c>
      <c r="B1815" s="14">
        <v>0</v>
      </c>
      <c r="C1815" s="46"/>
      <c r="D1815" s="21" t="s">
        <v>4156</v>
      </c>
      <c r="E1815" s="21" t="s">
        <v>314</v>
      </c>
      <c r="F1815" s="21"/>
      <c r="G1815" s="15">
        <v>72</v>
      </c>
      <c r="H1815" s="22">
        <v>0.2</v>
      </c>
      <c r="I1815" s="47">
        <f t="shared" si="82"/>
        <v>14.4</v>
      </c>
      <c r="J1815" s="47">
        <f t="shared" si="83"/>
        <v>57.6</v>
      </c>
      <c r="K1815" s="5">
        <v>44470</v>
      </c>
    </row>
    <row r="1816" spans="1:12" ht="15" customHeight="1" x14ac:dyDescent="0.35">
      <c r="A1816" s="45">
        <v>1815</v>
      </c>
      <c r="B1816" s="14">
        <v>2</v>
      </c>
      <c r="C1816" s="46" t="s">
        <v>3596</v>
      </c>
      <c r="D1816" s="21" t="s">
        <v>3597</v>
      </c>
      <c r="E1816" s="21" t="s">
        <v>314</v>
      </c>
      <c r="F1816" s="21"/>
      <c r="G1816" s="15">
        <v>162</v>
      </c>
      <c r="H1816" s="22">
        <v>0.5</v>
      </c>
      <c r="I1816" s="47">
        <f t="shared" si="82"/>
        <v>81</v>
      </c>
      <c r="J1816" s="47">
        <f t="shared" si="83"/>
        <v>81</v>
      </c>
      <c r="K1816" s="5">
        <v>44470</v>
      </c>
    </row>
    <row r="1817" spans="1:12" ht="15" customHeight="1" x14ac:dyDescent="0.35">
      <c r="A1817" s="45">
        <v>1816</v>
      </c>
      <c r="B1817" s="14">
        <v>0</v>
      </c>
      <c r="C1817" s="46" t="s">
        <v>3595</v>
      </c>
      <c r="D1817" s="21" t="s">
        <v>4157</v>
      </c>
      <c r="E1817" s="21" t="s">
        <v>314</v>
      </c>
      <c r="F1817" s="21" t="s">
        <v>804</v>
      </c>
      <c r="G1817" s="15">
        <v>81</v>
      </c>
      <c r="H1817" s="22">
        <v>0.3</v>
      </c>
      <c r="I1817" s="47">
        <f t="shared" si="82"/>
        <v>24.3</v>
      </c>
      <c r="J1817" s="47">
        <f t="shared" si="83"/>
        <v>56.7</v>
      </c>
      <c r="K1817" s="5">
        <v>44470</v>
      </c>
    </row>
    <row r="1818" spans="1:12" ht="15" customHeight="1" x14ac:dyDescent="0.35">
      <c r="A1818" s="45">
        <v>1817</v>
      </c>
      <c r="B1818" s="14">
        <v>3</v>
      </c>
      <c r="C1818" s="46" t="s">
        <v>3607</v>
      </c>
      <c r="D1818" s="21" t="s">
        <v>313</v>
      </c>
      <c r="E1818" s="21" t="s">
        <v>170</v>
      </c>
      <c r="F1818" s="21" t="s">
        <v>44</v>
      </c>
      <c r="G1818" s="15">
        <v>100</v>
      </c>
      <c r="H1818" s="22">
        <v>0.7</v>
      </c>
      <c r="I1818" s="47">
        <f t="shared" ref="I1818:I1850" si="84">G1818*H1818</f>
        <v>70</v>
      </c>
      <c r="J1818" s="47">
        <f t="shared" si="83"/>
        <v>30</v>
      </c>
      <c r="K1818" s="5">
        <v>44986</v>
      </c>
    </row>
    <row r="1819" spans="1:12" ht="15" customHeight="1" x14ac:dyDescent="0.35">
      <c r="A1819" s="45">
        <v>1818</v>
      </c>
      <c r="B1819" s="14">
        <v>0</v>
      </c>
      <c r="C1819" s="46"/>
      <c r="D1819" s="21" t="s">
        <v>316</v>
      </c>
      <c r="E1819" s="21" t="s">
        <v>209</v>
      </c>
      <c r="F1819" s="21" t="s">
        <v>210</v>
      </c>
      <c r="G1819" s="15">
        <v>208</v>
      </c>
      <c r="H1819" s="22">
        <v>0.4</v>
      </c>
      <c r="I1819" s="47">
        <f t="shared" si="84"/>
        <v>83.2</v>
      </c>
      <c r="J1819" s="47">
        <f t="shared" si="83"/>
        <v>124.8</v>
      </c>
      <c r="K1819" s="5">
        <v>42856</v>
      </c>
      <c r="L1819" s="27"/>
    </row>
    <row r="1820" spans="1:12" ht="15" customHeight="1" x14ac:dyDescent="0.35">
      <c r="A1820" s="45">
        <v>1819</v>
      </c>
      <c r="B1820" s="14">
        <v>1</v>
      </c>
      <c r="C1820" s="46"/>
      <c r="D1820" s="21" t="s">
        <v>2756</v>
      </c>
      <c r="E1820" s="21" t="s">
        <v>2757</v>
      </c>
      <c r="F1820" s="21"/>
      <c r="G1820" s="15">
        <v>198</v>
      </c>
      <c r="H1820" s="22">
        <v>0.4</v>
      </c>
      <c r="I1820" s="47">
        <f t="shared" si="84"/>
        <v>79.2</v>
      </c>
      <c r="J1820" s="47">
        <f t="shared" si="83"/>
        <v>118.8</v>
      </c>
      <c r="K1820" s="5">
        <v>44501</v>
      </c>
    </row>
    <row r="1821" spans="1:12" ht="15" customHeight="1" x14ac:dyDescent="0.35">
      <c r="A1821" s="45">
        <v>1820</v>
      </c>
      <c r="B1821" s="14">
        <v>0</v>
      </c>
      <c r="C1821" s="14"/>
      <c r="D1821" s="21" t="s">
        <v>3926</v>
      </c>
      <c r="E1821" s="21" t="s">
        <v>152</v>
      </c>
      <c r="F1821" s="21" t="s">
        <v>3927</v>
      </c>
      <c r="G1821" s="15">
        <v>195</v>
      </c>
      <c r="H1821" s="22">
        <v>0.6</v>
      </c>
      <c r="I1821" s="47">
        <f t="shared" si="84"/>
        <v>117</v>
      </c>
      <c r="J1821" s="47">
        <f t="shared" si="83"/>
        <v>78</v>
      </c>
      <c r="K1821" s="5">
        <v>44896</v>
      </c>
    </row>
    <row r="1822" spans="1:12" ht="15" customHeight="1" x14ac:dyDescent="0.35">
      <c r="A1822" s="45">
        <v>1821</v>
      </c>
      <c r="B1822" s="14">
        <v>3</v>
      </c>
      <c r="C1822" s="46"/>
      <c r="D1822" s="21" t="s">
        <v>4208</v>
      </c>
      <c r="E1822" s="21" t="s">
        <v>269</v>
      </c>
      <c r="F1822" s="21" t="s">
        <v>4209</v>
      </c>
      <c r="G1822" s="15">
        <v>72</v>
      </c>
      <c r="H1822" s="22">
        <v>0.2</v>
      </c>
      <c r="I1822" s="47">
        <f t="shared" si="84"/>
        <v>14.4</v>
      </c>
      <c r="J1822" s="47">
        <f t="shared" si="83"/>
        <v>57.6</v>
      </c>
      <c r="K1822" s="5"/>
    </row>
    <row r="1823" spans="1:12" ht="15" customHeight="1" x14ac:dyDescent="0.35">
      <c r="A1823" s="45">
        <v>1822</v>
      </c>
      <c r="B1823" s="14">
        <v>0</v>
      </c>
      <c r="C1823" s="46"/>
      <c r="D1823" s="21" t="s">
        <v>658</v>
      </c>
      <c r="E1823" s="21" t="s">
        <v>269</v>
      </c>
      <c r="F1823" s="21" t="s">
        <v>659</v>
      </c>
      <c r="G1823" s="15">
        <v>43</v>
      </c>
      <c r="H1823" s="22">
        <v>0.4</v>
      </c>
      <c r="I1823" s="47">
        <f t="shared" si="84"/>
        <v>17.2</v>
      </c>
      <c r="J1823" s="47">
        <f t="shared" si="83"/>
        <v>25.8</v>
      </c>
      <c r="K1823" s="5">
        <v>43191</v>
      </c>
    </row>
    <row r="1824" spans="1:12" ht="15" customHeight="1" x14ac:dyDescent="0.35">
      <c r="A1824" s="45">
        <v>1823</v>
      </c>
      <c r="B1824" s="14">
        <v>0</v>
      </c>
      <c r="C1824" s="46"/>
      <c r="D1824" s="21" t="s">
        <v>656</v>
      </c>
      <c r="E1824" s="21" t="s">
        <v>269</v>
      </c>
      <c r="F1824" s="21" t="s">
        <v>657</v>
      </c>
      <c r="G1824" s="15">
        <v>49.5</v>
      </c>
      <c r="H1824" s="22">
        <v>0.4</v>
      </c>
      <c r="I1824" s="47">
        <f t="shared" si="84"/>
        <v>19.8</v>
      </c>
      <c r="J1824" s="47">
        <f t="shared" si="83"/>
        <v>29.7</v>
      </c>
      <c r="K1824" s="5">
        <v>42736</v>
      </c>
      <c r="L1824" s="19"/>
    </row>
    <row r="1825" spans="1:12" ht="15" customHeight="1" x14ac:dyDescent="0.35">
      <c r="A1825" s="45">
        <v>1824</v>
      </c>
      <c r="B1825" s="14">
        <v>0</v>
      </c>
      <c r="C1825" s="46"/>
      <c r="D1825" s="21" t="s">
        <v>2762</v>
      </c>
      <c r="E1825" s="21" t="s">
        <v>1794</v>
      </c>
      <c r="F1825" s="21" t="s">
        <v>410</v>
      </c>
      <c r="G1825" s="15">
        <v>424</v>
      </c>
      <c r="H1825" s="22">
        <v>0.65</v>
      </c>
      <c r="I1825" s="47">
        <f t="shared" si="84"/>
        <v>275.60000000000002</v>
      </c>
      <c r="J1825" s="47">
        <f t="shared" si="83"/>
        <v>148.39999999999998</v>
      </c>
      <c r="K1825" s="5">
        <v>45108</v>
      </c>
    </row>
    <row r="1826" spans="1:12" ht="15" customHeight="1" x14ac:dyDescent="0.35">
      <c r="A1826" s="45">
        <v>1825</v>
      </c>
      <c r="B1826" s="14">
        <v>0</v>
      </c>
      <c r="C1826" s="46"/>
      <c r="D1826" s="21" t="s">
        <v>1790</v>
      </c>
      <c r="E1826" s="21" t="s">
        <v>480</v>
      </c>
      <c r="F1826" s="21"/>
      <c r="G1826" s="15">
        <v>426</v>
      </c>
      <c r="H1826" s="22">
        <v>0.2</v>
      </c>
      <c r="I1826" s="47">
        <f t="shared" si="84"/>
        <v>85.2</v>
      </c>
      <c r="J1826" s="47">
        <f t="shared" si="83"/>
        <v>340.8</v>
      </c>
      <c r="K1826" s="5">
        <v>44075</v>
      </c>
    </row>
    <row r="1827" spans="1:12" ht="15" customHeight="1" x14ac:dyDescent="0.35">
      <c r="A1827" s="45">
        <v>1826</v>
      </c>
      <c r="B1827" s="14">
        <v>0</v>
      </c>
      <c r="C1827" s="46"/>
      <c r="D1827" s="21" t="s">
        <v>2082</v>
      </c>
      <c r="E1827" s="21" t="s">
        <v>1711</v>
      </c>
      <c r="F1827" s="21" t="s">
        <v>44</v>
      </c>
      <c r="G1827" s="15">
        <v>2507</v>
      </c>
      <c r="H1827" s="22">
        <v>0.2</v>
      </c>
      <c r="I1827" s="47">
        <f t="shared" si="84"/>
        <v>501.40000000000003</v>
      </c>
      <c r="J1827" s="47">
        <f t="shared" si="83"/>
        <v>2005.6</v>
      </c>
      <c r="K1827" s="5">
        <v>44013</v>
      </c>
    </row>
    <row r="1828" spans="1:12" ht="15" customHeight="1" x14ac:dyDescent="0.35">
      <c r="A1828" s="45">
        <v>1827</v>
      </c>
      <c r="B1828" s="14">
        <v>0</v>
      </c>
      <c r="C1828" s="46"/>
      <c r="D1828" s="21" t="s">
        <v>1710</v>
      </c>
      <c r="E1828" s="21" t="s">
        <v>1711</v>
      </c>
      <c r="F1828" s="21" t="s">
        <v>40</v>
      </c>
      <c r="G1828" s="15">
        <v>2725</v>
      </c>
      <c r="H1828" s="22">
        <v>0.2</v>
      </c>
      <c r="I1828" s="47">
        <f t="shared" si="84"/>
        <v>545</v>
      </c>
      <c r="J1828" s="47">
        <f t="shared" si="83"/>
        <v>2180</v>
      </c>
      <c r="K1828" s="5">
        <v>43739</v>
      </c>
    </row>
    <row r="1829" spans="1:12" ht="15" customHeight="1" x14ac:dyDescent="0.35">
      <c r="A1829" s="45">
        <v>1828</v>
      </c>
      <c r="B1829" s="14">
        <v>0</v>
      </c>
      <c r="C1829" s="46"/>
      <c r="D1829" s="21" t="s">
        <v>1710</v>
      </c>
      <c r="E1829" s="21" t="s">
        <v>1711</v>
      </c>
      <c r="F1829" s="21" t="s">
        <v>993</v>
      </c>
      <c r="G1829" s="15">
        <v>1919</v>
      </c>
      <c r="H1829" s="22">
        <v>0.15</v>
      </c>
      <c r="I1829" s="47">
        <f t="shared" si="84"/>
        <v>287.84999999999997</v>
      </c>
      <c r="J1829" s="47">
        <f t="shared" si="83"/>
        <v>1631.15</v>
      </c>
      <c r="K1829" s="5">
        <v>43497</v>
      </c>
    </row>
    <row r="1830" spans="1:12" ht="15" customHeight="1" x14ac:dyDescent="0.35">
      <c r="A1830" s="45">
        <v>1829</v>
      </c>
      <c r="B1830" s="14">
        <v>0</v>
      </c>
      <c r="C1830" s="14"/>
      <c r="D1830" s="21" t="s">
        <v>3951</v>
      </c>
      <c r="E1830" s="21" t="s">
        <v>1581</v>
      </c>
      <c r="F1830" s="21"/>
      <c r="G1830" s="15">
        <v>96</v>
      </c>
      <c r="H1830" s="22">
        <v>0.15</v>
      </c>
      <c r="I1830" s="47">
        <f t="shared" si="84"/>
        <v>14.399999999999999</v>
      </c>
      <c r="J1830" s="47">
        <f t="shared" si="83"/>
        <v>81.599999999999994</v>
      </c>
      <c r="K1830" s="5">
        <v>45139</v>
      </c>
    </row>
    <row r="1831" spans="1:12" ht="15" customHeight="1" x14ac:dyDescent="0.35">
      <c r="A1831" s="45">
        <v>1830</v>
      </c>
      <c r="B1831" s="14">
        <v>0</v>
      </c>
      <c r="C1831" s="14"/>
      <c r="D1831" s="21" t="s">
        <v>1873</v>
      </c>
      <c r="E1831" s="21" t="s">
        <v>1581</v>
      </c>
      <c r="F1831" s="21"/>
      <c r="G1831" s="15">
        <v>68</v>
      </c>
      <c r="H1831" s="22">
        <v>0.13</v>
      </c>
      <c r="I1831" s="47">
        <f t="shared" si="84"/>
        <v>8.84</v>
      </c>
      <c r="J1831" s="47">
        <f t="shared" si="83"/>
        <v>59.16</v>
      </c>
      <c r="K1831" s="5">
        <v>45292</v>
      </c>
    </row>
    <row r="1832" spans="1:12" ht="15" customHeight="1" x14ac:dyDescent="0.35">
      <c r="A1832" s="45">
        <v>1831</v>
      </c>
      <c r="B1832" s="14">
        <v>0</v>
      </c>
      <c r="C1832" s="46"/>
      <c r="D1832" s="21" t="s">
        <v>4436</v>
      </c>
      <c r="E1832" s="21" t="s">
        <v>386</v>
      </c>
      <c r="F1832" s="21" t="s">
        <v>387</v>
      </c>
      <c r="G1832" s="15">
        <v>517</v>
      </c>
      <c r="H1832" s="22">
        <v>0.3</v>
      </c>
      <c r="I1832" s="47">
        <f t="shared" si="84"/>
        <v>155.1</v>
      </c>
      <c r="J1832" s="47">
        <f t="shared" si="83"/>
        <v>361.9</v>
      </c>
      <c r="K1832" s="5">
        <v>45017</v>
      </c>
    </row>
    <row r="1833" spans="1:12" ht="15" customHeight="1" x14ac:dyDescent="0.35">
      <c r="A1833" s="45">
        <v>1832</v>
      </c>
      <c r="B1833" s="14">
        <v>0</v>
      </c>
      <c r="C1833" s="46"/>
      <c r="D1833" s="21" t="s">
        <v>4506</v>
      </c>
      <c r="E1833" s="21" t="s">
        <v>811</v>
      </c>
      <c r="F1833" s="21" t="s">
        <v>41</v>
      </c>
      <c r="G1833" s="15">
        <v>374</v>
      </c>
      <c r="H1833" s="22">
        <v>0.22</v>
      </c>
      <c r="I1833" s="47">
        <f t="shared" si="84"/>
        <v>82.28</v>
      </c>
      <c r="J1833" s="47">
        <f t="shared" si="83"/>
        <v>291.72000000000003</v>
      </c>
      <c r="K1833" s="5">
        <v>45261</v>
      </c>
    </row>
    <row r="1834" spans="1:12" ht="15" customHeight="1" x14ac:dyDescent="0.35">
      <c r="A1834" s="45">
        <v>1833</v>
      </c>
      <c r="B1834" s="14">
        <v>1</v>
      </c>
      <c r="C1834" s="46"/>
      <c r="D1834" s="21" t="s">
        <v>4507</v>
      </c>
      <c r="E1834" s="21" t="s">
        <v>811</v>
      </c>
      <c r="F1834" s="21" t="s">
        <v>2545</v>
      </c>
      <c r="G1834" s="15">
        <v>379</v>
      </c>
      <c r="H1834" s="22">
        <v>0.22</v>
      </c>
      <c r="I1834" s="47">
        <f t="shared" si="84"/>
        <v>83.38</v>
      </c>
      <c r="J1834" s="47">
        <f t="shared" si="83"/>
        <v>295.62</v>
      </c>
      <c r="K1834" s="5">
        <v>45627</v>
      </c>
    </row>
    <row r="1835" spans="1:12" ht="15" customHeight="1" x14ac:dyDescent="0.35">
      <c r="A1835" s="45">
        <v>1834</v>
      </c>
      <c r="B1835" s="14">
        <v>0</v>
      </c>
      <c r="C1835" s="46"/>
      <c r="D1835" s="21" t="s">
        <v>660</v>
      </c>
      <c r="E1835" s="21" t="s">
        <v>661</v>
      </c>
      <c r="F1835" s="21"/>
      <c r="G1835" s="15">
        <v>115</v>
      </c>
      <c r="H1835" s="22">
        <v>0.2</v>
      </c>
      <c r="I1835" s="47">
        <f t="shared" si="84"/>
        <v>23</v>
      </c>
      <c r="J1835" s="47">
        <f t="shared" si="83"/>
        <v>92</v>
      </c>
      <c r="K1835" s="5">
        <v>43497</v>
      </c>
    </row>
    <row r="1836" spans="1:12" ht="15" customHeight="1" x14ac:dyDescent="0.35">
      <c r="A1836" s="45">
        <v>1835</v>
      </c>
      <c r="B1836" s="14">
        <v>0</v>
      </c>
      <c r="C1836" s="46"/>
      <c r="D1836" s="21" t="s">
        <v>666</v>
      </c>
      <c r="E1836" s="21" t="s">
        <v>667</v>
      </c>
      <c r="F1836" s="21"/>
      <c r="G1836" s="15">
        <v>89.7</v>
      </c>
      <c r="H1836" s="22">
        <v>0.3</v>
      </c>
      <c r="I1836" s="47">
        <f t="shared" si="84"/>
        <v>26.91</v>
      </c>
      <c r="J1836" s="47">
        <f t="shared" si="83"/>
        <v>62.790000000000006</v>
      </c>
      <c r="K1836" s="5">
        <v>44197</v>
      </c>
    </row>
    <row r="1837" spans="1:12" ht="15" customHeight="1" x14ac:dyDescent="0.35">
      <c r="A1837" s="45">
        <v>1836</v>
      </c>
      <c r="B1837" s="14">
        <v>1</v>
      </c>
      <c r="C1837" s="46"/>
      <c r="D1837" s="21" t="s">
        <v>1332</v>
      </c>
      <c r="E1837" s="21" t="s">
        <v>1322</v>
      </c>
      <c r="F1837" s="21" t="s">
        <v>1326</v>
      </c>
      <c r="G1837" s="15">
        <v>533</v>
      </c>
      <c r="H1837" s="22">
        <v>0.15</v>
      </c>
      <c r="I1837" s="47">
        <f t="shared" si="84"/>
        <v>79.95</v>
      </c>
      <c r="J1837" s="47">
        <f t="shared" si="83"/>
        <v>453.05</v>
      </c>
      <c r="K1837" s="5">
        <v>45261</v>
      </c>
      <c r="L1837" s="17" t="s">
        <v>4139</v>
      </c>
    </row>
    <row r="1838" spans="1:12" ht="15" customHeight="1" x14ac:dyDescent="0.35">
      <c r="A1838" s="45">
        <v>1837</v>
      </c>
      <c r="B1838" s="14">
        <v>0</v>
      </c>
      <c r="C1838" s="46"/>
      <c r="D1838" s="21" t="s">
        <v>2097</v>
      </c>
      <c r="E1838" s="21" t="s">
        <v>1322</v>
      </c>
      <c r="F1838" s="21" t="s">
        <v>2098</v>
      </c>
      <c r="G1838" s="15">
        <v>374</v>
      </c>
      <c r="H1838" s="22">
        <v>0.15</v>
      </c>
      <c r="I1838" s="47">
        <f t="shared" si="84"/>
        <v>56.1</v>
      </c>
      <c r="J1838" s="47">
        <f t="shared" si="83"/>
        <v>317.89999999999998</v>
      </c>
      <c r="K1838" s="5">
        <v>43466</v>
      </c>
    </row>
    <row r="1839" spans="1:12" ht="15" customHeight="1" x14ac:dyDescent="0.35">
      <c r="A1839" s="45">
        <v>1838</v>
      </c>
      <c r="B1839" s="14">
        <v>1</v>
      </c>
      <c r="C1839" s="46"/>
      <c r="D1839" s="21" t="s">
        <v>968</v>
      </c>
      <c r="E1839" s="21" t="s">
        <v>969</v>
      </c>
      <c r="F1839" s="21" t="s">
        <v>44</v>
      </c>
      <c r="G1839" s="15">
        <v>1481</v>
      </c>
      <c r="H1839" s="22">
        <v>0.2</v>
      </c>
      <c r="I1839" s="47">
        <f t="shared" si="84"/>
        <v>296.2</v>
      </c>
      <c r="J1839" s="47">
        <f t="shared" si="83"/>
        <v>1184.8</v>
      </c>
      <c r="K1839" s="5">
        <v>43983</v>
      </c>
    </row>
    <row r="1840" spans="1:12" ht="15" customHeight="1" x14ac:dyDescent="0.35">
      <c r="A1840" s="45">
        <v>1839</v>
      </c>
      <c r="B1840" s="14">
        <v>0</v>
      </c>
      <c r="C1840" s="46"/>
      <c r="D1840" s="21" t="s">
        <v>1234</v>
      </c>
      <c r="E1840" s="21" t="s">
        <v>315</v>
      </c>
      <c r="F1840" s="21" t="s">
        <v>40</v>
      </c>
      <c r="G1840" s="15">
        <v>95</v>
      </c>
      <c r="H1840" s="22">
        <v>0.4</v>
      </c>
      <c r="I1840" s="47">
        <f t="shared" si="84"/>
        <v>38</v>
      </c>
      <c r="J1840" s="47">
        <f t="shared" si="83"/>
        <v>57</v>
      </c>
      <c r="K1840" s="5">
        <v>42826</v>
      </c>
    </row>
    <row r="1841" spans="1:13" ht="15" customHeight="1" x14ac:dyDescent="0.35">
      <c r="A1841" s="45">
        <v>1840</v>
      </c>
      <c r="B1841" s="14">
        <v>0</v>
      </c>
      <c r="C1841" s="46"/>
      <c r="D1841" s="21" t="s">
        <v>2280</v>
      </c>
      <c r="E1841" s="21" t="s">
        <v>1616</v>
      </c>
      <c r="F1841" s="21" t="s">
        <v>48</v>
      </c>
      <c r="G1841" s="15">
        <v>243</v>
      </c>
      <c r="H1841" s="22">
        <v>0.2</v>
      </c>
      <c r="I1841" s="47">
        <f t="shared" si="84"/>
        <v>48.6</v>
      </c>
      <c r="J1841" s="47">
        <f t="shared" si="83"/>
        <v>194.4</v>
      </c>
      <c r="K1841" s="5">
        <v>44013</v>
      </c>
    </row>
    <row r="1842" spans="1:13" ht="15" customHeight="1" x14ac:dyDescent="0.35">
      <c r="A1842" s="45">
        <v>1841</v>
      </c>
      <c r="B1842" s="14">
        <v>0</v>
      </c>
      <c r="C1842" s="14"/>
      <c r="D1842" s="21" t="s">
        <v>4218</v>
      </c>
      <c r="E1842" s="21"/>
      <c r="F1842" s="21" t="s">
        <v>4217</v>
      </c>
      <c r="G1842" s="15">
        <v>299</v>
      </c>
      <c r="H1842" s="22">
        <v>0.22</v>
      </c>
      <c r="I1842" s="47">
        <f t="shared" si="84"/>
        <v>65.78</v>
      </c>
      <c r="J1842" s="47">
        <f t="shared" si="83"/>
        <v>233.22</v>
      </c>
      <c r="K1842" s="5"/>
    </row>
    <row r="1843" spans="1:13" ht="15" customHeight="1" x14ac:dyDescent="0.35">
      <c r="A1843" s="45">
        <v>1842</v>
      </c>
      <c r="B1843" s="14">
        <v>0</v>
      </c>
      <c r="C1843" s="46"/>
      <c r="D1843" s="21" t="s">
        <v>2607</v>
      </c>
      <c r="E1843" s="21" t="s">
        <v>1616</v>
      </c>
      <c r="F1843" s="21" t="s">
        <v>1617</v>
      </c>
      <c r="G1843" s="15">
        <v>149</v>
      </c>
      <c r="H1843" s="22">
        <v>0.2</v>
      </c>
      <c r="I1843" s="47">
        <f t="shared" si="84"/>
        <v>29.8</v>
      </c>
      <c r="J1843" s="47">
        <f t="shared" ref="J1843:J1866" si="85">G1843-I1843</f>
        <v>119.2</v>
      </c>
      <c r="K1843" s="5">
        <v>44287</v>
      </c>
    </row>
    <row r="1844" spans="1:13" ht="15" customHeight="1" x14ac:dyDescent="0.35">
      <c r="A1844" s="45">
        <v>1843</v>
      </c>
      <c r="B1844" s="14">
        <v>0</v>
      </c>
      <c r="C1844" s="46"/>
      <c r="D1844" s="21" t="s">
        <v>4400</v>
      </c>
      <c r="E1844" s="21" t="s">
        <v>401</v>
      </c>
      <c r="F1844" s="21" t="s">
        <v>4399</v>
      </c>
      <c r="G1844" s="15">
        <v>580</v>
      </c>
      <c r="H1844" s="22">
        <v>0.66</v>
      </c>
      <c r="I1844" s="47">
        <f t="shared" si="84"/>
        <v>382.8</v>
      </c>
      <c r="J1844" s="47">
        <f t="shared" si="85"/>
        <v>197.2</v>
      </c>
      <c r="K1844" s="5"/>
    </row>
    <row r="1845" spans="1:13" ht="15" customHeight="1" x14ac:dyDescent="0.35">
      <c r="A1845" s="45">
        <v>1844</v>
      </c>
      <c r="B1845" s="14">
        <v>5</v>
      </c>
      <c r="C1845" s="46"/>
      <c r="D1845" s="21" t="s">
        <v>4401</v>
      </c>
      <c r="E1845" s="21" t="s">
        <v>401</v>
      </c>
      <c r="F1845" s="21" t="s">
        <v>234</v>
      </c>
      <c r="G1845" s="15">
        <v>385</v>
      </c>
      <c r="H1845" s="22">
        <v>0.7</v>
      </c>
      <c r="I1845" s="47">
        <f t="shared" si="84"/>
        <v>269.5</v>
      </c>
      <c r="J1845" s="47">
        <f t="shared" si="85"/>
        <v>115.5</v>
      </c>
      <c r="K1845" s="5">
        <v>45170</v>
      </c>
      <c r="M1845" s="17">
        <f>130*4</f>
        <v>520</v>
      </c>
    </row>
    <row r="1846" spans="1:13" ht="15" customHeight="1" x14ac:dyDescent="0.35">
      <c r="A1846" s="45">
        <v>1845</v>
      </c>
      <c r="B1846" s="14">
        <v>0</v>
      </c>
      <c r="C1846" s="14"/>
      <c r="D1846" s="21" t="s">
        <v>4016</v>
      </c>
      <c r="E1846" s="21"/>
      <c r="F1846" s="21" t="s">
        <v>4017</v>
      </c>
      <c r="G1846" s="15">
        <v>270</v>
      </c>
      <c r="H1846" s="22">
        <v>0.65</v>
      </c>
      <c r="I1846" s="47">
        <f t="shared" si="84"/>
        <v>175.5</v>
      </c>
      <c r="J1846" s="47">
        <f t="shared" si="85"/>
        <v>94.5</v>
      </c>
      <c r="K1846" s="5"/>
    </row>
    <row r="1847" spans="1:13" ht="15" customHeight="1" x14ac:dyDescent="0.35">
      <c r="A1847" s="45">
        <v>1846</v>
      </c>
      <c r="B1847" s="14">
        <v>1</v>
      </c>
      <c r="C1847" s="46"/>
      <c r="D1847" s="21" t="s">
        <v>4480</v>
      </c>
      <c r="E1847" s="21" t="s">
        <v>1028</v>
      </c>
      <c r="F1847" s="21" t="s">
        <v>1029</v>
      </c>
      <c r="G1847" s="15">
        <v>689</v>
      </c>
      <c r="H1847" s="22">
        <v>0.72</v>
      </c>
      <c r="I1847" s="47">
        <f t="shared" si="84"/>
        <v>496.08</v>
      </c>
      <c r="J1847" s="47">
        <f t="shared" si="85"/>
        <v>192.92000000000002</v>
      </c>
      <c r="K1847" s="5">
        <v>44835</v>
      </c>
    </row>
    <row r="1848" spans="1:13" ht="15" customHeight="1" x14ac:dyDescent="0.35">
      <c r="A1848" s="45">
        <v>1847</v>
      </c>
      <c r="B1848" s="14">
        <v>0</v>
      </c>
      <c r="C1848" s="46" t="s">
        <v>3365</v>
      </c>
      <c r="D1848" s="21" t="s">
        <v>2008</v>
      </c>
      <c r="E1848" s="21" t="s">
        <v>603</v>
      </c>
      <c r="F1848" s="21" t="s">
        <v>59</v>
      </c>
      <c r="G1848" s="15">
        <v>657.27</v>
      </c>
      <c r="H1848" s="22">
        <v>0.25</v>
      </c>
      <c r="I1848" s="47">
        <f t="shared" si="84"/>
        <v>164.3175</v>
      </c>
      <c r="J1848" s="47">
        <f t="shared" si="85"/>
        <v>492.95249999999999</v>
      </c>
      <c r="K1848" s="5">
        <v>44621</v>
      </c>
    </row>
    <row r="1849" spans="1:13" ht="15" customHeight="1" x14ac:dyDescent="0.35">
      <c r="A1849" s="45">
        <v>1848</v>
      </c>
      <c r="B1849" s="14">
        <v>1</v>
      </c>
      <c r="C1849" s="46"/>
      <c r="D1849" s="21" t="s">
        <v>991</v>
      </c>
      <c r="E1849" s="21" t="s">
        <v>992</v>
      </c>
      <c r="F1849" s="21"/>
      <c r="G1849" s="15">
        <v>230</v>
      </c>
      <c r="H1849" s="22">
        <v>0.55000000000000004</v>
      </c>
      <c r="I1849" s="47">
        <f t="shared" si="84"/>
        <v>126.50000000000001</v>
      </c>
      <c r="J1849" s="47">
        <f t="shared" si="85"/>
        <v>103.49999999999999</v>
      </c>
      <c r="K1849" s="5">
        <v>44958</v>
      </c>
    </row>
    <row r="1850" spans="1:13" ht="15" customHeight="1" x14ac:dyDescent="0.35">
      <c r="A1850" s="45">
        <v>1849</v>
      </c>
      <c r="B1850" s="14">
        <v>0</v>
      </c>
      <c r="C1850" s="46"/>
      <c r="D1850" s="21" t="s">
        <v>2386</v>
      </c>
      <c r="E1850" s="21" t="s">
        <v>66</v>
      </c>
      <c r="F1850" s="21" t="s">
        <v>48</v>
      </c>
      <c r="G1850" s="15">
        <v>285</v>
      </c>
      <c r="H1850" s="22">
        <v>0.6</v>
      </c>
      <c r="I1850" s="47">
        <f t="shared" si="84"/>
        <v>171</v>
      </c>
      <c r="J1850" s="47">
        <f t="shared" si="85"/>
        <v>114</v>
      </c>
      <c r="K1850" s="5">
        <v>44805</v>
      </c>
    </row>
    <row r="1851" spans="1:13" ht="15" customHeight="1" x14ac:dyDescent="0.35">
      <c r="A1851" s="45">
        <v>1850</v>
      </c>
      <c r="B1851" s="14">
        <v>0</v>
      </c>
      <c r="C1851" s="46"/>
      <c r="D1851" s="21" t="s">
        <v>2660</v>
      </c>
      <c r="E1851" s="21" t="s">
        <v>2661</v>
      </c>
      <c r="F1851" s="21"/>
      <c r="G1851" s="15">
        <v>220.77</v>
      </c>
      <c r="H1851" s="22">
        <v>0.5</v>
      </c>
      <c r="I1851" s="47">
        <f t="shared" ref="I1851:I1866" si="86">G1851*H1851</f>
        <v>110.38500000000001</v>
      </c>
      <c r="J1851" s="47">
        <f t="shared" si="85"/>
        <v>110.38500000000001</v>
      </c>
      <c r="K1851" s="5">
        <v>43983</v>
      </c>
    </row>
    <row r="1852" spans="1:13" ht="15" customHeight="1" x14ac:dyDescent="0.35">
      <c r="A1852" s="45">
        <v>1851</v>
      </c>
      <c r="B1852" s="14">
        <v>1</v>
      </c>
      <c r="C1852" s="46" t="s">
        <v>3496</v>
      </c>
      <c r="D1852" s="21" t="s">
        <v>2488</v>
      </c>
      <c r="E1852" s="21" t="s">
        <v>2047</v>
      </c>
      <c r="F1852" s="21">
        <v>0.01</v>
      </c>
      <c r="G1852" s="15">
        <v>100</v>
      </c>
      <c r="H1852" s="22">
        <v>0.5</v>
      </c>
      <c r="I1852" s="47">
        <f t="shared" si="86"/>
        <v>50</v>
      </c>
      <c r="J1852" s="47">
        <f t="shared" si="85"/>
        <v>50</v>
      </c>
      <c r="K1852" s="5">
        <v>44470</v>
      </c>
    </row>
    <row r="1853" spans="1:13" ht="15" customHeight="1" x14ac:dyDescent="0.35">
      <c r="A1853" s="45">
        <v>1852</v>
      </c>
      <c r="B1853" s="14">
        <v>0</v>
      </c>
      <c r="C1853" s="46"/>
      <c r="D1853" s="21" t="s">
        <v>1858</v>
      </c>
      <c r="E1853" s="21" t="s">
        <v>66</v>
      </c>
      <c r="F1853" s="21" t="s">
        <v>377</v>
      </c>
      <c r="G1853" s="15">
        <v>779</v>
      </c>
      <c r="H1853" s="22">
        <v>0.7</v>
      </c>
      <c r="I1853" s="47">
        <f t="shared" si="86"/>
        <v>545.29999999999995</v>
      </c>
      <c r="J1853" s="47">
        <f t="shared" si="85"/>
        <v>233.70000000000005</v>
      </c>
      <c r="K1853" s="5">
        <v>42979</v>
      </c>
    </row>
    <row r="1854" spans="1:13" ht="15" customHeight="1" x14ac:dyDescent="0.35">
      <c r="A1854" s="45">
        <v>1853</v>
      </c>
      <c r="B1854" s="14">
        <v>0</v>
      </c>
      <c r="C1854" s="46"/>
      <c r="D1854" s="21" t="s">
        <v>669</v>
      </c>
      <c r="E1854" s="21" t="s">
        <v>150</v>
      </c>
      <c r="F1854" s="21" t="s">
        <v>393</v>
      </c>
      <c r="G1854" s="15">
        <v>245</v>
      </c>
      <c r="H1854" s="22">
        <v>0.6</v>
      </c>
      <c r="I1854" s="47">
        <f t="shared" si="86"/>
        <v>147</v>
      </c>
      <c r="J1854" s="47">
        <f t="shared" si="85"/>
        <v>98</v>
      </c>
      <c r="K1854" s="5">
        <v>44501</v>
      </c>
    </row>
    <row r="1855" spans="1:13" ht="15" customHeight="1" x14ac:dyDescent="0.35">
      <c r="A1855" s="45">
        <v>1854</v>
      </c>
      <c r="B1855" s="14">
        <v>0</v>
      </c>
      <c r="C1855" s="46"/>
      <c r="D1855" s="21" t="s">
        <v>669</v>
      </c>
      <c r="E1855" s="21" t="s">
        <v>150</v>
      </c>
      <c r="F1855" s="21" t="s">
        <v>232</v>
      </c>
      <c r="G1855" s="15">
        <v>192</v>
      </c>
      <c r="H1855" s="22">
        <v>0.6</v>
      </c>
      <c r="I1855" s="47">
        <f t="shared" si="86"/>
        <v>115.19999999999999</v>
      </c>
      <c r="J1855" s="47">
        <f t="shared" si="85"/>
        <v>76.800000000000011</v>
      </c>
      <c r="K1855" s="5">
        <v>44105</v>
      </c>
    </row>
    <row r="1856" spans="1:13" ht="15" customHeight="1" x14ac:dyDescent="0.35">
      <c r="A1856" s="45">
        <v>1855</v>
      </c>
      <c r="B1856" s="14">
        <v>0</v>
      </c>
      <c r="C1856" s="46"/>
      <c r="D1856" s="21" t="s">
        <v>670</v>
      </c>
      <c r="E1856" s="21" t="s">
        <v>71</v>
      </c>
      <c r="F1856" s="21" t="s">
        <v>40</v>
      </c>
      <c r="G1856" s="15">
        <v>58.92</v>
      </c>
      <c r="H1856" s="22">
        <v>0.4</v>
      </c>
      <c r="I1856" s="47">
        <f t="shared" si="86"/>
        <v>23.568000000000001</v>
      </c>
      <c r="J1856" s="47">
        <f t="shared" si="85"/>
        <v>35.352000000000004</v>
      </c>
      <c r="K1856" s="5">
        <v>42979</v>
      </c>
    </row>
    <row r="1857" spans="1:12" ht="15" customHeight="1" x14ac:dyDescent="0.35">
      <c r="A1857" s="45">
        <v>1856</v>
      </c>
      <c r="B1857" s="14">
        <v>0</v>
      </c>
      <c r="C1857" s="46"/>
      <c r="D1857" s="21" t="s">
        <v>1739</v>
      </c>
      <c r="E1857" s="21" t="s">
        <v>563</v>
      </c>
      <c r="F1857" s="21" t="s">
        <v>410</v>
      </c>
      <c r="G1857" s="15">
        <v>832</v>
      </c>
      <c r="H1857" s="22">
        <v>0.15</v>
      </c>
      <c r="I1857" s="47">
        <f t="shared" si="86"/>
        <v>124.8</v>
      </c>
      <c r="J1857" s="47">
        <f t="shared" si="85"/>
        <v>707.2</v>
      </c>
      <c r="K1857" s="5">
        <v>43556</v>
      </c>
    </row>
    <row r="1858" spans="1:12" ht="15" customHeight="1" x14ac:dyDescent="0.35">
      <c r="A1858" s="45">
        <v>1857</v>
      </c>
      <c r="B1858" s="14">
        <v>0</v>
      </c>
      <c r="C1858" s="46"/>
      <c r="D1858" s="21" t="s">
        <v>1740</v>
      </c>
      <c r="E1858" s="21" t="s">
        <v>563</v>
      </c>
      <c r="F1858" s="21" t="s">
        <v>202</v>
      </c>
      <c r="G1858" s="15">
        <v>641.30999999999995</v>
      </c>
      <c r="H1858" s="22">
        <v>0.2</v>
      </c>
      <c r="I1858" s="47">
        <f t="shared" si="86"/>
        <v>128.262</v>
      </c>
      <c r="J1858" s="47">
        <f t="shared" si="85"/>
        <v>513.048</v>
      </c>
      <c r="K1858" s="5">
        <v>43132</v>
      </c>
      <c r="L1858" s="17" t="s">
        <v>2990</v>
      </c>
    </row>
    <row r="1859" spans="1:12" ht="15" customHeight="1" x14ac:dyDescent="0.35">
      <c r="A1859" s="45">
        <v>1858</v>
      </c>
      <c r="B1859" s="14">
        <v>0</v>
      </c>
      <c r="C1859" s="46"/>
      <c r="D1859" s="21" t="s">
        <v>817</v>
      </c>
      <c r="E1859" s="21" t="s">
        <v>818</v>
      </c>
      <c r="F1859" s="21" t="s">
        <v>819</v>
      </c>
      <c r="G1859" s="15">
        <v>202.5</v>
      </c>
      <c r="H1859" s="22">
        <v>0.35</v>
      </c>
      <c r="I1859" s="47">
        <f t="shared" si="86"/>
        <v>70.875</v>
      </c>
      <c r="J1859" s="47">
        <f t="shared" si="85"/>
        <v>131.625</v>
      </c>
      <c r="K1859" s="5">
        <v>43862</v>
      </c>
    </row>
    <row r="1860" spans="1:12" ht="15" customHeight="1" x14ac:dyDescent="0.35">
      <c r="A1860" s="45">
        <v>1859</v>
      </c>
      <c r="B1860" s="14">
        <v>1</v>
      </c>
      <c r="C1860" s="14"/>
      <c r="D1860" s="21" t="s">
        <v>4322</v>
      </c>
      <c r="E1860" s="21" t="s">
        <v>4321</v>
      </c>
      <c r="F1860" s="21" t="s">
        <v>44</v>
      </c>
      <c r="G1860" s="15">
        <v>467</v>
      </c>
      <c r="H1860" s="22">
        <v>0.8</v>
      </c>
      <c r="I1860" s="47">
        <f t="shared" si="86"/>
        <v>373.6</v>
      </c>
      <c r="J1860" s="47">
        <f t="shared" si="85"/>
        <v>93.399999999999977</v>
      </c>
      <c r="K1860" s="5">
        <v>45017</v>
      </c>
    </row>
    <row r="1861" spans="1:12" ht="15" customHeight="1" x14ac:dyDescent="0.35">
      <c r="A1861" s="45">
        <v>1860</v>
      </c>
      <c r="B1861" s="14">
        <v>1</v>
      </c>
      <c r="C1861" s="14"/>
      <c r="D1861" s="21" t="s">
        <v>4327</v>
      </c>
      <c r="E1861" s="21" t="s">
        <v>4328</v>
      </c>
      <c r="F1861" s="21" t="s">
        <v>4329</v>
      </c>
      <c r="G1861" s="15">
        <v>1874</v>
      </c>
      <c r="H1861" s="22">
        <v>0.15</v>
      </c>
      <c r="I1861" s="47">
        <f t="shared" si="86"/>
        <v>281.09999999999997</v>
      </c>
      <c r="J1861" s="47">
        <f t="shared" si="85"/>
        <v>1592.9</v>
      </c>
      <c r="K1861" s="5"/>
    </row>
    <row r="1862" spans="1:12" ht="15" customHeight="1" x14ac:dyDescent="0.35">
      <c r="A1862" s="45">
        <v>1861</v>
      </c>
      <c r="B1862" s="14">
        <v>0</v>
      </c>
      <c r="C1862" s="14"/>
      <c r="D1862" s="21" t="s">
        <v>4335</v>
      </c>
      <c r="E1862" s="21" t="s">
        <v>4336</v>
      </c>
      <c r="F1862" s="21"/>
      <c r="G1862" s="15">
        <v>449</v>
      </c>
      <c r="H1862" s="22">
        <v>0.18</v>
      </c>
      <c r="I1862" s="47">
        <f t="shared" si="86"/>
        <v>80.819999999999993</v>
      </c>
      <c r="J1862" s="47">
        <f t="shared" si="85"/>
        <v>368.18</v>
      </c>
      <c r="K1862" s="5"/>
    </row>
    <row r="1863" spans="1:12" ht="15" customHeight="1" x14ac:dyDescent="0.35">
      <c r="A1863" s="45">
        <v>1862</v>
      </c>
      <c r="B1863" s="14">
        <v>0</v>
      </c>
      <c r="C1863" s="14"/>
      <c r="D1863" s="21" t="s">
        <v>4381</v>
      </c>
      <c r="E1863" s="21" t="s">
        <v>4382</v>
      </c>
      <c r="F1863" s="21" t="s">
        <v>4383</v>
      </c>
      <c r="G1863" s="15">
        <v>158</v>
      </c>
      <c r="H1863" s="22">
        <v>0.5</v>
      </c>
      <c r="I1863" s="47">
        <f t="shared" si="86"/>
        <v>79</v>
      </c>
      <c r="J1863" s="47">
        <f t="shared" si="85"/>
        <v>79</v>
      </c>
      <c r="K1863" s="5">
        <v>45231</v>
      </c>
    </row>
    <row r="1864" spans="1:12" ht="15" customHeight="1" x14ac:dyDescent="0.35">
      <c r="A1864" s="45">
        <v>1863</v>
      </c>
      <c r="B1864" s="14">
        <v>0</v>
      </c>
      <c r="C1864" s="14"/>
      <c r="D1864" s="21" t="s">
        <v>4389</v>
      </c>
      <c r="E1864" s="21" t="s">
        <v>4390</v>
      </c>
      <c r="F1864" s="21" t="s">
        <v>202</v>
      </c>
      <c r="G1864" s="15">
        <v>661</v>
      </c>
      <c r="H1864" s="22">
        <v>0.16</v>
      </c>
      <c r="I1864" s="47">
        <f t="shared" si="86"/>
        <v>105.76</v>
      </c>
      <c r="J1864" s="47">
        <f t="shared" si="85"/>
        <v>555.24</v>
      </c>
      <c r="L1864" s="5" t="s">
        <v>4391</v>
      </c>
    </row>
    <row r="1865" spans="1:12" ht="15" customHeight="1" x14ac:dyDescent="0.35">
      <c r="A1865" s="45">
        <v>1864</v>
      </c>
      <c r="B1865" s="14">
        <v>0</v>
      </c>
      <c r="C1865" s="14"/>
      <c r="D1865" s="21" t="s">
        <v>4521</v>
      </c>
      <c r="E1865" s="21" t="s">
        <v>66</v>
      </c>
      <c r="F1865" s="21"/>
      <c r="G1865" s="15">
        <v>1511</v>
      </c>
      <c r="H1865" s="22">
        <v>0.2</v>
      </c>
      <c r="I1865" s="47">
        <f t="shared" si="86"/>
        <v>302.2</v>
      </c>
      <c r="J1865" s="47">
        <f t="shared" si="85"/>
        <v>1208.8</v>
      </c>
      <c r="K1865" s="5"/>
    </row>
    <row r="1866" spans="1:12" ht="15" customHeight="1" x14ac:dyDescent="0.35">
      <c r="A1866" s="45">
        <v>1865</v>
      </c>
      <c r="B1866" s="14">
        <v>0</v>
      </c>
      <c r="C1866" s="14"/>
      <c r="D1866" s="21" t="s">
        <v>4549</v>
      </c>
      <c r="E1866" s="21"/>
      <c r="F1866" s="21"/>
      <c r="G1866" s="15">
        <v>220</v>
      </c>
      <c r="H1866" s="22">
        <v>0</v>
      </c>
      <c r="I1866" s="47">
        <f t="shared" si="86"/>
        <v>0</v>
      </c>
      <c r="J1866" s="47">
        <f t="shared" si="85"/>
        <v>220</v>
      </c>
      <c r="K1866" s="5"/>
    </row>
    <row r="1867" spans="1:12" ht="15" customHeight="1" x14ac:dyDescent="0.35">
      <c r="A1867" s="45">
        <v>1866</v>
      </c>
      <c r="B1867" s="14">
        <v>0</v>
      </c>
      <c r="C1867" s="46"/>
      <c r="D1867" s="45" t="s">
        <v>4333</v>
      </c>
      <c r="E1867" s="21" t="s">
        <v>300</v>
      </c>
      <c r="F1867" s="21" t="s">
        <v>783</v>
      </c>
      <c r="G1867" s="15">
        <v>650</v>
      </c>
      <c r="H1867" s="22">
        <v>0.75</v>
      </c>
      <c r="I1867" s="47">
        <f t="shared" ref="I1867:I1868" si="87">G1867*H1867</f>
        <v>487.5</v>
      </c>
      <c r="J1867" s="47">
        <f t="shared" ref="J1867:J1868" si="88">G1867-I1867</f>
        <v>162.5</v>
      </c>
      <c r="K1867" s="5"/>
      <c r="L1867" s="78"/>
    </row>
    <row r="1868" spans="1:12" x14ac:dyDescent="0.35">
      <c r="A1868" s="45">
        <v>1867</v>
      </c>
      <c r="B1868" s="14">
        <v>0</v>
      </c>
      <c r="C1868" s="45"/>
      <c r="D1868" s="45" t="s">
        <v>4548</v>
      </c>
      <c r="E1868" s="45"/>
      <c r="F1868" s="45"/>
      <c r="G1868" s="15">
        <v>3429</v>
      </c>
      <c r="H1868" s="22">
        <v>0.2</v>
      </c>
      <c r="I1868" s="47">
        <f t="shared" si="87"/>
        <v>685.80000000000007</v>
      </c>
      <c r="J1868" s="47">
        <f t="shared" si="88"/>
        <v>2743.2</v>
      </c>
      <c r="K1868" s="14"/>
    </row>
  </sheetData>
  <autoFilter ref="B1:L1868" xr:uid="{00000000-0009-0000-0000-000000000000}">
    <sortState xmlns:xlrd2="http://schemas.microsoft.com/office/spreadsheetml/2017/richdata2" ref="B2:M1908">
      <sortCondition ref="D1:D1870"/>
    </sortState>
  </autoFilter>
  <sortState xmlns:xlrd2="http://schemas.microsoft.com/office/spreadsheetml/2017/richdata2" ref="B1:P1775">
    <sortCondition ref="D3"/>
  </sortState>
  <mergeCells count="2">
    <mergeCell ref="L1219:M1219"/>
    <mergeCell ref="L1710:M1710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P339"/>
  <sheetViews>
    <sheetView topLeftCell="A318" zoomScale="85" zoomScaleNormal="85" workbookViewId="0">
      <selection activeCell="F315" sqref="F315"/>
    </sheetView>
  </sheetViews>
  <sheetFormatPr baseColWidth="10" defaultColWidth="11.453125" defaultRowHeight="14.5" x14ac:dyDescent="0.35"/>
  <cols>
    <col min="1" max="1" width="13.08984375" style="73" customWidth="1"/>
    <col min="2" max="2" width="15.26953125" style="85" customWidth="1"/>
    <col min="3" max="3" width="94.7265625" style="3" customWidth="1"/>
    <col min="4" max="4" width="22.1796875" style="80" customWidth="1"/>
    <col min="5" max="5" width="25.90625" style="89" customWidth="1"/>
    <col min="6" max="6" width="33.26953125" style="3" customWidth="1"/>
    <col min="7" max="8" width="11.453125" style="3"/>
    <col min="9" max="9" width="12" style="3" bestFit="1" customWidth="1"/>
    <col min="10" max="16384" width="11.453125" style="3"/>
  </cols>
  <sheetData>
    <row r="1" spans="1:6" ht="15.5" x14ac:dyDescent="0.35">
      <c r="A1" s="60" t="s">
        <v>4585</v>
      </c>
      <c r="B1" s="82" t="s">
        <v>1</v>
      </c>
      <c r="C1" s="70" t="s">
        <v>1232</v>
      </c>
      <c r="D1" s="70" t="s">
        <v>5</v>
      </c>
      <c r="E1" s="87" t="s">
        <v>1231</v>
      </c>
      <c r="F1" s="71" t="s">
        <v>2784</v>
      </c>
    </row>
    <row r="2" spans="1:6" x14ac:dyDescent="0.35">
      <c r="A2" s="60">
        <v>1868</v>
      </c>
      <c r="B2" s="83">
        <v>1</v>
      </c>
      <c r="C2" s="12" t="s">
        <v>1193</v>
      </c>
      <c r="D2" s="11">
        <v>350</v>
      </c>
      <c r="E2" s="88">
        <v>43252</v>
      </c>
    </row>
    <row r="3" spans="1:6" x14ac:dyDescent="0.35">
      <c r="A3" s="60">
        <v>1869</v>
      </c>
      <c r="B3" s="83">
        <v>20</v>
      </c>
      <c r="C3" s="16" t="s">
        <v>2151</v>
      </c>
      <c r="D3" s="11">
        <v>20</v>
      </c>
      <c r="E3" s="88"/>
    </row>
    <row r="4" spans="1:6" x14ac:dyDescent="0.35">
      <c r="A4" s="60">
        <v>1870</v>
      </c>
      <c r="B4" s="83">
        <v>1</v>
      </c>
      <c r="C4" s="12" t="s">
        <v>3104</v>
      </c>
      <c r="D4" s="11">
        <v>170</v>
      </c>
      <c r="E4" s="88">
        <v>44075</v>
      </c>
    </row>
    <row r="5" spans="1:6" x14ac:dyDescent="0.35">
      <c r="A5" s="60">
        <v>1871</v>
      </c>
      <c r="B5" s="83">
        <v>1</v>
      </c>
      <c r="C5" s="12" t="s">
        <v>2429</v>
      </c>
      <c r="D5" s="11">
        <v>98</v>
      </c>
      <c r="E5" s="88">
        <v>44470</v>
      </c>
    </row>
    <row r="6" spans="1:6" x14ac:dyDescent="0.35">
      <c r="A6" s="60">
        <v>1872</v>
      </c>
      <c r="B6" s="83">
        <v>0</v>
      </c>
      <c r="C6" s="12" t="s">
        <v>3158</v>
      </c>
      <c r="D6" s="11">
        <v>160</v>
      </c>
      <c r="E6" s="88">
        <v>44743</v>
      </c>
    </row>
    <row r="7" spans="1:6" x14ac:dyDescent="0.35">
      <c r="A7" s="60">
        <v>1873</v>
      </c>
      <c r="B7" s="83">
        <v>0</v>
      </c>
      <c r="C7" s="12" t="s">
        <v>1613</v>
      </c>
      <c r="D7" s="11">
        <v>320</v>
      </c>
      <c r="E7" s="88"/>
    </row>
    <row r="8" spans="1:6" x14ac:dyDescent="0.35">
      <c r="A8" s="60">
        <v>1874</v>
      </c>
      <c r="B8" s="83">
        <v>1</v>
      </c>
      <c r="C8" s="12" t="s">
        <v>3882</v>
      </c>
      <c r="D8" s="11">
        <v>90</v>
      </c>
      <c r="E8" s="88"/>
    </row>
    <row r="9" spans="1:6" x14ac:dyDescent="0.35">
      <c r="A9" s="60">
        <v>1875</v>
      </c>
      <c r="B9" s="83">
        <v>0</v>
      </c>
      <c r="C9" s="12" t="s">
        <v>1926</v>
      </c>
      <c r="D9" s="11">
        <v>100</v>
      </c>
      <c r="E9" s="88">
        <v>44287</v>
      </c>
    </row>
    <row r="10" spans="1:6" x14ac:dyDescent="0.35">
      <c r="A10" s="60">
        <v>1876</v>
      </c>
      <c r="B10" s="83">
        <v>5</v>
      </c>
      <c r="C10" s="12" t="s">
        <v>1126</v>
      </c>
      <c r="D10" s="11">
        <v>85</v>
      </c>
      <c r="E10" s="88">
        <v>44287</v>
      </c>
    </row>
    <row r="11" spans="1:6" x14ac:dyDescent="0.35">
      <c r="A11" s="60">
        <v>1877</v>
      </c>
      <c r="B11" s="83">
        <v>3</v>
      </c>
      <c r="C11" s="12" t="s">
        <v>1230</v>
      </c>
      <c r="D11" s="11">
        <v>130</v>
      </c>
      <c r="E11" s="88">
        <v>42795</v>
      </c>
    </row>
    <row r="12" spans="1:6" x14ac:dyDescent="0.35">
      <c r="A12" s="60">
        <v>1878</v>
      </c>
      <c r="B12" s="83">
        <v>0</v>
      </c>
      <c r="C12" s="12" t="s">
        <v>1229</v>
      </c>
      <c r="D12" s="11">
        <v>750</v>
      </c>
      <c r="E12" s="88">
        <v>43344</v>
      </c>
    </row>
    <row r="13" spans="1:6" x14ac:dyDescent="0.35">
      <c r="A13" s="60">
        <v>1879</v>
      </c>
      <c r="B13" s="83">
        <v>2</v>
      </c>
      <c r="C13" s="12" t="s">
        <v>4265</v>
      </c>
      <c r="D13" s="11">
        <v>2200</v>
      </c>
      <c r="E13" s="88">
        <v>43497</v>
      </c>
      <c r="F13" s="3" t="s">
        <v>4439</v>
      </c>
    </row>
    <row r="14" spans="1:6" x14ac:dyDescent="0.35">
      <c r="A14" s="60">
        <v>1880</v>
      </c>
      <c r="B14" s="83">
        <v>0</v>
      </c>
      <c r="C14" s="12" t="s">
        <v>3900</v>
      </c>
      <c r="D14" s="11">
        <v>280</v>
      </c>
      <c r="E14" s="88">
        <v>45139</v>
      </c>
    </row>
    <row r="15" spans="1:6" x14ac:dyDescent="0.35">
      <c r="A15" s="60">
        <v>1881</v>
      </c>
      <c r="B15" s="83">
        <v>3</v>
      </c>
      <c r="C15" s="12" t="s">
        <v>1228</v>
      </c>
      <c r="D15" s="11">
        <v>50</v>
      </c>
      <c r="E15" s="88">
        <v>44044</v>
      </c>
    </row>
    <row r="16" spans="1:6" x14ac:dyDescent="0.35">
      <c r="A16" s="60">
        <v>1882</v>
      </c>
      <c r="B16" s="83">
        <v>1</v>
      </c>
      <c r="C16" s="12" t="s">
        <v>1227</v>
      </c>
      <c r="D16" s="11">
        <v>190</v>
      </c>
      <c r="E16" s="88">
        <v>43800</v>
      </c>
      <c r="F16" s="3" t="s">
        <v>4586</v>
      </c>
    </row>
    <row r="17" spans="1:11" x14ac:dyDescent="0.35">
      <c r="A17" s="60">
        <v>1883</v>
      </c>
      <c r="B17" s="83">
        <v>0</v>
      </c>
      <c r="C17" s="12" t="s">
        <v>2324</v>
      </c>
      <c r="D17" s="11">
        <v>120</v>
      </c>
      <c r="E17" s="88"/>
    </row>
    <row r="18" spans="1:11" x14ac:dyDescent="0.35">
      <c r="A18" s="60">
        <v>1884</v>
      </c>
      <c r="B18" s="83">
        <v>3</v>
      </c>
      <c r="C18" s="12" t="s">
        <v>4005</v>
      </c>
      <c r="D18" s="11">
        <v>105</v>
      </c>
      <c r="E18" s="88"/>
    </row>
    <row r="19" spans="1:11" x14ac:dyDescent="0.35">
      <c r="A19" s="60">
        <v>1885</v>
      </c>
      <c r="B19" s="83">
        <v>3</v>
      </c>
      <c r="C19" s="12" t="s">
        <v>2876</v>
      </c>
      <c r="D19" s="11">
        <v>20</v>
      </c>
      <c r="E19" s="88"/>
    </row>
    <row r="20" spans="1:11" x14ac:dyDescent="0.35">
      <c r="A20" s="60">
        <v>1886</v>
      </c>
      <c r="B20" s="83">
        <v>1</v>
      </c>
      <c r="C20" s="12" t="s">
        <v>4006</v>
      </c>
      <c r="D20" s="11">
        <v>18</v>
      </c>
      <c r="E20" s="88"/>
    </row>
    <row r="21" spans="1:11" x14ac:dyDescent="0.35">
      <c r="A21" s="60">
        <v>1887</v>
      </c>
      <c r="B21" s="83">
        <v>0</v>
      </c>
      <c r="C21" s="12" t="s">
        <v>2875</v>
      </c>
      <c r="D21" s="11">
        <v>30</v>
      </c>
      <c r="E21" s="88"/>
    </row>
    <row r="22" spans="1:11" x14ac:dyDescent="0.35">
      <c r="A22" s="60">
        <v>1888</v>
      </c>
      <c r="B22" s="83">
        <v>0</v>
      </c>
      <c r="C22" s="12" t="s">
        <v>2875</v>
      </c>
      <c r="D22" s="11">
        <v>35</v>
      </c>
      <c r="E22" s="88"/>
    </row>
    <row r="23" spans="1:11" x14ac:dyDescent="0.35">
      <c r="A23" s="60">
        <v>1889</v>
      </c>
      <c r="B23" s="83">
        <v>3</v>
      </c>
      <c r="C23" s="12" t="s">
        <v>2323</v>
      </c>
      <c r="D23" s="11">
        <v>55</v>
      </c>
      <c r="E23" s="88"/>
      <c r="H23" s="4"/>
      <c r="K23" s="72"/>
    </row>
    <row r="24" spans="1:11" x14ac:dyDescent="0.35">
      <c r="A24" s="60">
        <v>1890</v>
      </c>
      <c r="B24" s="83">
        <v>1</v>
      </c>
      <c r="C24" s="12" t="s">
        <v>2323</v>
      </c>
      <c r="D24" s="11">
        <v>50</v>
      </c>
      <c r="E24" s="88"/>
    </row>
    <row r="25" spans="1:11" x14ac:dyDescent="0.35">
      <c r="A25" s="60">
        <v>1891</v>
      </c>
      <c r="B25" s="83">
        <v>5</v>
      </c>
      <c r="C25" s="12" t="s">
        <v>1226</v>
      </c>
      <c r="D25" s="11">
        <v>22</v>
      </c>
      <c r="E25" s="91">
        <v>44228</v>
      </c>
    </row>
    <row r="26" spans="1:11" x14ac:dyDescent="0.35">
      <c r="A26" s="60">
        <v>1892</v>
      </c>
      <c r="B26" s="83">
        <v>0</v>
      </c>
      <c r="C26" s="12" t="s">
        <v>1225</v>
      </c>
      <c r="D26" s="11">
        <v>10</v>
      </c>
      <c r="E26" s="88">
        <v>43739</v>
      </c>
      <c r="H26" s="4"/>
    </row>
    <row r="27" spans="1:11" x14ac:dyDescent="0.35">
      <c r="A27" s="60">
        <v>1893</v>
      </c>
      <c r="B27" s="83">
        <v>1</v>
      </c>
      <c r="C27" s="12" t="s">
        <v>1224</v>
      </c>
      <c r="D27" s="11">
        <v>15</v>
      </c>
      <c r="E27" s="88">
        <v>43221</v>
      </c>
    </row>
    <row r="28" spans="1:11" x14ac:dyDescent="0.35">
      <c r="A28" s="60">
        <v>1894</v>
      </c>
      <c r="B28" s="83">
        <v>2</v>
      </c>
      <c r="C28" s="12" t="s">
        <v>1223</v>
      </c>
      <c r="D28" s="11">
        <v>15</v>
      </c>
      <c r="E28" s="88">
        <v>44256</v>
      </c>
    </row>
    <row r="29" spans="1:11" x14ac:dyDescent="0.35">
      <c r="A29" s="60">
        <v>1895</v>
      </c>
      <c r="B29" s="83">
        <v>0</v>
      </c>
      <c r="C29" s="12" t="s">
        <v>1879</v>
      </c>
      <c r="D29" s="11">
        <v>5</v>
      </c>
      <c r="E29" s="88"/>
    </row>
    <row r="30" spans="1:11" x14ac:dyDescent="0.35">
      <c r="A30" s="60">
        <v>1896</v>
      </c>
      <c r="B30" s="83">
        <v>0</v>
      </c>
      <c r="C30" s="12" t="s">
        <v>2947</v>
      </c>
      <c r="D30" s="11">
        <v>198</v>
      </c>
      <c r="F30" s="2" t="s">
        <v>2626</v>
      </c>
    </row>
    <row r="31" spans="1:11" x14ac:dyDescent="0.35">
      <c r="A31" s="60">
        <v>1897</v>
      </c>
      <c r="B31" s="83">
        <v>0</v>
      </c>
      <c r="C31" s="12" t="s">
        <v>4023</v>
      </c>
      <c r="D31" s="11">
        <v>180</v>
      </c>
      <c r="E31" s="88"/>
    </row>
    <row r="32" spans="1:11" x14ac:dyDescent="0.35">
      <c r="A32" s="60">
        <v>1898</v>
      </c>
      <c r="B32" s="83">
        <v>13</v>
      </c>
      <c r="C32" s="44" t="s">
        <v>1807</v>
      </c>
      <c r="D32" s="11">
        <v>60</v>
      </c>
      <c r="E32" s="88"/>
      <c r="F32" s="4"/>
      <c r="G32" s="4"/>
    </row>
    <row r="33" spans="1:16" x14ac:dyDescent="0.35">
      <c r="A33" s="60">
        <v>1899</v>
      </c>
      <c r="B33" s="83">
        <v>25</v>
      </c>
      <c r="C33" s="12" t="s">
        <v>3723</v>
      </c>
      <c r="D33" s="11">
        <v>170</v>
      </c>
      <c r="E33" s="88">
        <v>44652</v>
      </c>
      <c r="F33" s="4" t="s">
        <v>3668</v>
      </c>
    </row>
    <row r="34" spans="1:16" x14ac:dyDescent="0.35">
      <c r="A34" s="60">
        <v>1900</v>
      </c>
      <c r="B34" s="83">
        <v>1</v>
      </c>
      <c r="C34" s="12" t="s">
        <v>1222</v>
      </c>
      <c r="D34" s="11">
        <v>20</v>
      </c>
      <c r="E34" s="88">
        <v>43132</v>
      </c>
    </row>
    <row r="35" spans="1:16" x14ac:dyDescent="0.35">
      <c r="A35" s="60">
        <v>1901</v>
      </c>
      <c r="B35" s="83">
        <v>2</v>
      </c>
      <c r="C35" s="12" t="s">
        <v>1221</v>
      </c>
      <c r="D35" s="11">
        <v>25</v>
      </c>
      <c r="E35" s="88">
        <v>42644</v>
      </c>
      <c r="P35" s="73"/>
    </row>
    <row r="36" spans="1:16" x14ac:dyDescent="0.35">
      <c r="A36" s="60">
        <v>1902</v>
      </c>
      <c r="B36" s="83">
        <v>0</v>
      </c>
      <c r="C36" s="12" t="s">
        <v>2059</v>
      </c>
      <c r="D36" s="11">
        <v>12</v>
      </c>
      <c r="E36" s="88">
        <v>44166</v>
      </c>
      <c r="P36" s="73"/>
    </row>
    <row r="37" spans="1:16" x14ac:dyDescent="0.35">
      <c r="A37" s="60">
        <v>1903</v>
      </c>
      <c r="B37" s="83">
        <v>0</v>
      </c>
      <c r="C37" s="12" t="s">
        <v>2354</v>
      </c>
      <c r="D37" s="11">
        <v>795</v>
      </c>
      <c r="E37" s="88">
        <v>43221</v>
      </c>
      <c r="P37" s="73"/>
    </row>
    <row r="38" spans="1:16" x14ac:dyDescent="0.35">
      <c r="A38" s="60">
        <v>1904</v>
      </c>
      <c r="B38" s="83">
        <v>0</v>
      </c>
      <c r="C38" s="12" t="s">
        <v>1339</v>
      </c>
      <c r="D38" s="11">
        <v>502</v>
      </c>
      <c r="E38" s="88">
        <v>43435</v>
      </c>
      <c r="P38" s="73"/>
    </row>
    <row r="39" spans="1:16" x14ac:dyDescent="0.35">
      <c r="A39" s="60">
        <v>1905</v>
      </c>
      <c r="B39" s="83">
        <v>2</v>
      </c>
      <c r="C39" s="12" t="s">
        <v>1134</v>
      </c>
      <c r="D39" s="11">
        <v>230</v>
      </c>
      <c r="E39" s="88">
        <v>44378</v>
      </c>
      <c r="P39" s="73"/>
    </row>
    <row r="40" spans="1:16" x14ac:dyDescent="0.35">
      <c r="A40" s="60">
        <v>1906</v>
      </c>
      <c r="B40" s="83">
        <v>0</v>
      </c>
      <c r="C40" s="12" t="s">
        <v>1820</v>
      </c>
      <c r="D40" s="11">
        <v>541</v>
      </c>
      <c r="E40" s="88"/>
      <c r="P40" s="73"/>
    </row>
    <row r="41" spans="1:16" x14ac:dyDescent="0.35">
      <c r="A41" s="60">
        <v>1907</v>
      </c>
      <c r="B41" s="83">
        <v>8</v>
      </c>
      <c r="C41" s="12" t="s">
        <v>3414</v>
      </c>
      <c r="D41" s="11">
        <v>479</v>
      </c>
      <c r="E41" s="88"/>
      <c r="F41" s="3" t="s">
        <v>3068</v>
      </c>
      <c r="P41" s="73"/>
    </row>
    <row r="42" spans="1:16" x14ac:dyDescent="0.35">
      <c r="A42" s="60">
        <v>1908</v>
      </c>
      <c r="B42" s="83">
        <v>0</v>
      </c>
      <c r="C42" s="12" t="s">
        <v>1708</v>
      </c>
      <c r="D42" s="11">
        <v>220</v>
      </c>
      <c r="E42" s="88">
        <v>44166</v>
      </c>
      <c r="P42" s="73"/>
    </row>
    <row r="43" spans="1:16" x14ac:dyDescent="0.35">
      <c r="A43" s="60">
        <v>1909</v>
      </c>
      <c r="B43" s="83">
        <v>0</v>
      </c>
      <c r="C43" s="12" t="s">
        <v>1709</v>
      </c>
      <c r="D43" s="11">
        <v>250</v>
      </c>
      <c r="E43" s="88">
        <v>44256</v>
      </c>
      <c r="P43" s="73"/>
    </row>
    <row r="44" spans="1:16" x14ac:dyDescent="0.35">
      <c r="A44" s="60">
        <v>1910</v>
      </c>
      <c r="B44" s="83">
        <v>1</v>
      </c>
      <c r="C44" s="12" t="s">
        <v>1707</v>
      </c>
      <c r="D44" s="11">
        <v>300</v>
      </c>
      <c r="E44" s="88">
        <v>44287</v>
      </c>
      <c r="P44" s="73"/>
    </row>
    <row r="45" spans="1:16" x14ac:dyDescent="0.35">
      <c r="A45" s="60">
        <v>1911</v>
      </c>
      <c r="B45" s="83">
        <v>0</v>
      </c>
      <c r="C45" s="12" t="s">
        <v>1220</v>
      </c>
      <c r="D45" s="11">
        <v>300</v>
      </c>
      <c r="E45" s="88"/>
      <c r="P45" s="73"/>
    </row>
    <row r="46" spans="1:16" x14ac:dyDescent="0.35">
      <c r="A46" s="60">
        <v>1912</v>
      </c>
      <c r="B46" s="83">
        <v>1</v>
      </c>
      <c r="C46" s="12" t="s">
        <v>1219</v>
      </c>
      <c r="D46" s="11">
        <v>200</v>
      </c>
      <c r="E46" s="88"/>
      <c r="P46" s="73"/>
    </row>
    <row r="47" spans="1:16" x14ac:dyDescent="0.35">
      <c r="A47" s="60">
        <v>1913</v>
      </c>
      <c r="B47" s="83">
        <v>0</v>
      </c>
      <c r="C47" s="12" t="s">
        <v>4113</v>
      </c>
      <c r="D47" s="11">
        <v>150</v>
      </c>
      <c r="E47" s="88">
        <v>43922</v>
      </c>
    </row>
    <row r="48" spans="1:16" x14ac:dyDescent="0.35">
      <c r="A48" s="60">
        <v>1914</v>
      </c>
      <c r="B48" s="83">
        <v>0</v>
      </c>
      <c r="C48" s="12" t="s">
        <v>4114</v>
      </c>
      <c r="D48" s="11">
        <v>350</v>
      </c>
      <c r="E48" s="88"/>
    </row>
    <row r="49" spans="1:6" x14ac:dyDescent="0.35">
      <c r="A49" s="60">
        <v>1915</v>
      </c>
      <c r="B49" s="83">
        <v>6</v>
      </c>
      <c r="C49" s="12" t="s">
        <v>1130</v>
      </c>
      <c r="D49" s="11">
        <v>75</v>
      </c>
      <c r="E49" s="88">
        <v>44197</v>
      </c>
    </row>
    <row r="50" spans="1:6" x14ac:dyDescent="0.35">
      <c r="A50" s="60">
        <v>1916</v>
      </c>
      <c r="B50" s="83">
        <v>4</v>
      </c>
      <c r="C50" s="12" t="s">
        <v>1218</v>
      </c>
      <c r="D50" s="11">
        <v>130</v>
      </c>
      <c r="E50" s="88"/>
      <c r="F50" s="3" t="s">
        <v>4139</v>
      </c>
    </row>
    <row r="51" spans="1:6" x14ac:dyDescent="0.35">
      <c r="A51" s="60">
        <v>1917</v>
      </c>
      <c r="B51" s="83">
        <v>0</v>
      </c>
      <c r="C51" s="12" t="s">
        <v>1217</v>
      </c>
      <c r="D51" s="11">
        <v>90</v>
      </c>
      <c r="E51" s="88">
        <v>43221</v>
      </c>
    </row>
    <row r="52" spans="1:6" x14ac:dyDescent="0.35">
      <c r="A52" s="60">
        <v>1918</v>
      </c>
      <c r="B52" s="83">
        <v>10</v>
      </c>
      <c r="C52" s="12" t="s">
        <v>1135</v>
      </c>
      <c r="D52" s="11">
        <v>0</v>
      </c>
      <c r="E52" s="88"/>
    </row>
    <row r="53" spans="1:6" x14ac:dyDescent="0.35">
      <c r="A53" s="60">
        <v>1919</v>
      </c>
      <c r="B53" s="83">
        <v>0</v>
      </c>
      <c r="C53" s="44" t="s">
        <v>3759</v>
      </c>
      <c r="D53" s="11">
        <v>120</v>
      </c>
      <c r="E53" s="88"/>
    </row>
    <row r="54" spans="1:6" x14ac:dyDescent="0.35">
      <c r="A54" s="60">
        <v>1920</v>
      </c>
      <c r="B54" s="83">
        <v>1</v>
      </c>
      <c r="C54" s="12" t="s">
        <v>1216</v>
      </c>
      <c r="D54" s="11">
        <v>80</v>
      </c>
      <c r="E54" s="88"/>
    </row>
    <row r="55" spans="1:6" x14ac:dyDescent="0.35">
      <c r="A55" s="60">
        <v>1921</v>
      </c>
      <c r="B55" s="83">
        <v>2</v>
      </c>
      <c r="C55" s="12" t="s">
        <v>1215</v>
      </c>
      <c r="D55" s="11">
        <v>140</v>
      </c>
      <c r="E55" s="88"/>
    </row>
    <row r="56" spans="1:6" x14ac:dyDescent="0.35">
      <c r="A56" s="60">
        <v>1922</v>
      </c>
      <c r="B56" s="83">
        <v>1</v>
      </c>
      <c r="C56" s="12" t="s">
        <v>3844</v>
      </c>
      <c r="D56" s="11">
        <v>270</v>
      </c>
      <c r="E56" s="88"/>
    </row>
    <row r="57" spans="1:6" x14ac:dyDescent="0.35">
      <c r="A57" s="60">
        <v>1923</v>
      </c>
      <c r="B57" s="83">
        <v>3</v>
      </c>
      <c r="C57" s="12" t="s">
        <v>3802</v>
      </c>
      <c r="D57" s="11">
        <v>429</v>
      </c>
      <c r="E57" s="88"/>
    </row>
    <row r="58" spans="1:6" x14ac:dyDescent="0.35">
      <c r="A58" s="60">
        <v>1924</v>
      </c>
      <c r="B58" s="83">
        <v>1</v>
      </c>
      <c r="C58" s="12" t="s">
        <v>3011</v>
      </c>
      <c r="D58" s="11">
        <v>120</v>
      </c>
      <c r="E58" s="88"/>
      <c r="F58" s="3" t="s">
        <v>3012</v>
      </c>
    </row>
    <row r="59" spans="1:6" x14ac:dyDescent="0.35">
      <c r="A59" s="60">
        <v>1925</v>
      </c>
      <c r="B59" s="83">
        <v>0</v>
      </c>
      <c r="C59" s="12" t="s">
        <v>3996</v>
      </c>
      <c r="D59" s="11">
        <v>280</v>
      </c>
      <c r="E59" s="88"/>
    </row>
    <row r="60" spans="1:6" x14ac:dyDescent="0.35">
      <c r="A60" s="60">
        <v>1926</v>
      </c>
      <c r="B60" s="83">
        <v>0</v>
      </c>
      <c r="C60" s="12" t="s">
        <v>3997</v>
      </c>
      <c r="D60" s="11">
        <v>400</v>
      </c>
      <c r="E60" s="88"/>
    </row>
    <row r="61" spans="1:6" x14ac:dyDescent="0.35">
      <c r="A61" s="60">
        <v>1927</v>
      </c>
      <c r="B61" s="83">
        <v>1</v>
      </c>
      <c r="C61" s="12" t="s">
        <v>1337</v>
      </c>
      <c r="D61" s="11">
        <v>10</v>
      </c>
      <c r="E61" s="88">
        <v>44044</v>
      </c>
    </row>
    <row r="62" spans="1:6" x14ac:dyDescent="0.35">
      <c r="A62" s="60">
        <v>1928</v>
      </c>
      <c r="B62" s="83">
        <v>12</v>
      </c>
      <c r="C62" s="44" t="s">
        <v>3454</v>
      </c>
      <c r="D62" s="11">
        <v>15</v>
      </c>
      <c r="E62" s="88"/>
      <c r="F62" s="2" t="s">
        <v>2893</v>
      </c>
    </row>
    <row r="63" spans="1:6" x14ac:dyDescent="0.35">
      <c r="A63" s="60">
        <v>1929</v>
      </c>
      <c r="B63" s="83">
        <v>7</v>
      </c>
      <c r="C63" s="12" t="s">
        <v>2891</v>
      </c>
      <c r="D63" s="11">
        <v>15</v>
      </c>
      <c r="E63" s="88"/>
      <c r="F63" s="2" t="s">
        <v>2892</v>
      </c>
    </row>
    <row r="64" spans="1:6" x14ac:dyDescent="0.35">
      <c r="A64" s="60">
        <v>1930</v>
      </c>
      <c r="B64" s="83">
        <v>1</v>
      </c>
      <c r="C64" s="12" t="s">
        <v>1836</v>
      </c>
      <c r="D64" s="11">
        <v>210</v>
      </c>
      <c r="E64" s="88"/>
    </row>
    <row r="65" spans="1:5" x14ac:dyDescent="0.35">
      <c r="A65" s="60">
        <v>1931</v>
      </c>
      <c r="B65" s="83">
        <v>2</v>
      </c>
      <c r="C65" s="12" t="s">
        <v>1837</v>
      </c>
      <c r="D65" s="11">
        <v>190</v>
      </c>
      <c r="E65" s="88"/>
    </row>
    <row r="66" spans="1:5" x14ac:dyDescent="0.35">
      <c r="A66" s="60">
        <v>1932</v>
      </c>
      <c r="B66" s="83">
        <v>1</v>
      </c>
      <c r="C66" s="12" t="s">
        <v>1765</v>
      </c>
      <c r="D66" s="11">
        <v>450</v>
      </c>
      <c r="E66" s="88"/>
    </row>
    <row r="67" spans="1:5" x14ac:dyDescent="0.35">
      <c r="A67" s="60">
        <v>1933</v>
      </c>
      <c r="B67" s="83">
        <v>0</v>
      </c>
      <c r="C67" s="12" t="s">
        <v>1766</v>
      </c>
      <c r="D67" s="11">
        <v>800</v>
      </c>
      <c r="E67" s="88"/>
    </row>
    <row r="68" spans="1:5" x14ac:dyDescent="0.35">
      <c r="A68" s="60">
        <v>1934</v>
      </c>
      <c r="B68" s="83">
        <v>0</v>
      </c>
      <c r="C68" s="12" t="s">
        <v>1838</v>
      </c>
      <c r="D68" s="11">
        <v>130</v>
      </c>
      <c r="E68" s="88"/>
    </row>
    <row r="69" spans="1:5" x14ac:dyDescent="0.35">
      <c r="A69" s="60">
        <v>1935</v>
      </c>
      <c r="B69" s="83">
        <v>5</v>
      </c>
      <c r="C69" s="12" t="s">
        <v>4266</v>
      </c>
      <c r="D69" s="11">
        <v>195</v>
      </c>
      <c r="E69" s="88"/>
    </row>
    <row r="70" spans="1:5" x14ac:dyDescent="0.35">
      <c r="A70" s="60">
        <v>1936</v>
      </c>
      <c r="B70" s="83">
        <v>4</v>
      </c>
      <c r="C70" s="12" t="s">
        <v>2145</v>
      </c>
      <c r="D70" s="11">
        <v>183</v>
      </c>
      <c r="E70" s="88">
        <v>43862</v>
      </c>
    </row>
    <row r="71" spans="1:5" x14ac:dyDescent="0.35">
      <c r="A71" s="60">
        <v>1937</v>
      </c>
      <c r="B71" s="83">
        <v>2</v>
      </c>
      <c r="C71" s="12" t="s">
        <v>1214</v>
      </c>
      <c r="D71" s="11">
        <v>1400</v>
      </c>
      <c r="E71" s="88"/>
    </row>
    <row r="72" spans="1:5" x14ac:dyDescent="0.35">
      <c r="A72" s="60">
        <v>1938</v>
      </c>
      <c r="B72" s="83">
        <v>1</v>
      </c>
      <c r="C72" s="12" t="s">
        <v>2811</v>
      </c>
      <c r="D72" s="11">
        <v>2434</v>
      </c>
      <c r="E72" s="88"/>
    </row>
    <row r="73" spans="1:5" x14ac:dyDescent="0.35">
      <c r="A73" s="60">
        <v>1939</v>
      </c>
      <c r="B73" s="83">
        <v>1</v>
      </c>
      <c r="C73" s="12" t="s">
        <v>2810</v>
      </c>
      <c r="D73" s="11">
        <v>3287</v>
      </c>
      <c r="E73" s="88"/>
    </row>
    <row r="74" spans="1:5" x14ac:dyDescent="0.35">
      <c r="A74" s="60">
        <v>1940</v>
      </c>
      <c r="B74" s="83">
        <v>1</v>
      </c>
      <c r="C74" s="12" t="s">
        <v>1213</v>
      </c>
      <c r="D74" s="11">
        <v>40</v>
      </c>
      <c r="E74" s="88">
        <v>44013</v>
      </c>
    </row>
    <row r="75" spans="1:5" x14ac:dyDescent="0.35">
      <c r="A75" s="60">
        <v>1941</v>
      </c>
      <c r="B75" s="83">
        <v>4</v>
      </c>
      <c r="C75" s="12" t="s">
        <v>1483</v>
      </c>
      <c r="D75" s="11">
        <v>20</v>
      </c>
      <c r="E75" s="88">
        <v>43405</v>
      </c>
    </row>
    <row r="76" spans="1:5" x14ac:dyDescent="0.35">
      <c r="A76" s="60">
        <v>1942</v>
      </c>
      <c r="B76" s="83">
        <v>0</v>
      </c>
      <c r="C76" s="12" t="s">
        <v>1484</v>
      </c>
      <c r="D76" s="11">
        <v>20</v>
      </c>
      <c r="E76" s="88">
        <v>43344</v>
      </c>
    </row>
    <row r="77" spans="1:5" x14ac:dyDescent="0.35">
      <c r="A77" s="60">
        <v>1943</v>
      </c>
      <c r="B77" s="83">
        <v>50</v>
      </c>
      <c r="C77" s="12" t="s">
        <v>1485</v>
      </c>
      <c r="D77" s="11">
        <v>20</v>
      </c>
      <c r="E77" s="88">
        <v>43405</v>
      </c>
    </row>
    <row r="78" spans="1:5" x14ac:dyDescent="0.35">
      <c r="A78" s="60">
        <v>1944</v>
      </c>
      <c r="B78" s="83">
        <v>0</v>
      </c>
      <c r="C78" s="12" t="s">
        <v>1212</v>
      </c>
      <c r="D78" s="11">
        <v>3500</v>
      </c>
      <c r="E78" s="88"/>
    </row>
    <row r="79" spans="1:5" x14ac:dyDescent="0.35">
      <c r="A79" s="60">
        <v>1945</v>
      </c>
      <c r="B79" s="83">
        <v>1</v>
      </c>
      <c r="C79" s="12" t="s">
        <v>1211</v>
      </c>
      <c r="D79" s="11">
        <v>280</v>
      </c>
      <c r="E79" s="88">
        <v>44105</v>
      </c>
    </row>
    <row r="80" spans="1:5" x14ac:dyDescent="0.35">
      <c r="A80" s="60">
        <v>1946</v>
      </c>
      <c r="B80" s="83">
        <v>1</v>
      </c>
      <c r="C80" s="12" t="s">
        <v>1210</v>
      </c>
      <c r="D80" s="11">
        <v>40</v>
      </c>
      <c r="E80" s="88"/>
    </row>
    <row r="81" spans="1:11" x14ac:dyDescent="0.35">
      <c r="A81" s="60">
        <v>1947</v>
      </c>
      <c r="B81" s="83">
        <v>1</v>
      </c>
      <c r="C81" s="12" t="s">
        <v>1209</v>
      </c>
      <c r="D81" s="11">
        <v>750</v>
      </c>
      <c r="E81" s="88">
        <v>43252</v>
      </c>
    </row>
    <row r="82" spans="1:11" x14ac:dyDescent="0.35">
      <c r="A82" s="60">
        <v>1948</v>
      </c>
      <c r="B82" s="83">
        <v>1</v>
      </c>
      <c r="C82" s="12" t="s">
        <v>3642</v>
      </c>
      <c r="D82" s="11">
        <v>214</v>
      </c>
      <c r="E82" s="88">
        <v>44409</v>
      </c>
    </row>
    <row r="83" spans="1:11" x14ac:dyDescent="0.35">
      <c r="A83" s="60">
        <v>1949</v>
      </c>
      <c r="B83" s="83">
        <v>1</v>
      </c>
      <c r="C83" s="12" t="s">
        <v>2189</v>
      </c>
      <c r="D83" s="11">
        <v>0</v>
      </c>
      <c r="E83" s="88"/>
    </row>
    <row r="84" spans="1:11" x14ac:dyDescent="0.35">
      <c r="A84" s="60">
        <v>1950</v>
      </c>
      <c r="B84" s="83">
        <v>1</v>
      </c>
      <c r="C84" s="12" t="s">
        <v>1397</v>
      </c>
      <c r="D84" s="11">
        <v>50</v>
      </c>
      <c r="E84" s="88">
        <v>43922</v>
      </c>
    </row>
    <row r="85" spans="1:11" x14ac:dyDescent="0.35">
      <c r="A85" s="60">
        <v>1951</v>
      </c>
      <c r="B85" s="83">
        <v>4</v>
      </c>
      <c r="C85" s="12" t="s">
        <v>1208</v>
      </c>
      <c r="D85" s="11">
        <v>15</v>
      </c>
      <c r="E85" s="88">
        <v>42767</v>
      </c>
    </row>
    <row r="86" spans="1:11" x14ac:dyDescent="0.35">
      <c r="A86" s="60">
        <v>1952</v>
      </c>
      <c r="B86" s="83">
        <v>0</v>
      </c>
      <c r="C86" s="12" t="s">
        <v>1276</v>
      </c>
      <c r="D86" s="11">
        <v>70</v>
      </c>
      <c r="E86" s="88">
        <v>43983</v>
      </c>
      <c r="F86" s="3" t="s">
        <v>3729</v>
      </c>
    </row>
    <row r="87" spans="1:11" x14ac:dyDescent="0.35">
      <c r="A87" s="60">
        <v>1953</v>
      </c>
      <c r="B87" s="83">
        <v>1</v>
      </c>
      <c r="C87" s="12" t="s">
        <v>3075</v>
      </c>
      <c r="D87" s="11">
        <v>85</v>
      </c>
      <c r="E87" s="88"/>
    </row>
    <row r="88" spans="1:11" x14ac:dyDescent="0.35">
      <c r="A88" s="60">
        <v>1954</v>
      </c>
      <c r="B88" s="83">
        <v>0</v>
      </c>
      <c r="C88" s="12" t="s">
        <v>1207</v>
      </c>
      <c r="D88" s="11">
        <v>0</v>
      </c>
      <c r="E88" s="88">
        <v>43770</v>
      </c>
      <c r="F88" s="11" t="s">
        <v>3730</v>
      </c>
    </row>
    <row r="89" spans="1:11" x14ac:dyDescent="0.35">
      <c r="A89" s="60">
        <v>1955</v>
      </c>
      <c r="B89" s="83">
        <v>1</v>
      </c>
      <c r="C89" s="12" t="s">
        <v>1302</v>
      </c>
      <c r="D89" s="11">
        <v>0</v>
      </c>
      <c r="E89" s="88">
        <v>43647</v>
      </c>
      <c r="F89" s="11" t="s">
        <v>3730</v>
      </c>
    </row>
    <row r="90" spans="1:11" x14ac:dyDescent="0.35">
      <c r="A90" s="60">
        <v>1956</v>
      </c>
      <c r="B90" s="83">
        <v>0</v>
      </c>
      <c r="C90" s="12" t="s">
        <v>1206</v>
      </c>
      <c r="D90" s="11">
        <v>0</v>
      </c>
      <c r="E90" s="88">
        <v>43466</v>
      </c>
      <c r="F90" s="11" t="s">
        <v>3730</v>
      </c>
    </row>
    <row r="91" spans="1:11" x14ac:dyDescent="0.35">
      <c r="A91" s="60">
        <v>1957</v>
      </c>
      <c r="B91" s="83">
        <v>0</v>
      </c>
      <c r="C91" s="12" t="s">
        <v>1803</v>
      </c>
      <c r="D91" s="11">
        <v>2006</v>
      </c>
      <c r="E91" s="88"/>
    </row>
    <row r="92" spans="1:11" x14ac:dyDescent="0.35">
      <c r="A92" s="60">
        <v>1958</v>
      </c>
      <c r="B92" s="83">
        <v>0</v>
      </c>
      <c r="C92" s="44" t="s">
        <v>3756</v>
      </c>
      <c r="D92" s="11">
        <v>3700</v>
      </c>
      <c r="E92" s="88"/>
      <c r="K92" s="72"/>
    </row>
    <row r="93" spans="1:11" x14ac:dyDescent="0.35">
      <c r="A93" s="60">
        <v>1959</v>
      </c>
      <c r="B93" s="83">
        <v>1</v>
      </c>
      <c r="C93" s="12" t="s">
        <v>1205</v>
      </c>
      <c r="D93" s="11">
        <v>550</v>
      </c>
      <c r="E93" s="88"/>
    </row>
    <row r="94" spans="1:11" x14ac:dyDescent="0.35">
      <c r="A94" s="60">
        <v>1960</v>
      </c>
      <c r="B94" s="83">
        <v>0</v>
      </c>
      <c r="C94" s="12" t="s">
        <v>1204</v>
      </c>
      <c r="D94" s="11">
        <v>550</v>
      </c>
      <c r="E94" s="88"/>
    </row>
    <row r="95" spans="1:11" x14ac:dyDescent="0.35">
      <c r="A95" s="60">
        <v>1961</v>
      </c>
      <c r="B95" s="83">
        <v>1</v>
      </c>
      <c r="C95" s="12" t="s">
        <v>3057</v>
      </c>
      <c r="D95" s="79">
        <v>0</v>
      </c>
      <c r="E95" s="88"/>
      <c r="F95" s="11" t="s">
        <v>4402</v>
      </c>
    </row>
    <row r="96" spans="1:11" x14ac:dyDescent="0.35">
      <c r="A96" s="60">
        <v>1962</v>
      </c>
      <c r="B96" s="83">
        <v>2</v>
      </c>
      <c r="C96" s="12" t="s">
        <v>4301</v>
      </c>
      <c r="D96" s="11">
        <v>95</v>
      </c>
      <c r="E96" s="88"/>
    </row>
    <row r="97" spans="1:6" x14ac:dyDescent="0.35">
      <c r="A97" s="60">
        <v>1963</v>
      </c>
      <c r="B97" s="83">
        <v>1</v>
      </c>
      <c r="C97" s="12" t="s">
        <v>1203</v>
      </c>
      <c r="D97" s="11">
        <v>100</v>
      </c>
      <c r="E97" s="88">
        <v>44287</v>
      </c>
    </row>
    <row r="98" spans="1:6" x14ac:dyDescent="0.35">
      <c r="A98" s="60">
        <v>1964</v>
      </c>
      <c r="B98" s="83">
        <v>1</v>
      </c>
      <c r="C98" s="12" t="s">
        <v>1202</v>
      </c>
      <c r="D98" s="11">
        <v>160</v>
      </c>
      <c r="E98" s="88">
        <v>44197</v>
      </c>
    </row>
    <row r="99" spans="1:6" x14ac:dyDescent="0.35">
      <c r="A99" s="60">
        <v>1965</v>
      </c>
      <c r="B99" s="83">
        <v>0</v>
      </c>
      <c r="C99" s="44" t="s">
        <v>3758</v>
      </c>
      <c r="D99" s="11">
        <v>1700</v>
      </c>
      <c r="E99" s="88"/>
    </row>
    <row r="100" spans="1:6" x14ac:dyDescent="0.35">
      <c r="A100" s="60">
        <v>1966</v>
      </c>
      <c r="B100" s="83">
        <v>1</v>
      </c>
      <c r="C100" s="12" t="s">
        <v>3196</v>
      </c>
      <c r="D100" s="11">
        <v>50</v>
      </c>
      <c r="E100" s="88"/>
    </row>
    <row r="101" spans="1:6" x14ac:dyDescent="0.35">
      <c r="A101" s="60">
        <v>1967</v>
      </c>
      <c r="B101" s="83">
        <v>0</v>
      </c>
      <c r="C101" s="12" t="s">
        <v>1201</v>
      </c>
      <c r="D101" s="11">
        <v>200</v>
      </c>
      <c r="E101" s="88">
        <v>44743</v>
      </c>
    </row>
    <row r="102" spans="1:6" x14ac:dyDescent="0.35">
      <c r="A102" s="60">
        <v>1968</v>
      </c>
      <c r="B102" s="83">
        <v>1</v>
      </c>
      <c r="C102" s="12" t="s">
        <v>1200</v>
      </c>
      <c r="D102" s="11">
        <v>2</v>
      </c>
      <c r="E102" s="88"/>
    </row>
    <row r="103" spans="1:6" x14ac:dyDescent="0.35">
      <c r="A103" s="60">
        <v>1969</v>
      </c>
      <c r="B103" s="83">
        <v>4</v>
      </c>
      <c r="C103" s="12" t="s">
        <v>2798</v>
      </c>
      <c r="D103" s="11">
        <v>90</v>
      </c>
      <c r="E103" s="88"/>
    </row>
    <row r="104" spans="1:6" x14ac:dyDescent="0.35">
      <c r="A104" s="60">
        <v>1970</v>
      </c>
      <c r="B104" s="83">
        <v>0</v>
      </c>
      <c r="C104" s="12" t="s">
        <v>1199</v>
      </c>
      <c r="D104" s="79">
        <v>0</v>
      </c>
      <c r="E104" s="88">
        <v>43009</v>
      </c>
      <c r="F104" s="11" t="s">
        <v>3730</v>
      </c>
    </row>
    <row r="105" spans="1:6" x14ac:dyDescent="0.35">
      <c r="A105" s="60">
        <v>1971</v>
      </c>
      <c r="B105" s="83">
        <v>0</v>
      </c>
      <c r="C105" s="12" t="s">
        <v>1315</v>
      </c>
      <c r="D105" s="11">
        <v>120</v>
      </c>
      <c r="E105" s="88"/>
    </row>
    <row r="106" spans="1:6" x14ac:dyDescent="0.35">
      <c r="A106" s="60">
        <v>1972</v>
      </c>
      <c r="B106" s="83">
        <v>3</v>
      </c>
      <c r="C106" s="12" t="s">
        <v>1235</v>
      </c>
      <c r="D106" s="11">
        <v>55</v>
      </c>
      <c r="E106" s="88"/>
    </row>
    <row r="107" spans="1:6" x14ac:dyDescent="0.35">
      <c r="A107" s="60">
        <v>1973</v>
      </c>
      <c r="B107" s="83">
        <v>2</v>
      </c>
      <c r="C107" s="12" t="s">
        <v>1124</v>
      </c>
      <c r="D107" s="11">
        <v>220</v>
      </c>
      <c r="E107" s="88">
        <v>44378</v>
      </c>
      <c r="F107" s="3" t="s">
        <v>4488</v>
      </c>
    </row>
    <row r="108" spans="1:6" x14ac:dyDescent="0.35">
      <c r="A108" s="60">
        <v>1974</v>
      </c>
      <c r="B108" s="83">
        <v>0</v>
      </c>
      <c r="C108" s="12" t="s">
        <v>2797</v>
      </c>
      <c r="D108" s="11">
        <v>520</v>
      </c>
      <c r="E108" s="88"/>
    </row>
    <row r="109" spans="1:6" x14ac:dyDescent="0.35">
      <c r="A109" s="60">
        <v>1975</v>
      </c>
      <c r="B109" s="83">
        <v>0</v>
      </c>
      <c r="C109" s="12" t="s">
        <v>1198</v>
      </c>
      <c r="D109" s="11">
        <v>120</v>
      </c>
      <c r="E109" s="88">
        <v>45108</v>
      </c>
      <c r="F109" s="3" t="s">
        <v>4337</v>
      </c>
    </row>
    <row r="110" spans="1:6" x14ac:dyDescent="0.35">
      <c r="A110" s="60">
        <v>1976</v>
      </c>
      <c r="B110" s="83">
        <v>0</v>
      </c>
      <c r="C110" s="12" t="s">
        <v>1608</v>
      </c>
      <c r="D110" s="11">
        <v>154</v>
      </c>
      <c r="E110" s="88">
        <v>42795</v>
      </c>
    </row>
    <row r="111" spans="1:6" x14ac:dyDescent="0.35">
      <c r="A111" s="60">
        <v>1977</v>
      </c>
      <c r="B111" s="83">
        <v>2</v>
      </c>
      <c r="C111" s="12" t="s">
        <v>1338</v>
      </c>
      <c r="D111" s="11">
        <v>250</v>
      </c>
      <c r="E111" s="88">
        <v>43617</v>
      </c>
    </row>
    <row r="112" spans="1:6" x14ac:dyDescent="0.35">
      <c r="A112" s="60">
        <v>1978</v>
      </c>
      <c r="B112" s="83">
        <v>1</v>
      </c>
      <c r="C112" s="12" t="s">
        <v>2254</v>
      </c>
      <c r="D112" s="11">
        <v>35</v>
      </c>
      <c r="F112" s="2" t="s">
        <v>2478</v>
      </c>
    </row>
    <row r="113" spans="1:6" x14ac:dyDescent="0.35">
      <c r="A113" s="60">
        <v>1979</v>
      </c>
      <c r="B113" s="83">
        <v>1</v>
      </c>
      <c r="C113" s="12" t="s">
        <v>1197</v>
      </c>
      <c r="D113" s="11">
        <v>250</v>
      </c>
      <c r="E113" s="88">
        <v>42826</v>
      </c>
    </row>
    <row r="114" spans="1:6" x14ac:dyDescent="0.35">
      <c r="A114" s="60">
        <v>1980</v>
      </c>
      <c r="B114" s="83">
        <v>1</v>
      </c>
      <c r="C114" s="12" t="s">
        <v>1720</v>
      </c>
      <c r="D114" s="11">
        <v>1750</v>
      </c>
      <c r="E114" s="88">
        <v>44136</v>
      </c>
    </row>
    <row r="115" spans="1:6" x14ac:dyDescent="0.35">
      <c r="A115" s="60">
        <v>1981</v>
      </c>
      <c r="B115" s="83">
        <v>0</v>
      </c>
      <c r="C115" s="12" t="s">
        <v>3441</v>
      </c>
      <c r="D115" s="11">
        <v>700</v>
      </c>
      <c r="E115" s="88">
        <v>44197</v>
      </c>
      <c r="F115" s="3" t="s">
        <v>3442</v>
      </c>
    </row>
    <row r="116" spans="1:6" x14ac:dyDescent="0.35">
      <c r="A116" s="60">
        <v>1982</v>
      </c>
      <c r="B116" s="83">
        <v>1</v>
      </c>
      <c r="C116" s="12" t="s">
        <v>1196</v>
      </c>
      <c r="D116" s="11">
        <v>1300</v>
      </c>
      <c r="E116" s="88">
        <v>43040</v>
      </c>
    </row>
    <row r="117" spans="1:6" x14ac:dyDescent="0.35">
      <c r="A117" s="60">
        <v>1983</v>
      </c>
      <c r="B117" s="83">
        <v>1</v>
      </c>
      <c r="C117" s="12" t="s">
        <v>1195</v>
      </c>
      <c r="D117" s="11">
        <v>60</v>
      </c>
      <c r="E117" s="88"/>
    </row>
    <row r="118" spans="1:6" x14ac:dyDescent="0.35">
      <c r="A118" s="60">
        <v>1984</v>
      </c>
      <c r="B118" s="83">
        <v>9</v>
      </c>
      <c r="C118" s="12" t="s">
        <v>1195</v>
      </c>
      <c r="D118" s="11">
        <v>35</v>
      </c>
      <c r="E118" s="88">
        <v>44197</v>
      </c>
    </row>
    <row r="119" spans="1:6" x14ac:dyDescent="0.35">
      <c r="A119" s="60">
        <v>1985</v>
      </c>
      <c r="B119" s="83">
        <v>0</v>
      </c>
      <c r="C119" s="12" t="s">
        <v>1194</v>
      </c>
      <c r="D119" s="11">
        <v>85</v>
      </c>
      <c r="E119" s="88">
        <v>43770</v>
      </c>
    </row>
    <row r="120" spans="1:6" x14ac:dyDescent="0.35">
      <c r="A120" s="60">
        <v>1986</v>
      </c>
      <c r="B120" s="83">
        <v>1</v>
      </c>
      <c r="C120" s="12" t="s">
        <v>2809</v>
      </c>
      <c r="D120" s="11">
        <v>2434</v>
      </c>
      <c r="E120" s="88"/>
    </row>
    <row r="121" spans="1:6" x14ac:dyDescent="0.35">
      <c r="A121" s="60">
        <v>1987</v>
      </c>
      <c r="B121" s="83">
        <v>1</v>
      </c>
      <c r="C121" s="12" t="s">
        <v>2807</v>
      </c>
      <c r="D121" s="11">
        <v>3382</v>
      </c>
      <c r="E121" s="88"/>
    </row>
    <row r="122" spans="1:6" x14ac:dyDescent="0.35">
      <c r="A122" s="60">
        <v>1988</v>
      </c>
      <c r="B122" s="83">
        <v>7</v>
      </c>
      <c r="C122" s="12" t="s">
        <v>2808</v>
      </c>
      <c r="D122" s="11">
        <v>2831</v>
      </c>
      <c r="E122" s="88"/>
    </row>
    <row r="123" spans="1:6" x14ac:dyDescent="0.35">
      <c r="A123" s="60">
        <v>1989</v>
      </c>
      <c r="B123" s="83">
        <v>1</v>
      </c>
      <c r="C123" s="12" t="s">
        <v>1192</v>
      </c>
      <c r="D123" s="11">
        <v>2500</v>
      </c>
      <c r="E123" s="88"/>
    </row>
    <row r="124" spans="1:6" x14ac:dyDescent="0.35">
      <c r="A124" s="60">
        <v>1990</v>
      </c>
      <c r="B124" s="83">
        <v>0</v>
      </c>
      <c r="C124" s="12" t="s">
        <v>1406</v>
      </c>
      <c r="D124" s="11">
        <v>50</v>
      </c>
      <c r="E124" s="88"/>
    </row>
    <row r="125" spans="1:6" x14ac:dyDescent="0.35">
      <c r="A125" s="60">
        <v>1991</v>
      </c>
      <c r="B125" s="83">
        <v>0</v>
      </c>
      <c r="C125" s="12" t="s">
        <v>1804</v>
      </c>
      <c r="D125" s="11">
        <v>618</v>
      </c>
      <c r="E125" s="88"/>
    </row>
    <row r="126" spans="1:6" x14ac:dyDescent="0.35">
      <c r="A126" s="60">
        <v>1992</v>
      </c>
      <c r="B126" s="83">
        <v>1</v>
      </c>
      <c r="C126" s="12" t="s">
        <v>1950</v>
      </c>
      <c r="D126" s="11">
        <v>470</v>
      </c>
      <c r="E126" s="88">
        <v>45901</v>
      </c>
      <c r="F126" s="3" t="s">
        <v>4139</v>
      </c>
    </row>
    <row r="127" spans="1:6" x14ac:dyDescent="0.35">
      <c r="A127" s="60">
        <v>1993</v>
      </c>
      <c r="B127" s="83">
        <v>5</v>
      </c>
      <c r="C127" s="12" t="s">
        <v>2297</v>
      </c>
      <c r="D127" s="11">
        <v>80</v>
      </c>
      <c r="E127" s="88">
        <v>45047</v>
      </c>
      <c r="F127" s="3" t="s">
        <v>4061</v>
      </c>
    </row>
    <row r="128" spans="1:6" x14ac:dyDescent="0.35">
      <c r="A128" s="60">
        <v>1994</v>
      </c>
      <c r="B128" s="83">
        <v>0</v>
      </c>
      <c r="C128" s="12" t="s">
        <v>1191</v>
      </c>
      <c r="D128" s="11">
        <v>45</v>
      </c>
      <c r="E128" s="88">
        <v>44136</v>
      </c>
    </row>
    <row r="129" spans="1:6" x14ac:dyDescent="0.35">
      <c r="A129" s="60">
        <v>1995</v>
      </c>
      <c r="B129" s="83">
        <v>0</v>
      </c>
      <c r="C129" s="12" t="s">
        <v>1131</v>
      </c>
      <c r="D129" s="11">
        <v>367</v>
      </c>
      <c r="E129" s="88"/>
    </row>
    <row r="130" spans="1:6" x14ac:dyDescent="0.35">
      <c r="A130" s="60">
        <v>1996</v>
      </c>
      <c r="B130" s="83">
        <v>0</v>
      </c>
      <c r="C130" s="12" t="s">
        <v>1132</v>
      </c>
      <c r="D130" s="11">
        <v>424</v>
      </c>
      <c r="E130" s="88"/>
    </row>
    <row r="131" spans="1:6" x14ac:dyDescent="0.35">
      <c r="A131" s="60">
        <v>1997</v>
      </c>
      <c r="B131" s="83">
        <v>0</v>
      </c>
      <c r="C131" s="12" t="s">
        <v>664</v>
      </c>
      <c r="D131" s="11">
        <v>80</v>
      </c>
      <c r="E131" s="88"/>
    </row>
    <row r="132" spans="1:6" x14ac:dyDescent="0.35">
      <c r="A132" s="60">
        <v>1998</v>
      </c>
      <c r="B132" s="83">
        <v>3</v>
      </c>
      <c r="C132" s="12" t="s">
        <v>1552</v>
      </c>
      <c r="D132" s="11">
        <v>12</v>
      </c>
      <c r="E132" s="88"/>
    </row>
    <row r="133" spans="1:6" x14ac:dyDescent="0.35">
      <c r="A133" s="60">
        <v>1999</v>
      </c>
      <c r="B133" s="83">
        <v>0</v>
      </c>
      <c r="C133" s="12" t="s">
        <v>3998</v>
      </c>
      <c r="D133" s="11">
        <v>160</v>
      </c>
      <c r="E133" s="88"/>
    </row>
    <row r="134" spans="1:6" x14ac:dyDescent="0.35">
      <c r="A134" s="60">
        <v>2000</v>
      </c>
      <c r="B134" s="83">
        <v>2</v>
      </c>
      <c r="C134" s="12" t="s">
        <v>4054</v>
      </c>
      <c r="D134" s="11">
        <v>80</v>
      </c>
      <c r="E134" s="88"/>
    </row>
    <row r="135" spans="1:6" x14ac:dyDescent="0.35">
      <c r="A135" s="60">
        <v>2001</v>
      </c>
      <c r="B135" s="83">
        <v>1</v>
      </c>
      <c r="C135" s="12" t="s">
        <v>3369</v>
      </c>
      <c r="D135" s="11">
        <v>145</v>
      </c>
      <c r="E135" s="88">
        <v>44136</v>
      </c>
      <c r="F135" s="3" t="s">
        <v>2626</v>
      </c>
    </row>
    <row r="136" spans="1:6" x14ac:dyDescent="0.35">
      <c r="A136" s="60">
        <v>2002</v>
      </c>
      <c r="B136" s="83">
        <v>3</v>
      </c>
      <c r="C136" s="12" t="s">
        <v>1190</v>
      </c>
      <c r="D136" s="11">
        <v>2</v>
      </c>
      <c r="E136" s="88">
        <v>44287</v>
      </c>
      <c r="F136" s="3" t="s">
        <v>4587</v>
      </c>
    </row>
    <row r="137" spans="1:6" x14ac:dyDescent="0.35">
      <c r="A137" s="60">
        <v>2003</v>
      </c>
      <c r="B137" s="83">
        <v>10</v>
      </c>
      <c r="C137" s="12" t="s">
        <v>1714</v>
      </c>
      <c r="D137" s="11">
        <v>15</v>
      </c>
      <c r="E137" s="88">
        <v>45566</v>
      </c>
    </row>
    <row r="138" spans="1:6" x14ac:dyDescent="0.35">
      <c r="A138" s="60">
        <v>2004</v>
      </c>
      <c r="B138" s="83">
        <v>7</v>
      </c>
      <c r="C138" s="12" t="s">
        <v>3438</v>
      </c>
      <c r="D138" s="11">
        <v>15</v>
      </c>
      <c r="E138" s="88">
        <v>45536</v>
      </c>
    </row>
    <row r="139" spans="1:6" x14ac:dyDescent="0.35">
      <c r="A139" s="60">
        <v>2005</v>
      </c>
      <c r="B139" s="83">
        <v>1</v>
      </c>
      <c r="C139" s="12" t="s">
        <v>1189</v>
      </c>
      <c r="D139" s="11">
        <v>380</v>
      </c>
      <c r="E139" s="88">
        <v>43101</v>
      </c>
    </row>
    <row r="140" spans="1:6" x14ac:dyDescent="0.35">
      <c r="A140" s="60">
        <v>2006</v>
      </c>
      <c r="B140" s="83">
        <v>2</v>
      </c>
      <c r="C140" s="12" t="s">
        <v>2310</v>
      </c>
      <c r="D140" s="11">
        <v>90</v>
      </c>
      <c r="E140" s="88"/>
    </row>
    <row r="141" spans="1:6" x14ac:dyDescent="0.35">
      <c r="A141" s="60">
        <v>2007</v>
      </c>
      <c r="B141" s="83">
        <v>1</v>
      </c>
      <c r="C141" s="12" t="s">
        <v>1188</v>
      </c>
      <c r="D141" s="11">
        <v>80</v>
      </c>
      <c r="E141" s="88"/>
    </row>
    <row r="142" spans="1:6" x14ac:dyDescent="0.35">
      <c r="A142" s="60">
        <v>2008</v>
      </c>
      <c r="B142" s="83">
        <v>0</v>
      </c>
      <c r="C142" s="12" t="s">
        <v>1187</v>
      </c>
      <c r="D142" s="11">
        <v>30</v>
      </c>
      <c r="E142" s="88"/>
    </row>
    <row r="143" spans="1:6" x14ac:dyDescent="0.35">
      <c r="A143" s="60">
        <v>2009</v>
      </c>
      <c r="B143" s="83">
        <v>0</v>
      </c>
      <c r="C143" s="12" t="s">
        <v>1186</v>
      </c>
      <c r="D143" s="11">
        <v>5</v>
      </c>
      <c r="E143" s="88"/>
    </row>
    <row r="144" spans="1:6" x14ac:dyDescent="0.35">
      <c r="A144" s="60">
        <v>2010</v>
      </c>
      <c r="B144" s="83">
        <v>1</v>
      </c>
      <c r="C144" s="12" t="s">
        <v>1185</v>
      </c>
      <c r="D144" s="11">
        <v>180</v>
      </c>
      <c r="E144" s="88"/>
    </row>
    <row r="145" spans="1:6" x14ac:dyDescent="0.35">
      <c r="A145" s="60">
        <v>2011</v>
      </c>
      <c r="B145" s="83">
        <v>1</v>
      </c>
      <c r="C145" s="12" t="s">
        <v>3168</v>
      </c>
      <c r="D145" s="11">
        <v>8</v>
      </c>
      <c r="E145" s="88"/>
    </row>
    <row r="146" spans="1:6" x14ac:dyDescent="0.35">
      <c r="A146" s="60">
        <v>2012</v>
      </c>
      <c r="B146" s="83">
        <v>0</v>
      </c>
      <c r="C146" s="12" t="s">
        <v>2185</v>
      </c>
      <c r="D146" s="11">
        <v>329</v>
      </c>
      <c r="E146" s="88"/>
    </row>
    <row r="147" spans="1:6" x14ac:dyDescent="0.35">
      <c r="A147" s="60">
        <v>2013</v>
      </c>
      <c r="B147" s="83">
        <v>0</v>
      </c>
      <c r="C147" s="12" t="s">
        <v>3186</v>
      </c>
      <c r="D147" s="11">
        <v>20</v>
      </c>
      <c r="E147" s="88"/>
    </row>
    <row r="148" spans="1:6" x14ac:dyDescent="0.35">
      <c r="A148" s="60">
        <v>2014</v>
      </c>
      <c r="B148" s="83">
        <v>0</v>
      </c>
      <c r="C148" s="12" t="s">
        <v>3188</v>
      </c>
      <c r="D148" s="11">
        <v>30</v>
      </c>
      <c r="E148" s="88"/>
    </row>
    <row r="149" spans="1:6" x14ac:dyDescent="0.35">
      <c r="A149" s="60">
        <v>2015</v>
      </c>
      <c r="B149" s="83">
        <v>0</v>
      </c>
      <c r="C149" s="12" t="s">
        <v>3187</v>
      </c>
      <c r="D149" s="11">
        <v>40</v>
      </c>
      <c r="E149" s="88"/>
    </row>
    <row r="150" spans="1:6" x14ac:dyDescent="0.35">
      <c r="A150" s="60">
        <v>2016</v>
      </c>
      <c r="B150" s="83">
        <v>0</v>
      </c>
      <c r="C150" s="12" t="s">
        <v>1625</v>
      </c>
      <c r="D150" s="11">
        <v>480</v>
      </c>
      <c r="E150" s="88">
        <v>44197</v>
      </c>
    </row>
    <row r="151" spans="1:6" x14ac:dyDescent="0.35">
      <c r="A151" s="60">
        <v>2017</v>
      </c>
      <c r="B151" s="83">
        <v>0</v>
      </c>
      <c r="C151" s="12" t="s">
        <v>3962</v>
      </c>
      <c r="D151" s="11">
        <v>140</v>
      </c>
      <c r="E151" s="88">
        <v>45811</v>
      </c>
    </row>
    <row r="152" spans="1:6" x14ac:dyDescent="0.35">
      <c r="A152" s="60">
        <v>2018</v>
      </c>
      <c r="B152" s="83">
        <v>0</v>
      </c>
      <c r="C152" s="12" t="s">
        <v>2080</v>
      </c>
      <c r="D152" s="11">
        <v>270</v>
      </c>
      <c r="E152" s="88">
        <v>45323</v>
      </c>
    </row>
    <row r="153" spans="1:6" x14ac:dyDescent="0.35">
      <c r="A153" s="60">
        <v>2019</v>
      </c>
      <c r="B153" s="83">
        <v>1</v>
      </c>
      <c r="C153" s="12" t="s">
        <v>3105</v>
      </c>
      <c r="D153" s="11">
        <v>650</v>
      </c>
      <c r="E153" s="88"/>
    </row>
    <row r="154" spans="1:6" x14ac:dyDescent="0.35">
      <c r="A154" s="60">
        <v>2020</v>
      </c>
      <c r="B154" s="83">
        <v>0</v>
      </c>
      <c r="C154" s="12" t="s">
        <v>1184</v>
      </c>
      <c r="D154" s="11">
        <v>360</v>
      </c>
      <c r="E154" s="88"/>
    </row>
    <row r="155" spans="1:6" x14ac:dyDescent="0.35">
      <c r="A155" s="60">
        <v>2021</v>
      </c>
      <c r="B155" s="83">
        <v>0</v>
      </c>
      <c r="C155" s="12" t="s">
        <v>1183</v>
      </c>
      <c r="D155" s="11">
        <v>350</v>
      </c>
      <c r="E155" s="88">
        <v>43952</v>
      </c>
    </row>
    <row r="156" spans="1:6" x14ac:dyDescent="0.35">
      <c r="A156" s="60">
        <v>2022</v>
      </c>
      <c r="B156" s="83">
        <v>2</v>
      </c>
      <c r="C156" s="12" t="s">
        <v>1182</v>
      </c>
      <c r="D156" s="11">
        <v>250</v>
      </c>
      <c r="E156" s="88"/>
      <c r="F156" s="3" t="s">
        <v>4172</v>
      </c>
    </row>
    <row r="157" spans="1:6" x14ac:dyDescent="0.35">
      <c r="A157" s="60">
        <v>2023</v>
      </c>
      <c r="B157" s="83">
        <v>8</v>
      </c>
      <c r="C157" s="12" t="s">
        <v>4099</v>
      </c>
      <c r="D157" s="11">
        <v>260</v>
      </c>
      <c r="E157" s="88">
        <v>43586</v>
      </c>
    </row>
    <row r="158" spans="1:6" x14ac:dyDescent="0.35">
      <c r="A158" s="60">
        <v>2024</v>
      </c>
      <c r="B158" s="83">
        <v>0</v>
      </c>
      <c r="C158" s="12" t="s">
        <v>3015</v>
      </c>
      <c r="D158" s="11">
        <v>25</v>
      </c>
      <c r="E158" s="88"/>
    </row>
    <row r="159" spans="1:6" x14ac:dyDescent="0.35">
      <c r="A159" s="60">
        <v>2025</v>
      </c>
      <c r="B159" s="83">
        <v>0</v>
      </c>
      <c r="C159" s="12" t="s">
        <v>2969</v>
      </c>
      <c r="D159" s="11">
        <v>440</v>
      </c>
      <c r="E159" s="88"/>
    </row>
    <row r="160" spans="1:6" x14ac:dyDescent="0.35">
      <c r="A160" s="60">
        <v>2026</v>
      </c>
      <c r="B160" s="83">
        <v>6</v>
      </c>
      <c r="C160" s="12" t="s">
        <v>2053</v>
      </c>
      <c r="D160" s="11">
        <v>80</v>
      </c>
      <c r="E160" s="88"/>
    </row>
    <row r="161" spans="1:6" x14ac:dyDescent="0.35">
      <c r="A161" s="60">
        <v>2027</v>
      </c>
      <c r="B161" s="83">
        <v>2</v>
      </c>
      <c r="C161" s="12" t="s">
        <v>4538</v>
      </c>
      <c r="D161" s="11">
        <v>100</v>
      </c>
      <c r="E161" s="88"/>
    </row>
    <row r="162" spans="1:6" x14ac:dyDescent="0.35">
      <c r="A162" s="60">
        <v>2028</v>
      </c>
      <c r="B162" s="83">
        <v>3</v>
      </c>
      <c r="C162" s="12" t="s">
        <v>1181</v>
      </c>
      <c r="D162" s="11">
        <v>70</v>
      </c>
      <c r="E162" s="88">
        <v>44621</v>
      </c>
    </row>
    <row r="163" spans="1:6" x14ac:dyDescent="0.35">
      <c r="A163" s="60">
        <v>2029</v>
      </c>
      <c r="B163" s="83">
        <v>1</v>
      </c>
      <c r="C163" s="12" t="s">
        <v>3194</v>
      </c>
      <c r="D163" s="11">
        <v>45</v>
      </c>
      <c r="E163" s="88"/>
    </row>
    <row r="164" spans="1:6" x14ac:dyDescent="0.35">
      <c r="A164" s="60">
        <v>2030</v>
      </c>
      <c r="B164" s="83">
        <v>1</v>
      </c>
      <c r="C164" s="12" t="s">
        <v>3170</v>
      </c>
      <c r="D164" s="11">
        <v>25</v>
      </c>
      <c r="E164" s="88"/>
    </row>
    <row r="165" spans="1:6" x14ac:dyDescent="0.35">
      <c r="A165" s="60">
        <v>2031</v>
      </c>
      <c r="B165" s="83">
        <v>0</v>
      </c>
      <c r="C165" s="12" t="s">
        <v>2928</v>
      </c>
      <c r="D165" s="11">
        <v>50</v>
      </c>
      <c r="E165" s="88"/>
    </row>
    <row r="166" spans="1:6" x14ac:dyDescent="0.35">
      <c r="A166" s="60">
        <v>2032</v>
      </c>
      <c r="B166" s="83">
        <v>1</v>
      </c>
      <c r="C166" s="12" t="s">
        <v>2929</v>
      </c>
      <c r="D166" s="11">
        <v>50</v>
      </c>
      <c r="E166" s="88"/>
    </row>
    <row r="167" spans="1:6" x14ac:dyDescent="0.35">
      <c r="A167" s="60">
        <v>2033</v>
      </c>
      <c r="B167" s="83">
        <v>0</v>
      </c>
      <c r="C167" s="12" t="s">
        <v>2930</v>
      </c>
      <c r="D167" s="11">
        <v>50</v>
      </c>
      <c r="E167" s="88"/>
      <c r="F167" s="74" t="s">
        <v>3863</v>
      </c>
    </row>
    <row r="168" spans="1:6" x14ac:dyDescent="0.35">
      <c r="A168" s="60">
        <v>2034</v>
      </c>
      <c r="B168" s="83">
        <v>1</v>
      </c>
      <c r="C168" s="12" t="s">
        <v>1180</v>
      </c>
      <c r="D168" s="11">
        <v>8</v>
      </c>
      <c r="E168" s="88">
        <v>44136</v>
      </c>
    </row>
    <row r="169" spans="1:6" x14ac:dyDescent="0.35">
      <c r="A169" s="60">
        <v>2035</v>
      </c>
      <c r="B169" s="83">
        <v>4</v>
      </c>
      <c r="C169" s="12" t="s">
        <v>1179</v>
      </c>
      <c r="D169" s="11">
        <v>5</v>
      </c>
      <c r="E169" s="88"/>
      <c r="F169" s="3" t="s">
        <v>4346</v>
      </c>
    </row>
    <row r="170" spans="1:6" x14ac:dyDescent="0.35">
      <c r="A170" s="60">
        <v>2036</v>
      </c>
      <c r="B170" s="83">
        <v>1</v>
      </c>
      <c r="C170" s="12" t="s">
        <v>1178</v>
      </c>
      <c r="D170" s="11">
        <v>350</v>
      </c>
      <c r="E170" s="88">
        <v>43800</v>
      </c>
    </row>
    <row r="171" spans="1:6" x14ac:dyDescent="0.35">
      <c r="A171" s="60">
        <v>2037</v>
      </c>
      <c r="B171" s="83">
        <v>0</v>
      </c>
      <c r="C171" s="12" t="s">
        <v>2655</v>
      </c>
      <c r="D171" s="11">
        <v>120</v>
      </c>
      <c r="E171" s="88"/>
    </row>
    <row r="172" spans="1:6" x14ac:dyDescent="0.35">
      <c r="A172" s="60">
        <v>2038</v>
      </c>
      <c r="B172" s="83">
        <v>4</v>
      </c>
      <c r="C172" s="75" t="s">
        <v>1177</v>
      </c>
      <c r="D172" s="11">
        <v>8</v>
      </c>
      <c r="E172" s="88">
        <v>43556</v>
      </c>
    </row>
    <row r="173" spans="1:6" x14ac:dyDescent="0.35">
      <c r="A173" s="60">
        <v>2039</v>
      </c>
      <c r="B173" s="83">
        <v>0</v>
      </c>
      <c r="C173" s="12" t="s">
        <v>1703</v>
      </c>
      <c r="D173" s="11">
        <v>157</v>
      </c>
      <c r="E173" s="88">
        <v>43466</v>
      </c>
      <c r="F173" s="3" t="s">
        <v>3161</v>
      </c>
    </row>
    <row r="174" spans="1:6" x14ac:dyDescent="0.35">
      <c r="A174" s="60">
        <v>2040</v>
      </c>
      <c r="B174" s="83">
        <v>0</v>
      </c>
      <c r="C174" s="12" t="s">
        <v>1579</v>
      </c>
      <c r="D174" s="11">
        <v>100</v>
      </c>
      <c r="E174" s="88">
        <v>42826</v>
      </c>
    </row>
    <row r="175" spans="1:6" x14ac:dyDescent="0.35">
      <c r="A175" s="60">
        <v>2041</v>
      </c>
      <c r="B175" s="83">
        <v>4</v>
      </c>
      <c r="C175" s="12" t="s">
        <v>1802</v>
      </c>
      <c r="D175" s="11">
        <v>92</v>
      </c>
      <c r="E175" s="88"/>
      <c r="F175" s="3" t="s">
        <v>4589</v>
      </c>
    </row>
    <row r="176" spans="1:6" x14ac:dyDescent="0.35">
      <c r="A176" s="60">
        <v>2042</v>
      </c>
      <c r="B176" s="83">
        <v>0</v>
      </c>
      <c r="C176" s="12" t="s">
        <v>3909</v>
      </c>
      <c r="D176" s="11">
        <v>170</v>
      </c>
      <c r="E176" s="88"/>
    </row>
    <row r="177" spans="1:6" x14ac:dyDescent="0.35">
      <c r="A177" s="60">
        <v>2043</v>
      </c>
      <c r="B177" s="83">
        <v>1</v>
      </c>
      <c r="C177" s="12" t="s">
        <v>3641</v>
      </c>
      <c r="D177" s="11">
        <v>330</v>
      </c>
      <c r="E177" s="88">
        <v>44805</v>
      </c>
    </row>
    <row r="178" spans="1:6" x14ac:dyDescent="0.35">
      <c r="A178" s="60">
        <v>2044</v>
      </c>
      <c r="B178" s="83">
        <v>1</v>
      </c>
      <c r="C178" s="12" t="s">
        <v>2074</v>
      </c>
      <c r="D178" s="11">
        <v>80</v>
      </c>
      <c r="E178" s="88"/>
    </row>
    <row r="179" spans="1:6" x14ac:dyDescent="0.35">
      <c r="A179" s="60">
        <v>2045</v>
      </c>
      <c r="B179" s="83">
        <v>5</v>
      </c>
      <c r="C179" s="12" t="s">
        <v>2578</v>
      </c>
      <c r="D179" s="11">
        <v>200</v>
      </c>
      <c r="E179" s="88"/>
    </row>
    <row r="180" spans="1:6" x14ac:dyDescent="0.35">
      <c r="A180" s="60">
        <v>2046</v>
      </c>
      <c r="B180" s="83">
        <v>10</v>
      </c>
      <c r="C180" s="12" t="s">
        <v>1635</v>
      </c>
      <c r="D180" s="11">
        <v>9</v>
      </c>
      <c r="E180" s="88"/>
    </row>
    <row r="181" spans="1:6" x14ac:dyDescent="0.35">
      <c r="A181" s="60">
        <v>2047</v>
      </c>
      <c r="B181" s="83">
        <v>2</v>
      </c>
      <c r="C181" s="12" t="s">
        <v>3971</v>
      </c>
      <c r="D181" s="11">
        <v>91</v>
      </c>
      <c r="E181" s="88"/>
    </row>
    <row r="182" spans="1:6" x14ac:dyDescent="0.35">
      <c r="A182" s="60">
        <v>2048</v>
      </c>
      <c r="B182" s="83">
        <v>3</v>
      </c>
      <c r="C182" s="12" t="s">
        <v>1176</v>
      </c>
      <c r="D182" s="11">
        <v>10</v>
      </c>
      <c r="E182" s="88"/>
    </row>
    <row r="183" spans="1:6" x14ac:dyDescent="0.35">
      <c r="A183" s="60">
        <v>2049</v>
      </c>
      <c r="B183" s="83">
        <v>0</v>
      </c>
      <c r="C183" s="44" t="s">
        <v>3757</v>
      </c>
      <c r="D183" s="11">
        <v>750</v>
      </c>
      <c r="E183" s="88"/>
      <c r="F183" s="74"/>
    </row>
    <row r="184" spans="1:6" x14ac:dyDescent="0.35">
      <c r="A184" s="60">
        <v>2050</v>
      </c>
      <c r="B184" s="83">
        <v>1</v>
      </c>
      <c r="C184" s="12" t="s">
        <v>2146</v>
      </c>
      <c r="D184" s="11">
        <v>339</v>
      </c>
      <c r="E184" s="88">
        <v>44470</v>
      </c>
    </row>
    <row r="185" spans="1:6" x14ac:dyDescent="0.35">
      <c r="A185" s="60">
        <v>2051</v>
      </c>
      <c r="B185" s="83">
        <v>0</v>
      </c>
      <c r="C185" s="12" t="s">
        <v>3902</v>
      </c>
      <c r="D185" s="11">
        <v>30</v>
      </c>
      <c r="E185" s="88">
        <v>44378</v>
      </c>
    </row>
    <row r="186" spans="1:6" x14ac:dyDescent="0.35">
      <c r="A186" s="60">
        <v>2052</v>
      </c>
      <c r="B186" s="83">
        <v>0</v>
      </c>
      <c r="C186" s="12" t="s">
        <v>4049</v>
      </c>
      <c r="D186" s="11">
        <v>85</v>
      </c>
      <c r="E186" s="88"/>
    </row>
    <row r="187" spans="1:6" x14ac:dyDescent="0.35">
      <c r="A187" s="60">
        <v>2053</v>
      </c>
      <c r="B187" s="83">
        <v>0</v>
      </c>
      <c r="C187" s="12" t="s">
        <v>1311</v>
      </c>
      <c r="D187" s="11">
        <v>40</v>
      </c>
      <c r="E187" s="88">
        <v>43040</v>
      </c>
    </row>
    <row r="188" spans="1:6" x14ac:dyDescent="0.35">
      <c r="A188" s="60">
        <v>2054</v>
      </c>
      <c r="B188" s="83">
        <v>1</v>
      </c>
      <c r="C188" s="12" t="s">
        <v>2997</v>
      </c>
      <c r="D188" s="11">
        <v>1200</v>
      </c>
      <c r="E188" s="88"/>
    </row>
    <row r="189" spans="1:6" x14ac:dyDescent="0.35">
      <c r="A189" s="60">
        <v>2055</v>
      </c>
      <c r="B189" s="83">
        <v>1</v>
      </c>
      <c r="C189" s="12" t="s">
        <v>1175</v>
      </c>
      <c r="D189" s="11">
        <v>1800</v>
      </c>
      <c r="E189" s="88">
        <v>42948</v>
      </c>
    </row>
    <row r="190" spans="1:6" x14ac:dyDescent="0.35">
      <c r="A190" s="60">
        <v>2056</v>
      </c>
      <c r="B190" s="83">
        <v>1</v>
      </c>
      <c r="C190" s="12" t="s">
        <v>3199</v>
      </c>
      <c r="D190" s="11">
        <v>25</v>
      </c>
      <c r="E190" s="88"/>
    </row>
    <row r="191" spans="1:6" x14ac:dyDescent="0.35">
      <c r="A191" s="60">
        <v>2057</v>
      </c>
      <c r="B191" s="83">
        <v>1</v>
      </c>
      <c r="C191" s="12" t="s">
        <v>1174</v>
      </c>
      <c r="D191" s="11">
        <v>150</v>
      </c>
      <c r="E191" s="88"/>
    </row>
    <row r="192" spans="1:6" x14ac:dyDescent="0.35">
      <c r="A192" s="60">
        <v>2058</v>
      </c>
      <c r="B192" s="83">
        <v>1</v>
      </c>
      <c r="C192" s="12" t="s">
        <v>1173</v>
      </c>
      <c r="D192" s="11">
        <v>85</v>
      </c>
      <c r="E192" s="88"/>
    </row>
    <row r="193" spans="1:6" x14ac:dyDescent="0.35">
      <c r="A193" s="60">
        <v>2059</v>
      </c>
      <c r="B193" s="83">
        <v>12</v>
      </c>
      <c r="C193" s="12" t="s">
        <v>1767</v>
      </c>
      <c r="D193" s="11">
        <v>240</v>
      </c>
      <c r="E193" s="88"/>
      <c r="F193" s="3" t="s">
        <v>4061</v>
      </c>
    </row>
    <row r="194" spans="1:6" x14ac:dyDescent="0.35">
      <c r="A194" s="60">
        <v>2060</v>
      </c>
      <c r="B194" s="83">
        <v>1</v>
      </c>
      <c r="C194" s="12" t="s">
        <v>1172</v>
      </c>
      <c r="D194" s="11">
        <v>780</v>
      </c>
      <c r="E194" s="88"/>
    </row>
    <row r="195" spans="1:6" x14ac:dyDescent="0.35">
      <c r="A195" s="60">
        <v>2061</v>
      </c>
      <c r="B195" s="83">
        <v>0</v>
      </c>
      <c r="C195" s="12" t="s">
        <v>1171</v>
      </c>
      <c r="D195" s="11">
        <v>950</v>
      </c>
      <c r="E195" s="88"/>
    </row>
    <row r="196" spans="1:6" x14ac:dyDescent="0.35">
      <c r="A196" s="60">
        <v>2062</v>
      </c>
      <c r="B196" s="83">
        <v>0</v>
      </c>
      <c r="C196" s="12" t="s">
        <v>1170</v>
      </c>
      <c r="D196" s="11">
        <v>950</v>
      </c>
      <c r="E196" s="88"/>
    </row>
    <row r="197" spans="1:6" x14ac:dyDescent="0.35">
      <c r="A197" s="60">
        <v>2063</v>
      </c>
      <c r="B197" s="83">
        <v>0</v>
      </c>
      <c r="C197" s="12" t="s">
        <v>1459</v>
      </c>
      <c r="D197" s="11">
        <v>950</v>
      </c>
      <c r="E197" s="88"/>
    </row>
    <row r="198" spans="1:6" x14ac:dyDescent="0.35">
      <c r="A198" s="60">
        <v>2064</v>
      </c>
      <c r="B198" s="83">
        <v>1</v>
      </c>
      <c r="C198" s="12" t="s">
        <v>1458</v>
      </c>
      <c r="D198" s="11">
        <v>950</v>
      </c>
      <c r="E198" s="88"/>
    </row>
    <row r="199" spans="1:6" x14ac:dyDescent="0.35">
      <c r="A199" s="60">
        <v>2065</v>
      </c>
      <c r="B199" s="83">
        <v>1</v>
      </c>
      <c r="C199" s="12" t="s">
        <v>1169</v>
      </c>
      <c r="D199" s="11">
        <v>745</v>
      </c>
      <c r="E199" s="88"/>
    </row>
    <row r="200" spans="1:6" x14ac:dyDescent="0.35">
      <c r="A200" s="60">
        <v>2066</v>
      </c>
      <c r="B200" s="83">
        <v>1</v>
      </c>
      <c r="C200" s="12" t="s">
        <v>1168</v>
      </c>
      <c r="D200" s="11">
        <v>745</v>
      </c>
      <c r="E200" s="88"/>
    </row>
    <row r="201" spans="1:6" x14ac:dyDescent="0.35">
      <c r="A201" s="60">
        <v>2067</v>
      </c>
      <c r="B201" s="83">
        <v>2</v>
      </c>
      <c r="C201" s="12" t="s">
        <v>4443</v>
      </c>
      <c r="D201" s="11">
        <v>230</v>
      </c>
      <c r="F201" s="2" t="s">
        <v>2626</v>
      </c>
    </row>
    <row r="202" spans="1:6" x14ac:dyDescent="0.35">
      <c r="A202" s="60">
        <v>2068</v>
      </c>
      <c r="B202" s="83">
        <v>0</v>
      </c>
      <c r="C202" s="12" t="s">
        <v>1553</v>
      </c>
      <c r="D202" s="11">
        <v>190</v>
      </c>
      <c r="E202" s="88"/>
    </row>
    <row r="203" spans="1:6" x14ac:dyDescent="0.35">
      <c r="A203" s="60">
        <v>2069</v>
      </c>
      <c r="B203" s="83">
        <v>0</v>
      </c>
      <c r="C203" s="56" t="s">
        <v>1554</v>
      </c>
      <c r="D203" s="11">
        <v>190</v>
      </c>
      <c r="E203" s="88"/>
    </row>
    <row r="204" spans="1:6" x14ac:dyDescent="0.35">
      <c r="A204" s="60">
        <v>2070</v>
      </c>
      <c r="B204" s="83">
        <v>4</v>
      </c>
      <c r="C204" s="12" t="s">
        <v>1447</v>
      </c>
      <c r="D204" s="11">
        <v>190</v>
      </c>
      <c r="E204" s="88"/>
    </row>
    <row r="205" spans="1:6" x14ac:dyDescent="0.35">
      <c r="A205" s="60">
        <v>2071</v>
      </c>
      <c r="B205" s="83">
        <v>16</v>
      </c>
      <c r="C205" s="12" t="s">
        <v>2620</v>
      </c>
      <c r="D205" s="11">
        <v>190</v>
      </c>
      <c r="E205" s="88"/>
    </row>
    <row r="206" spans="1:6" x14ac:dyDescent="0.35">
      <c r="A206" s="60">
        <v>2072</v>
      </c>
      <c r="B206" s="83">
        <v>15</v>
      </c>
      <c r="C206" s="12" t="s">
        <v>2619</v>
      </c>
      <c r="D206" s="11">
        <v>190</v>
      </c>
      <c r="E206" s="88"/>
    </row>
    <row r="207" spans="1:6" x14ac:dyDescent="0.35">
      <c r="A207" s="60">
        <v>2073</v>
      </c>
      <c r="B207" s="83">
        <v>4</v>
      </c>
      <c r="C207" s="12" t="s">
        <v>2621</v>
      </c>
      <c r="D207" s="11">
        <v>195</v>
      </c>
      <c r="E207" s="88"/>
      <c r="F207" s="3" t="s">
        <v>2303</v>
      </c>
    </row>
    <row r="208" spans="1:6" x14ac:dyDescent="0.35">
      <c r="A208" s="60">
        <v>2074</v>
      </c>
      <c r="B208" s="83">
        <v>3</v>
      </c>
      <c r="C208" s="12" t="s">
        <v>2624</v>
      </c>
      <c r="D208" s="11">
        <v>195</v>
      </c>
      <c r="E208" s="88"/>
    </row>
    <row r="209" spans="1:6" x14ac:dyDescent="0.35">
      <c r="A209" s="60">
        <v>2075</v>
      </c>
      <c r="B209" s="83">
        <v>5</v>
      </c>
      <c r="C209" s="12" t="s">
        <v>2623</v>
      </c>
      <c r="D209" s="11">
        <v>190</v>
      </c>
      <c r="E209" s="88"/>
    </row>
    <row r="210" spans="1:6" x14ac:dyDescent="0.35">
      <c r="A210" s="60">
        <v>2076</v>
      </c>
      <c r="B210" s="83">
        <v>10</v>
      </c>
      <c r="C210" s="12" t="s">
        <v>2622</v>
      </c>
      <c r="D210" s="11">
        <v>190</v>
      </c>
      <c r="E210" s="88"/>
    </row>
    <row r="211" spans="1:6" x14ac:dyDescent="0.35">
      <c r="A211" s="60">
        <v>2077</v>
      </c>
      <c r="B211" s="83">
        <v>3</v>
      </c>
      <c r="C211" s="12" t="s">
        <v>2610</v>
      </c>
      <c r="D211" s="11">
        <v>260</v>
      </c>
      <c r="E211" s="88"/>
    </row>
    <row r="212" spans="1:6" x14ac:dyDescent="0.35">
      <c r="A212" s="60">
        <v>2078</v>
      </c>
      <c r="B212" s="83">
        <v>0</v>
      </c>
      <c r="C212" s="12" t="s">
        <v>2613</v>
      </c>
      <c r="D212" s="11">
        <v>260</v>
      </c>
      <c r="E212" s="88"/>
    </row>
    <row r="213" spans="1:6" x14ac:dyDescent="0.35">
      <c r="A213" s="60">
        <v>2079</v>
      </c>
      <c r="B213" s="83">
        <v>1</v>
      </c>
      <c r="C213" s="12" t="s">
        <v>2611</v>
      </c>
      <c r="D213" s="11">
        <v>260</v>
      </c>
      <c r="E213" s="88"/>
    </row>
    <row r="214" spans="1:6" x14ac:dyDescent="0.35">
      <c r="A214" s="60">
        <v>2080</v>
      </c>
      <c r="B214" s="83">
        <v>0</v>
      </c>
      <c r="C214" s="12" t="s">
        <v>2614</v>
      </c>
      <c r="D214" s="11">
        <v>260</v>
      </c>
      <c r="E214" s="88"/>
    </row>
    <row r="215" spans="1:6" x14ac:dyDescent="0.35">
      <c r="A215" s="60">
        <v>2081</v>
      </c>
      <c r="B215" s="83">
        <v>5</v>
      </c>
      <c r="C215" s="12" t="s">
        <v>2615</v>
      </c>
      <c r="D215" s="11">
        <v>260</v>
      </c>
      <c r="E215" s="88">
        <v>42917</v>
      </c>
    </row>
    <row r="216" spans="1:6" x14ac:dyDescent="0.35">
      <c r="A216" s="60">
        <v>2082</v>
      </c>
      <c r="B216" s="83">
        <v>3</v>
      </c>
      <c r="C216" s="12" t="s">
        <v>2616</v>
      </c>
      <c r="D216" s="11">
        <v>260</v>
      </c>
      <c r="E216" s="88">
        <v>42917</v>
      </c>
    </row>
    <row r="217" spans="1:6" x14ac:dyDescent="0.35">
      <c r="A217" s="60">
        <v>2083</v>
      </c>
      <c r="B217" s="83">
        <v>6</v>
      </c>
      <c r="C217" s="12" t="s">
        <v>2617</v>
      </c>
      <c r="D217" s="11">
        <v>260</v>
      </c>
      <c r="E217" s="88">
        <v>42917</v>
      </c>
    </row>
    <row r="218" spans="1:6" x14ac:dyDescent="0.35">
      <c r="A218" s="60">
        <v>2084</v>
      </c>
      <c r="B218" s="83">
        <v>9</v>
      </c>
      <c r="C218" s="12" t="s">
        <v>2618</v>
      </c>
      <c r="D218" s="11">
        <v>260</v>
      </c>
      <c r="E218" s="88"/>
    </row>
    <row r="219" spans="1:6" x14ac:dyDescent="0.35">
      <c r="A219" s="60">
        <v>2085</v>
      </c>
      <c r="B219" s="83">
        <v>8</v>
      </c>
      <c r="C219" s="12" t="s">
        <v>2618</v>
      </c>
      <c r="D219" s="11">
        <v>260</v>
      </c>
      <c r="E219" s="88"/>
    </row>
    <row r="220" spans="1:6" x14ac:dyDescent="0.35">
      <c r="A220" s="60">
        <v>2086</v>
      </c>
      <c r="B220" s="83">
        <v>0</v>
      </c>
      <c r="C220" s="12" t="s">
        <v>2315</v>
      </c>
      <c r="D220" s="11">
        <v>190</v>
      </c>
      <c r="E220" s="88"/>
    </row>
    <row r="221" spans="1:6" x14ac:dyDescent="0.35">
      <c r="A221" s="60">
        <v>2087</v>
      </c>
      <c r="B221" s="83">
        <v>0</v>
      </c>
      <c r="C221" s="12" t="s">
        <v>1167</v>
      </c>
      <c r="D221" s="11">
        <v>190</v>
      </c>
      <c r="E221" s="88"/>
    </row>
    <row r="222" spans="1:6" x14ac:dyDescent="0.35">
      <c r="A222" s="60">
        <v>2088</v>
      </c>
      <c r="B222" s="83">
        <v>0</v>
      </c>
      <c r="C222" s="12" t="s">
        <v>1166</v>
      </c>
      <c r="D222" s="11">
        <v>190</v>
      </c>
      <c r="E222" s="88"/>
    </row>
    <row r="223" spans="1:6" x14ac:dyDescent="0.35">
      <c r="A223" s="60">
        <v>2089</v>
      </c>
      <c r="B223" s="83">
        <v>0</v>
      </c>
      <c r="C223" s="12" t="s">
        <v>1165</v>
      </c>
      <c r="D223" s="11">
        <v>190</v>
      </c>
      <c r="E223" s="88"/>
    </row>
    <row r="224" spans="1:6" x14ac:dyDescent="0.35">
      <c r="A224" s="60">
        <v>2090</v>
      </c>
      <c r="B224" s="83">
        <v>1</v>
      </c>
      <c r="C224" s="12" t="s">
        <v>1164</v>
      </c>
      <c r="D224" s="11">
        <v>530</v>
      </c>
      <c r="E224" s="88">
        <v>44136</v>
      </c>
      <c r="F224" s="3" t="s">
        <v>3037</v>
      </c>
    </row>
    <row r="225" spans="1:10" x14ac:dyDescent="0.35">
      <c r="A225" s="60">
        <v>2091</v>
      </c>
      <c r="B225" s="83">
        <v>0</v>
      </c>
      <c r="C225" s="12" t="s">
        <v>1163</v>
      </c>
      <c r="D225" s="11">
        <v>780</v>
      </c>
      <c r="E225" s="88">
        <v>42736</v>
      </c>
    </row>
    <row r="226" spans="1:10" x14ac:dyDescent="0.35">
      <c r="A226" s="60">
        <v>2092</v>
      </c>
      <c r="B226" s="83">
        <v>0</v>
      </c>
      <c r="C226" s="12" t="s">
        <v>4553</v>
      </c>
      <c r="D226" s="11">
        <v>380</v>
      </c>
      <c r="E226" s="88"/>
      <c r="F226" s="3" t="s">
        <v>4421</v>
      </c>
      <c r="H226" s="3" t="s">
        <v>4552</v>
      </c>
      <c r="J226" s="3" t="s">
        <v>4554</v>
      </c>
    </row>
    <row r="227" spans="1:10" x14ac:dyDescent="0.35">
      <c r="A227" s="60">
        <v>2093</v>
      </c>
      <c r="B227" s="83">
        <v>1</v>
      </c>
      <c r="C227" s="12" t="s">
        <v>3171</v>
      </c>
      <c r="D227" s="11">
        <v>80</v>
      </c>
      <c r="E227" s="88"/>
    </row>
    <row r="228" spans="1:10" x14ac:dyDescent="0.35">
      <c r="A228" s="60">
        <v>2094</v>
      </c>
      <c r="B228" s="83">
        <v>0</v>
      </c>
      <c r="C228" s="12" t="s">
        <v>1162</v>
      </c>
      <c r="D228" s="11">
        <v>180</v>
      </c>
      <c r="E228" s="88">
        <v>44986</v>
      </c>
    </row>
    <row r="229" spans="1:10" x14ac:dyDescent="0.35">
      <c r="A229" s="60">
        <v>2095</v>
      </c>
      <c r="B229" s="83">
        <v>2</v>
      </c>
      <c r="C229" s="12" t="s">
        <v>3152</v>
      </c>
      <c r="D229" s="11">
        <v>25</v>
      </c>
      <c r="E229" s="88"/>
    </row>
    <row r="230" spans="1:10" x14ac:dyDescent="0.35">
      <c r="A230" s="60">
        <v>2096</v>
      </c>
      <c r="B230" s="83">
        <v>2</v>
      </c>
      <c r="C230" s="12" t="s">
        <v>4226</v>
      </c>
      <c r="D230" s="11">
        <v>110</v>
      </c>
      <c r="E230" s="88"/>
    </row>
    <row r="231" spans="1:10" x14ac:dyDescent="0.35">
      <c r="A231" s="60">
        <v>2097</v>
      </c>
      <c r="B231" s="83">
        <v>0</v>
      </c>
      <c r="C231" s="12" t="s">
        <v>4434</v>
      </c>
      <c r="D231" s="11">
        <v>165</v>
      </c>
      <c r="E231" s="88"/>
    </row>
    <row r="232" spans="1:10" x14ac:dyDescent="0.35">
      <c r="A232" s="60">
        <v>2098</v>
      </c>
      <c r="B232" s="83">
        <v>3</v>
      </c>
      <c r="C232" s="12" t="s">
        <v>4470</v>
      </c>
      <c r="D232" s="11">
        <v>60</v>
      </c>
      <c r="E232" s="88"/>
    </row>
    <row r="233" spans="1:10" x14ac:dyDescent="0.35">
      <c r="A233" s="60">
        <v>2099</v>
      </c>
      <c r="B233" s="83">
        <v>1</v>
      </c>
      <c r="C233" s="12" t="s">
        <v>2538</v>
      </c>
      <c r="D233" s="11">
        <v>1235</v>
      </c>
      <c r="E233" s="88">
        <v>43160</v>
      </c>
    </row>
    <row r="234" spans="1:10" x14ac:dyDescent="0.35">
      <c r="A234" s="60">
        <v>2100</v>
      </c>
      <c r="B234" s="83">
        <v>0</v>
      </c>
      <c r="C234" s="12" t="s">
        <v>2540</v>
      </c>
      <c r="D234" s="11">
        <v>1186</v>
      </c>
      <c r="E234" s="88"/>
    </row>
    <row r="235" spans="1:10" x14ac:dyDescent="0.35">
      <c r="A235" s="60">
        <v>2101</v>
      </c>
      <c r="B235" s="83">
        <v>1</v>
      </c>
      <c r="C235" s="12" t="s">
        <v>2539</v>
      </c>
      <c r="D235" s="11">
        <v>1650</v>
      </c>
      <c r="E235" s="88"/>
    </row>
    <row r="236" spans="1:10" x14ac:dyDescent="0.35">
      <c r="A236" s="60">
        <v>2102</v>
      </c>
      <c r="B236" s="83">
        <v>1</v>
      </c>
      <c r="C236" s="12" t="s">
        <v>1829</v>
      </c>
      <c r="D236" s="11">
        <v>435</v>
      </c>
      <c r="E236" s="88"/>
    </row>
    <row r="237" spans="1:10" x14ac:dyDescent="0.35">
      <c r="A237" s="60">
        <v>2103</v>
      </c>
      <c r="B237" s="83">
        <v>1</v>
      </c>
      <c r="C237" s="12" t="s">
        <v>1828</v>
      </c>
      <c r="D237" s="11">
        <v>435</v>
      </c>
      <c r="E237" s="88"/>
    </row>
    <row r="238" spans="1:10" x14ac:dyDescent="0.35">
      <c r="A238" s="60">
        <v>2104</v>
      </c>
      <c r="B238" s="83">
        <v>0</v>
      </c>
      <c r="C238" s="12" t="s">
        <v>1833</v>
      </c>
      <c r="D238" s="11">
        <v>180</v>
      </c>
      <c r="E238" s="88"/>
    </row>
    <row r="239" spans="1:10" x14ac:dyDescent="0.35">
      <c r="A239" s="60">
        <v>2105</v>
      </c>
      <c r="B239" s="83">
        <v>1</v>
      </c>
      <c r="C239" s="12" t="s">
        <v>1835</v>
      </c>
      <c r="D239" s="11">
        <v>180</v>
      </c>
      <c r="E239" s="88"/>
    </row>
    <row r="240" spans="1:10" x14ac:dyDescent="0.35">
      <c r="A240" s="60">
        <v>2106</v>
      </c>
      <c r="B240" s="83">
        <v>2</v>
      </c>
      <c r="C240" s="12" t="s">
        <v>1834</v>
      </c>
      <c r="D240" s="11">
        <v>180</v>
      </c>
      <c r="E240" s="88"/>
    </row>
    <row r="241" spans="1:11" x14ac:dyDescent="0.35">
      <c r="A241" s="60">
        <v>2107</v>
      </c>
      <c r="B241" s="83">
        <v>1</v>
      </c>
      <c r="C241" s="12" t="s">
        <v>1128</v>
      </c>
      <c r="D241" s="11">
        <v>395</v>
      </c>
      <c r="E241" s="88">
        <v>45870</v>
      </c>
    </row>
    <row r="242" spans="1:11" x14ac:dyDescent="0.35">
      <c r="A242" s="60">
        <v>2108</v>
      </c>
      <c r="B242" s="83">
        <v>1</v>
      </c>
      <c r="C242" s="12" t="s">
        <v>4036</v>
      </c>
      <c r="D242" s="11">
        <v>120</v>
      </c>
      <c r="E242" s="88"/>
    </row>
    <row r="243" spans="1:11" x14ac:dyDescent="0.35">
      <c r="A243" s="60">
        <v>2109</v>
      </c>
      <c r="B243" s="83">
        <v>1</v>
      </c>
      <c r="C243" s="12" t="s">
        <v>3003</v>
      </c>
      <c r="D243" s="11">
        <v>1000</v>
      </c>
      <c r="E243" s="88">
        <v>44136</v>
      </c>
      <c r="F243" s="3" t="s">
        <v>3190</v>
      </c>
    </row>
    <row r="244" spans="1:11" x14ac:dyDescent="0.35">
      <c r="A244" s="60">
        <v>2110</v>
      </c>
      <c r="B244" s="83">
        <v>0</v>
      </c>
      <c r="C244" s="12" t="s">
        <v>1161</v>
      </c>
      <c r="D244" s="11">
        <v>45</v>
      </c>
      <c r="E244" s="88"/>
      <c r="F244" s="3" t="s">
        <v>2449</v>
      </c>
    </row>
    <row r="245" spans="1:11" x14ac:dyDescent="0.35">
      <c r="A245" s="60">
        <v>2111</v>
      </c>
      <c r="B245" s="83">
        <v>1</v>
      </c>
      <c r="C245" s="12" t="s">
        <v>1551</v>
      </c>
      <c r="D245" s="11">
        <v>20</v>
      </c>
      <c r="E245" s="88"/>
    </row>
    <row r="246" spans="1:11" x14ac:dyDescent="0.35">
      <c r="A246" s="60">
        <v>2112</v>
      </c>
      <c r="B246" s="83">
        <v>0</v>
      </c>
      <c r="C246" s="12" t="s">
        <v>1985</v>
      </c>
      <c r="D246" s="11">
        <v>200</v>
      </c>
      <c r="E246" s="88">
        <v>45170</v>
      </c>
    </row>
    <row r="247" spans="1:11" x14ac:dyDescent="0.35">
      <c r="A247" s="60">
        <v>2113</v>
      </c>
      <c r="B247" s="83">
        <v>1</v>
      </c>
      <c r="C247" s="12" t="s">
        <v>4063</v>
      </c>
      <c r="D247" s="11">
        <v>60</v>
      </c>
      <c r="E247" s="88">
        <v>45536</v>
      </c>
      <c r="K247" s="3" t="s">
        <v>4492</v>
      </c>
    </row>
    <row r="248" spans="1:11" x14ac:dyDescent="0.35">
      <c r="A248" s="60">
        <v>2114</v>
      </c>
      <c r="B248" s="83">
        <v>0</v>
      </c>
      <c r="C248" s="12" t="s">
        <v>1160</v>
      </c>
      <c r="D248" s="11">
        <v>91</v>
      </c>
      <c r="E248" s="88">
        <v>45566</v>
      </c>
      <c r="K248" s="3" t="s">
        <v>4493</v>
      </c>
    </row>
    <row r="249" spans="1:11" x14ac:dyDescent="0.35">
      <c r="A249" s="60">
        <v>2115</v>
      </c>
      <c r="B249" s="83">
        <v>1</v>
      </c>
      <c r="C249" s="12" t="s">
        <v>1127</v>
      </c>
      <c r="D249" s="11">
        <v>395</v>
      </c>
      <c r="E249" s="88">
        <v>45108</v>
      </c>
      <c r="F249" s="3" t="s">
        <v>4240</v>
      </c>
      <c r="K249" s="3" t="s">
        <v>4494</v>
      </c>
    </row>
    <row r="250" spans="1:11" x14ac:dyDescent="0.35">
      <c r="A250" s="60">
        <v>2116</v>
      </c>
      <c r="B250" s="83">
        <v>3</v>
      </c>
      <c r="C250" s="12" t="s">
        <v>2701</v>
      </c>
      <c r="D250" s="11">
        <v>190</v>
      </c>
      <c r="E250" s="88"/>
      <c r="K250" s="3" t="s">
        <v>4495</v>
      </c>
    </row>
    <row r="251" spans="1:11" x14ac:dyDescent="0.35">
      <c r="A251" s="60">
        <v>2117</v>
      </c>
      <c r="B251" s="83">
        <v>0</v>
      </c>
      <c r="C251" s="12" t="s">
        <v>3016</v>
      </c>
      <c r="D251" s="11">
        <v>580</v>
      </c>
      <c r="E251" s="88">
        <v>45383</v>
      </c>
      <c r="F251" s="3" t="s">
        <v>4037</v>
      </c>
      <c r="K251" s="3" t="s">
        <v>4496</v>
      </c>
    </row>
    <row r="252" spans="1:11" x14ac:dyDescent="0.35">
      <c r="A252" s="60">
        <v>2118</v>
      </c>
      <c r="B252" s="83">
        <v>1</v>
      </c>
      <c r="C252" s="12" t="s">
        <v>1800</v>
      </c>
      <c r="D252" s="11">
        <v>650</v>
      </c>
      <c r="E252" s="88">
        <v>45139</v>
      </c>
      <c r="F252" s="3" t="s">
        <v>4037</v>
      </c>
      <c r="K252" s="3" t="s">
        <v>4497</v>
      </c>
    </row>
    <row r="253" spans="1:11" x14ac:dyDescent="0.35">
      <c r="A253" s="60">
        <v>2119</v>
      </c>
      <c r="B253" s="83">
        <v>1</v>
      </c>
      <c r="C253" s="12" t="s">
        <v>2157</v>
      </c>
      <c r="D253" s="11">
        <v>500</v>
      </c>
      <c r="E253" s="88"/>
      <c r="K253" s="3" t="s">
        <v>4498</v>
      </c>
    </row>
    <row r="254" spans="1:11" x14ac:dyDescent="0.35">
      <c r="A254" s="60">
        <v>2120</v>
      </c>
      <c r="B254" s="83">
        <v>0</v>
      </c>
      <c r="C254" s="12" t="s">
        <v>1159</v>
      </c>
      <c r="D254" s="11">
        <v>60</v>
      </c>
      <c r="E254" s="88"/>
    </row>
    <row r="255" spans="1:11" x14ac:dyDescent="0.35">
      <c r="A255" s="60">
        <v>2121</v>
      </c>
      <c r="B255" s="83">
        <v>0</v>
      </c>
      <c r="C255" s="12" t="s">
        <v>3859</v>
      </c>
      <c r="D255" s="11">
        <v>290</v>
      </c>
      <c r="E255" s="88">
        <v>44378</v>
      </c>
    </row>
    <row r="256" spans="1:11" x14ac:dyDescent="0.35">
      <c r="A256" s="60">
        <v>2122</v>
      </c>
      <c r="B256" s="83">
        <v>1</v>
      </c>
      <c r="C256" s="12" t="s">
        <v>1158</v>
      </c>
      <c r="D256" s="11">
        <v>60</v>
      </c>
      <c r="E256" s="88"/>
    </row>
    <row r="257" spans="1:6" x14ac:dyDescent="0.35">
      <c r="A257" s="60">
        <v>2123</v>
      </c>
      <c r="B257" s="83">
        <v>3</v>
      </c>
      <c r="C257" s="12" t="s">
        <v>3727</v>
      </c>
      <c r="D257" s="11">
        <v>30</v>
      </c>
      <c r="E257" s="88">
        <v>45839</v>
      </c>
    </row>
    <row r="258" spans="1:6" x14ac:dyDescent="0.35">
      <c r="A258" s="60">
        <v>2124</v>
      </c>
      <c r="B258" s="83">
        <v>5</v>
      </c>
      <c r="C258" s="12" t="s">
        <v>1578</v>
      </c>
      <c r="D258" s="11">
        <v>360</v>
      </c>
      <c r="E258" s="88">
        <v>42979</v>
      </c>
    </row>
    <row r="259" spans="1:6" x14ac:dyDescent="0.35">
      <c r="A259" s="60">
        <v>2125</v>
      </c>
      <c r="B259" s="83">
        <v>1</v>
      </c>
      <c r="C259" s="12" t="s">
        <v>4326</v>
      </c>
      <c r="D259" s="11">
        <v>595</v>
      </c>
      <c r="E259" s="88">
        <v>45047</v>
      </c>
    </row>
    <row r="260" spans="1:6" x14ac:dyDescent="0.35">
      <c r="A260" s="60">
        <v>2126</v>
      </c>
      <c r="B260" s="83">
        <v>0</v>
      </c>
      <c r="C260" s="12" t="s">
        <v>2447</v>
      </c>
      <c r="D260" s="11">
        <v>640</v>
      </c>
      <c r="E260" s="88">
        <v>44044</v>
      </c>
    </row>
    <row r="261" spans="1:6" x14ac:dyDescent="0.35">
      <c r="A261" s="60">
        <v>2127</v>
      </c>
      <c r="B261" s="83">
        <v>0</v>
      </c>
      <c r="C261" s="12" t="s">
        <v>2448</v>
      </c>
      <c r="D261" s="11">
        <v>640</v>
      </c>
      <c r="E261" s="88">
        <v>43647</v>
      </c>
    </row>
    <row r="262" spans="1:6" x14ac:dyDescent="0.35">
      <c r="A262" s="60">
        <v>2128</v>
      </c>
      <c r="B262" s="83">
        <v>22</v>
      </c>
      <c r="C262" s="12" t="s">
        <v>1125</v>
      </c>
      <c r="D262" s="11">
        <v>20</v>
      </c>
      <c r="E262" s="88">
        <v>42887</v>
      </c>
    </row>
    <row r="263" spans="1:6" x14ac:dyDescent="0.35">
      <c r="A263" s="60">
        <v>2129</v>
      </c>
      <c r="B263" s="83">
        <v>41</v>
      </c>
      <c r="C263" s="12" t="s">
        <v>1340</v>
      </c>
      <c r="D263" s="11">
        <v>20</v>
      </c>
      <c r="E263" s="88">
        <v>43586</v>
      </c>
    </row>
    <row r="264" spans="1:6" x14ac:dyDescent="0.35">
      <c r="A264" s="60">
        <v>2130</v>
      </c>
      <c r="B264" s="83">
        <v>0</v>
      </c>
      <c r="C264" s="12" t="s">
        <v>3079</v>
      </c>
      <c r="D264" s="11">
        <v>180</v>
      </c>
      <c r="E264" s="88">
        <v>43770</v>
      </c>
      <c r="F264" s="3" t="s">
        <v>3080</v>
      </c>
    </row>
    <row r="265" spans="1:6" x14ac:dyDescent="0.35">
      <c r="A265" s="60">
        <v>2131</v>
      </c>
      <c r="B265" s="83">
        <v>0</v>
      </c>
      <c r="C265" s="12" t="s">
        <v>1335</v>
      </c>
      <c r="D265" s="11">
        <v>10</v>
      </c>
      <c r="E265" s="88"/>
    </row>
    <row r="266" spans="1:6" x14ac:dyDescent="0.35">
      <c r="A266" s="60">
        <v>2132</v>
      </c>
      <c r="B266" s="83">
        <v>0</v>
      </c>
      <c r="C266" s="12" t="s">
        <v>1336</v>
      </c>
      <c r="D266" s="11">
        <v>5</v>
      </c>
      <c r="E266" s="88">
        <v>42795</v>
      </c>
    </row>
    <row r="267" spans="1:6" x14ac:dyDescent="0.35">
      <c r="A267" s="60">
        <v>2133</v>
      </c>
      <c r="B267" s="83">
        <v>0</v>
      </c>
      <c r="C267" s="12" t="s">
        <v>1334</v>
      </c>
      <c r="D267" s="11">
        <v>0</v>
      </c>
      <c r="E267" s="88"/>
      <c r="F267" s="11" t="s">
        <v>3731</v>
      </c>
    </row>
    <row r="268" spans="1:6" x14ac:dyDescent="0.35">
      <c r="A268" s="60">
        <v>2134</v>
      </c>
      <c r="B268" s="83">
        <v>0</v>
      </c>
      <c r="C268" s="12" t="s">
        <v>1157</v>
      </c>
      <c r="D268" s="11">
        <v>0</v>
      </c>
      <c r="E268" s="88"/>
      <c r="F268" s="11" t="s">
        <v>3731</v>
      </c>
    </row>
    <row r="269" spans="1:6" x14ac:dyDescent="0.35">
      <c r="A269" s="60">
        <v>2135</v>
      </c>
      <c r="B269" s="83">
        <v>0</v>
      </c>
      <c r="C269" s="12" t="s">
        <v>3883</v>
      </c>
      <c r="D269" s="11">
        <v>140</v>
      </c>
      <c r="E269" s="88"/>
      <c r="F269" s="4" t="s">
        <v>3629</v>
      </c>
    </row>
    <row r="270" spans="1:6" x14ac:dyDescent="0.35">
      <c r="A270" s="60">
        <v>2136</v>
      </c>
      <c r="B270" s="83">
        <v>0</v>
      </c>
      <c r="C270" s="12" t="s">
        <v>1156</v>
      </c>
      <c r="D270" s="11">
        <v>300</v>
      </c>
      <c r="E270" s="88">
        <v>42767</v>
      </c>
    </row>
    <row r="271" spans="1:6" x14ac:dyDescent="0.35">
      <c r="A271" s="60">
        <v>2137</v>
      </c>
      <c r="B271" s="83">
        <v>0</v>
      </c>
      <c r="C271" s="12" t="s">
        <v>2722</v>
      </c>
      <c r="D271" s="11">
        <v>40</v>
      </c>
      <c r="E271" s="88"/>
      <c r="F271" s="2" t="s">
        <v>2723</v>
      </c>
    </row>
    <row r="272" spans="1:6" x14ac:dyDescent="0.35">
      <c r="A272" s="60">
        <v>2138</v>
      </c>
      <c r="B272" s="83">
        <v>1</v>
      </c>
      <c r="C272" s="12" t="s">
        <v>2721</v>
      </c>
      <c r="D272" s="11">
        <v>25</v>
      </c>
      <c r="E272" s="88"/>
      <c r="F272" s="2" t="s">
        <v>2723</v>
      </c>
    </row>
    <row r="273" spans="1:6" x14ac:dyDescent="0.35">
      <c r="A273" s="60">
        <v>2139</v>
      </c>
      <c r="B273" s="83">
        <v>1</v>
      </c>
      <c r="C273" s="12" t="s">
        <v>1312</v>
      </c>
      <c r="D273" s="11">
        <v>60</v>
      </c>
      <c r="E273" s="88">
        <v>43586</v>
      </c>
    </row>
    <row r="274" spans="1:6" x14ac:dyDescent="0.35">
      <c r="A274" s="60">
        <v>2140</v>
      </c>
      <c r="B274" s="83">
        <v>1</v>
      </c>
      <c r="C274" s="12" t="s">
        <v>3845</v>
      </c>
      <c r="D274" s="11">
        <v>60</v>
      </c>
      <c r="E274" s="88"/>
      <c r="F274" s="3" t="s">
        <v>3910</v>
      </c>
    </row>
    <row r="275" spans="1:6" x14ac:dyDescent="0.35">
      <c r="A275" s="60">
        <v>2141</v>
      </c>
      <c r="B275" s="83">
        <v>1</v>
      </c>
      <c r="C275" s="12" t="s">
        <v>4022</v>
      </c>
      <c r="D275" s="11">
        <v>350</v>
      </c>
      <c r="E275" s="88"/>
    </row>
    <row r="276" spans="1:6" x14ac:dyDescent="0.35">
      <c r="A276" s="60">
        <v>2142</v>
      </c>
      <c r="B276" s="83">
        <v>0</v>
      </c>
      <c r="C276" s="12" t="s">
        <v>3283</v>
      </c>
      <c r="D276" s="11">
        <v>504</v>
      </c>
      <c r="E276" s="88"/>
    </row>
    <row r="277" spans="1:6" x14ac:dyDescent="0.35">
      <c r="A277" s="60">
        <v>2143</v>
      </c>
      <c r="B277" s="83">
        <v>0</v>
      </c>
      <c r="C277" s="12" t="s">
        <v>1155</v>
      </c>
      <c r="D277" s="11">
        <v>39</v>
      </c>
      <c r="E277" s="88">
        <v>43040</v>
      </c>
    </row>
    <row r="278" spans="1:6" x14ac:dyDescent="0.35">
      <c r="A278" s="60">
        <v>2144</v>
      </c>
      <c r="B278" s="83">
        <v>1</v>
      </c>
      <c r="C278" s="12" t="s">
        <v>1154</v>
      </c>
      <c r="D278" s="11">
        <v>39</v>
      </c>
      <c r="E278" s="88">
        <v>43374</v>
      </c>
    </row>
    <row r="279" spans="1:6" x14ac:dyDescent="0.35">
      <c r="A279" s="60">
        <v>2145</v>
      </c>
      <c r="B279" s="83">
        <v>2</v>
      </c>
      <c r="C279" s="12" t="s">
        <v>1153</v>
      </c>
      <c r="D279" s="11">
        <v>35</v>
      </c>
      <c r="E279" s="88">
        <v>43160</v>
      </c>
    </row>
    <row r="280" spans="1:6" x14ac:dyDescent="0.35">
      <c r="A280" s="60">
        <v>2146</v>
      </c>
      <c r="B280" s="83">
        <v>0</v>
      </c>
      <c r="C280" s="12" t="s">
        <v>1152</v>
      </c>
      <c r="D280" s="11">
        <v>95</v>
      </c>
      <c r="E280" s="88">
        <v>43221</v>
      </c>
    </row>
    <row r="281" spans="1:6" x14ac:dyDescent="0.35">
      <c r="A281" s="60">
        <v>2147</v>
      </c>
      <c r="B281" s="83">
        <v>1</v>
      </c>
      <c r="C281" s="12" t="s">
        <v>1600</v>
      </c>
      <c r="D281" s="11">
        <v>280</v>
      </c>
      <c r="E281" s="88">
        <v>43070</v>
      </c>
      <c r="F281" s="3" t="s">
        <v>2243</v>
      </c>
    </row>
    <row r="282" spans="1:6" x14ac:dyDescent="0.35">
      <c r="A282" s="60">
        <v>2148</v>
      </c>
      <c r="B282" s="83">
        <v>2</v>
      </c>
      <c r="C282" s="12" t="s">
        <v>2783</v>
      </c>
      <c r="D282" s="11">
        <v>150</v>
      </c>
      <c r="E282" s="88"/>
      <c r="F282" s="3" t="s">
        <v>2954</v>
      </c>
    </row>
    <row r="283" spans="1:6" x14ac:dyDescent="0.35">
      <c r="A283" s="60">
        <v>2149</v>
      </c>
      <c r="B283" s="83">
        <v>14</v>
      </c>
      <c r="C283" s="12" t="s">
        <v>1129</v>
      </c>
      <c r="D283" s="11">
        <v>175</v>
      </c>
      <c r="E283" s="88">
        <v>44287</v>
      </c>
    </row>
    <row r="284" spans="1:6" x14ac:dyDescent="0.35">
      <c r="A284" s="60">
        <v>2150</v>
      </c>
      <c r="B284" s="83">
        <v>1</v>
      </c>
      <c r="C284" s="12" t="s">
        <v>1151</v>
      </c>
      <c r="D284" s="11">
        <v>90</v>
      </c>
      <c r="E284" s="88">
        <v>44228</v>
      </c>
    </row>
    <row r="285" spans="1:6" x14ac:dyDescent="0.35">
      <c r="A285" s="60">
        <v>2151</v>
      </c>
      <c r="B285" s="83">
        <v>1</v>
      </c>
      <c r="C285" s="12" t="s">
        <v>1150</v>
      </c>
      <c r="D285" s="11">
        <v>90</v>
      </c>
      <c r="E285" s="88">
        <v>43497</v>
      </c>
    </row>
    <row r="286" spans="1:6" x14ac:dyDescent="0.35">
      <c r="A286" s="60">
        <v>2152</v>
      </c>
      <c r="B286" s="83">
        <v>1</v>
      </c>
      <c r="C286" s="12" t="s">
        <v>1149</v>
      </c>
      <c r="D286" s="11">
        <v>90</v>
      </c>
      <c r="E286" s="88">
        <v>44228</v>
      </c>
    </row>
    <row r="287" spans="1:6" x14ac:dyDescent="0.35">
      <c r="A287" s="60">
        <v>2153</v>
      </c>
      <c r="B287" s="83">
        <v>18</v>
      </c>
      <c r="C287" s="12" t="s">
        <v>1148</v>
      </c>
      <c r="D287" s="11">
        <v>90</v>
      </c>
      <c r="E287" s="88"/>
    </row>
    <row r="288" spans="1:6" x14ac:dyDescent="0.35">
      <c r="A288" s="60">
        <v>2154</v>
      </c>
      <c r="B288" s="83">
        <v>1</v>
      </c>
      <c r="C288" s="12" t="s">
        <v>1431</v>
      </c>
      <c r="D288" s="11">
        <v>340</v>
      </c>
      <c r="E288" s="88"/>
    </row>
    <row r="289" spans="1:6" x14ac:dyDescent="0.35">
      <c r="A289" s="60">
        <v>2155</v>
      </c>
      <c r="B289" s="83">
        <v>1</v>
      </c>
      <c r="C289" s="12" t="s">
        <v>1430</v>
      </c>
      <c r="D289" s="11">
        <v>360</v>
      </c>
      <c r="E289" s="88"/>
    </row>
    <row r="290" spans="1:6" x14ac:dyDescent="0.35">
      <c r="A290" s="60">
        <v>2156</v>
      </c>
      <c r="B290" s="83">
        <v>0</v>
      </c>
      <c r="C290" s="12" t="s">
        <v>3220</v>
      </c>
      <c r="D290" s="11">
        <v>25</v>
      </c>
      <c r="E290" s="88"/>
      <c r="F290" s="3" t="s">
        <v>3221</v>
      </c>
    </row>
    <row r="291" spans="1:6" x14ac:dyDescent="0.35">
      <c r="A291" s="60">
        <v>2157</v>
      </c>
      <c r="B291" s="83">
        <v>0</v>
      </c>
      <c r="C291" s="12" t="s">
        <v>3903</v>
      </c>
      <c r="D291" s="11">
        <v>20</v>
      </c>
      <c r="E291" s="88"/>
    </row>
    <row r="292" spans="1:6" x14ac:dyDescent="0.35">
      <c r="A292" s="60">
        <v>2158</v>
      </c>
      <c r="B292" s="83">
        <v>0</v>
      </c>
      <c r="C292" s="12" t="s">
        <v>3904</v>
      </c>
      <c r="D292" s="11">
        <v>35</v>
      </c>
      <c r="E292" s="88"/>
    </row>
    <row r="293" spans="1:6" x14ac:dyDescent="0.35">
      <c r="A293" s="60">
        <v>2159</v>
      </c>
      <c r="B293" s="83">
        <v>22</v>
      </c>
      <c r="C293" s="12" t="s">
        <v>1706</v>
      </c>
      <c r="D293" s="11">
        <v>25</v>
      </c>
      <c r="E293" s="88">
        <v>43922</v>
      </c>
    </row>
    <row r="294" spans="1:6" x14ac:dyDescent="0.35">
      <c r="A294" s="60">
        <v>2160</v>
      </c>
      <c r="B294" s="83">
        <v>10</v>
      </c>
      <c r="C294" s="12" t="s">
        <v>1704</v>
      </c>
      <c r="D294" s="11">
        <v>15</v>
      </c>
      <c r="E294" s="88">
        <v>44197</v>
      </c>
    </row>
    <row r="295" spans="1:6" x14ac:dyDescent="0.35">
      <c r="A295" s="60">
        <v>2161</v>
      </c>
      <c r="B295" s="83">
        <v>10</v>
      </c>
      <c r="C295" s="12" t="s">
        <v>1705</v>
      </c>
      <c r="D295" s="11">
        <v>40</v>
      </c>
      <c r="E295" s="88">
        <v>43922</v>
      </c>
    </row>
    <row r="296" spans="1:6" x14ac:dyDescent="0.35">
      <c r="A296" s="60">
        <v>2162</v>
      </c>
      <c r="B296" s="83">
        <v>0</v>
      </c>
      <c r="C296" s="12" t="s">
        <v>1630</v>
      </c>
      <c r="D296" s="11">
        <v>140</v>
      </c>
      <c r="E296" s="88"/>
      <c r="F296" s="3" t="s">
        <v>3729</v>
      </c>
    </row>
    <row r="297" spans="1:6" x14ac:dyDescent="0.35">
      <c r="A297" s="60">
        <v>2163</v>
      </c>
      <c r="B297" s="83">
        <v>10</v>
      </c>
      <c r="C297" s="12" t="s">
        <v>1801</v>
      </c>
      <c r="D297" s="11">
        <v>60</v>
      </c>
      <c r="E297" s="88"/>
    </row>
    <row r="298" spans="1:6" x14ac:dyDescent="0.35">
      <c r="A298" s="60">
        <v>2164</v>
      </c>
      <c r="B298" s="83">
        <v>1</v>
      </c>
      <c r="C298" s="12" t="s">
        <v>1147</v>
      </c>
      <c r="D298" s="11">
        <v>55</v>
      </c>
      <c r="E298" s="88"/>
    </row>
    <row r="299" spans="1:6" x14ac:dyDescent="0.35">
      <c r="A299" s="60">
        <v>2165</v>
      </c>
      <c r="B299" s="83">
        <v>1</v>
      </c>
      <c r="C299" s="12" t="s">
        <v>1146</v>
      </c>
      <c r="D299" s="11">
        <v>55</v>
      </c>
      <c r="E299" s="88"/>
    </row>
    <row r="300" spans="1:6" x14ac:dyDescent="0.35">
      <c r="A300" s="60">
        <v>2166</v>
      </c>
      <c r="B300" s="83">
        <v>2</v>
      </c>
      <c r="C300" s="12" t="s">
        <v>1449</v>
      </c>
      <c r="D300" s="11">
        <v>35</v>
      </c>
      <c r="E300" s="88"/>
    </row>
    <row r="301" spans="1:6" x14ac:dyDescent="0.35">
      <c r="A301" s="60">
        <v>2167</v>
      </c>
      <c r="B301" s="83">
        <v>1</v>
      </c>
      <c r="C301" s="12" t="s">
        <v>1450</v>
      </c>
      <c r="D301" s="11">
        <v>0</v>
      </c>
      <c r="E301" s="88"/>
    </row>
    <row r="302" spans="1:6" x14ac:dyDescent="0.35">
      <c r="A302" s="60">
        <v>2168</v>
      </c>
      <c r="B302" s="83">
        <v>0</v>
      </c>
      <c r="C302" s="12" t="s">
        <v>1145</v>
      </c>
      <c r="D302" s="11">
        <v>340</v>
      </c>
      <c r="E302" s="88">
        <v>44927</v>
      </c>
    </row>
    <row r="303" spans="1:6" x14ac:dyDescent="0.35">
      <c r="A303" s="60">
        <v>2169</v>
      </c>
      <c r="B303" s="83">
        <v>0</v>
      </c>
      <c r="C303" s="12" t="s">
        <v>1144</v>
      </c>
      <c r="D303" s="11">
        <v>350</v>
      </c>
      <c r="E303" s="88">
        <v>42948</v>
      </c>
    </row>
    <row r="304" spans="1:6" x14ac:dyDescent="0.35">
      <c r="A304" s="60">
        <v>2170</v>
      </c>
      <c r="B304" s="83">
        <v>1</v>
      </c>
      <c r="C304" s="12" t="s">
        <v>1429</v>
      </c>
      <c r="D304" s="11">
        <v>130</v>
      </c>
      <c r="E304" s="88"/>
    </row>
    <row r="305" spans="1:6" x14ac:dyDescent="0.35">
      <c r="A305" s="60">
        <v>2171</v>
      </c>
      <c r="B305" s="83">
        <v>0</v>
      </c>
      <c r="C305" s="12" t="s">
        <v>1428</v>
      </c>
      <c r="D305" s="11">
        <v>130</v>
      </c>
      <c r="E305" s="88"/>
    </row>
    <row r="306" spans="1:6" x14ac:dyDescent="0.35">
      <c r="A306" s="60">
        <v>2172</v>
      </c>
      <c r="B306" s="83">
        <v>1</v>
      </c>
      <c r="C306" s="12" t="s">
        <v>2306</v>
      </c>
      <c r="D306" s="11">
        <v>20</v>
      </c>
      <c r="E306" s="88"/>
    </row>
    <row r="307" spans="1:6" x14ac:dyDescent="0.35">
      <c r="A307" s="60">
        <v>2173</v>
      </c>
      <c r="B307" s="83">
        <v>0</v>
      </c>
      <c r="C307" s="12" t="s">
        <v>4248</v>
      </c>
      <c r="D307" s="11">
        <v>250</v>
      </c>
      <c r="E307" s="88"/>
      <c r="F307" s="3" t="s">
        <v>4249</v>
      </c>
    </row>
    <row r="308" spans="1:6" x14ac:dyDescent="0.35">
      <c r="A308" s="60">
        <v>2174</v>
      </c>
      <c r="B308" s="83">
        <v>0</v>
      </c>
      <c r="C308" s="12" t="s">
        <v>3446</v>
      </c>
      <c r="D308" s="11">
        <v>345</v>
      </c>
      <c r="E308" s="88">
        <v>44835</v>
      </c>
    </row>
    <row r="309" spans="1:6" x14ac:dyDescent="0.35">
      <c r="A309" s="60">
        <v>2175</v>
      </c>
      <c r="B309" s="83">
        <v>0</v>
      </c>
      <c r="C309" s="12" t="s">
        <v>3193</v>
      </c>
      <c r="D309" s="11">
        <v>580</v>
      </c>
      <c r="E309" s="88">
        <v>45200</v>
      </c>
    </row>
    <row r="310" spans="1:6" x14ac:dyDescent="0.35">
      <c r="A310" s="60">
        <v>2176</v>
      </c>
      <c r="B310" s="83">
        <v>0</v>
      </c>
      <c r="C310" s="12" t="s">
        <v>1956</v>
      </c>
      <c r="D310" s="11">
        <v>220</v>
      </c>
      <c r="E310" s="88">
        <v>44774</v>
      </c>
    </row>
    <row r="311" spans="1:6" x14ac:dyDescent="0.35">
      <c r="A311" s="60">
        <v>2177</v>
      </c>
      <c r="B311" s="83">
        <v>10</v>
      </c>
      <c r="C311" s="12" t="s">
        <v>2402</v>
      </c>
      <c r="D311" s="11">
        <v>8</v>
      </c>
      <c r="E311" s="88"/>
    </row>
    <row r="312" spans="1:6" x14ac:dyDescent="0.35">
      <c r="A312" s="60">
        <v>2178</v>
      </c>
      <c r="B312" s="83">
        <v>1</v>
      </c>
      <c r="C312" s="1" t="s">
        <v>1986</v>
      </c>
      <c r="D312" s="11">
        <v>250</v>
      </c>
      <c r="E312" s="88"/>
    </row>
    <row r="313" spans="1:6" x14ac:dyDescent="0.35">
      <c r="A313" s="60">
        <v>2179</v>
      </c>
      <c r="B313" s="83">
        <v>2</v>
      </c>
      <c r="C313" s="1" t="s">
        <v>3184</v>
      </c>
      <c r="D313" s="11">
        <v>300</v>
      </c>
      <c r="E313" s="88"/>
    </row>
    <row r="314" spans="1:6" x14ac:dyDescent="0.35">
      <c r="A314" s="60">
        <v>2180</v>
      </c>
      <c r="B314" s="83">
        <v>1</v>
      </c>
      <c r="C314" s="1" t="s">
        <v>3169</v>
      </c>
      <c r="D314" s="11">
        <v>20</v>
      </c>
      <c r="E314" s="88"/>
    </row>
    <row r="315" spans="1:6" x14ac:dyDescent="0.35">
      <c r="A315" s="60">
        <v>2181</v>
      </c>
      <c r="B315" s="83">
        <v>1</v>
      </c>
      <c r="C315" s="1" t="s">
        <v>3967</v>
      </c>
      <c r="D315" s="11">
        <v>30</v>
      </c>
      <c r="E315" s="88"/>
    </row>
    <row r="316" spans="1:6" x14ac:dyDescent="0.35">
      <c r="A316" s="60">
        <v>2182</v>
      </c>
      <c r="B316" s="83">
        <v>1</v>
      </c>
      <c r="C316" s="12" t="s">
        <v>3969</v>
      </c>
      <c r="D316" s="11">
        <v>48</v>
      </c>
      <c r="E316" s="88"/>
    </row>
    <row r="317" spans="1:6" x14ac:dyDescent="0.35">
      <c r="A317" s="60">
        <v>2183</v>
      </c>
      <c r="B317" s="83">
        <v>1</v>
      </c>
      <c r="C317" s="12" t="s">
        <v>3968</v>
      </c>
      <c r="D317" s="11">
        <v>15</v>
      </c>
      <c r="E317" s="88"/>
    </row>
    <row r="318" spans="1:6" x14ac:dyDescent="0.35">
      <c r="A318" s="60">
        <v>2184</v>
      </c>
      <c r="B318" s="83">
        <v>0</v>
      </c>
      <c r="C318" s="12" t="s">
        <v>1143</v>
      </c>
      <c r="D318" s="11">
        <v>95</v>
      </c>
      <c r="E318" s="88"/>
    </row>
    <row r="319" spans="1:6" x14ac:dyDescent="0.35">
      <c r="A319" s="60">
        <v>2185</v>
      </c>
      <c r="B319" s="83">
        <v>1</v>
      </c>
      <c r="C319" s="44" t="s">
        <v>1142</v>
      </c>
      <c r="D319" s="11">
        <v>160</v>
      </c>
      <c r="E319" s="88"/>
    </row>
    <row r="320" spans="1:6" x14ac:dyDescent="0.35">
      <c r="A320" s="60">
        <v>2186</v>
      </c>
      <c r="B320" s="83">
        <v>1</v>
      </c>
      <c r="C320" s="12" t="s">
        <v>1693</v>
      </c>
      <c r="D320" s="11">
        <v>35</v>
      </c>
      <c r="E320" s="88">
        <v>44075</v>
      </c>
    </row>
    <row r="321" spans="1:6" x14ac:dyDescent="0.35">
      <c r="A321" s="60">
        <v>2187</v>
      </c>
      <c r="B321" s="83">
        <v>3</v>
      </c>
      <c r="C321" s="12" t="s">
        <v>1692</v>
      </c>
      <c r="D321" s="11">
        <v>35</v>
      </c>
      <c r="E321" s="88">
        <v>44075</v>
      </c>
    </row>
    <row r="322" spans="1:6" x14ac:dyDescent="0.35">
      <c r="A322" s="60">
        <v>2188</v>
      </c>
      <c r="B322" s="83">
        <v>0</v>
      </c>
      <c r="C322" s="12" t="s">
        <v>3182</v>
      </c>
      <c r="D322" s="11">
        <v>70</v>
      </c>
      <c r="E322" s="88"/>
    </row>
    <row r="323" spans="1:6" x14ac:dyDescent="0.35">
      <c r="A323" s="60">
        <v>2189</v>
      </c>
      <c r="B323" s="83">
        <v>0</v>
      </c>
      <c r="C323" s="12" t="s">
        <v>3195</v>
      </c>
      <c r="D323" s="11">
        <v>90</v>
      </c>
      <c r="E323" s="88"/>
    </row>
    <row r="324" spans="1:6" x14ac:dyDescent="0.35">
      <c r="A324" s="60">
        <v>2190</v>
      </c>
      <c r="B324" s="83">
        <v>0</v>
      </c>
      <c r="C324" s="12" t="s">
        <v>3183</v>
      </c>
      <c r="D324" s="11">
        <v>120</v>
      </c>
      <c r="E324" s="88"/>
    </row>
    <row r="325" spans="1:6" x14ac:dyDescent="0.35">
      <c r="A325" s="60">
        <v>2191</v>
      </c>
      <c r="B325" s="83">
        <v>0</v>
      </c>
      <c r="C325" s="12" t="s">
        <v>3728</v>
      </c>
      <c r="D325" s="11">
        <v>35</v>
      </c>
      <c r="E325" s="88"/>
    </row>
    <row r="326" spans="1:6" x14ac:dyDescent="0.35">
      <c r="A326" s="60">
        <v>2192</v>
      </c>
      <c r="B326" s="83">
        <v>2</v>
      </c>
      <c r="C326" s="12" t="s">
        <v>1141</v>
      </c>
      <c r="D326" s="11">
        <v>10</v>
      </c>
      <c r="E326" s="88">
        <v>44317</v>
      </c>
    </row>
    <row r="327" spans="1:6" x14ac:dyDescent="0.35">
      <c r="A327" s="60">
        <v>2193</v>
      </c>
      <c r="B327" s="83">
        <v>0</v>
      </c>
      <c r="C327" s="12" t="s">
        <v>1140</v>
      </c>
      <c r="D327" s="11">
        <v>12</v>
      </c>
      <c r="E327" s="88">
        <v>43586</v>
      </c>
    </row>
    <row r="328" spans="1:6" x14ac:dyDescent="0.35">
      <c r="A328" s="60">
        <v>2194</v>
      </c>
      <c r="B328" s="83">
        <v>0</v>
      </c>
      <c r="C328" s="12" t="s">
        <v>1139</v>
      </c>
      <c r="D328" s="11">
        <v>40</v>
      </c>
      <c r="E328" s="88">
        <v>44317</v>
      </c>
    </row>
    <row r="329" spans="1:6" x14ac:dyDescent="0.35">
      <c r="A329" s="60">
        <v>2195</v>
      </c>
      <c r="B329" s="83">
        <v>0</v>
      </c>
      <c r="C329" s="12" t="s">
        <v>1138</v>
      </c>
      <c r="D329" s="11">
        <v>55</v>
      </c>
      <c r="E329" s="88">
        <v>43647</v>
      </c>
    </row>
    <row r="330" spans="1:6" x14ac:dyDescent="0.35">
      <c r="A330" s="60">
        <v>2196</v>
      </c>
      <c r="B330" s="83">
        <v>1</v>
      </c>
      <c r="C330" s="12" t="s">
        <v>1806</v>
      </c>
      <c r="D330" s="11">
        <v>360</v>
      </c>
      <c r="E330" s="88">
        <v>44440</v>
      </c>
    </row>
    <row r="331" spans="1:6" x14ac:dyDescent="0.35">
      <c r="A331" s="60">
        <v>2197</v>
      </c>
      <c r="B331" s="83">
        <v>10</v>
      </c>
      <c r="C331" s="12" t="s">
        <v>1133</v>
      </c>
      <c r="D331" s="11">
        <v>184</v>
      </c>
      <c r="E331" s="88">
        <v>42767</v>
      </c>
    </row>
    <row r="332" spans="1:6" x14ac:dyDescent="0.35">
      <c r="A332" s="60">
        <v>2198</v>
      </c>
      <c r="B332" s="83">
        <v>1</v>
      </c>
      <c r="C332" s="12" t="s">
        <v>1424</v>
      </c>
      <c r="D332" s="11">
        <v>230</v>
      </c>
      <c r="E332" s="88">
        <v>44105</v>
      </c>
    </row>
    <row r="333" spans="1:6" x14ac:dyDescent="0.35">
      <c r="A333" s="60">
        <v>2199</v>
      </c>
      <c r="B333" s="83">
        <v>0</v>
      </c>
      <c r="C333" s="12" t="s">
        <v>4403</v>
      </c>
      <c r="D333" s="11">
        <v>295</v>
      </c>
      <c r="E333" s="88">
        <v>45413</v>
      </c>
      <c r="F333" s="3" t="s">
        <v>4404</v>
      </c>
    </row>
    <row r="334" spans="1:6" x14ac:dyDescent="0.35">
      <c r="A334" s="60">
        <v>2200</v>
      </c>
      <c r="B334" s="83">
        <v>3</v>
      </c>
      <c r="C334" s="12" t="s">
        <v>4504</v>
      </c>
      <c r="D334" s="11">
        <v>225</v>
      </c>
      <c r="E334" s="88">
        <v>45139</v>
      </c>
      <c r="F334" s="3" t="s">
        <v>4404</v>
      </c>
    </row>
    <row r="335" spans="1:6" x14ac:dyDescent="0.35">
      <c r="A335" s="60">
        <v>2201</v>
      </c>
      <c r="B335" s="86">
        <v>70</v>
      </c>
      <c r="C335" s="12" t="s">
        <v>4551</v>
      </c>
      <c r="D335" s="11">
        <v>250</v>
      </c>
      <c r="E335" s="88"/>
      <c r="F335" s="3" t="s">
        <v>4588</v>
      </c>
    </row>
    <row r="336" spans="1:6" x14ac:dyDescent="0.35">
      <c r="B336" s="84"/>
      <c r="C336" s="75"/>
      <c r="D336" s="81"/>
      <c r="E336" s="90"/>
    </row>
    <row r="337" spans="2:5" x14ac:dyDescent="0.35">
      <c r="B337" s="84"/>
      <c r="C337" s="75"/>
      <c r="D337" s="81"/>
      <c r="E337" s="90"/>
    </row>
    <row r="338" spans="2:5" x14ac:dyDescent="0.35">
      <c r="B338" s="84"/>
      <c r="C338" s="75"/>
      <c r="D338" s="81"/>
      <c r="E338" s="90"/>
    </row>
    <row r="339" spans="2:5" x14ac:dyDescent="0.35">
      <c r="B339" s="84"/>
      <c r="C339" s="75"/>
      <c r="D339" s="81"/>
      <c r="E339" s="90"/>
    </row>
  </sheetData>
  <autoFilter ref="B1:G334" xr:uid="{00000000-0009-0000-0000-000001000000}">
    <sortState xmlns:xlrd2="http://schemas.microsoft.com/office/spreadsheetml/2017/richdata2" ref="B2:G334">
      <sortCondition ref="C1:C334"/>
    </sortState>
  </autoFilter>
  <pageMargins left="0.7" right="0.7" top="0.75" bottom="0.75" header="0.3" footer="0.3"/>
  <pageSetup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Q538"/>
  <sheetViews>
    <sheetView tabSelected="1" topLeftCell="A325" workbookViewId="0">
      <selection activeCell="C340" sqref="C340"/>
    </sheetView>
  </sheetViews>
  <sheetFormatPr baseColWidth="10" defaultColWidth="11.453125" defaultRowHeight="14.5" x14ac:dyDescent="0.35"/>
  <cols>
    <col min="1" max="1" width="19.6328125" style="3" customWidth="1"/>
    <col min="2" max="2" width="22.81640625" style="3" customWidth="1"/>
    <col min="3" max="3" width="16.54296875" style="3" customWidth="1"/>
    <col min="4" max="4" width="75" style="102" customWidth="1"/>
    <col min="5" max="5" width="23.54296875" style="3" customWidth="1"/>
    <col min="6" max="6" width="11.453125" style="3"/>
    <col min="7" max="7" width="24.08984375" style="3" customWidth="1"/>
    <col min="8" max="16384" width="11.453125" style="3"/>
  </cols>
  <sheetData>
    <row r="1" spans="1:7" x14ac:dyDescent="0.35">
      <c r="A1" s="97" t="s">
        <v>4593</v>
      </c>
      <c r="B1" s="96" t="s">
        <v>822</v>
      </c>
      <c r="C1" s="93" t="s">
        <v>823</v>
      </c>
      <c r="D1" s="99" t="s">
        <v>0</v>
      </c>
      <c r="E1" s="42" t="s">
        <v>204</v>
      </c>
      <c r="F1" s="43" t="s">
        <v>2</v>
      </c>
    </row>
    <row r="2" spans="1:7" x14ac:dyDescent="0.35">
      <c r="A2" s="60">
        <v>2202</v>
      </c>
      <c r="B2" s="6"/>
      <c r="C2" s="94">
        <v>2</v>
      </c>
      <c r="D2" s="100" t="s">
        <v>2972</v>
      </c>
      <c r="E2" s="7"/>
      <c r="F2" s="8">
        <v>20</v>
      </c>
    </row>
    <row r="3" spans="1:7" x14ac:dyDescent="0.35">
      <c r="A3" s="60">
        <v>2203</v>
      </c>
      <c r="B3" s="6"/>
      <c r="C3" s="94">
        <v>2</v>
      </c>
      <c r="D3" s="100" t="s">
        <v>3143</v>
      </c>
      <c r="E3" s="7"/>
      <c r="F3" s="8">
        <v>28</v>
      </c>
    </row>
    <row r="4" spans="1:7" x14ac:dyDescent="0.35">
      <c r="A4" s="60">
        <v>2204</v>
      </c>
      <c r="B4" s="6"/>
      <c r="C4" s="94">
        <v>3</v>
      </c>
      <c r="D4" s="98" t="s">
        <v>1904</v>
      </c>
      <c r="E4" s="7">
        <v>42826</v>
      </c>
      <c r="F4" s="8">
        <v>45</v>
      </c>
      <c r="G4" s="40" t="s">
        <v>2375</v>
      </c>
    </row>
    <row r="5" spans="1:7" x14ac:dyDescent="0.35">
      <c r="A5" s="60">
        <v>2205</v>
      </c>
      <c r="B5" s="6"/>
      <c r="C5" s="94"/>
      <c r="D5" s="98" t="s">
        <v>880</v>
      </c>
      <c r="E5" s="7">
        <v>43221</v>
      </c>
      <c r="F5" s="8">
        <v>35</v>
      </c>
    </row>
    <row r="6" spans="1:7" x14ac:dyDescent="0.35">
      <c r="A6" s="60">
        <v>2206</v>
      </c>
      <c r="B6" s="6"/>
      <c r="C6" s="94">
        <v>1</v>
      </c>
      <c r="D6" s="100" t="s">
        <v>2593</v>
      </c>
      <c r="E6" s="7"/>
      <c r="F6" s="8">
        <v>600</v>
      </c>
    </row>
    <row r="7" spans="1:7" x14ac:dyDescent="0.35">
      <c r="A7" s="60">
        <v>2207</v>
      </c>
      <c r="B7" s="6"/>
      <c r="C7" s="94">
        <v>3</v>
      </c>
      <c r="D7" s="98" t="s">
        <v>2368</v>
      </c>
      <c r="E7" s="7"/>
      <c r="F7" s="8">
        <v>25</v>
      </c>
    </row>
    <row r="8" spans="1:7" x14ac:dyDescent="0.35">
      <c r="A8" s="60">
        <v>2208</v>
      </c>
      <c r="B8" s="6"/>
      <c r="C8" s="94"/>
      <c r="D8" s="100" t="s">
        <v>3805</v>
      </c>
      <c r="E8" s="7">
        <v>43160</v>
      </c>
      <c r="F8" s="8">
        <v>20</v>
      </c>
    </row>
    <row r="9" spans="1:7" x14ac:dyDescent="0.35">
      <c r="A9" s="60">
        <v>2209</v>
      </c>
      <c r="B9" s="6"/>
      <c r="C9" s="94">
        <v>1</v>
      </c>
      <c r="D9" s="98" t="s">
        <v>1681</v>
      </c>
      <c r="E9" s="7"/>
      <c r="F9" s="8">
        <v>15</v>
      </c>
    </row>
    <row r="10" spans="1:7" x14ac:dyDescent="0.35">
      <c r="A10" s="60">
        <v>2210</v>
      </c>
      <c r="B10" s="6"/>
      <c r="C10" s="94">
        <v>0</v>
      </c>
      <c r="D10" s="98" t="s">
        <v>1695</v>
      </c>
      <c r="E10" s="7"/>
      <c r="F10" s="8">
        <v>15</v>
      </c>
    </row>
    <row r="11" spans="1:7" x14ac:dyDescent="0.35">
      <c r="A11" s="60">
        <v>2211</v>
      </c>
      <c r="B11" s="6"/>
      <c r="C11" s="94">
        <v>1</v>
      </c>
      <c r="D11" s="98" t="s">
        <v>1694</v>
      </c>
      <c r="E11" s="7"/>
      <c r="F11" s="8">
        <v>15</v>
      </c>
    </row>
    <row r="12" spans="1:7" x14ac:dyDescent="0.35">
      <c r="A12" s="60">
        <v>2212</v>
      </c>
      <c r="B12" s="6"/>
      <c r="C12" s="94">
        <v>1</v>
      </c>
      <c r="D12" s="98" t="s">
        <v>1968</v>
      </c>
      <c r="E12" s="7"/>
      <c r="F12" s="8">
        <v>20</v>
      </c>
    </row>
    <row r="13" spans="1:7" x14ac:dyDescent="0.35">
      <c r="A13" s="60">
        <v>2213</v>
      </c>
      <c r="B13" s="6"/>
      <c r="C13" s="94">
        <v>3</v>
      </c>
      <c r="D13" s="98" t="s">
        <v>1969</v>
      </c>
      <c r="E13" s="7"/>
      <c r="F13" s="8">
        <v>18</v>
      </c>
    </row>
    <row r="14" spans="1:7" x14ac:dyDescent="0.35">
      <c r="A14" s="60">
        <v>2214</v>
      </c>
      <c r="B14" s="6"/>
      <c r="C14" s="94"/>
      <c r="D14" s="98" t="s">
        <v>1092</v>
      </c>
      <c r="E14" s="7"/>
      <c r="F14" s="8">
        <v>24</v>
      </c>
    </row>
    <row r="15" spans="1:7" x14ac:dyDescent="0.35">
      <c r="A15" s="60">
        <v>2215</v>
      </c>
      <c r="B15" s="6"/>
      <c r="C15" s="94"/>
      <c r="D15" s="98" t="s">
        <v>2179</v>
      </c>
      <c r="E15" s="7"/>
      <c r="F15" s="8">
        <v>18</v>
      </c>
    </row>
    <row r="16" spans="1:7" x14ac:dyDescent="0.35">
      <c r="A16" s="60">
        <v>2216</v>
      </c>
      <c r="B16" s="6"/>
      <c r="C16" s="94">
        <v>20</v>
      </c>
      <c r="D16" s="100" t="s">
        <v>2970</v>
      </c>
      <c r="E16" s="7"/>
      <c r="F16" s="8">
        <v>12</v>
      </c>
    </row>
    <row r="17" spans="1:6" x14ac:dyDescent="0.35">
      <c r="A17" s="60">
        <v>2217</v>
      </c>
      <c r="B17" s="6"/>
      <c r="C17" s="94">
        <v>0</v>
      </c>
      <c r="D17" s="100" t="s">
        <v>2594</v>
      </c>
      <c r="E17" s="7">
        <v>43586</v>
      </c>
      <c r="F17" s="8">
        <v>25</v>
      </c>
    </row>
    <row r="18" spans="1:6" x14ac:dyDescent="0.35">
      <c r="A18" s="60">
        <v>2218</v>
      </c>
      <c r="B18" s="6"/>
      <c r="C18" s="94">
        <v>1</v>
      </c>
      <c r="D18" s="98" t="s">
        <v>2166</v>
      </c>
      <c r="E18" s="7"/>
      <c r="F18" s="8">
        <v>15</v>
      </c>
    </row>
    <row r="19" spans="1:6" x14ac:dyDescent="0.35">
      <c r="A19" s="60">
        <v>2219</v>
      </c>
      <c r="B19" s="6"/>
      <c r="C19" s="94">
        <v>2</v>
      </c>
      <c r="D19" s="100" t="s">
        <v>3147</v>
      </c>
      <c r="E19" s="7"/>
      <c r="F19" s="8">
        <v>12</v>
      </c>
    </row>
    <row r="20" spans="1:6" x14ac:dyDescent="0.35">
      <c r="A20" s="60">
        <v>2220</v>
      </c>
      <c r="B20" s="6"/>
      <c r="C20" s="94"/>
      <c r="D20" s="98" t="s">
        <v>1097</v>
      </c>
      <c r="E20" s="7"/>
      <c r="F20" s="8">
        <v>35</v>
      </c>
    </row>
    <row r="21" spans="1:6" x14ac:dyDescent="0.35">
      <c r="A21" s="60">
        <v>2221</v>
      </c>
      <c r="B21" s="6"/>
      <c r="C21" s="94"/>
      <c r="D21" s="98" t="s">
        <v>1045</v>
      </c>
      <c r="E21" s="7">
        <v>43070</v>
      </c>
      <c r="F21" s="8">
        <v>30</v>
      </c>
    </row>
    <row r="22" spans="1:6" x14ac:dyDescent="0.35">
      <c r="A22" s="60">
        <v>2222</v>
      </c>
      <c r="B22" s="6"/>
      <c r="C22" s="94">
        <v>2</v>
      </c>
      <c r="D22" s="98" t="s">
        <v>2312</v>
      </c>
      <c r="E22" s="7"/>
      <c r="F22" s="8">
        <v>40</v>
      </c>
    </row>
    <row r="23" spans="1:6" x14ac:dyDescent="0.35">
      <c r="A23" s="60">
        <v>2223</v>
      </c>
      <c r="B23" s="6"/>
      <c r="C23" s="94">
        <v>2</v>
      </c>
      <c r="D23" s="100" t="s">
        <v>3567</v>
      </c>
      <c r="E23" s="7"/>
      <c r="F23" s="8">
        <v>10</v>
      </c>
    </row>
    <row r="24" spans="1:6" x14ac:dyDescent="0.35">
      <c r="A24" s="60">
        <v>2224</v>
      </c>
      <c r="B24" s="6"/>
      <c r="C24" s="94">
        <v>2</v>
      </c>
      <c r="D24" s="100" t="s">
        <v>3568</v>
      </c>
      <c r="E24" s="7"/>
      <c r="F24" s="8">
        <v>20</v>
      </c>
    </row>
    <row r="25" spans="1:6" x14ac:dyDescent="0.35">
      <c r="A25" s="60">
        <v>2225</v>
      </c>
      <c r="B25" s="6"/>
      <c r="C25" s="94">
        <v>1</v>
      </c>
      <c r="D25" s="98" t="s">
        <v>1896</v>
      </c>
      <c r="E25" s="7"/>
      <c r="F25" s="8">
        <v>35</v>
      </c>
    </row>
    <row r="26" spans="1:6" x14ac:dyDescent="0.35">
      <c r="A26" s="60">
        <v>2226</v>
      </c>
      <c r="B26" s="6"/>
      <c r="C26" s="94">
        <v>1</v>
      </c>
      <c r="D26" s="98" t="s">
        <v>1977</v>
      </c>
      <c r="E26" s="7"/>
      <c r="F26" s="8">
        <v>22</v>
      </c>
    </row>
    <row r="27" spans="1:6" x14ac:dyDescent="0.35">
      <c r="A27" s="60">
        <v>2227</v>
      </c>
      <c r="B27" s="6"/>
      <c r="C27" s="94"/>
      <c r="D27" s="98" t="s">
        <v>891</v>
      </c>
      <c r="E27" s="7">
        <v>43374</v>
      </c>
      <c r="F27" s="8">
        <v>5</v>
      </c>
    </row>
    <row r="28" spans="1:6" x14ac:dyDescent="0.35">
      <c r="A28" s="60">
        <v>2228</v>
      </c>
      <c r="B28" s="6"/>
      <c r="C28" s="94"/>
      <c r="D28" s="98" t="s">
        <v>1659</v>
      </c>
      <c r="E28" s="7">
        <v>43070</v>
      </c>
      <c r="F28" s="8">
        <v>4</v>
      </c>
    </row>
    <row r="29" spans="1:6" x14ac:dyDescent="0.35">
      <c r="A29" s="60">
        <v>2229</v>
      </c>
      <c r="B29" s="6"/>
      <c r="C29" s="94">
        <v>2</v>
      </c>
      <c r="D29" s="100" t="s">
        <v>2198</v>
      </c>
      <c r="E29" s="7"/>
      <c r="F29" s="8">
        <v>23</v>
      </c>
    </row>
    <row r="30" spans="1:6" x14ac:dyDescent="0.35">
      <c r="A30" s="60">
        <v>2230</v>
      </c>
      <c r="B30" s="6"/>
      <c r="C30" s="94"/>
      <c r="D30" s="98" t="s">
        <v>1440</v>
      </c>
      <c r="E30" s="7">
        <v>43313</v>
      </c>
      <c r="F30" s="8">
        <v>138</v>
      </c>
    </row>
    <row r="31" spans="1:6" x14ac:dyDescent="0.35">
      <c r="A31" s="60">
        <v>2231</v>
      </c>
      <c r="B31" s="6"/>
      <c r="C31" s="94"/>
      <c r="D31" s="98" t="s">
        <v>1048</v>
      </c>
      <c r="E31" s="7">
        <v>42856</v>
      </c>
      <c r="F31" s="8">
        <v>135</v>
      </c>
    </row>
    <row r="32" spans="1:6" x14ac:dyDescent="0.35">
      <c r="A32" s="60">
        <v>2232</v>
      </c>
      <c r="B32" s="6"/>
      <c r="C32" s="94">
        <v>1</v>
      </c>
      <c r="D32" s="98" t="s">
        <v>2314</v>
      </c>
      <c r="E32" s="7"/>
      <c r="F32" s="8">
        <v>50</v>
      </c>
    </row>
    <row r="33" spans="1:6" x14ac:dyDescent="0.35">
      <c r="A33" s="60">
        <v>2233</v>
      </c>
      <c r="B33" s="6"/>
      <c r="C33" s="94">
        <v>2</v>
      </c>
      <c r="D33" s="98" t="s">
        <v>2313</v>
      </c>
      <c r="E33" s="7"/>
      <c r="F33" s="8">
        <v>20</v>
      </c>
    </row>
    <row r="34" spans="1:6" x14ac:dyDescent="0.35">
      <c r="A34" s="60">
        <v>2234</v>
      </c>
      <c r="B34" s="6"/>
      <c r="C34" s="94">
        <v>3</v>
      </c>
      <c r="D34" s="100" t="s">
        <v>2958</v>
      </c>
      <c r="E34" s="7"/>
      <c r="F34" s="8">
        <v>5</v>
      </c>
    </row>
    <row r="35" spans="1:6" x14ac:dyDescent="0.35">
      <c r="A35" s="60">
        <v>2235</v>
      </c>
      <c r="B35" s="6"/>
      <c r="C35" s="94">
        <v>3</v>
      </c>
      <c r="D35" s="100" t="s">
        <v>2959</v>
      </c>
      <c r="E35" s="7"/>
      <c r="F35" s="8">
        <v>12</v>
      </c>
    </row>
    <row r="36" spans="1:6" x14ac:dyDescent="0.35">
      <c r="A36" s="60">
        <v>2236</v>
      </c>
      <c r="B36" s="6"/>
      <c r="C36" s="94"/>
      <c r="D36" s="98" t="s">
        <v>1396</v>
      </c>
      <c r="E36" s="7">
        <v>43313</v>
      </c>
      <c r="F36" s="8">
        <v>50</v>
      </c>
    </row>
    <row r="37" spans="1:6" x14ac:dyDescent="0.35">
      <c r="A37" s="60">
        <v>2237</v>
      </c>
      <c r="B37" s="6"/>
      <c r="C37" s="94"/>
      <c r="D37" s="98" t="s">
        <v>895</v>
      </c>
      <c r="E37" s="7">
        <v>43009</v>
      </c>
      <c r="F37" s="8">
        <v>2</v>
      </c>
    </row>
    <row r="38" spans="1:6" x14ac:dyDescent="0.35">
      <c r="A38" s="60">
        <v>2238</v>
      </c>
      <c r="B38" s="6"/>
      <c r="C38" s="94">
        <v>5</v>
      </c>
      <c r="D38" s="98" t="s">
        <v>2503</v>
      </c>
      <c r="E38" s="7"/>
      <c r="F38" s="8">
        <v>15</v>
      </c>
    </row>
    <row r="39" spans="1:6" x14ac:dyDescent="0.35">
      <c r="A39" s="60">
        <v>2239</v>
      </c>
      <c r="B39" s="6"/>
      <c r="C39" s="94"/>
      <c r="D39" s="98" t="s">
        <v>905</v>
      </c>
      <c r="E39" s="7"/>
      <c r="F39" s="8">
        <v>85</v>
      </c>
    </row>
    <row r="40" spans="1:6" x14ac:dyDescent="0.35">
      <c r="A40" s="60">
        <v>2240</v>
      </c>
      <c r="B40" s="6"/>
      <c r="C40" s="94">
        <v>0</v>
      </c>
      <c r="D40" s="98" t="s">
        <v>1427</v>
      </c>
      <c r="E40" s="7">
        <v>44593</v>
      </c>
      <c r="F40" s="8">
        <v>110</v>
      </c>
    </row>
    <row r="41" spans="1:6" x14ac:dyDescent="0.35">
      <c r="A41" s="60">
        <v>2241</v>
      </c>
      <c r="B41" s="6"/>
      <c r="C41" s="94">
        <v>0</v>
      </c>
      <c r="D41" s="100" t="s">
        <v>4104</v>
      </c>
      <c r="E41" s="7">
        <v>45292</v>
      </c>
      <c r="F41" s="8">
        <v>70</v>
      </c>
    </row>
    <row r="42" spans="1:6" x14ac:dyDescent="0.35">
      <c r="A42" s="60">
        <v>2242</v>
      </c>
      <c r="B42" s="6"/>
      <c r="C42" s="94">
        <v>6</v>
      </c>
      <c r="D42" s="100" t="s">
        <v>2720</v>
      </c>
      <c r="E42" s="7"/>
      <c r="F42" s="8">
        <v>12</v>
      </c>
    </row>
    <row r="43" spans="1:6" x14ac:dyDescent="0.35">
      <c r="A43" s="60">
        <v>2243</v>
      </c>
      <c r="B43" s="6"/>
      <c r="C43" s="94">
        <v>6</v>
      </c>
      <c r="D43" s="100" t="s">
        <v>2719</v>
      </c>
      <c r="E43" s="7"/>
      <c r="F43" s="8">
        <v>15</v>
      </c>
    </row>
    <row r="44" spans="1:6" x14ac:dyDescent="0.35">
      <c r="A44" s="60">
        <v>2244</v>
      </c>
      <c r="B44" s="6"/>
      <c r="C44" s="94">
        <v>1</v>
      </c>
      <c r="D44" s="98" t="s">
        <v>2339</v>
      </c>
      <c r="E44" s="7"/>
      <c r="F44" s="8">
        <v>15</v>
      </c>
    </row>
    <row r="45" spans="1:6" x14ac:dyDescent="0.35">
      <c r="A45" s="60">
        <v>2245</v>
      </c>
      <c r="B45" s="6"/>
      <c r="C45" s="94">
        <v>1</v>
      </c>
      <c r="D45" s="98" t="s">
        <v>1791</v>
      </c>
      <c r="E45" s="7"/>
      <c r="F45" s="8">
        <v>26</v>
      </c>
    </row>
    <row r="46" spans="1:6" x14ac:dyDescent="0.35">
      <c r="A46" s="60">
        <v>2246</v>
      </c>
      <c r="B46" s="6"/>
      <c r="C46" s="94">
        <v>0</v>
      </c>
      <c r="D46" s="98" t="s">
        <v>1730</v>
      </c>
      <c r="E46" s="7"/>
      <c r="F46" s="8">
        <v>85</v>
      </c>
    </row>
    <row r="47" spans="1:6" x14ac:dyDescent="0.35">
      <c r="A47" s="60">
        <v>2247</v>
      </c>
      <c r="B47" s="6"/>
      <c r="C47" s="94">
        <v>0</v>
      </c>
      <c r="D47" s="98" t="s">
        <v>858</v>
      </c>
      <c r="E47" s="7"/>
      <c r="F47" s="8">
        <v>20</v>
      </c>
    </row>
    <row r="48" spans="1:6" x14ac:dyDescent="0.35">
      <c r="A48" s="60">
        <v>2248</v>
      </c>
      <c r="B48" s="6"/>
      <c r="C48" s="94"/>
      <c r="D48" s="98" t="s">
        <v>1606</v>
      </c>
      <c r="E48" s="7"/>
      <c r="F48" s="8">
        <v>5</v>
      </c>
    </row>
    <row r="49" spans="1:7" x14ac:dyDescent="0.35">
      <c r="A49" s="60">
        <v>2249</v>
      </c>
      <c r="B49" s="6"/>
      <c r="C49" s="94">
        <v>3</v>
      </c>
      <c r="D49" s="98" t="s">
        <v>2497</v>
      </c>
      <c r="E49" s="7"/>
      <c r="F49" s="8">
        <v>20</v>
      </c>
    </row>
    <row r="50" spans="1:7" x14ac:dyDescent="0.35">
      <c r="A50" s="60">
        <v>2250</v>
      </c>
      <c r="B50" s="6"/>
      <c r="C50" s="94">
        <v>1</v>
      </c>
      <c r="D50" s="98" t="s">
        <v>1901</v>
      </c>
      <c r="E50" s="7"/>
      <c r="F50" s="8">
        <v>25</v>
      </c>
    </row>
    <row r="51" spans="1:7" x14ac:dyDescent="0.35">
      <c r="A51" s="60">
        <v>2251</v>
      </c>
      <c r="B51" s="6"/>
      <c r="C51" s="94">
        <v>1</v>
      </c>
      <c r="D51" s="98" t="s">
        <v>1899</v>
      </c>
      <c r="E51" s="7"/>
      <c r="F51" s="8">
        <v>15</v>
      </c>
    </row>
    <row r="52" spans="1:7" x14ac:dyDescent="0.35">
      <c r="A52" s="60">
        <v>2252</v>
      </c>
      <c r="B52" s="6"/>
      <c r="C52" s="94">
        <v>0</v>
      </c>
      <c r="D52" s="98" t="s">
        <v>2356</v>
      </c>
      <c r="E52" s="7"/>
      <c r="F52" s="8">
        <v>73</v>
      </c>
    </row>
    <row r="53" spans="1:7" x14ac:dyDescent="0.35">
      <c r="A53" s="60">
        <v>2253</v>
      </c>
      <c r="B53" s="6"/>
      <c r="C53" s="94">
        <v>0</v>
      </c>
      <c r="D53" s="98" t="s">
        <v>1859</v>
      </c>
      <c r="E53" s="7">
        <v>43862</v>
      </c>
      <c r="F53" s="8">
        <v>26</v>
      </c>
    </row>
    <row r="54" spans="1:7" x14ac:dyDescent="0.35">
      <c r="A54" s="60">
        <v>2254</v>
      </c>
      <c r="B54" s="6"/>
      <c r="C54" s="94">
        <v>0</v>
      </c>
      <c r="D54" s="100" t="s">
        <v>2910</v>
      </c>
      <c r="E54" s="7">
        <v>44256</v>
      </c>
      <c r="F54" s="8">
        <v>80</v>
      </c>
    </row>
    <row r="55" spans="1:7" x14ac:dyDescent="0.35">
      <c r="A55" s="60">
        <v>2255</v>
      </c>
      <c r="B55" s="6"/>
      <c r="C55" s="94">
        <v>1</v>
      </c>
      <c r="D55" s="98" t="s">
        <v>2355</v>
      </c>
      <c r="E55" s="7"/>
      <c r="F55" s="8">
        <v>68</v>
      </c>
    </row>
    <row r="56" spans="1:7" x14ac:dyDescent="0.35">
      <c r="A56" s="60">
        <v>2256</v>
      </c>
      <c r="B56" s="6"/>
      <c r="C56" s="94">
        <v>0</v>
      </c>
      <c r="D56" s="98" t="s">
        <v>885</v>
      </c>
      <c r="E56" s="7">
        <v>43497</v>
      </c>
      <c r="F56" s="8">
        <v>102</v>
      </c>
    </row>
    <row r="57" spans="1:7" x14ac:dyDescent="0.35">
      <c r="A57" s="60">
        <v>2257</v>
      </c>
      <c r="B57" s="6"/>
      <c r="C57" s="94"/>
      <c r="D57" s="98" t="s">
        <v>887</v>
      </c>
      <c r="E57" s="7">
        <v>43313</v>
      </c>
      <c r="F57" s="8">
        <v>65</v>
      </c>
    </row>
    <row r="58" spans="1:7" x14ac:dyDescent="0.35">
      <c r="A58" s="60">
        <v>2258</v>
      </c>
      <c r="B58" s="6"/>
      <c r="C58" s="94"/>
      <c r="D58" s="98" t="s">
        <v>886</v>
      </c>
      <c r="E58" s="7">
        <v>43252</v>
      </c>
      <c r="F58" s="8">
        <v>103</v>
      </c>
    </row>
    <row r="59" spans="1:7" x14ac:dyDescent="0.35">
      <c r="A59" s="60">
        <v>2259</v>
      </c>
      <c r="B59" s="6"/>
      <c r="C59" s="94"/>
      <c r="D59" s="98" t="s">
        <v>884</v>
      </c>
      <c r="E59" s="7">
        <v>43678</v>
      </c>
      <c r="F59" s="8">
        <v>27</v>
      </c>
    </row>
    <row r="60" spans="1:7" x14ac:dyDescent="0.35">
      <c r="A60" s="60">
        <v>2260</v>
      </c>
      <c r="B60" s="6"/>
      <c r="C60" s="94"/>
      <c r="D60" s="98" t="s">
        <v>883</v>
      </c>
      <c r="E60" s="7">
        <v>43862</v>
      </c>
      <c r="F60" s="8">
        <v>27</v>
      </c>
    </row>
    <row r="61" spans="1:7" x14ac:dyDescent="0.35">
      <c r="A61" s="60">
        <v>2261</v>
      </c>
      <c r="B61" s="6"/>
      <c r="C61" s="94">
        <v>2</v>
      </c>
      <c r="D61" s="98" t="s">
        <v>827</v>
      </c>
      <c r="E61" s="7">
        <v>43922</v>
      </c>
      <c r="F61" s="92">
        <v>40</v>
      </c>
      <c r="G61" s="8" t="s">
        <v>4590</v>
      </c>
    </row>
    <row r="62" spans="1:7" x14ac:dyDescent="0.35">
      <c r="A62" s="60">
        <v>2262</v>
      </c>
      <c r="B62" s="6"/>
      <c r="C62" s="94">
        <v>0</v>
      </c>
      <c r="D62" s="100" t="s">
        <v>2885</v>
      </c>
      <c r="E62" s="7">
        <v>44501</v>
      </c>
      <c r="F62" s="8">
        <v>80</v>
      </c>
    </row>
    <row r="63" spans="1:7" x14ac:dyDescent="0.35">
      <c r="A63" s="60">
        <v>2263</v>
      </c>
      <c r="B63" s="6"/>
      <c r="C63" s="94">
        <v>1</v>
      </c>
      <c r="D63" s="98" t="s">
        <v>1036</v>
      </c>
      <c r="E63" s="7">
        <v>44075</v>
      </c>
      <c r="F63" s="8">
        <v>41</v>
      </c>
      <c r="G63" s="25" t="s">
        <v>3054</v>
      </c>
    </row>
    <row r="64" spans="1:7" x14ac:dyDescent="0.35">
      <c r="A64" s="60">
        <v>2264</v>
      </c>
      <c r="B64" s="6"/>
      <c r="C64" s="94">
        <v>2</v>
      </c>
      <c r="D64" s="98" t="s">
        <v>2501</v>
      </c>
      <c r="E64" s="7"/>
      <c r="F64" s="8">
        <v>50</v>
      </c>
      <c r="G64" s="25" t="s">
        <v>2551</v>
      </c>
    </row>
    <row r="65" spans="1:7" x14ac:dyDescent="0.35">
      <c r="A65" s="60">
        <v>2265</v>
      </c>
      <c r="B65" s="6"/>
      <c r="C65" s="94"/>
      <c r="D65" s="98" t="s">
        <v>1083</v>
      </c>
      <c r="E65" s="7"/>
      <c r="F65" s="8">
        <v>280</v>
      </c>
    </row>
    <row r="66" spans="1:7" x14ac:dyDescent="0.35">
      <c r="A66" s="60">
        <v>2266</v>
      </c>
      <c r="B66" s="6"/>
      <c r="C66" s="94">
        <v>0</v>
      </c>
      <c r="D66" s="98" t="s">
        <v>1875</v>
      </c>
      <c r="E66" s="7">
        <v>43709</v>
      </c>
      <c r="F66" s="8">
        <v>100</v>
      </c>
    </row>
    <row r="67" spans="1:7" x14ac:dyDescent="0.35">
      <c r="A67" s="60">
        <v>2267</v>
      </c>
      <c r="B67" s="6"/>
      <c r="C67" s="94">
        <v>1</v>
      </c>
      <c r="D67" s="98" t="s">
        <v>1874</v>
      </c>
      <c r="E67" s="7">
        <v>44287</v>
      </c>
      <c r="F67" s="8">
        <v>79</v>
      </c>
    </row>
    <row r="68" spans="1:7" x14ac:dyDescent="0.35">
      <c r="A68" s="60">
        <v>2268</v>
      </c>
      <c r="B68" s="6"/>
      <c r="C68" s="94"/>
      <c r="D68" s="98" t="s">
        <v>450</v>
      </c>
      <c r="E68" s="7">
        <v>43191</v>
      </c>
      <c r="F68" s="8">
        <v>18</v>
      </c>
    </row>
    <row r="69" spans="1:7" x14ac:dyDescent="0.35">
      <c r="A69" s="60">
        <v>2269</v>
      </c>
      <c r="B69" s="6"/>
      <c r="C69" s="94">
        <v>1</v>
      </c>
      <c r="D69" s="98" t="s">
        <v>1960</v>
      </c>
      <c r="E69" s="7"/>
      <c r="F69" s="8">
        <v>80</v>
      </c>
    </row>
    <row r="70" spans="1:7" x14ac:dyDescent="0.35">
      <c r="A70" s="60">
        <v>2270</v>
      </c>
      <c r="B70" s="6"/>
      <c r="C70" s="94">
        <v>0</v>
      </c>
      <c r="D70" s="98" t="s">
        <v>1959</v>
      </c>
      <c r="E70" s="7"/>
      <c r="F70" s="8">
        <v>90</v>
      </c>
    </row>
    <row r="71" spans="1:7" x14ac:dyDescent="0.35">
      <c r="A71" s="60">
        <v>2271</v>
      </c>
      <c r="B71" s="6"/>
      <c r="C71" s="94">
        <v>0</v>
      </c>
      <c r="D71" s="98" t="s">
        <v>1961</v>
      </c>
      <c r="E71" s="7"/>
      <c r="F71" s="8">
        <v>60</v>
      </c>
    </row>
    <row r="72" spans="1:7" x14ac:dyDescent="0.35">
      <c r="A72" s="60">
        <v>2272</v>
      </c>
      <c r="B72" s="6"/>
      <c r="C72" s="94">
        <v>2</v>
      </c>
      <c r="D72" s="98" t="s">
        <v>1623</v>
      </c>
      <c r="E72" s="7"/>
      <c r="F72" s="8">
        <v>15</v>
      </c>
    </row>
    <row r="73" spans="1:7" x14ac:dyDescent="0.35">
      <c r="A73" s="60">
        <v>2273</v>
      </c>
      <c r="B73" s="6"/>
      <c r="C73" s="94">
        <v>0</v>
      </c>
      <c r="D73" s="98" t="s">
        <v>2246</v>
      </c>
      <c r="E73" s="7"/>
      <c r="F73" s="8">
        <v>18</v>
      </c>
    </row>
    <row r="74" spans="1:7" x14ac:dyDescent="0.35">
      <c r="A74" s="60">
        <v>2274</v>
      </c>
      <c r="B74" s="6"/>
      <c r="C74" s="94">
        <v>5</v>
      </c>
      <c r="D74" s="100" t="s">
        <v>3165</v>
      </c>
      <c r="E74" s="7"/>
      <c r="F74" s="8">
        <v>18</v>
      </c>
    </row>
    <row r="75" spans="1:7" x14ac:dyDescent="0.35">
      <c r="A75" s="60">
        <v>2275</v>
      </c>
      <c r="B75" s="6"/>
      <c r="C75" s="94">
        <v>0</v>
      </c>
      <c r="D75" s="100" t="s">
        <v>3166</v>
      </c>
      <c r="E75" s="7"/>
      <c r="F75" s="8">
        <v>25</v>
      </c>
    </row>
    <row r="76" spans="1:7" x14ac:dyDescent="0.35">
      <c r="A76" s="60">
        <v>2276</v>
      </c>
      <c r="B76" s="6"/>
      <c r="C76" s="94">
        <v>0</v>
      </c>
      <c r="D76" s="98" t="s">
        <v>1684</v>
      </c>
      <c r="E76" s="7"/>
      <c r="F76" s="8">
        <v>15</v>
      </c>
    </row>
    <row r="77" spans="1:7" x14ac:dyDescent="0.35">
      <c r="A77" s="60">
        <v>2277</v>
      </c>
      <c r="B77" s="6"/>
      <c r="C77" s="94">
        <v>3</v>
      </c>
      <c r="D77" s="98" t="s">
        <v>2430</v>
      </c>
      <c r="E77" s="7"/>
      <c r="F77" s="8">
        <v>15</v>
      </c>
      <c r="G77" s="25" t="s">
        <v>2431</v>
      </c>
    </row>
    <row r="78" spans="1:7" x14ac:dyDescent="0.35">
      <c r="A78" s="60">
        <v>2278</v>
      </c>
      <c r="B78" s="6"/>
      <c r="C78" s="94"/>
      <c r="D78" s="98" t="s">
        <v>843</v>
      </c>
      <c r="E78" s="7"/>
      <c r="F78" s="8">
        <v>20</v>
      </c>
    </row>
    <row r="79" spans="1:7" x14ac:dyDescent="0.35">
      <c r="A79" s="60">
        <v>2279</v>
      </c>
      <c r="B79" s="6"/>
      <c r="C79" s="94"/>
      <c r="D79" s="98" t="s">
        <v>842</v>
      </c>
      <c r="E79" s="7"/>
      <c r="F79" s="8">
        <v>28</v>
      </c>
    </row>
    <row r="80" spans="1:7" x14ac:dyDescent="0.35">
      <c r="A80" s="60">
        <v>2280</v>
      </c>
      <c r="B80" s="6"/>
      <c r="C80" s="94">
        <v>18</v>
      </c>
      <c r="D80" s="100" t="s">
        <v>2888</v>
      </c>
      <c r="E80" s="7"/>
      <c r="F80" s="8">
        <v>15</v>
      </c>
    </row>
    <row r="81" spans="1:7" x14ac:dyDescent="0.35">
      <c r="A81" s="60">
        <v>2281</v>
      </c>
      <c r="B81" s="6"/>
      <c r="C81" s="94">
        <v>3</v>
      </c>
      <c r="D81" s="98" t="s">
        <v>1880</v>
      </c>
      <c r="E81" s="7"/>
      <c r="F81" s="8">
        <v>25</v>
      </c>
    </row>
    <row r="82" spans="1:7" x14ac:dyDescent="0.35">
      <c r="A82" s="60">
        <v>2282</v>
      </c>
      <c r="B82" s="6"/>
      <c r="C82" s="94"/>
      <c r="D82" s="98" t="s">
        <v>844</v>
      </c>
      <c r="E82" s="7"/>
      <c r="F82" s="8">
        <v>27</v>
      </c>
    </row>
    <row r="83" spans="1:7" x14ac:dyDescent="0.35">
      <c r="A83" s="60">
        <v>2283</v>
      </c>
      <c r="B83" s="6"/>
      <c r="C83" s="94">
        <v>1</v>
      </c>
      <c r="D83" s="98" t="s">
        <v>2178</v>
      </c>
      <c r="E83" s="7"/>
      <c r="F83" s="8">
        <v>78</v>
      </c>
    </row>
    <row r="84" spans="1:7" x14ac:dyDescent="0.35">
      <c r="A84" s="60">
        <v>2284</v>
      </c>
      <c r="B84" s="6"/>
      <c r="C84" s="94">
        <v>0</v>
      </c>
      <c r="D84" s="98" t="s">
        <v>1683</v>
      </c>
      <c r="E84" s="7"/>
      <c r="F84" s="8">
        <v>28</v>
      </c>
    </row>
    <row r="85" spans="1:7" x14ac:dyDescent="0.35">
      <c r="A85" s="60">
        <v>2285</v>
      </c>
      <c r="B85" s="6"/>
      <c r="C85" s="94">
        <v>0</v>
      </c>
      <c r="D85" s="98" t="s">
        <v>2084</v>
      </c>
      <c r="E85" s="7"/>
      <c r="F85" s="8">
        <v>35</v>
      </c>
    </row>
    <row r="86" spans="1:7" x14ac:dyDescent="0.35">
      <c r="A86" s="60">
        <v>2286</v>
      </c>
      <c r="B86" s="6"/>
      <c r="C86" s="94">
        <v>2</v>
      </c>
      <c r="D86" s="98" t="s">
        <v>2083</v>
      </c>
      <c r="E86" s="7"/>
      <c r="F86" s="8">
        <v>35</v>
      </c>
    </row>
    <row r="87" spans="1:7" x14ac:dyDescent="0.35">
      <c r="A87" s="60">
        <v>2287</v>
      </c>
      <c r="B87" s="6"/>
      <c r="C87" s="94"/>
      <c r="D87" s="98" t="s">
        <v>1576</v>
      </c>
      <c r="E87" s="7"/>
      <c r="F87" s="8">
        <v>35</v>
      </c>
    </row>
    <row r="88" spans="1:7" x14ac:dyDescent="0.35">
      <c r="A88" s="60">
        <v>2288</v>
      </c>
      <c r="B88" s="6"/>
      <c r="C88" s="94">
        <v>0</v>
      </c>
      <c r="D88" s="98" t="s">
        <v>1685</v>
      </c>
      <c r="E88" s="7"/>
      <c r="F88" s="8">
        <v>20</v>
      </c>
    </row>
    <row r="89" spans="1:7" x14ac:dyDescent="0.35">
      <c r="A89" s="60">
        <v>2289</v>
      </c>
      <c r="B89" s="6"/>
      <c r="C89" s="94">
        <v>0</v>
      </c>
      <c r="D89" s="98" t="s">
        <v>1686</v>
      </c>
      <c r="E89" s="7"/>
      <c r="F89" s="8">
        <v>20</v>
      </c>
    </row>
    <row r="90" spans="1:7" x14ac:dyDescent="0.35">
      <c r="A90" s="60">
        <v>2290</v>
      </c>
      <c r="B90" s="6"/>
      <c r="C90" s="94">
        <v>2</v>
      </c>
      <c r="D90" s="100" t="s">
        <v>2636</v>
      </c>
      <c r="E90" s="7"/>
      <c r="F90" s="8">
        <v>20</v>
      </c>
    </row>
    <row r="91" spans="1:7" x14ac:dyDescent="0.35">
      <c r="A91" s="60">
        <v>2291</v>
      </c>
      <c r="B91" s="6"/>
      <c r="C91" s="94">
        <v>1</v>
      </c>
      <c r="D91" s="98" t="s">
        <v>1667</v>
      </c>
      <c r="E91" s="7">
        <v>42979</v>
      </c>
      <c r="F91" s="8">
        <v>34</v>
      </c>
    </row>
    <row r="92" spans="1:7" x14ac:dyDescent="0.35">
      <c r="A92" s="60">
        <v>2292</v>
      </c>
      <c r="B92" s="6"/>
      <c r="C92" s="94">
        <v>9</v>
      </c>
      <c r="D92" s="98" t="s">
        <v>2102</v>
      </c>
      <c r="E92" s="7"/>
      <c r="F92" s="8">
        <v>10</v>
      </c>
    </row>
    <row r="93" spans="1:7" x14ac:dyDescent="0.35">
      <c r="A93" s="60">
        <v>2293</v>
      </c>
      <c r="B93" s="6"/>
      <c r="C93" s="94">
        <v>2</v>
      </c>
      <c r="D93" s="100" t="s">
        <v>3004</v>
      </c>
      <c r="E93" s="7">
        <v>44562</v>
      </c>
      <c r="F93" s="8">
        <v>260</v>
      </c>
      <c r="G93" s="9">
        <v>130</v>
      </c>
    </row>
    <row r="94" spans="1:7" x14ac:dyDescent="0.35">
      <c r="A94" s="60">
        <v>2294</v>
      </c>
      <c r="B94" s="6"/>
      <c r="C94" s="94"/>
      <c r="D94" s="98" t="s">
        <v>846</v>
      </c>
      <c r="E94" s="7"/>
      <c r="F94" s="8">
        <v>5</v>
      </c>
    </row>
    <row r="95" spans="1:7" x14ac:dyDescent="0.35">
      <c r="A95" s="60">
        <v>2295</v>
      </c>
      <c r="B95" s="6"/>
      <c r="C95" s="94"/>
      <c r="D95" s="98" t="s">
        <v>1086</v>
      </c>
      <c r="E95" s="7"/>
      <c r="F95" s="8">
        <v>58</v>
      </c>
    </row>
    <row r="96" spans="1:7" x14ac:dyDescent="0.35">
      <c r="A96" s="60">
        <v>2296</v>
      </c>
      <c r="B96" s="6"/>
      <c r="C96" s="94">
        <v>1</v>
      </c>
      <c r="D96" s="98" t="s">
        <v>1998</v>
      </c>
      <c r="E96" s="7"/>
      <c r="F96" s="8">
        <v>33</v>
      </c>
    </row>
    <row r="97" spans="1:7" x14ac:dyDescent="0.35">
      <c r="A97" s="60">
        <v>2297</v>
      </c>
      <c r="B97" s="6"/>
      <c r="C97" s="94">
        <v>2</v>
      </c>
      <c r="D97" s="98" t="s">
        <v>1997</v>
      </c>
      <c r="E97" s="7"/>
      <c r="F97" s="8">
        <v>12</v>
      </c>
    </row>
    <row r="98" spans="1:7" x14ac:dyDescent="0.35">
      <c r="A98" s="60">
        <v>2298</v>
      </c>
      <c r="B98" s="6"/>
      <c r="C98" s="94">
        <v>0</v>
      </c>
      <c r="D98" s="98" t="s">
        <v>2176</v>
      </c>
      <c r="E98" s="7">
        <v>43556</v>
      </c>
      <c r="F98" s="8">
        <v>310</v>
      </c>
      <c r="G98" s="25" t="s">
        <v>2693</v>
      </c>
    </row>
    <row r="99" spans="1:7" x14ac:dyDescent="0.35">
      <c r="A99" s="60">
        <v>2299</v>
      </c>
      <c r="B99" s="6"/>
      <c r="C99" s="94"/>
      <c r="D99" s="98" t="s">
        <v>1060</v>
      </c>
      <c r="E99" s="7">
        <v>43525</v>
      </c>
      <c r="F99" s="8">
        <v>50</v>
      </c>
    </row>
    <row r="100" spans="1:7" x14ac:dyDescent="0.35">
      <c r="A100" s="60">
        <v>2300</v>
      </c>
      <c r="B100" s="6"/>
      <c r="C100" s="94">
        <v>3</v>
      </c>
      <c r="D100" s="100" t="s">
        <v>2649</v>
      </c>
      <c r="E100" s="7"/>
      <c r="F100" s="8">
        <v>15</v>
      </c>
    </row>
    <row r="101" spans="1:7" x14ac:dyDescent="0.35">
      <c r="A101" s="60">
        <v>2301</v>
      </c>
      <c r="B101" s="6"/>
      <c r="C101" s="94">
        <v>3</v>
      </c>
      <c r="D101" s="100" t="s">
        <v>2650</v>
      </c>
      <c r="E101" s="7"/>
      <c r="F101" s="8">
        <v>12</v>
      </c>
    </row>
    <row r="102" spans="1:7" x14ac:dyDescent="0.35">
      <c r="A102" s="60">
        <v>2302</v>
      </c>
      <c r="B102" s="6"/>
      <c r="C102" s="94"/>
      <c r="D102" s="98" t="s">
        <v>904</v>
      </c>
      <c r="E102" s="7">
        <v>43221</v>
      </c>
      <c r="F102" s="8">
        <v>20</v>
      </c>
    </row>
    <row r="103" spans="1:7" x14ac:dyDescent="0.35">
      <c r="A103" s="60">
        <v>2303</v>
      </c>
      <c r="B103" s="6"/>
      <c r="C103" s="94">
        <v>5</v>
      </c>
      <c r="D103" s="98" t="s">
        <v>903</v>
      </c>
      <c r="E103" s="7">
        <v>43922</v>
      </c>
      <c r="F103" s="8">
        <v>20</v>
      </c>
    </row>
    <row r="104" spans="1:7" x14ac:dyDescent="0.35">
      <c r="A104" s="60">
        <v>2304</v>
      </c>
      <c r="B104" s="6"/>
      <c r="C104" s="94"/>
      <c r="D104" s="98" t="s">
        <v>834</v>
      </c>
      <c r="E104" s="7">
        <v>43952</v>
      </c>
      <c r="F104" s="8">
        <v>44</v>
      </c>
    </row>
    <row r="105" spans="1:7" x14ac:dyDescent="0.35">
      <c r="A105" s="60">
        <v>2305</v>
      </c>
      <c r="B105" s="6"/>
      <c r="C105" s="94"/>
      <c r="D105" s="98" t="s">
        <v>831</v>
      </c>
      <c r="E105" s="7">
        <v>43922</v>
      </c>
      <c r="F105" s="8">
        <v>36</v>
      </c>
    </row>
    <row r="106" spans="1:7" x14ac:dyDescent="0.35">
      <c r="A106" s="60">
        <v>2306</v>
      </c>
      <c r="B106" s="6"/>
      <c r="C106" s="94"/>
      <c r="D106" s="98" t="s">
        <v>828</v>
      </c>
      <c r="E106" s="7">
        <v>43800</v>
      </c>
      <c r="F106" s="8">
        <v>50</v>
      </c>
    </row>
    <row r="107" spans="1:7" x14ac:dyDescent="0.35">
      <c r="A107" s="60">
        <v>2307</v>
      </c>
      <c r="B107" s="6"/>
      <c r="C107" s="94"/>
      <c r="D107" s="98" t="s">
        <v>833</v>
      </c>
      <c r="E107" s="7">
        <v>43862</v>
      </c>
      <c r="F107" s="8">
        <v>50</v>
      </c>
    </row>
    <row r="108" spans="1:7" x14ac:dyDescent="0.35">
      <c r="A108" s="60">
        <v>2308</v>
      </c>
      <c r="B108" s="6"/>
      <c r="C108" s="94"/>
      <c r="D108" s="98" t="s">
        <v>830</v>
      </c>
      <c r="E108" s="7">
        <v>43952</v>
      </c>
      <c r="F108" s="8">
        <v>40</v>
      </c>
    </row>
    <row r="109" spans="1:7" x14ac:dyDescent="0.35">
      <c r="A109" s="60">
        <v>2309</v>
      </c>
      <c r="B109" s="6"/>
      <c r="C109" s="94">
        <v>1</v>
      </c>
      <c r="D109" s="98" t="s">
        <v>835</v>
      </c>
      <c r="E109" s="7">
        <v>43952</v>
      </c>
      <c r="F109" s="8">
        <v>50</v>
      </c>
    </row>
    <row r="110" spans="1:7" x14ac:dyDescent="0.35">
      <c r="A110" s="60">
        <v>2310</v>
      </c>
      <c r="B110" s="6"/>
      <c r="C110" s="94"/>
      <c r="D110" s="98" t="s">
        <v>829</v>
      </c>
      <c r="E110" s="7">
        <v>44013</v>
      </c>
      <c r="F110" s="8">
        <v>40</v>
      </c>
    </row>
    <row r="111" spans="1:7" x14ac:dyDescent="0.35">
      <c r="A111" s="60">
        <v>2311</v>
      </c>
      <c r="B111" s="6"/>
      <c r="C111" s="94"/>
      <c r="D111" s="98" t="s">
        <v>836</v>
      </c>
      <c r="E111" s="7">
        <v>43952</v>
      </c>
      <c r="F111" s="8">
        <v>40</v>
      </c>
    </row>
    <row r="112" spans="1:7" x14ac:dyDescent="0.35">
      <c r="A112" s="60">
        <v>2312</v>
      </c>
      <c r="B112" s="6"/>
      <c r="C112" s="94"/>
      <c r="D112" s="98" t="s">
        <v>832</v>
      </c>
      <c r="E112" s="7">
        <v>43862</v>
      </c>
      <c r="F112" s="8">
        <v>44</v>
      </c>
    </row>
    <row r="113" spans="1:7" x14ac:dyDescent="0.35">
      <c r="A113" s="60">
        <v>2313</v>
      </c>
      <c r="B113" s="6"/>
      <c r="C113" s="94">
        <v>2</v>
      </c>
      <c r="D113" s="98" t="s">
        <v>840</v>
      </c>
      <c r="E113" s="7">
        <v>43709</v>
      </c>
      <c r="F113" s="8">
        <v>25</v>
      </c>
    </row>
    <row r="114" spans="1:7" x14ac:dyDescent="0.35">
      <c r="A114" s="60">
        <v>2314</v>
      </c>
      <c r="B114" s="6"/>
      <c r="C114" s="94"/>
      <c r="D114" s="98" t="s">
        <v>839</v>
      </c>
      <c r="E114" s="7">
        <v>43252</v>
      </c>
      <c r="F114" s="8">
        <v>25</v>
      </c>
    </row>
    <row r="115" spans="1:7" x14ac:dyDescent="0.35">
      <c r="A115" s="60">
        <v>2315</v>
      </c>
      <c r="B115" s="6"/>
      <c r="C115" s="94"/>
      <c r="D115" s="100" t="s">
        <v>837</v>
      </c>
      <c r="E115" s="7">
        <v>43466</v>
      </c>
      <c r="F115" s="8">
        <v>25</v>
      </c>
    </row>
    <row r="116" spans="1:7" x14ac:dyDescent="0.35">
      <c r="A116" s="60">
        <v>2316</v>
      </c>
      <c r="B116" s="6"/>
      <c r="C116" s="94"/>
      <c r="D116" s="98" t="s">
        <v>838</v>
      </c>
      <c r="E116" s="7">
        <v>43252</v>
      </c>
      <c r="F116" s="8">
        <v>25</v>
      </c>
    </row>
    <row r="117" spans="1:7" x14ac:dyDescent="0.35">
      <c r="A117" s="60">
        <v>2317</v>
      </c>
      <c r="B117" s="6"/>
      <c r="C117" s="94"/>
      <c r="D117" s="98" t="s">
        <v>841</v>
      </c>
      <c r="E117" s="7">
        <v>43466</v>
      </c>
      <c r="F117" s="8">
        <v>25</v>
      </c>
    </row>
    <row r="118" spans="1:7" x14ac:dyDescent="0.35">
      <c r="A118" s="60">
        <v>2318</v>
      </c>
      <c r="B118" s="6"/>
      <c r="C118" s="94">
        <v>0</v>
      </c>
      <c r="D118" s="98" t="s">
        <v>2498</v>
      </c>
      <c r="E118" s="7"/>
      <c r="F118" s="8">
        <v>30</v>
      </c>
      <c r="G118" s="25" t="s">
        <v>2502</v>
      </c>
    </row>
    <row r="119" spans="1:7" x14ac:dyDescent="0.35">
      <c r="A119" s="60">
        <v>2319</v>
      </c>
      <c r="B119" s="6"/>
      <c r="C119" s="94">
        <v>2</v>
      </c>
      <c r="D119" s="98" t="s">
        <v>1080</v>
      </c>
      <c r="E119" s="7"/>
      <c r="F119" s="8">
        <v>15</v>
      </c>
    </row>
    <row r="120" spans="1:7" x14ac:dyDescent="0.35">
      <c r="A120" s="60">
        <v>2320</v>
      </c>
      <c r="B120" s="6"/>
      <c r="C120" s="94">
        <v>2</v>
      </c>
      <c r="D120" s="98" t="s">
        <v>1081</v>
      </c>
      <c r="E120" s="7"/>
      <c r="F120" s="8">
        <v>20</v>
      </c>
    </row>
    <row r="121" spans="1:7" x14ac:dyDescent="0.35">
      <c r="A121" s="60">
        <v>2321</v>
      </c>
      <c r="B121" s="6"/>
      <c r="C121" s="94">
        <v>12</v>
      </c>
      <c r="D121" s="100" t="s">
        <v>2718</v>
      </c>
      <c r="E121" s="7"/>
      <c r="F121" s="8">
        <v>10</v>
      </c>
    </row>
    <row r="122" spans="1:7" x14ac:dyDescent="0.35">
      <c r="A122" s="60">
        <v>2322</v>
      </c>
      <c r="B122" s="6"/>
      <c r="C122" s="94">
        <v>2</v>
      </c>
      <c r="D122" s="100" t="s">
        <v>3478</v>
      </c>
      <c r="E122" s="7"/>
      <c r="F122" s="8">
        <v>25</v>
      </c>
    </row>
    <row r="123" spans="1:7" x14ac:dyDescent="0.35">
      <c r="A123" s="60">
        <v>2323</v>
      </c>
      <c r="B123" s="6"/>
      <c r="C123" s="94">
        <v>2</v>
      </c>
      <c r="D123" s="100" t="s">
        <v>3482</v>
      </c>
      <c r="E123" s="7">
        <v>43800</v>
      </c>
      <c r="F123" s="8">
        <v>15</v>
      </c>
    </row>
    <row r="124" spans="1:7" x14ac:dyDescent="0.35">
      <c r="A124" s="60">
        <v>2324</v>
      </c>
      <c r="B124" s="6"/>
      <c r="C124" s="94">
        <v>2</v>
      </c>
      <c r="D124" s="100" t="s">
        <v>3489</v>
      </c>
      <c r="E124" s="7"/>
      <c r="F124" s="8">
        <v>22</v>
      </c>
    </row>
    <row r="125" spans="1:7" x14ac:dyDescent="0.35">
      <c r="A125" s="60">
        <v>2325</v>
      </c>
      <c r="B125" s="6"/>
      <c r="C125" s="94">
        <v>2</v>
      </c>
      <c r="D125" s="100" t="s">
        <v>2637</v>
      </c>
      <c r="E125" s="7"/>
      <c r="F125" s="8">
        <v>20</v>
      </c>
    </row>
    <row r="126" spans="1:7" x14ac:dyDescent="0.35">
      <c r="A126" s="60">
        <v>2326</v>
      </c>
      <c r="B126" s="6"/>
      <c r="C126" s="94"/>
      <c r="D126" s="98" t="s">
        <v>1047</v>
      </c>
      <c r="E126" s="7">
        <v>43160</v>
      </c>
      <c r="F126" s="8">
        <v>25</v>
      </c>
    </row>
    <row r="127" spans="1:7" x14ac:dyDescent="0.35">
      <c r="A127" s="60">
        <v>2327</v>
      </c>
      <c r="B127" s="6"/>
      <c r="C127" s="94">
        <v>0</v>
      </c>
      <c r="D127" s="98" t="s">
        <v>1912</v>
      </c>
      <c r="E127" s="7"/>
      <c r="F127" s="8">
        <v>45</v>
      </c>
    </row>
    <row r="128" spans="1:7" x14ac:dyDescent="0.35">
      <c r="A128" s="60">
        <v>2328</v>
      </c>
      <c r="B128" s="6"/>
      <c r="C128" s="94">
        <v>1</v>
      </c>
      <c r="D128" s="98" t="s">
        <v>1911</v>
      </c>
      <c r="E128" s="7"/>
      <c r="F128" s="8">
        <v>95</v>
      </c>
    </row>
    <row r="129" spans="1:6" x14ac:dyDescent="0.35">
      <c r="A129" s="60">
        <v>2329</v>
      </c>
      <c r="B129" s="6"/>
      <c r="C129" s="94"/>
      <c r="D129" s="98" t="s">
        <v>878</v>
      </c>
      <c r="E129" s="7">
        <v>44958</v>
      </c>
      <c r="F129" s="8">
        <v>12</v>
      </c>
    </row>
    <row r="130" spans="1:6" x14ac:dyDescent="0.35">
      <c r="A130" s="60">
        <v>2330</v>
      </c>
      <c r="B130" s="6"/>
      <c r="C130" s="94">
        <v>2</v>
      </c>
      <c r="D130" s="98" t="s">
        <v>2472</v>
      </c>
      <c r="E130" s="7">
        <v>43040</v>
      </c>
      <c r="F130" s="8">
        <v>42</v>
      </c>
    </row>
    <row r="131" spans="1:6" x14ac:dyDescent="0.35">
      <c r="A131" s="60">
        <v>2331</v>
      </c>
      <c r="B131" s="6"/>
      <c r="C131" s="94">
        <v>1</v>
      </c>
      <c r="D131" s="98" t="s">
        <v>2473</v>
      </c>
      <c r="E131" s="7">
        <v>43070</v>
      </c>
      <c r="F131" s="8">
        <v>15</v>
      </c>
    </row>
    <row r="132" spans="1:6" x14ac:dyDescent="0.35">
      <c r="A132" s="60">
        <v>2332</v>
      </c>
      <c r="B132" s="6"/>
      <c r="C132" s="94"/>
      <c r="D132" s="98" t="s">
        <v>1102</v>
      </c>
      <c r="E132" s="7"/>
      <c r="F132" s="8">
        <v>45</v>
      </c>
    </row>
    <row r="133" spans="1:6" x14ac:dyDescent="0.35">
      <c r="A133" s="60">
        <v>2333</v>
      </c>
      <c r="B133" s="6">
        <v>10</v>
      </c>
      <c r="C133" s="94"/>
      <c r="D133" s="98" t="s">
        <v>1748</v>
      </c>
      <c r="E133" s="7"/>
      <c r="F133" s="8">
        <v>8</v>
      </c>
    </row>
    <row r="134" spans="1:6" x14ac:dyDescent="0.35">
      <c r="A134" s="60">
        <v>2334</v>
      </c>
      <c r="B134" s="95"/>
      <c r="C134" s="6">
        <v>1</v>
      </c>
      <c r="D134" s="98" t="s">
        <v>1095</v>
      </c>
      <c r="E134" s="7"/>
      <c r="F134" s="8">
        <v>40</v>
      </c>
    </row>
    <row r="135" spans="1:6" x14ac:dyDescent="0.35">
      <c r="A135" s="60">
        <v>2335</v>
      </c>
      <c r="B135" s="6"/>
      <c r="C135" s="6"/>
      <c r="D135" s="98" t="s">
        <v>1096</v>
      </c>
      <c r="E135" s="7"/>
      <c r="F135" s="8">
        <v>33</v>
      </c>
    </row>
    <row r="136" spans="1:6" x14ac:dyDescent="0.35">
      <c r="A136" s="60">
        <v>2336</v>
      </c>
      <c r="B136" s="6"/>
      <c r="C136" s="6">
        <v>1</v>
      </c>
      <c r="D136" s="98" t="s">
        <v>2293</v>
      </c>
      <c r="E136" s="7"/>
      <c r="F136" s="8">
        <v>35</v>
      </c>
    </row>
    <row r="137" spans="1:6" x14ac:dyDescent="0.35">
      <c r="A137" s="60">
        <v>2337</v>
      </c>
      <c r="B137" s="6"/>
      <c r="C137" s="6">
        <v>0</v>
      </c>
      <c r="D137" s="98" t="s">
        <v>2294</v>
      </c>
      <c r="E137" s="7"/>
      <c r="F137" s="8">
        <v>25</v>
      </c>
    </row>
    <row r="138" spans="1:6" x14ac:dyDescent="0.35">
      <c r="A138" s="60">
        <v>2338</v>
      </c>
      <c r="B138" s="6"/>
      <c r="C138" s="6">
        <v>2</v>
      </c>
      <c r="D138" s="98" t="s">
        <v>1913</v>
      </c>
      <c r="E138" s="7"/>
      <c r="F138" s="8">
        <v>20</v>
      </c>
    </row>
    <row r="139" spans="1:6" x14ac:dyDescent="0.35">
      <c r="A139" s="60">
        <v>2339</v>
      </c>
      <c r="B139" s="6"/>
      <c r="C139" s="6">
        <v>4</v>
      </c>
      <c r="D139" s="98" t="s">
        <v>1897</v>
      </c>
      <c r="E139" s="7"/>
      <c r="F139" s="8">
        <v>25</v>
      </c>
    </row>
    <row r="140" spans="1:6" x14ac:dyDescent="0.35">
      <c r="A140" s="60">
        <v>2340</v>
      </c>
      <c r="B140" s="6"/>
      <c r="C140" s="6">
        <v>2</v>
      </c>
      <c r="D140" s="98" t="s">
        <v>2460</v>
      </c>
      <c r="E140" s="7"/>
      <c r="F140" s="8">
        <v>20</v>
      </c>
    </row>
    <row r="141" spans="1:6" x14ac:dyDescent="0.35">
      <c r="A141" s="60">
        <v>2341</v>
      </c>
      <c r="B141" s="6"/>
      <c r="C141" s="6">
        <v>4</v>
      </c>
      <c r="D141" s="98" t="s">
        <v>1898</v>
      </c>
      <c r="E141" s="7"/>
      <c r="F141" s="8">
        <v>25</v>
      </c>
    </row>
    <row r="142" spans="1:6" x14ac:dyDescent="0.35">
      <c r="A142" s="60">
        <v>2342</v>
      </c>
      <c r="B142" s="6"/>
      <c r="C142" s="6">
        <v>2</v>
      </c>
      <c r="D142" s="98" t="s">
        <v>902</v>
      </c>
      <c r="E142" s="7">
        <v>43497</v>
      </c>
      <c r="F142" s="8">
        <v>40</v>
      </c>
    </row>
    <row r="143" spans="1:6" x14ac:dyDescent="0.35">
      <c r="A143" s="60">
        <v>2343</v>
      </c>
      <c r="B143" s="6"/>
      <c r="C143" s="6"/>
      <c r="D143" s="98" t="s">
        <v>19</v>
      </c>
      <c r="E143" s="7"/>
      <c r="F143" s="8">
        <v>40</v>
      </c>
    </row>
    <row r="144" spans="1:6" x14ac:dyDescent="0.35">
      <c r="A144" s="60">
        <v>2344</v>
      </c>
      <c r="B144" s="6"/>
      <c r="C144" s="6">
        <v>0</v>
      </c>
      <c r="D144" s="98" t="s">
        <v>1900</v>
      </c>
      <c r="E144" s="7"/>
      <c r="F144" s="8">
        <v>25</v>
      </c>
    </row>
    <row r="145" spans="1:9" x14ac:dyDescent="0.35">
      <c r="A145" s="60">
        <v>2345</v>
      </c>
      <c r="B145" s="6"/>
      <c r="C145" s="6">
        <v>1</v>
      </c>
      <c r="D145" s="100" t="s">
        <v>2833</v>
      </c>
      <c r="E145" s="7"/>
      <c r="F145" s="8">
        <v>100</v>
      </c>
    </row>
    <row r="146" spans="1:9" x14ac:dyDescent="0.35">
      <c r="A146" s="60">
        <v>2346</v>
      </c>
      <c r="B146" s="6"/>
      <c r="C146" s="6">
        <v>1</v>
      </c>
      <c r="D146" s="100" t="s">
        <v>3047</v>
      </c>
      <c r="E146" s="7">
        <v>44531</v>
      </c>
      <c r="F146" s="8">
        <v>0</v>
      </c>
    </row>
    <row r="147" spans="1:9" x14ac:dyDescent="0.35">
      <c r="A147" s="60">
        <v>2347</v>
      </c>
      <c r="B147" s="6"/>
      <c r="C147" s="6">
        <v>2</v>
      </c>
      <c r="D147" s="100" t="s">
        <v>4144</v>
      </c>
      <c r="E147" s="7">
        <v>46054</v>
      </c>
      <c r="F147" s="8">
        <v>0</v>
      </c>
    </row>
    <row r="148" spans="1:9" x14ac:dyDescent="0.35">
      <c r="A148" s="60">
        <v>2348</v>
      </c>
      <c r="B148" s="6"/>
      <c r="C148" s="6">
        <v>2</v>
      </c>
      <c r="D148" s="100" t="s">
        <v>2821</v>
      </c>
      <c r="E148" s="7"/>
      <c r="F148" s="8">
        <v>324</v>
      </c>
    </row>
    <row r="149" spans="1:9" x14ac:dyDescent="0.35">
      <c r="A149" s="60">
        <v>2349</v>
      </c>
      <c r="B149" s="6"/>
      <c r="C149" s="6">
        <v>2</v>
      </c>
      <c r="D149" s="98" t="s">
        <v>2462</v>
      </c>
      <c r="E149" s="7"/>
      <c r="F149" s="8">
        <v>49</v>
      </c>
      <c r="G149" s="25" t="s">
        <v>3191</v>
      </c>
      <c r="I149" s="25"/>
    </row>
    <row r="150" spans="1:9" x14ac:dyDescent="0.35">
      <c r="A150" s="60">
        <v>2350</v>
      </c>
      <c r="B150" s="6"/>
      <c r="C150" s="6">
        <v>1</v>
      </c>
      <c r="D150" s="98" t="s">
        <v>894</v>
      </c>
      <c r="E150" s="7">
        <v>43040</v>
      </c>
      <c r="F150" s="10">
        <v>42</v>
      </c>
      <c r="G150" s="3" t="s">
        <v>2542</v>
      </c>
    </row>
    <row r="151" spans="1:9" x14ac:dyDescent="0.35">
      <c r="A151" s="60">
        <v>2351</v>
      </c>
      <c r="B151" s="6"/>
      <c r="C151" s="6">
        <v>2</v>
      </c>
      <c r="D151" s="98" t="s">
        <v>1839</v>
      </c>
      <c r="E151" s="7"/>
      <c r="F151" s="8">
        <v>15</v>
      </c>
    </row>
    <row r="152" spans="1:9" x14ac:dyDescent="0.35">
      <c r="A152" s="60">
        <v>2352</v>
      </c>
      <c r="B152" s="6"/>
      <c r="C152" s="6"/>
      <c r="D152" s="98" t="s">
        <v>1607</v>
      </c>
      <c r="E152" s="7">
        <v>43040</v>
      </c>
      <c r="F152" s="8">
        <v>32</v>
      </c>
    </row>
    <row r="153" spans="1:9" x14ac:dyDescent="0.35">
      <c r="A153" s="60">
        <v>2353</v>
      </c>
      <c r="B153" s="6"/>
      <c r="C153" s="6">
        <v>1</v>
      </c>
      <c r="D153" s="98" t="s">
        <v>2245</v>
      </c>
      <c r="E153" s="7"/>
      <c r="F153" s="8">
        <v>20</v>
      </c>
    </row>
    <row r="154" spans="1:9" x14ac:dyDescent="0.35">
      <c r="A154" s="60">
        <v>2354</v>
      </c>
      <c r="B154" s="6"/>
      <c r="C154" s="6">
        <v>4</v>
      </c>
      <c r="D154" s="98" t="s">
        <v>927</v>
      </c>
      <c r="E154" s="7">
        <v>43252</v>
      </c>
      <c r="F154" s="8">
        <v>55</v>
      </c>
    </row>
    <row r="155" spans="1:9" x14ac:dyDescent="0.35">
      <c r="A155" s="60">
        <v>2355</v>
      </c>
      <c r="B155" s="6"/>
      <c r="C155" s="6">
        <v>1</v>
      </c>
      <c r="D155" s="98" t="s">
        <v>10</v>
      </c>
      <c r="E155" s="7">
        <v>43374</v>
      </c>
      <c r="F155" s="8">
        <v>40</v>
      </c>
    </row>
    <row r="156" spans="1:9" x14ac:dyDescent="0.35">
      <c r="A156" s="60">
        <v>2356</v>
      </c>
      <c r="B156" s="6"/>
      <c r="C156" s="6">
        <v>1</v>
      </c>
      <c r="D156" s="98" t="s">
        <v>2456</v>
      </c>
      <c r="E156" s="7"/>
      <c r="F156" s="8">
        <v>49</v>
      </c>
    </row>
    <row r="157" spans="1:9" x14ac:dyDescent="0.35">
      <c r="A157" s="60">
        <v>2357</v>
      </c>
      <c r="B157" s="6"/>
      <c r="C157" s="6">
        <v>9</v>
      </c>
      <c r="D157" s="98" t="s">
        <v>820</v>
      </c>
      <c r="E157" s="7"/>
      <c r="F157" s="8">
        <v>33</v>
      </c>
    </row>
    <row r="158" spans="1:9" x14ac:dyDescent="0.35">
      <c r="A158" s="60">
        <v>2358</v>
      </c>
      <c r="B158" s="6"/>
      <c r="C158" s="6">
        <v>1</v>
      </c>
      <c r="D158" s="98" t="s">
        <v>11</v>
      </c>
      <c r="E158" s="7">
        <v>42795</v>
      </c>
      <c r="F158" s="8">
        <v>50</v>
      </c>
    </row>
    <row r="159" spans="1:9" x14ac:dyDescent="0.35">
      <c r="A159" s="60">
        <v>2359</v>
      </c>
      <c r="B159" s="6"/>
      <c r="C159" s="6">
        <v>2</v>
      </c>
      <c r="D159" s="98" t="s">
        <v>12</v>
      </c>
      <c r="E159" s="7">
        <v>42887</v>
      </c>
      <c r="F159" s="8">
        <v>30</v>
      </c>
    </row>
    <row r="160" spans="1:9" x14ac:dyDescent="0.35">
      <c r="A160" s="60">
        <v>2360</v>
      </c>
      <c r="B160" s="6"/>
      <c r="C160" s="6">
        <v>11</v>
      </c>
      <c r="D160" s="100" t="s">
        <v>2541</v>
      </c>
      <c r="E160" s="7"/>
      <c r="F160" s="8">
        <v>20</v>
      </c>
    </row>
    <row r="161" spans="1:8" x14ac:dyDescent="0.35">
      <c r="A161" s="60">
        <v>2361</v>
      </c>
      <c r="B161" s="6"/>
      <c r="C161" s="6">
        <v>1</v>
      </c>
      <c r="D161" s="98" t="s">
        <v>926</v>
      </c>
      <c r="E161" s="7">
        <v>43221</v>
      </c>
      <c r="F161" s="8">
        <v>50</v>
      </c>
    </row>
    <row r="162" spans="1:8" x14ac:dyDescent="0.35">
      <c r="A162" s="60">
        <v>2362</v>
      </c>
      <c r="B162" s="6"/>
      <c r="C162" s="6">
        <v>2</v>
      </c>
      <c r="D162" s="98" t="s">
        <v>7</v>
      </c>
      <c r="E162" s="7">
        <v>42979</v>
      </c>
      <c r="F162" s="8">
        <v>50</v>
      </c>
    </row>
    <row r="163" spans="1:8" x14ac:dyDescent="0.35">
      <c r="A163" s="60">
        <v>2363</v>
      </c>
      <c r="B163" s="6"/>
      <c r="C163" s="6">
        <v>1</v>
      </c>
      <c r="D163" s="98" t="s">
        <v>6</v>
      </c>
      <c r="E163" s="7">
        <v>43101</v>
      </c>
      <c r="F163" s="8">
        <v>50</v>
      </c>
    </row>
    <row r="164" spans="1:8" x14ac:dyDescent="0.35">
      <c r="A164" s="60">
        <v>2364</v>
      </c>
      <c r="B164" s="6"/>
      <c r="C164" s="6">
        <v>1</v>
      </c>
      <c r="D164" s="98" t="s">
        <v>9</v>
      </c>
      <c r="E164" s="7">
        <v>43070</v>
      </c>
      <c r="F164" s="8">
        <v>40</v>
      </c>
      <c r="G164" s="9" t="s">
        <v>21</v>
      </c>
    </row>
    <row r="165" spans="1:8" x14ac:dyDescent="0.35">
      <c r="A165" s="60">
        <v>2365</v>
      </c>
      <c r="B165" s="6"/>
      <c r="C165" s="6">
        <v>3</v>
      </c>
      <c r="D165" s="98" t="s">
        <v>8</v>
      </c>
      <c r="E165" s="7">
        <v>43132</v>
      </c>
      <c r="F165" s="8">
        <v>40</v>
      </c>
      <c r="G165" s="9" t="s">
        <v>21</v>
      </c>
    </row>
    <row r="166" spans="1:8" x14ac:dyDescent="0.35">
      <c r="A166" s="60">
        <v>2366</v>
      </c>
      <c r="B166" s="6"/>
      <c r="C166" s="6">
        <v>1</v>
      </c>
      <c r="D166" s="98" t="s">
        <v>2152</v>
      </c>
      <c r="E166" s="7"/>
      <c r="F166" s="8">
        <v>18</v>
      </c>
    </row>
    <row r="167" spans="1:8" x14ac:dyDescent="0.35">
      <c r="A167" s="60">
        <v>2367</v>
      </c>
      <c r="B167" s="6"/>
      <c r="C167" s="6">
        <v>2</v>
      </c>
      <c r="D167" s="98" t="s">
        <v>1590</v>
      </c>
      <c r="E167" s="7">
        <v>44105</v>
      </c>
      <c r="F167" s="8">
        <v>22</v>
      </c>
      <c r="H167" s="25"/>
    </row>
    <row r="168" spans="1:8" x14ac:dyDescent="0.35">
      <c r="A168" s="60">
        <v>2368</v>
      </c>
      <c r="B168" s="6"/>
      <c r="C168" s="6">
        <v>0</v>
      </c>
      <c r="D168" s="100" t="s">
        <v>2570</v>
      </c>
      <c r="E168" s="7">
        <v>43648</v>
      </c>
      <c r="F168" s="8">
        <v>19</v>
      </c>
    </row>
    <row r="169" spans="1:8" x14ac:dyDescent="0.35">
      <c r="A169" s="60">
        <v>2369</v>
      </c>
      <c r="B169" s="6"/>
      <c r="C169" s="6">
        <v>2</v>
      </c>
      <c r="D169" s="100" t="s">
        <v>2569</v>
      </c>
      <c r="E169" s="7">
        <v>43952</v>
      </c>
      <c r="F169" s="8">
        <v>24</v>
      </c>
    </row>
    <row r="170" spans="1:8" x14ac:dyDescent="0.35">
      <c r="A170" s="60">
        <v>2370</v>
      </c>
      <c r="B170" s="6"/>
      <c r="C170" s="6">
        <v>3</v>
      </c>
      <c r="D170" s="98" t="s">
        <v>1733</v>
      </c>
      <c r="E170" s="7"/>
      <c r="F170" s="8">
        <v>14</v>
      </c>
    </row>
    <row r="171" spans="1:8" x14ac:dyDescent="0.35">
      <c r="A171" s="60">
        <v>2371</v>
      </c>
      <c r="B171" s="6"/>
      <c r="C171" s="6">
        <v>3</v>
      </c>
      <c r="D171" s="98" t="s">
        <v>1732</v>
      </c>
      <c r="E171" s="7"/>
      <c r="F171" s="8">
        <v>13</v>
      </c>
    </row>
    <row r="172" spans="1:8" x14ac:dyDescent="0.35">
      <c r="A172" s="60">
        <v>2372</v>
      </c>
      <c r="B172" s="6"/>
      <c r="C172" s="6">
        <v>1</v>
      </c>
      <c r="D172" s="98" t="s">
        <v>1731</v>
      </c>
      <c r="E172" s="7">
        <v>43252</v>
      </c>
      <c r="F172" s="8">
        <v>38</v>
      </c>
    </row>
    <row r="173" spans="1:8" x14ac:dyDescent="0.35">
      <c r="A173" s="60">
        <v>2373</v>
      </c>
      <c r="B173" s="6"/>
      <c r="C173" s="6">
        <v>4</v>
      </c>
      <c r="D173" s="98" t="s">
        <v>1735</v>
      </c>
      <c r="E173" s="7"/>
      <c r="F173" s="8">
        <v>29</v>
      </c>
    </row>
    <row r="174" spans="1:8" x14ac:dyDescent="0.35">
      <c r="A174" s="60">
        <v>2374</v>
      </c>
      <c r="B174" s="6"/>
      <c r="C174" s="6"/>
      <c r="D174" s="98" t="s">
        <v>1604</v>
      </c>
      <c r="E174" s="7"/>
      <c r="F174" s="8">
        <v>20</v>
      </c>
    </row>
    <row r="175" spans="1:8" x14ac:dyDescent="0.35">
      <c r="A175" s="60">
        <v>2375</v>
      </c>
      <c r="B175" s="6"/>
      <c r="C175" s="6"/>
      <c r="D175" s="98" t="s">
        <v>1511</v>
      </c>
      <c r="E175" s="7"/>
      <c r="F175" s="8">
        <v>25</v>
      </c>
    </row>
    <row r="176" spans="1:8" x14ac:dyDescent="0.35">
      <c r="A176" s="60">
        <v>2376</v>
      </c>
      <c r="B176" s="6"/>
      <c r="C176" s="6">
        <v>2</v>
      </c>
      <c r="D176" s="98" t="s">
        <v>1110</v>
      </c>
      <c r="E176" s="7"/>
      <c r="F176" s="8">
        <v>12</v>
      </c>
    </row>
    <row r="177" spans="1:7" x14ac:dyDescent="0.35">
      <c r="A177" s="60">
        <v>2377</v>
      </c>
      <c r="B177" s="6"/>
      <c r="C177" s="6">
        <v>0</v>
      </c>
      <c r="D177" s="98" t="s">
        <v>1109</v>
      </c>
      <c r="E177" s="7"/>
      <c r="F177" s="8">
        <v>14</v>
      </c>
      <c r="G177" s="9" t="s">
        <v>2197</v>
      </c>
    </row>
    <row r="178" spans="1:7" x14ac:dyDescent="0.35">
      <c r="A178" s="60">
        <v>2378</v>
      </c>
      <c r="B178" s="6"/>
      <c r="C178" s="6">
        <v>5</v>
      </c>
      <c r="D178" s="98" t="s">
        <v>2344</v>
      </c>
      <c r="E178" s="7"/>
      <c r="F178" s="8">
        <v>18</v>
      </c>
    </row>
    <row r="179" spans="1:7" x14ac:dyDescent="0.35">
      <c r="A179" s="60">
        <v>2379</v>
      </c>
      <c r="B179" s="6"/>
      <c r="C179" s="6">
        <v>0</v>
      </c>
      <c r="D179" s="98" t="s">
        <v>1951</v>
      </c>
      <c r="E179" s="7"/>
      <c r="F179" s="8">
        <v>25</v>
      </c>
    </row>
    <row r="180" spans="1:7" x14ac:dyDescent="0.35">
      <c r="A180" s="60">
        <v>2380</v>
      </c>
      <c r="B180" s="6"/>
      <c r="C180" s="6"/>
      <c r="D180" s="98" t="s">
        <v>1602</v>
      </c>
      <c r="E180" s="7"/>
      <c r="F180" s="8">
        <v>25</v>
      </c>
    </row>
    <row r="181" spans="1:7" x14ac:dyDescent="0.35">
      <c r="A181" s="60">
        <v>2381</v>
      </c>
      <c r="B181" s="6"/>
      <c r="C181" s="6"/>
      <c r="D181" s="98" t="s">
        <v>1577</v>
      </c>
      <c r="E181" s="7"/>
      <c r="F181" s="8">
        <v>60</v>
      </c>
    </row>
    <row r="182" spans="1:7" x14ac:dyDescent="0.35">
      <c r="A182" s="60">
        <v>2382</v>
      </c>
      <c r="B182" s="6"/>
      <c r="C182" s="6">
        <v>0</v>
      </c>
      <c r="D182" s="98" t="s">
        <v>1107</v>
      </c>
      <c r="E182" s="7"/>
      <c r="F182" s="8">
        <v>210</v>
      </c>
    </row>
    <row r="183" spans="1:7" x14ac:dyDescent="0.35">
      <c r="A183" s="60">
        <v>2383</v>
      </c>
      <c r="B183" s="6"/>
      <c r="C183" s="6"/>
      <c r="D183" s="98" t="s">
        <v>900</v>
      </c>
      <c r="E183" s="7">
        <v>43101</v>
      </c>
      <c r="F183" s="8">
        <v>234</v>
      </c>
    </row>
    <row r="184" spans="1:7" x14ac:dyDescent="0.35">
      <c r="A184" s="60">
        <v>2384</v>
      </c>
      <c r="B184" s="6"/>
      <c r="C184" s="6">
        <v>1</v>
      </c>
      <c r="D184" s="100" t="s">
        <v>4100</v>
      </c>
      <c r="E184" s="7"/>
      <c r="F184" s="8">
        <v>180</v>
      </c>
      <c r="G184" s="3" t="s">
        <v>4438</v>
      </c>
    </row>
    <row r="185" spans="1:7" x14ac:dyDescent="0.35">
      <c r="A185" s="60">
        <v>2385</v>
      </c>
      <c r="B185" s="6"/>
      <c r="C185" s="6">
        <v>0</v>
      </c>
      <c r="D185" s="100" t="s">
        <v>4437</v>
      </c>
      <c r="E185" s="7"/>
      <c r="F185" s="8">
        <v>325</v>
      </c>
      <c r="G185" s="3" t="s">
        <v>4438</v>
      </c>
    </row>
    <row r="186" spans="1:7" x14ac:dyDescent="0.35">
      <c r="A186" s="60">
        <v>2386</v>
      </c>
      <c r="B186" s="6"/>
      <c r="C186" s="6">
        <v>0</v>
      </c>
      <c r="D186" s="98" t="s">
        <v>1725</v>
      </c>
      <c r="E186" s="7"/>
      <c r="F186" s="8">
        <v>320</v>
      </c>
    </row>
    <row r="187" spans="1:7" x14ac:dyDescent="0.35">
      <c r="A187" s="60">
        <v>2387</v>
      </c>
      <c r="B187" s="6"/>
      <c r="C187" s="6"/>
      <c r="D187" s="98" t="s">
        <v>870</v>
      </c>
      <c r="E187" s="7">
        <v>43435</v>
      </c>
      <c r="F187" s="8">
        <v>12</v>
      </c>
    </row>
    <row r="188" spans="1:7" x14ac:dyDescent="0.35">
      <c r="A188" s="60">
        <v>2388</v>
      </c>
      <c r="B188" s="6"/>
      <c r="C188" s="6"/>
      <c r="D188" s="98" t="s">
        <v>871</v>
      </c>
      <c r="E188" s="7"/>
      <c r="F188" s="8">
        <v>12</v>
      </c>
    </row>
    <row r="189" spans="1:7" x14ac:dyDescent="0.35">
      <c r="A189" s="60">
        <v>2389</v>
      </c>
      <c r="B189" s="6"/>
      <c r="C189" s="6">
        <v>0</v>
      </c>
      <c r="D189" s="100" t="s">
        <v>2638</v>
      </c>
      <c r="E189" s="7"/>
      <c r="F189" s="8">
        <v>35</v>
      </c>
    </row>
    <row r="190" spans="1:7" x14ac:dyDescent="0.35">
      <c r="A190" s="60">
        <v>2390</v>
      </c>
      <c r="B190" s="6"/>
      <c r="C190" s="6">
        <v>3</v>
      </c>
      <c r="D190" s="98" t="s">
        <v>2504</v>
      </c>
      <c r="E190" s="7"/>
      <c r="F190" s="8">
        <v>40</v>
      </c>
    </row>
    <row r="191" spans="1:7" x14ac:dyDescent="0.35">
      <c r="A191" s="60">
        <v>2391</v>
      </c>
      <c r="B191" s="6"/>
      <c r="C191" s="6">
        <v>0</v>
      </c>
      <c r="D191" s="98" t="s">
        <v>1601</v>
      </c>
      <c r="E191" s="7"/>
      <c r="F191" s="8">
        <v>30</v>
      </c>
    </row>
    <row r="192" spans="1:7" x14ac:dyDescent="0.35">
      <c r="A192" s="60">
        <v>2392</v>
      </c>
      <c r="B192" s="6"/>
      <c r="C192" s="6">
        <v>0</v>
      </c>
      <c r="D192" s="100" t="s">
        <v>2706</v>
      </c>
      <c r="E192" s="7"/>
      <c r="F192" s="8">
        <v>15</v>
      </c>
    </row>
    <row r="193" spans="1:6" x14ac:dyDescent="0.35">
      <c r="A193" s="60">
        <v>2393</v>
      </c>
      <c r="B193" s="6"/>
      <c r="C193" s="6"/>
      <c r="D193" s="98" t="s">
        <v>1112</v>
      </c>
      <c r="E193" s="7">
        <v>44166</v>
      </c>
      <c r="F193" s="8">
        <v>20</v>
      </c>
    </row>
    <row r="194" spans="1:6" x14ac:dyDescent="0.35">
      <c r="A194" s="60">
        <v>2394</v>
      </c>
      <c r="B194" s="6"/>
      <c r="C194" s="6"/>
      <c r="D194" s="98" t="s">
        <v>1053</v>
      </c>
      <c r="E194" s="7">
        <v>43770</v>
      </c>
      <c r="F194" s="8">
        <v>65</v>
      </c>
    </row>
    <row r="195" spans="1:6" x14ac:dyDescent="0.35">
      <c r="A195" s="60">
        <v>2395</v>
      </c>
      <c r="B195" s="6"/>
      <c r="C195" s="6"/>
      <c r="D195" s="98" t="s">
        <v>1054</v>
      </c>
      <c r="E195" s="7">
        <v>44197</v>
      </c>
      <c r="F195" s="8">
        <v>75</v>
      </c>
    </row>
    <row r="196" spans="1:6" x14ac:dyDescent="0.35">
      <c r="A196" s="60">
        <v>2396</v>
      </c>
      <c r="B196" s="6"/>
      <c r="C196" s="6">
        <v>2</v>
      </c>
      <c r="D196" s="98" t="s">
        <v>1918</v>
      </c>
      <c r="E196" s="7"/>
      <c r="F196" s="8">
        <v>23</v>
      </c>
    </row>
    <row r="197" spans="1:6" x14ac:dyDescent="0.35">
      <c r="A197" s="60">
        <v>2397</v>
      </c>
      <c r="B197" s="6"/>
      <c r="C197" s="6">
        <v>0</v>
      </c>
      <c r="D197" s="98" t="s">
        <v>2051</v>
      </c>
      <c r="E197" s="7"/>
      <c r="F197" s="8">
        <v>40</v>
      </c>
    </row>
    <row r="198" spans="1:6" x14ac:dyDescent="0.35">
      <c r="A198" s="60">
        <v>2398</v>
      </c>
      <c r="B198" s="6"/>
      <c r="C198" s="6"/>
      <c r="D198" s="98" t="s">
        <v>1051</v>
      </c>
      <c r="E198" s="7">
        <v>44256</v>
      </c>
      <c r="F198" s="8">
        <v>60</v>
      </c>
    </row>
    <row r="199" spans="1:6" x14ac:dyDescent="0.35">
      <c r="A199" s="60">
        <v>2399</v>
      </c>
      <c r="B199" s="6"/>
      <c r="C199" s="6"/>
      <c r="D199" s="98" t="s">
        <v>1052</v>
      </c>
      <c r="E199" s="7">
        <v>44075</v>
      </c>
      <c r="F199" s="8">
        <v>60</v>
      </c>
    </row>
    <row r="200" spans="1:6" x14ac:dyDescent="0.35">
      <c r="A200" s="60">
        <v>2400</v>
      </c>
      <c r="B200" s="6"/>
      <c r="C200" s="6">
        <v>1</v>
      </c>
      <c r="D200" s="98" t="s">
        <v>1614</v>
      </c>
      <c r="E200" s="7">
        <v>42795</v>
      </c>
      <c r="F200" s="8">
        <v>60</v>
      </c>
    </row>
    <row r="201" spans="1:6" x14ac:dyDescent="0.35">
      <c r="A201" s="60">
        <v>2401</v>
      </c>
      <c r="B201" s="6"/>
      <c r="C201" s="6">
        <v>7</v>
      </c>
      <c r="D201" s="98" t="s">
        <v>2413</v>
      </c>
      <c r="E201" s="7"/>
      <c r="F201" s="8">
        <v>10</v>
      </c>
    </row>
    <row r="202" spans="1:6" x14ac:dyDescent="0.35">
      <c r="A202" s="60">
        <v>2402</v>
      </c>
      <c r="B202" s="6"/>
      <c r="C202" s="6">
        <v>3</v>
      </c>
      <c r="D202" s="98" t="s">
        <v>2412</v>
      </c>
      <c r="E202" s="7"/>
      <c r="F202" s="8">
        <v>15</v>
      </c>
    </row>
    <row r="203" spans="1:6" x14ac:dyDescent="0.35">
      <c r="A203" s="60">
        <v>2403</v>
      </c>
      <c r="B203" s="6"/>
      <c r="C203" s="6">
        <v>0</v>
      </c>
      <c r="D203" s="98" t="s">
        <v>2350</v>
      </c>
      <c r="E203" s="7"/>
      <c r="F203" s="8">
        <v>26</v>
      </c>
    </row>
    <row r="204" spans="1:6" x14ac:dyDescent="0.35">
      <c r="A204" s="60">
        <v>2404</v>
      </c>
      <c r="B204" s="6"/>
      <c r="C204" s="6">
        <v>0</v>
      </c>
      <c r="D204" s="98" t="s">
        <v>2505</v>
      </c>
      <c r="E204" s="7">
        <v>44986</v>
      </c>
      <c r="F204" s="8">
        <v>15</v>
      </c>
    </row>
    <row r="205" spans="1:6" x14ac:dyDescent="0.35">
      <c r="A205" s="60">
        <v>2405</v>
      </c>
      <c r="B205" s="6"/>
      <c r="C205" s="6">
        <v>1</v>
      </c>
      <c r="D205" s="98" t="s">
        <v>2372</v>
      </c>
      <c r="E205" s="7"/>
      <c r="F205" s="8">
        <v>38</v>
      </c>
    </row>
    <row r="206" spans="1:6" x14ac:dyDescent="0.35">
      <c r="A206" s="60">
        <v>2406</v>
      </c>
      <c r="B206" s="6"/>
      <c r="C206" s="6"/>
      <c r="D206" s="98" t="s">
        <v>857</v>
      </c>
      <c r="E206" s="7"/>
      <c r="F206" s="8">
        <v>72</v>
      </c>
    </row>
    <row r="207" spans="1:6" x14ac:dyDescent="0.35">
      <c r="A207" s="60">
        <v>2407</v>
      </c>
      <c r="B207" s="6">
        <v>19</v>
      </c>
      <c r="C207" s="6"/>
      <c r="D207" s="98" t="s">
        <v>1637</v>
      </c>
      <c r="E207" s="7"/>
      <c r="F207" s="8">
        <v>7</v>
      </c>
    </row>
    <row r="208" spans="1:6" x14ac:dyDescent="0.35">
      <c r="A208" s="60">
        <v>2408</v>
      </c>
      <c r="B208" s="6"/>
      <c r="C208" s="6">
        <v>4</v>
      </c>
      <c r="D208" s="98" t="s">
        <v>2234</v>
      </c>
      <c r="E208" s="7"/>
      <c r="F208" s="8">
        <v>8</v>
      </c>
    </row>
    <row r="209" spans="1:8" x14ac:dyDescent="0.35">
      <c r="A209" s="60">
        <v>2409</v>
      </c>
      <c r="B209" s="6"/>
      <c r="C209" s="6">
        <v>9</v>
      </c>
      <c r="D209" s="98" t="s">
        <v>2050</v>
      </c>
      <c r="E209" s="7"/>
      <c r="F209" s="8">
        <v>8</v>
      </c>
    </row>
    <row r="210" spans="1:8" x14ac:dyDescent="0.35">
      <c r="A210" s="60">
        <v>2410</v>
      </c>
      <c r="B210" s="6"/>
      <c r="C210" s="6"/>
      <c r="D210" s="98" t="s">
        <v>931</v>
      </c>
      <c r="E210" s="7"/>
      <c r="F210" s="8">
        <v>39</v>
      </c>
    </row>
    <row r="211" spans="1:8" x14ac:dyDescent="0.35">
      <c r="A211" s="60">
        <v>2411</v>
      </c>
      <c r="B211" s="6"/>
      <c r="C211" s="6">
        <v>1</v>
      </c>
      <c r="D211" s="98" t="s">
        <v>1982</v>
      </c>
      <c r="E211" s="7"/>
      <c r="F211" s="8">
        <v>35</v>
      </c>
    </row>
    <row r="212" spans="1:8" x14ac:dyDescent="0.35">
      <c r="A212" s="60">
        <v>2412</v>
      </c>
      <c r="B212" s="6"/>
      <c r="C212" s="6">
        <v>0</v>
      </c>
      <c r="D212" s="100" t="s">
        <v>2744</v>
      </c>
      <c r="E212" s="7"/>
      <c r="F212" s="8">
        <v>153</v>
      </c>
    </row>
    <row r="213" spans="1:8" x14ac:dyDescent="0.35">
      <c r="A213" s="60">
        <v>2413</v>
      </c>
      <c r="B213" s="6"/>
      <c r="C213" s="6">
        <v>0</v>
      </c>
      <c r="D213" s="98" t="s">
        <v>845</v>
      </c>
      <c r="E213" s="7">
        <v>43160</v>
      </c>
      <c r="F213" s="8">
        <v>43</v>
      </c>
    </row>
    <row r="214" spans="1:8" x14ac:dyDescent="0.35">
      <c r="A214" s="60">
        <v>2414</v>
      </c>
      <c r="B214" s="6"/>
      <c r="C214" s="6">
        <v>2</v>
      </c>
      <c r="D214" s="98" t="s">
        <v>1687</v>
      </c>
      <c r="E214" s="7"/>
      <c r="F214" s="8">
        <v>20</v>
      </c>
    </row>
    <row r="215" spans="1:8" x14ac:dyDescent="0.35">
      <c r="A215" s="60">
        <v>2415</v>
      </c>
      <c r="B215" s="6"/>
      <c r="C215" s="6">
        <v>1</v>
      </c>
      <c r="D215" s="98" t="s">
        <v>2311</v>
      </c>
      <c r="E215" s="7"/>
      <c r="F215" s="8">
        <v>18</v>
      </c>
    </row>
    <row r="216" spans="1:8" x14ac:dyDescent="0.35">
      <c r="A216" s="60">
        <v>2416</v>
      </c>
      <c r="B216" s="6"/>
      <c r="C216" s="6">
        <v>1</v>
      </c>
      <c r="D216" s="100" t="s">
        <v>2599</v>
      </c>
      <c r="E216" s="7"/>
      <c r="F216" s="8">
        <v>56</v>
      </c>
    </row>
    <row r="217" spans="1:8" x14ac:dyDescent="0.35">
      <c r="A217" s="60">
        <v>2417</v>
      </c>
      <c r="B217" s="6"/>
      <c r="C217" s="6">
        <v>2</v>
      </c>
      <c r="D217" s="98" t="s">
        <v>2340</v>
      </c>
      <c r="E217" s="7"/>
      <c r="F217" s="8">
        <v>15</v>
      </c>
    </row>
    <row r="218" spans="1:8" x14ac:dyDescent="0.35">
      <c r="A218" s="60">
        <v>2418</v>
      </c>
      <c r="B218" s="6"/>
      <c r="C218" s="6">
        <v>2</v>
      </c>
      <c r="D218" s="100" t="s">
        <v>3201</v>
      </c>
      <c r="E218" s="7"/>
      <c r="F218" s="8">
        <v>35</v>
      </c>
      <c r="H218" s="25" t="s">
        <v>3202</v>
      </c>
    </row>
    <row r="219" spans="1:8" x14ac:dyDescent="0.35">
      <c r="A219" s="60">
        <v>2419</v>
      </c>
      <c r="B219" s="6"/>
      <c r="C219" s="6">
        <v>3</v>
      </c>
      <c r="D219" s="98" t="s">
        <v>1789</v>
      </c>
      <c r="E219" s="7"/>
      <c r="F219" s="8">
        <v>15</v>
      </c>
    </row>
    <row r="220" spans="1:8" x14ac:dyDescent="0.35">
      <c r="A220" s="60">
        <v>2420</v>
      </c>
      <c r="B220" s="6"/>
      <c r="C220" s="6">
        <v>0</v>
      </c>
      <c r="D220" s="98" t="s">
        <v>2033</v>
      </c>
      <c r="E220" s="7">
        <v>44593</v>
      </c>
      <c r="F220" s="8">
        <v>8</v>
      </c>
    </row>
    <row r="221" spans="1:8" x14ac:dyDescent="0.35">
      <c r="A221" s="60">
        <v>2421</v>
      </c>
      <c r="B221" s="6"/>
      <c r="C221" s="6">
        <v>1</v>
      </c>
      <c r="D221" s="98" t="s">
        <v>2398</v>
      </c>
      <c r="E221" s="7"/>
      <c r="F221" s="8">
        <v>45</v>
      </c>
    </row>
    <row r="222" spans="1:8" x14ac:dyDescent="0.35">
      <c r="A222" s="60">
        <v>2422</v>
      </c>
      <c r="B222" s="6"/>
      <c r="C222" s="6">
        <v>0</v>
      </c>
      <c r="D222" s="98" t="s">
        <v>2075</v>
      </c>
      <c r="E222" s="7"/>
      <c r="F222" s="8">
        <v>138</v>
      </c>
    </row>
    <row r="223" spans="1:8" x14ac:dyDescent="0.35">
      <c r="A223" s="60">
        <v>2423</v>
      </c>
      <c r="B223" s="6"/>
      <c r="C223" s="6">
        <v>0</v>
      </c>
      <c r="D223" s="98" t="s">
        <v>1978</v>
      </c>
      <c r="E223" s="7"/>
      <c r="F223" s="8">
        <v>20</v>
      </c>
    </row>
    <row r="224" spans="1:8" x14ac:dyDescent="0.35">
      <c r="A224" s="60">
        <v>2424</v>
      </c>
      <c r="B224" s="6"/>
      <c r="C224" s="6"/>
      <c r="D224" s="98" t="s">
        <v>1515</v>
      </c>
      <c r="E224" s="7">
        <v>43252</v>
      </c>
      <c r="F224" s="8">
        <v>41</v>
      </c>
      <c r="G224" s="3" t="s">
        <v>1516</v>
      </c>
    </row>
    <row r="225" spans="1:13" x14ac:dyDescent="0.35">
      <c r="A225" s="60">
        <v>2425</v>
      </c>
      <c r="B225" s="6"/>
      <c r="C225" s="6">
        <v>1</v>
      </c>
      <c r="D225" s="98" t="s">
        <v>2292</v>
      </c>
      <c r="E225" s="7"/>
      <c r="F225" s="8">
        <v>41</v>
      </c>
    </row>
    <row r="226" spans="1:13" x14ac:dyDescent="0.35">
      <c r="A226" s="60">
        <v>2426</v>
      </c>
      <c r="B226" s="6"/>
      <c r="C226" s="6">
        <v>0</v>
      </c>
      <c r="D226" s="100" t="s">
        <v>2546</v>
      </c>
      <c r="E226" s="7"/>
      <c r="F226" s="8">
        <v>25</v>
      </c>
    </row>
    <row r="227" spans="1:13" x14ac:dyDescent="0.35">
      <c r="A227" s="60">
        <v>2427</v>
      </c>
      <c r="B227" s="6"/>
      <c r="C227" s="6">
        <v>0</v>
      </c>
      <c r="D227" s="100" t="s">
        <v>2978</v>
      </c>
      <c r="E227" s="7"/>
      <c r="F227" s="8">
        <v>42</v>
      </c>
    </row>
    <row r="228" spans="1:13" x14ac:dyDescent="0.35">
      <c r="A228" s="60">
        <v>2428</v>
      </c>
      <c r="B228" s="6"/>
      <c r="C228" s="6">
        <v>1</v>
      </c>
      <c r="D228" s="98" t="s">
        <v>2091</v>
      </c>
      <c r="E228" s="7"/>
      <c r="F228" s="8">
        <v>18</v>
      </c>
    </row>
    <row r="229" spans="1:13" x14ac:dyDescent="0.35">
      <c r="A229" s="60">
        <v>2429</v>
      </c>
      <c r="B229" s="6"/>
      <c r="C229" s="6"/>
      <c r="D229" s="98" t="s">
        <v>935</v>
      </c>
      <c r="E229" s="7"/>
      <c r="F229" s="8">
        <v>14</v>
      </c>
    </row>
    <row r="230" spans="1:13" x14ac:dyDescent="0.35">
      <c r="A230" s="60">
        <v>2430</v>
      </c>
      <c r="B230" s="6"/>
      <c r="C230" s="6"/>
      <c r="D230" s="98" t="s">
        <v>951</v>
      </c>
      <c r="E230" s="7"/>
      <c r="F230" s="8">
        <v>18</v>
      </c>
    </row>
    <row r="231" spans="1:13" x14ac:dyDescent="0.35">
      <c r="A231" s="60">
        <v>2431</v>
      </c>
      <c r="B231" s="6"/>
      <c r="C231" s="6"/>
      <c r="D231" s="98" t="s">
        <v>952</v>
      </c>
      <c r="E231" s="7"/>
      <c r="F231" s="8">
        <v>18</v>
      </c>
    </row>
    <row r="232" spans="1:13" x14ac:dyDescent="0.35">
      <c r="A232" s="60">
        <v>2432</v>
      </c>
      <c r="B232" s="6"/>
      <c r="C232" s="6"/>
      <c r="D232" s="98" t="s">
        <v>953</v>
      </c>
      <c r="E232" s="7"/>
      <c r="F232" s="8">
        <v>18</v>
      </c>
    </row>
    <row r="233" spans="1:13" x14ac:dyDescent="0.35">
      <c r="A233" s="60">
        <v>2433</v>
      </c>
      <c r="B233" s="6"/>
      <c r="C233" s="6"/>
      <c r="D233" s="98" t="s">
        <v>950</v>
      </c>
      <c r="E233" s="7"/>
      <c r="F233" s="8">
        <v>18</v>
      </c>
    </row>
    <row r="234" spans="1:13" x14ac:dyDescent="0.35">
      <c r="A234" s="60">
        <v>2434</v>
      </c>
      <c r="B234" s="6"/>
      <c r="C234" s="6"/>
      <c r="D234" s="98" t="s">
        <v>949</v>
      </c>
      <c r="E234" s="7"/>
      <c r="F234" s="8">
        <v>18</v>
      </c>
    </row>
    <row r="235" spans="1:13" x14ac:dyDescent="0.35">
      <c r="A235" s="60">
        <v>2435</v>
      </c>
      <c r="B235" s="6"/>
      <c r="C235" s="6"/>
      <c r="D235" s="98" t="s">
        <v>934</v>
      </c>
      <c r="E235" s="7"/>
      <c r="F235" s="8">
        <v>17</v>
      </c>
    </row>
    <row r="236" spans="1:13" x14ac:dyDescent="0.35">
      <c r="A236" s="60">
        <v>2436</v>
      </c>
      <c r="B236" s="6"/>
      <c r="C236" s="6"/>
      <c r="D236" s="98" t="s">
        <v>933</v>
      </c>
      <c r="E236" s="7"/>
      <c r="F236" s="8">
        <v>14</v>
      </c>
    </row>
    <row r="237" spans="1:13" x14ac:dyDescent="0.35">
      <c r="A237" s="60">
        <v>2437</v>
      </c>
      <c r="B237" s="6"/>
      <c r="C237" s="6">
        <v>6</v>
      </c>
      <c r="D237" s="98" t="s">
        <v>2343</v>
      </c>
      <c r="E237" s="7"/>
      <c r="F237" s="8">
        <v>17</v>
      </c>
    </row>
    <row r="238" spans="1:13" x14ac:dyDescent="0.35">
      <c r="A238" s="60">
        <v>2438</v>
      </c>
      <c r="B238" s="6"/>
      <c r="C238" s="6"/>
      <c r="D238" s="98" t="s">
        <v>1100</v>
      </c>
      <c r="E238" s="7"/>
      <c r="F238" s="8">
        <v>26</v>
      </c>
      <c r="M238" s="3">
        <f>12*3</f>
        <v>36</v>
      </c>
    </row>
    <row r="239" spans="1:13" x14ac:dyDescent="0.35">
      <c r="A239" s="60">
        <v>2439</v>
      </c>
      <c r="B239" s="6"/>
      <c r="C239" s="6">
        <v>1</v>
      </c>
      <c r="D239" s="98" t="s">
        <v>2341</v>
      </c>
      <c r="E239" s="7"/>
      <c r="F239" s="8">
        <v>35</v>
      </c>
    </row>
    <row r="240" spans="1:13" x14ac:dyDescent="0.35">
      <c r="A240" s="60">
        <v>2440</v>
      </c>
      <c r="B240" s="6"/>
      <c r="C240" s="6">
        <v>4</v>
      </c>
      <c r="D240" s="98" t="s">
        <v>1726</v>
      </c>
      <c r="E240" s="7"/>
      <c r="F240" s="8">
        <v>33</v>
      </c>
    </row>
    <row r="241" spans="1:13" x14ac:dyDescent="0.35">
      <c r="A241" s="60">
        <v>2441</v>
      </c>
      <c r="B241" s="6"/>
      <c r="C241" s="6"/>
      <c r="D241" s="98" t="s">
        <v>1101</v>
      </c>
      <c r="E241" s="7"/>
      <c r="F241" s="8">
        <v>45</v>
      </c>
    </row>
    <row r="242" spans="1:13" x14ac:dyDescent="0.35">
      <c r="A242" s="60">
        <v>2442</v>
      </c>
      <c r="B242" s="6"/>
      <c r="C242" s="6">
        <v>3</v>
      </c>
      <c r="D242" s="100" t="s">
        <v>2695</v>
      </c>
      <c r="E242" s="7"/>
      <c r="F242" s="8">
        <v>20</v>
      </c>
    </row>
    <row r="243" spans="1:13" x14ac:dyDescent="0.35">
      <c r="A243" s="60">
        <v>2443</v>
      </c>
      <c r="B243" s="6"/>
      <c r="C243" s="6">
        <v>5</v>
      </c>
      <c r="D243" s="100" t="s">
        <v>2791</v>
      </c>
      <c r="E243" s="7"/>
      <c r="F243" s="8">
        <v>18</v>
      </c>
    </row>
    <row r="244" spans="1:13" x14ac:dyDescent="0.35">
      <c r="A244" s="60">
        <v>2444</v>
      </c>
      <c r="B244" s="6"/>
      <c r="C244" s="6"/>
      <c r="D244" s="98" t="s">
        <v>1089</v>
      </c>
      <c r="E244" s="7"/>
      <c r="F244" s="8">
        <v>17</v>
      </c>
    </row>
    <row r="245" spans="1:13" x14ac:dyDescent="0.35">
      <c r="A245" s="60">
        <v>2445</v>
      </c>
      <c r="B245" s="6"/>
      <c r="C245" s="6"/>
      <c r="D245" s="98" t="s">
        <v>1088</v>
      </c>
      <c r="E245" s="7"/>
      <c r="F245" s="8">
        <v>17</v>
      </c>
    </row>
    <row r="246" spans="1:13" x14ac:dyDescent="0.35">
      <c r="A246" s="60">
        <v>2446</v>
      </c>
      <c r="B246" s="6"/>
      <c r="C246" s="6"/>
      <c r="D246" s="98" t="s">
        <v>1091</v>
      </c>
      <c r="E246" s="7"/>
      <c r="F246" s="8">
        <v>16</v>
      </c>
    </row>
    <row r="247" spans="1:13" x14ac:dyDescent="0.35">
      <c r="A247" s="60">
        <v>2447</v>
      </c>
      <c r="B247" s="6"/>
      <c r="C247" s="6"/>
      <c r="D247" s="98" t="s">
        <v>1090</v>
      </c>
      <c r="E247" s="7"/>
      <c r="F247" s="8">
        <v>17</v>
      </c>
      <c r="M247" s="25"/>
    </row>
    <row r="248" spans="1:13" x14ac:dyDescent="0.35">
      <c r="A248" s="60">
        <v>2448</v>
      </c>
      <c r="B248" s="6"/>
      <c r="C248" s="6"/>
      <c r="D248" s="98" t="s">
        <v>899</v>
      </c>
      <c r="E248" s="7">
        <v>43221</v>
      </c>
      <c r="F248" s="8">
        <v>16</v>
      </c>
      <c r="M248" s="25"/>
    </row>
    <row r="249" spans="1:13" x14ac:dyDescent="0.35">
      <c r="A249" s="60">
        <v>2449</v>
      </c>
      <c r="B249" s="6"/>
      <c r="C249" s="6"/>
      <c r="D249" s="98" t="s">
        <v>879</v>
      </c>
      <c r="E249" s="7">
        <v>42887</v>
      </c>
      <c r="F249" s="8">
        <v>59</v>
      </c>
      <c r="M249" s="25"/>
    </row>
    <row r="250" spans="1:13" x14ac:dyDescent="0.35">
      <c r="A250" s="60">
        <v>2450</v>
      </c>
      <c r="B250" s="6"/>
      <c r="C250" s="6"/>
      <c r="D250" s="98" t="s">
        <v>868</v>
      </c>
      <c r="E250" s="7">
        <v>43160</v>
      </c>
      <c r="F250" s="8">
        <v>15</v>
      </c>
      <c r="M250" s="25"/>
    </row>
    <row r="251" spans="1:13" x14ac:dyDescent="0.35">
      <c r="A251" s="60">
        <v>2451</v>
      </c>
      <c r="B251" s="6"/>
      <c r="C251" s="6">
        <v>0</v>
      </c>
      <c r="D251" s="98" t="s">
        <v>869</v>
      </c>
      <c r="E251" s="7">
        <v>44228</v>
      </c>
      <c r="F251" s="8">
        <v>15</v>
      </c>
    </row>
    <row r="252" spans="1:13" x14ac:dyDescent="0.35">
      <c r="A252" s="60">
        <v>2452</v>
      </c>
      <c r="B252" s="6"/>
      <c r="C252" s="6">
        <v>1</v>
      </c>
      <c r="D252" s="98" t="s">
        <v>1629</v>
      </c>
      <c r="E252" s="7">
        <v>44652</v>
      </c>
      <c r="F252" s="8">
        <v>198</v>
      </c>
    </row>
    <row r="253" spans="1:13" x14ac:dyDescent="0.35">
      <c r="A253" s="60">
        <v>2453</v>
      </c>
      <c r="B253" s="6"/>
      <c r="C253" s="6">
        <v>1</v>
      </c>
      <c r="D253" s="98" t="s">
        <v>1620</v>
      </c>
      <c r="E253" s="7">
        <v>43101</v>
      </c>
      <c r="F253" s="8">
        <v>90</v>
      </c>
    </row>
    <row r="254" spans="1:13" x14ac:dyDescent="0.35">
      <c r="A254" s="60">
        <v>2454</v>
      </c>
      <c r="B254" s="6"/>
      <c r="C254" s="6"/>
      <c r="D254" s="98" t="s">
        <v>1055</v>
      </c>
      <c r="E254" s="7">
        <v>42948</v>
      </c>
      <c r="F254" s="8">
        <v>180</v>
      </c>
    </row>
    <row r="255" spans="1:13" x14ac:dyDescent="0.35">
      <c r="A255" s="60">
        <v>2455</v>
      </c>
      <c r="B255" s="6"/>
      <c r="C255" s="6">
        <v>0</v>
      </c>
      <c r="D255" s="98" t="s">
        <v>2114</v>
      </c>
      <c r="E255" s="7"/>
      <c r="F255" s="8">
        <v>240</v>
      </c>
      <c r="I255" s="41"/>
    </row>
    <row r="256" spans="1:13" x14ac:dyDescent="0.35">
      <c r="A256" s="60">
        <v>2456</v>
      </c>
      <c r="B256" s="6"/>
      <c r="C256" s="6">
        <v>4</v>
      </c>
      <c r="D256" s="98" t="s">
        <v>2143</v>
      </c>
      <c r="E256" s="7"/>
      <c r="F256" s="8">
        <v>35</v>
      </c>
    </row>
    <row r="257" spans="1:14" x14ac:dyDescent="0.35">
      <c r="A257" s="60">
        <v>2457</v>
      </c>
      <c r="B257" s="6"/>
      <c r="C257" s="6"/>
      <c r="D257" s="98" t="s">
        <v>237</v>
      </c>
      <c r="E257" s="7"/>
      <c r="F257" s="8">
        <v>20</v>
      </c>
      <c r="N257" s="41"/>
    </row>
    <row r="258" spans="1:14" x14ac:dyDescent="0.35">
      <c r="A258" s="60">
        <v>2458</v>
      </c>
      <c r="B258" s="6"/>
      <c r="C258" s="6"/>
      <c r="D258" s="100" t="s">
        <v>2353</v>
      </c>
      <c r="E258" s="7"/>
      <c r="F258" s="8">
        <v>7</v>
      </c>
    </row>
    <row r="259" spans="1:14" x14ac:dyDescent="0.35">
      <c r="A259" s="60">
        <v>2459</v>
      </c>
      <c r="B259" s="6"/>
      <c r="C259" s="6"/>
      <c r="D259" s="98" t="s">
        <v>848</v>
      </c>
      <c r="E259" s="7"/>
      <c r="F259" s="8">
        <v>16</v>
      </c>
    </row>
    <row r="260" spans="1:14" x14ac:dyDescent="0.35">
      <c r="A260" s="60">
        <v>2460</v>
      </c>
      <c r="B260" s="6"/>
      <c r="C260" s="6">
        <v>0</v>
      </c>
      <c r="D260" s="98" t="s">
        <v>2308</v>
      </c>
      <c r="E260" s="7"/>
      <c r="F260" s="8">
        <v>60</v>
      </c>
    </row>
    <row r="261" spans="1:14" x14ac:dyDescent="0.35">
      <c r="A261" s="60">
        <v>2461</v>
      </c>
      <c r="B261" s="6"/>
      <c r="C261" s="6"/>
      <c r="D261" s="98" t="s">
        <v>1510</v>
      </c>
      <c r="E261" s="7"/>
      <c r="F261" s="8">
        <v>21</v>
      </c>
    </row>
    <row r="262" spans="1:14" x14ac:dyDescent="0.35">
      <c r="A262" s="60">
        <v>2462</v>
      </c>
      <c r="B262" s="6"/>
      <c r="C262" s="6">
        <v>0</v>
      </c>
      <c r="D262" s="98" t="s">
        <v>2307</v>
      </c>
      <c r="E262" s="7"/>
      <c r="F262" s="8">
        <v>70</v>
      </c>
    </row>
    <row r="263" spans="1:14" x14ac:dyDescent="0.35">
      <c r="A263" s="60">
        <v>2463</v>
      </c>
      <c r="B263" s="6"/>
      <c r="C263" s="6">
        <v>0</v>
      </c>
      <c r="D263" s="98" t="s">
        <v>2112</v>
      </c>
      <c r="E263" s="7"/>
      <c r="F263" s="8">
        <v>23</v>
      </c>
    </row>
    <row r="264" spans="1:14" x14ac:dyDescent="0.35">
      <c r="A264" s="60">
        <v>2464</v>
      </c>
      <c r="B264" s="6"/>
      <c r="C264" s="6">
        <v>3</v>
      </c>
      <c r="D264" s="98" t="s">
        <v>1965</v>
      </c>
      <c r="E264" s="7"/>
      <c r="F264" s="8">
        <v>25</v>
      </c>
    </row>
    <row r="265" spans="1:14" x14ac:dyDescent="0.35">
      <c r="A265" s="60">
        <v>2465</v>
      </c>
      <c r="B265" s="6"/>
      <c r="C265" s="6"/>
      <c r="D265" s="98" t="s">
        <v>1636</v>
      </c>
      <c r="E265" s="7"/>
      <c r="F265" s="8">
        <v>10</v>
      </c>
    </row>
    <row r="266" spans="1:14" x14ac:dyDescent="0.35">
      <c r="A266" s="60">
        <v>2466</v>
      </c>
      <c r="B266" s="6"/>
      <c r="C266" s="6">
        <v>0</v>
      </c>
      <c r="D266" s="98" t="s">
        <v>2113</v>
      </c>
      <c r="E266" s="7"/>
      <c r="F266" s="8">
        <v>8</v>
      </c>
    </row>
    <row r="267" spans="1:14" x14ac:dyDescent="0.35">
      <c r="A267" s="60">
        <v>2467</v>
      </c>
      <c r="B267" s="6"/>
      <c r="C267" s="6">
        <v>1</v>
      </c>
      <c r="D267" s="98" t="s">
        <v>1274</v>
      </c>
      <c r="E267" s="7"/>
      <c r="F267" s="8">
        <v>45</v>
      </c>
    </row>
    <row r="268" spans="1:14" x14ac:dyDescent="0.35">
      <c r="A268" s="60">
        <v>2468</v>
      </c>
      <c r="B268" s="6"/>
      <c r="C268" s="6">
        <v>1</v>
      </c>
      <c r="D268" s="100" t="s">
        <v>3081</v>
      </c>
      <c r="E268" s="7">
        <v>44562</v>
      </c>
      <c r="F268" s="8">
        <v>70</v>
      </c>
    </row>
    <row r="269" spans="1:14" x14ac:dyDescent="0.35">
      <c r="A269" s="60">
        <v>2469</v>
      </c>
      <c r="B269" s="6"/>
      <c r="C269" s="6">
        <v>3</v>
      </c>
      <c r="D269" s="98" t="s">
        <v>1635</v>
      </c>
      <c r="E269" s="7"/>
      <c r="F269" s="8">
        <v>12</v>
      </c>
    </row>
    <row r="270" spans="1:14" x14ac:dyDescent="0.35">
      <c r="A270" s="60">
        <v>2470</v>
      </c>
      <c r="B270" s="6"/>
      <c r="C270" s="6">
        <v>0</v>
      </c>
      <c r="D270" s="98" t="s">
        <v>2521</v>
      </c>
      <c r="E270" s="7">
        <v>43556</v>
      </c>
      <c r="F270" s="8">
        <v>140</v>
      </c>
    </row>
    <row r="271" spans="1:14" x14ac:dyDescent="0.35">
      <c r="A271" s="60">
        <v>2471</v>
      </c>
      <c r="B271" s="6"/>
      <c r="C271" s="6">
        <v>0</v>
      </c>
      <c r="D271" s="98" t="s">
        <v>1850</v>
      </c>
      <c r="E271" s="7"/>
      <c r="F271" s="8">
        <v>190</v>
      </c>
    </row>
    <row r="272" spans="1:14" x14ac:dyDescent="0.35">
      <c r="A272" s="60">
        <v>2472</v>
      </c>
      <c r="B272" s="6"/>
      <c r="C272" s="6">
        <v>1</v>
      </c>
      <c r="D272" s="98" t="s">
        <v>1503</v>
      </c>
      <c r="E272" s="7"/>
      <c r="F272" s="8">
        <v>220</v>
      </c>
    </row>
    <row r="273" spans="1:8" x14ac:dyDescent="0.35">
      <c r="A273" s="60">
        <v>2473</v>
      </c>
      <c r="B273" s="6"/>
      <c r="C273" s="6">
        <v>0</v>
      </c>
      <c r="D273" s="98" t="s">
        <v>1641</v>
      </c>
      <c r="E273" s="7">
        <v>42948</v>
      </c>
      <c r="F273" s="8">
        <v>62</v>
      </c>
    </row>
    <row r="274" spans="1:8" x14ac:dyDescent="0.35">
      <c r="A274" s="60">
        <v>2474</v>
      </c>
      <c r="B274" s="6"/>
      <c r="C274" s="6">
        <v>0</v>
      </c>
      <c r="D274" s="98" t="s">
        <v>2342</v>
      </c>
      <c r="E274" s="7"/>
      <c r="F274" s="8">
        <v>16</v>
      </c>
    </row>
    <row r="275" spans="1:8" x14ac:dyDescent="0.35">
      <c r="A275" s="60">
        <v>2475</v>
      </c>
      <c r="B275" s="6"/>
      <c r="C275" s="6">
        <v>1</v>
      </c>
      <c r="D275" s="98" t="s">
        <v>1050</v>
      </c>
      <c r="E275" s="7"/>
      <c r="F275" s="8">
        <v>12</v>
      </c>
    </row>
    <row r="276" spans="1:8" x14ac:dyDescent="0.35">
      <c r="A276" s="60">
        <v>2476</v>
      </c>
      <c r="B276" s="6"/>
      <c r="C276" s="6">
        <v>1</v>
      </c>
      <c r="D276" s="98" t="s">
        <v>2208</v>
      </c>
      <c r="E276" s="7"/>
      <c r="F276" s="8">
        <v>13</v>
      </c>
    </row>
    <row r="277" spans="1:8" x14ac:dyDescent="0.35">
      <c r="A277" s="60">
        <v>2477</v>
      </c>
      <c r="B277" s="6"/>
      <c r="C277" s="6">
        <v>1</v>
      </c>
      <c r="D277" s="98" t="s">
        <v>2174</v>
      </c>
      <c r="E277" s="7">
        <v>43556</v>
      </c>
      <c r="F277" s="8">
        <v>43</v>
      </c>
    </row>
    <row r="278" spans="1:8" x14ac:dyDescent="0.35">
      <c r="A278" s="60">
        <v>2478</v>
      </c>
      <c r="B278" s="6"/>
      <c r="C278" s="6">
        <v>1</v>
      </c>
      <c r="D278" s="98" t="s">
        <v>2175</v>
      </c>
      <c r="E278" s="7">
        <v>43405</v>
      </c>
      <c r="F278" s="8">
        <v>37</v>
      </c>
    </row>
    <row r="279" spans="1:8" x14ac:dyDescent="0.35">
      <c r="A279" s="60">
        <v>2479</v>
      </c>
      <c r="B279" s="6"/>
      <c r="C279" s="6">
        <v>1</v>
      </c>
      <c r="D279" s="98" t="s">
        <v>2173</v>
      </c>
      <c r="E279" s="7">
        <v>43617</v>
      </c>
      <c r="F279" s="8">
        <v>83</v>
      </c>
    </row>
    <row r="280" spans="1:8" x14ac:dyDescent="0.35">
      <c r="A280" s="60">
        <v>2480</v>
      </c>
      <c r="B280" s="6"/>
      <c r="C280" s="6">
        <v>1</v>
      </c>
      <c r="D280" s="100" t="s">
        <v>2544</v>
      </c>
      <c r="E280" s="7">
        <v>43770</v>
      </c>
      <c r="F280" s="8">
        <v>20</v>
      </c>
    </row>
    <row r="281" spans="1:8" x14ac:dyDescent="0.35">
      <c r="A281" s="60">
        <v>2481</v>
      </c>
      <c r="B281" s="6"/>
      <c r="C281" s="6">
        <v>0</v>
      </c>
      <c r="D281" s="100" t="s">
        <v>2543</v>
      </c>
      <c r="E281" s="7">
        <v>43770</v>
      </c>
      <c r="F281" s="8">
        <v>22</v>
      </c>
    </row>
    <row r="282" spans="1:8" x14ac:dyDescent="0.35">
      <c r="A282" s="60">
        <v>2482</v>
      </c>
      <c r="B282" s="6"/>
      <c r="C282" s="6"/>
      <c r="D282" s="98" t="s">
        <v>1679</v>
      </c>
      <c r="E282" s="7"/>
      <c r="F282" s="8">
        <v>25</v>
      </c>
    </row>
    <row r="283" spans="1:8" x14ac:dyDescent="0.35">
      <c r="A283" s="60">
        <v>2483</v>
      </c>
      <c r="B283" s="6"/>
      <c r="C283" s="6">
        <v>1</v>
      </c>
      <c r="D283" s="100" t="s">
        <v>4282</v>
      </c>
      <c r="E283" s="7"/>
      <c r="F283" s="8">
        <v>120</v>
      </c>
    </row>
    <row r="284" spans="1:8" x14ac:dyDescent="0.35">
      <c r="A284" s="60">
        <v>2484</v>
      </c>
      <c r="B284" s="6"/>
      <c r="C284" s="6"/>
      <c r="D284" s="98" t="s">
        <v>893</v>
      </c>
      <c r="E284" s="7">
        <v>42948</v>
      </c>
      <c r="F284" s="8">
        <v>3</v>
      </c>
      <c r="H284" s="25"/>
    </row>
    <row r="285" spans="1:8" x14ac:dyDescent="0.35">
      <c r="A285" s="60">
        <v>2485</v>
      </c>
      <c r="B285" s="6"/>
      <c r="C285" s="6">
        <v>2</v>
      </c>
      <c r="D285" s="98" t="s">
        <v>2290</v>
      </c>
      <c r="E285" s="7">
        <v>43952</v>
      </c>
      <c r="F285" s="8">
        <v>56</v>
      </c>
    </row>
    <row r="286" spans="1:8" x14ac:dyDescent="0.35">
      <c r="A286" s="60">
        <v>2486</v>
      </c>
      <c r="B286" s="6"/>
      <c r="C286" s="6"/>
      <c r="D286" s="98" t="s">
        <v>1504</v>
      </c>
      <c r="E286" s="7">
        <v>43221</v>
      </c>
      <c r="F286" s="8">
        <v>15</v>
      </c>
    </row>
    <row r="287" spans="1:8" x14ac:dyDescent="0.35">
      <c r="A287" s="60">
        <v>2487</v>
      </c>
      <c r="B287" s="6"/>
      <c r="C287" s="6">
        <v>5</v>
      </c>
      <c r="D287" s="98" t="s">
        <v>874</v>
      </c>
      <c r="E287" s="7">
        <v>45689</v>
      </c>
      <c r="F287" s="8">
        <v>12</v>
      </c>
    </row>
    <row r="288" spans="1:8" x14ac:dyDescent="0.35">
      <c r="A288" s="60">
        <v>2488</v>
      </c>
      <c r="B288" s="6"/>
      <c r="C288" s="6">
        <v>2</v>
      </c>
      <c r="D288" s="98" t="s">
        <v>2522</v>
      </c>
      <c r="E288" s="7">
        <v>45689</v>
      </c>
      <c r="F288" s="8">
        <v>12</v>
      </c>
    </row>
    <row r="289" spans="1:6" x14ac:dyDescent="0.35">
      <c r="A289" s="60">
        <v>2489</v>
      </c>
      <c r="B289" s="6"/>
      <c r="C289" s="6"/>
      <c r="D289" s="98" t="s">
        <v>875</v>
      </c>
      <c r="E289" s="7">
        <v>44986</v>
      </c>
      <c r="F289" s="8">
        <v>12</v>
      </c>
    </row>
    <row r="290" spans="1:6" x14ac:dyDescent="0.35">
      <c r="A290" s="60">
        <v>2490</v>
      </c>
      <c r="B290" s="6"/>
      <c r="C290" s="6"/>
      <c r="D290" s="98" t="s">
        <v>873</v>
      </c>
      <c r="E290" s="7">
        <v>44743</v>
      </c>
      <c r="F290" s="8">
        <v>12</v>
      </c>
    </row>
    <row r="291" spans="1:6" x14ac:dyDescent="0.35">
      <c r="A291" s="60">
        <v>2491</v>
      </c>
      <c r="B291" s="6"/>
      <c r="C291" s="6"/>
      <c r="D291" s="98" t="s">
        <v>872</v>
      </c>
      <c r="E291" s="7">
        <v>44743</v>
      </c>
      <c r="F291" s="8">
        <v>12</v>
      </c>
    </row>
    <row r="292" spans="1:6" x14ac:dyDescent="0.35">
      <c r="A292" s="60">
        <v>2492</v>
      </c>
      <c r="B292" s="6"/>
      <c r="C292" s="6"/>
      <c r="D292" s="98" t="s">
        <v>877</v>
      </c>
      <c r="E292" s="7">
        <v>44986</v>
      </c>
      <c r="F292" s="8">
        <v>12</v>
      </c>
    </row>
    <row r="293" spans="1:6" x14ac:dyDescent="0.35">
      <c r="A293" s="60">
        <v>2493</v>
      </c>
      <c r="B293" s="6"/>
      <c r="C293" s="6"/>
      <c r="D293" s="98" t="s">
        <v>876</v>
      </c>
      <c r="E293" s="7">
        <v>45017</v>
      </c>
      <c r="F293" s="8">
        <v>12</v>
      </c>
    </row>
    <row r="294" spans="1:6" x14ac:dyDescent="0.35">
      <c r="A294" s="60">
        <v>2494</v>
      </c>
      <c r="B294" s="6"/>
      <c r="C294" s="6">
        <v>1</v>
      </c>
      <c r="D294" s="98" t="s">
        <v>2371</v>
      </c>
      <c r="E294" s="7">
        <v>43040</v>
      </c>
      <c r="F294" s="8">
        <v>30</v>
      </c>
    </row>
    <row r="295" spans="1:6" x14ac:dyDescent="0.35">
      <c r="A295" s="60">
        <v>2495</v>
      </c>
      <c r="B295" s="6"/>
      <c r="C295" s="6">
        <v>0</v>
      </c>
      <c r="D295" s="100" t="s">
        <v>2901</v>
      </c>
      <c r="E295" s="7"/>
      <c r="F295" s="8">
        <v>56</v>
      </c>
    </row>
    <row r="296" spans="1:6" x14ac:dyDescent="0.35">
      <c r="A296" s="60">
        <v>2496</v>
      </c>
      <c r="B296" s="6"/>
      <c r="C296" s="6"/>
      <c r="D296" s="98" t="s">
        <v>897</v>
      </c>
      <c r="E296" s="7">
        <v>42856</v>
      </c>
      <c r="F296" s="8">
        <v>330</v>
      </c>
    </row>
    <row r="297" spans="1:6" x14ac:dyDescent="0.35">
      <c r="A297" s="60">
        <v>2497</v>
      </c>
      <c r="B297" s="6"/>
      <c r="C297" s="6">
        <v>0</v>
      </c>
      <c r="D297" s="98" t="s">
        <v>1857</v>
      </c>
      <c r="E297" s="7"/>
      <c r="F297" s="8">
        <v>68</v>
      </c>
    </row>
    <row r="298" spans="1:6" x14ac:dyDescent="0.35">
      <c r="A298" s="60">
        <v>2498</v>
      </c>
      <c r="B298" s="6"/>
      <c r="C298" s="6">
        <v>0</v>
      </c>
      <c r="D298" s="98" t="s">
        <v>898</v>
      </c>
      <c r="E298" s="7">
        <v>43252</v>
      </c>
      <c r="F298" s="8">
        <v>40</v>
      </c>
    </row>
    <row r="299" spans="1:6" x14ac:dyDescent="0.35">
      <c r="A299" s="60">
        <v>2499</v>
      </c>
      <c r="B299" s="6"/>
      <c r="C299" s="6">
        <v>0</v>
      </c>
      <c r="D299" s="98" t="s">
        <v>1952</v>
      </c>
      <c r="E299" s="7"/>
      <c r="F299" s="8">
        <v>56</v>
      </c>
    </row>
    <row r="300" spans="1:6" x14ac:dyDescent="0.35">
      <c r="A300" s="60">
        <v>2500</v>
      </c>
      <c r="B300" s="6"/>
      <c r="C300" s="6">
        <v>1</v>
      </c>
      <c r="D300" s="98" t="s">
        <v>2437</v>
      </c>
      <c r="E300" s="7">
        <v>43617</v>
      </c>
      <c r="F300" s="8">
        <v>28</v>
      </c>
    </row>
    <row r="301" spans="1:6" x14ac:dyDescent="0.35">
      <c r="A301" s="60">
        <v>2501</v>
      </c>
      <c r="B301" s="6"/>
      <c r="C301" s="6"/>
      <c r="D301" s="98" t="s">
        <v>1603</v>
      </c>
      <c r="E301" s="7"/>
      <c r="F301" s="8">
        <v>20</v>
      </c>
    </row>
    <row r="302" spans="1:6" x14ac:dyDescent="0.35">
      <c r="A302" s="60">
        <v>2502</v>
      </c>
      <c r="B302" s="6"/>
      <c r="C302" s="6"/>
      <c r="D302" s="98" t="s">
        <v>1535</v>
      </c>
      <c r="E302" s="7"/>
      <c r="F302" s="8">
        <v>12</v>
      </c>
    </row>
    <row r="303" spans="1:6" x14ac:dyDescent="0.35">
      <c r="A303" s="60">
        <v>2503</v>
      </c>
      <c r="B303" s="6"/>
      <c r="C303" s="6">
        <v>1</v>
      </c>
      <c r="D303" s="98" t="s">
        <v>1734</v>
      </c>
      <c r="E303" s="7"/>
      <c r="F303" s="8">
        <v>30</v>
      </c>
    </row>
    <row r="304" spans="1:6" x14ac:dyDescent="0.35">
      <c r="A304" s="60">
        <v>2504</v>
      </c>
      <c r="B304" s="6"/>
      <c r="C304" s="6"/>
      <c r="D304" s="98" t="s">
        <v>847</v>
      </c>
      <c r="E304" s="7"/>
      <c r="F304" s="8">
        <v>5</v>
      </c>
    </row>
    <row r="305" spans="1:8" x14ac:dyDescent="0.35">
      <c r="A305" s="60">
        <v>2505</v>
      </c>
      <c r="B305" s="6"/>
      <c r="C305" s="6"/>
      <c r="D305" s="98" t="s">
        <v>890</v>
      </c>
      <c r="E305" s="7"/>
      <c r="F305" s="8">
        <v>90</v>
      </c>
      <c r="H305" s="9"/>
    </row>
    <row r="306" spans="1:8" x14ac:dyDescent="0.35">
      <c r="A306" s="60">
        <v>2506</v>
      </c>
      <c r="B306" s="6"/>
      <c r="C306" s="6"/>
      <c r="D306" s="98" t="s">
        <v>889</v>
      </c>
      <c r="E306" s="7">
        <v>43405</v>
      </c>
      <c r="F306" s="8">
        <v>90</v>
      </c>
    </row>
    <row r="307" spans="1:8" x14ac:dyDescent="0.35">
      <c r="A307" s="60">
        <v>2507</v>
      </c>
      <c r="B307" s="6"/>
      <c r="C307" s="6"/>
      <c r="D307" s="98" t="s">
        <v>888</v>
      </c>
      <c r="E307" s="7">
        <v>43160</v>
      </c>
      <c r="F307" s="8">
        <v>90</v>
      </c>
    </row>
    <row r="308" spans="1:8" x14ac:dyDescent="0.35">
      <c r="A308" s="60">
        <v>2508</v>
      </c>
      <c r="B308" s="6"/>
      <c r="C308" s="6">
        <v>1</v>
      </c>
      <c r="D308" s="98" t="s">
        <v>862</v>
      </c>
      <c r="E308" s="7">
        <v>44317</v>
      </c>
      <c r="F308" s="8">
        <v>72</v>
      </c>
    </row>
    <row r="309" spans="1:8" x14ac:dyDescent="0.35">
      <c r="A309" s="60">
        <v>2509</v>
      </c>
      <c r="B309" s="6"/>
      <c r="C309" s="6">
        <v>1</v>
      </c>
      <c r="D309" s="98" t="s">
        <v>1584</v>
      </c>
      <c r="E309" s="7">
        <v>44470</v>
      </c>
      <c r="F309" s="8">
        <v>72</v>
      </c>
    </row>
    <row r="310" spans="1:8" x14ac:dyDescent="0.35">
      <c r="A310" s="60">
        <v>2510</v>
      </c>
      <c r="B310" s="6"/>
      <c r="C310" s="6"/>
      <c r="D310" s="98" t="s">
        <v>861</v>
      </c>
      <c r="E310" s="7">
        <v>43282</v>
      </c>
      <c r="F310" s="8">
        <v>120</v>
      </c>
    </row>
    <row r="311" spans="1:8" x14ac:dyDescent="0.35">
      <c r="A311" s="60">
        <v>2511</v>
      </c>
      <c r="B311" s="6"/>
      <c r="C311" s="6">
        <v>6</v>
      </c>
      <c r="D311" s="98" t="s">
        <v>849</v>
      </c>
      <c r="E311" s="7"/>
      <c r="F311" s="8">
        <v>20</v>
      </c>
    </row>
    <row r="312" spans="1:8" x14ac:dyDescent="0.35">
      <c r="A312" s="60">
        <v>2512</v>
      </c>
      <c r="B312" s="6"/>
      <c r="C312" s="6">
        <v>1</v>
      </c>
      <c r="D312" s="98" t="s">
        <v>2201</v>
      </c>
      <c r="E312" s="7"/>
      <c r="F312" s="8">
        <v>23</v>
      </c>
    </row>
    <row r="313" spans="1:8" x14ac:dyDescent="0.35">
      <c r="A313" s="60">
        <v>2513</v>
      </c>
      <c r="B313" s="6"/>
      <c r="C313" s="6">
        <v>2</v>
      </c>
      <c r="D313" s="98" t="s">
        <v>1640</v>
      </c>
      <c r="E313" s="7">
        <v>43313</v>
      </c>
      <c r="F313" s="8">
        <v>120</v>
      </c>
    </row>
    <row r="314" spans="1:8" x14ac:dyDescent="0.35">
      <c r="A314" s="60">
        <v>2514</v>
      </c>
      <c r="B314" s="6"/>
      <c r="C314" s="6">
        <v>1</v>
      </c>
      <c r="D314" s="98" t="s">
        <v>2205</v>
      </c>
      <c r="E314" s="7">
        <v>43252</v>
      </c>
      <c r="F314" s="8">
        <v>110</v>
      </c>
    </row>
    <row r="315" spans="1:8" x14ac:dyDescent="0.35">
      <c r="A315" s="60">
        <v>2515</v>
      </c>
      <c r="B315" s="6"/>
      <c r="C315" s="6">
        <v>1</v>
      </c>
      <c r="D315" s="98" t="s">
        <v>2144</v>
      </c>
      <c r="E315" s="7"/>
      <c r="F315" s="8">
        <v>160</v>
      </c>
    </row>
    <row r="316" spans="1:8" x14ac:dyDescent="0.35">
      <c r="A316" s="60">
        <v>2516</v>
      </c>
      <c r="B316" s="6"/>
      <c r="C316" s="6">
        <v>0</v>
      </c>
      <c r="D316" s="98" t="s">
        <v>944</v>
      </c>
      <c r="E316" s="7">
        <v>42795</v>
      </c>
      <c r="F316" s="8">
        <v>46</v>
      </c>
    </row>
    <row r="317" spans="1:8" x14ac:dyDescent="0.35">
      <c r="A317" s="60">
        <v>2517</v>
      </c>
      <c r="B317" s="6"/>
      <c r="C317" s="6">
        <v>0</v>
      </c>
      <c r="D317" s="98" t="s">
        <v>945</v>
      </c>
      <c r="E317" s="7">
        <v>42826</v>
      </c>
      <c r="F317" s="8">
        <v>231</v>
      </c>
    </row>
    <row r="318" spans="1:8" x14ac:dyDescent="0.35">
      <c r="A318" s="60">
        <v>2518</v>
      </c>
      <c r="B318" s="6"/>
      <c r="C318" s="6">
        <v>0</v>
      </c>
      <c r="D318" s="98" t="s">
        <v>1023</v>
      </c>
      <c r="E318" s="7">
        <v>43191</v>
      </c>
      <c r="F318" s="8">
        <v>310</v>
      </c>
      <c r="G318" s="25" t="s">
        <v>3209</v>
      </c>
    </row>
    <row r="319" spans="1:8" x14ac:dyDescent="0.35">
      <c r="A319" s="60">
        <v>2519</v>
      </c>
      <c r="B319" s="6"/>
      <c r="C319" s="6">
        <v>0</v>
      </c>
      <c r="D319" s="98" t="s">
        <v>13</v>
      </c>
      <c r="E319" s="7"/>
      <c r="F319" s="8">
        <v>65</v>
      </c>
    </row>
    <row r="320" spans="1:8" x14ac:dyDescent="0.35">
      <c r="A320" s="60">
        <v>2520</v>
      </c>
      <c r="B320" s="6"/>
      <c r="C320" s="6"/>
      <c r="D320" s="98" t="s">
        <v>15</v>
      </c>
      <c r="E320" s="7"/>
      <c r="F320" s="8">
        <v>65</v>
      </c>
    </row>
    <row r="321" spans="1:6" x14ac:dyDescent="0.35">
      <c r="A321" s="60">
        <v>2521</v>
      </c>
      <c r="B321" s="6"/>
      <c r="C321" s="6"/>
      <c r="D321" s="98" t="s">
        <v>14</v>
      </c>
      <c r="E321" s="7"/>
      <c r="F321" s="8">
        <v>26</v>
      </c>
    </row>
    <row r="322" spans="1:6" x14ac:dyDescent="0.35">
      <c r="A322" s="60">
        <v>2522</v>
      </c>
      <c r="B322" s="6"/>
      <c r="C322" s="6"/>
      <c r="D322" s="100" t="s">
        <v>1821</v>
      </c>
      <c r="E322" s="7"/>
      <c r="F322" s="8">
        <v>20</v>
      </c>
    </row>
    <row r="323" spans="1:6" x14ac:dyDescent="0.35">
      <c r="A323" s="60">
        <v>2523</v>
      </c>
      <c r="B323" s="6"/>
      <c r="C323" s="6">
        <v>1</v>
      </c>
      <c r="D323" s="100" t="s">
        <v>3917</v>
      </c>
      <c r="E323" s="7"/>
      <c r="F323" s="8">
        <v>30</v>
      </c>
    </row>
    <row r="324" spans="1:6" x14ac:dyDescent="0.35">
      <c r="A324" s="60">
        <v>2524</v>
      </c>
      <c r="B324" s="6"/>
      <c r="C324" s="6">
        <v>2</v>
      </c>
      <c r="D324" s="98" t="s">
        <v>2474</v>
      </c>
      <c r="E324" s="7"/>
      <c r="F324" s="8">
        <v>30</v>
      </c>
    </row>
    <row r="325" spans="1:6" x14ac:dyDescent="0.35">
      <c r="A325" s="60">
        <v>2525</v>
      </c>
      <c r="B325" s="6"/>
      <c r="C325" s="6">
        <v>1</v>
      </c>
      <c r="D325" s="98" t="s">
        <v>929</v>
      </c>
      <c r="E325" s="7"/>
      <c r="F325" s="8">
        <v>30</v>
      </c>
    </row>
    <row r="326" spans="1:6" x14ac:dyDescent="0.35">
      <c r="A326" s="60">
        <v>2526</v>
      </c>
      <c r="B326" s="6"/>
      <c r="C326" s="6">
        <v>1</v>
      </c>
      <c r="D326" s="98" t="s">
        <v>930</v>
      </c>
      <c r="E326" s="7"/>
      <c r="F326" s="8">
        <v>65</v>
      </c>
    </row>
    <row r="327" spans="1:6" x14ac:dyDescent="0.35">
      <c r="A327" s="60">
        <v>2527</v>
      </c>
      <c r="B327" s="6">
        <v>20</v>
      </c>
      <c r="C327" s="6"/>
      <c r="D327" s="98" t="s">
        <v>1749</v>
      </c>
      <c r="E327" s="7"/>
      <c r="F327" s="8">
        <v>7</v>
      </c>
    </row>
    <row r="328" spans="1:6" x14ac:dyDescent="0.35">
      <c r="A328" s="60">
        <v>2528</v>
      </c>
      <c r="B328" s="6"/>
      <c r="C328" s="6"/>
      <c r="D328" s="100" t="s">
        <v>2645</v>
      </c>
      <c r="E328" s="7"/>
      <c r="F328" s="8">
        <v>139</v>
      </c>
    </row>
    <row r="329" spans="1:6" x14ac:dyDescent="0.35">
      <c r="A329" s="60">
        <v>2529</v>
      </c>
      <c r="B329" s="6"/>
      <c r="C329" s="6"/>
      <c r="D329" s="98" t="s">
        <v>20</v>
      </c>
      <c r="E329" s="7"/>
      <c r="F329" s="8">
        <v>20</v>
      </c>
    </row>
    <row r="330" spans="1:6" x14ac:dyDescent="0.35">
      <c r="A330" s="60">
        <v>2530</v>
      </c>
      <c r="B330" s="6"/>
      <c r="C330" s="6">
        <v>0</v>
      </c>
      <c r="D330" s="100" t="s">
        <v>3203</v>
      </c>
      <c r="E330" s="7"/>
      <c r="F330" s="8">
        <v>25</v>
      </c>
    </row>
    <row r="331" spans="1:6" x14ac:dyDescent="0.35">
      <c r="A331" s="60">
        <v>2531</v>
      </c>
      <c r="B331" s="6"/>
      <c r="C331" s="6"/>
      <c r="D331" s="98" t="s">
        <v>1605</v>
      </c>
      <c r="E331" s="7"/>
      <c r="F331" s="8">
        <v>20</v>
      </c>
    </row>
    <row r="332" spans="1:6" x14ac:dyDescent="0.35">
      <c r="A332" s="60">
        <v>2532</v>
      </c>
      <c r="B332" s="6"/>
      <c r="C332" s="6">
        <v>2</v>
      </c>
      <c r="D332" s="98" t="s">
        <v>2411</v>
      </c>
      <c r="E332" s="7"/>
      <c r="F332" s="8">
        <v>20</v>
      </c>
    </row>
    <row r="333" spans="1:6" x14ac:dyDescent="0.35">
      <c r="A333" s="60">
        <v>2533</v>
      </c>
      <c r="B333" s="6"/>
      <c r="C333" s="6"/>
      <c r="D333" s="98" t="s">
        <v>932</v>
      </c>
      <c r="E333" s="7">
        <v>43344</v>
      </c>
      <c r="F333" s="8">
        <v>32</v>
      </c>
    </row>
    <row r="334" spans="1:6" x14ac:dyDescent="0.35">
      <c r="A334" s="60">
        <v>2534</v>
      </c>
      <c r="B334" s="6"/>
      <c r="C334" s="6">
        <v>1</v>
      </c>
      <c r="D334" s="98" t="s">
        <v>1666</v>
      </c>
      <c r="E334" s="7"/>
      <c r="F334" s="8">
        <v>85</v>
      </c>
    </row>
    <row r="335" spans="1:6" x14ac:dyDescent="0.35">
      <c r="A335" s="60">
        <v>2535</v>
      </c>
      <c r="B335" s="6"/>
      <c r="C335" s="6">
        <v>0</v>
      </c>
      <c r="D335" s="98" t="s">
        <v>2335</v>
      </c>
      <c r="E335" s="7"/>
      <c r="F335" s="8">
        <v>100</v>
      </c>
    </row>
    <row r="336" spans="1:6" x14ac:dyDescent="0.35">
      <c r="A336" s="60">
        <v>2536</v>
      </c>
      <c r="B336" s="6"/>
      <c r="C336" s="6">
        <v>0</v>
      </c>
      <c r="D336" s="100" t="s">
        <v>3800</v>
      </c>
      <c r="E336" s="7"/>
      <c r="F336" s="8">
        <v>12</v>
      </c>
    </row>
    <row r="337" spans="1:7" x14ac:dyDescent="0.35">
      <c r="A337" s="60">
        <v>2537</v>
      </c>
      <c r="B337" s="6"/>
      <c r="C337" s="6">
        <v>1</v>
      </c>
      <c r="D337" s="98" t="s">
        <v>2417</v>
      </c>
      <c r="E337" s="7"/>
      <c r="F337" s="8">
        <v>100</v>
      </c>
    </row>
    <row r="338" spans="1:7" x14ac:dyDescent="0.35">
      <c r="A338" s="60">
        <v>2538</v>
      </c>
      <c r="B338" s="6"/>
      <c r="C338" s="6"/>
      <c r="D338" s="98" t="s">
        <v>942</v>
      </c>
      <c r="E338" s="7"/>
      <c r="F338" s="8">
        <v>40</v>
      </c>
    </row>
    <row r="339" spans="1:7" x14ac:dyDescent="0.35">
      <c r="A339" s="60">
        <v>2539</v>
      </c>
      <c r="B339" s="6"/>
      <c r="C339" s="6"/>
      <c r="D339" s="98" t="s">
        <v>850</v>
      </c>
      <c r="E339" s="7"/>
      <c r="F339" s="8">
        <v>70</v>
      </c>
    </row>
    <row r="340" spans="1:7" x14ac:dyDescent="0.35">
      <c r="A340" s="60">
        <v>2540</v>
      </c>
      <c r="B340" s="6"/>
      <c r="C340" s="6">
        <v>4</v>
      </c>
      <c r="D340" s="98" t="s">
        <v>1508</v>
      </c>
      <c r="E340" s="7"/>
      <c r="F340" s="8">
        <v>100</v>
      </c>
    </row>
    <row r="341" spans="1:7" x14ac:dyDescent="0.35">
      <c r="A341" s="60">
        <v>2541</v>
      </c>
      <c r="B341" s="6"/>
      <c r="C341" s="6">
        <v>0</v>
      </c>
      <c r="D341" s="98" t="s">
        <v>941</v>
      </c>
      <c r="E341" s="7"/>
      <c r="F341" s="8">
        <v>42</v>
      </c>
    </row>
    <row r="342" spans="1:7" x14ac:dyDescent="0.35">
      <c r="A342" s="60">
        <v>2542</v>
      </c>
      <c r="B342" s="6"/>
      <c r="C342" s="6">
        <v>1</v>
      </c>
      <c r="D342" s="98" t="s">
        <v>940</v>
      </c>
      <c r="E342" s="7"/>
      <c r="F342" s="8">
        <v>45</v>
      </c>
    </row>
    <row r="343" spans="1:7" x14ac:dyDescent="0.35">
      <c r="A343" s="60">
        <v>2543</v>
      </c>
      <c r="B343" s="6"/>
      <c r="C343" s="6">
        <v>1</v>
      </c>
      <c r="D343" s="98" t="s">
        <v>939</v>
      </c>
      <c r="E343" s="7"/>
      <c r="F343" s="8">
        <v>150</v>
      </c>
    </row>
    <row r="344" spans="1:7" x14ac:dyDescent="0.35">
      <c r="A344" s="60">
        <v>2544</v>
      </c>
      <c r="B344" s="6"/>
      <c r="C344" s="6">
        <v>1</v>
      </c>
      <c r="D344" s="98" t="s">
        <v>1984</v>
      </c>
      <c r="E344" s="7"/>
      <c r="F344" s="8">
        <v>32</v>
      </c>
    </row>
    <row r="345" spans="1:7" x14ac:dyDescent="0.35">
      <c r="A345" s="60">
        <v>2545</v>
      </c>
      <c r="B345" s="6"/>
      <c r="C345" s="6">
        <v>1</v>
      </c>
      <c r="D345" s="98" t="s">
        <v>1983</v>
      </c>
      <c r="E345" s="7"/>
      <c r="F345" s="8">
        <v>42</v>
      </c>
    </row>
    <row r="346" spans="1:7" x14ac:dyDescent="0.35">
      <c r="A346" s="60">
        <v>2546</v>
      </c>
      <c r="B346" s="6"/>
      <c r="C346" s="6">
        <v>8</v>
      </c>
      <c r="D346" s="98" t="s">
        <v>2415</v>
      </c>
      <c r="E346" s="7"/>
      <c r="F346" s="8">
        <v>7</v>
      </c>
      <c r="G346" s="25" t="s">
        <v>2349</v>
      </c>
    </row>
    <row r="347" spans="1:7" x14ac:dyDescent="0.35">
      <c r="A347" s="60">
        <v>2547</v>
      </c>
      <c r="B347" s="6"/>
      <c r="C347" s="6">
        <v>8</v>
      </c>
      <c r="D347" s="98" t="s">
        <v>2414</v>
      </c>
      <c r="E347" s="7"/>
      <c r="F347" s="8">
        <v>5</v>
      </c>
      <c r="G347" s="25" t="s">
        <v>2349</v>
      </c>
    </row>
    <row r="348" spans="1:7" x14ac:dyDescent="0.35">
      <c r="A348" s="60">
        <v>2548</v>
      </c>
      <c r="B348" s="6"/>
      <c r="C348" s="6">
        <v>4</v>
      </c>
      <c r="D348" s="98" t="s">
        <v>2012</v>
      </c>
      <c r="E348" s="7"/>
      <c r="F348" s="8">
        <v>5</v>
      </c>
    </row>
    <row r="349" spans="1:7" x14ac:dyDescent="0.35">
      <c r="A349" s="60">
        <v>2549</v>
      </c>
      <c r="B349" s="6"/>
      <c r="C349" s="6">
        <v>2</v>
      </c>
      <c r="D349" s="98" t="s">
        <v>2011</v>
      </c>
      <c r="E349" s="7"/>
      <c r="F349" s="8">
        <v>8</v>
      </c>
    </row>
    <row r="350" spans="1:7" x14ac:dyDescent="0.35">
      <c r="A350" s="60">
        <v>2550</v>
      </c>
      <c r="B350" s="6"/>
      <c r="C350" s="6"/>
      <c r="D350" s="98" t="s">
        <v>943</v>
      </c>
      <c r="E350" s="7"/>
      <c r="F350" s="8">
        <v>8</v>
      </c>
      <c r="G350" s="9" t="s">
        <v>1919</v>
      </c>
    </row>
    <row r="351" spans="1:7" x14ac:dyDescent="0.35">
      <c r="A351" s="60">
        <v>2551</v>
      </c>
      <c r="B351" s="6"/>
      <c r="C351" s="6">
        <v>1</v>
      </c>
      <c r="D351" s="98" t="s">
        <v>1862</v>
      </c>
      <c r="E351" s="7">
        <v>43466</v>
      </c>
      <c r="F351" s="8">
        <v>40</v>
      </c>
    </row>
    <row r="352" spans="1:7" x14ac:dyDescent="0.35">
      <c r="A352" s="60">
        <v>2552</v>
      </c>
      <c r="B352" s="6"/>
      <c r="C352" s="6">
        <v>0</v>
      </c>
      <c r="D352" s="98" t="s">
        <v>855</v>
      </c>
      <c r="E352" s="7"/>
      <c r="F352" s="8">
        <v>35</v>
      </c>
    </row>
    <row r="353" spans="1:7" x14ac:dyDescent="0.35">
      <c r="A353" s="60">
        <v>2553</v>
      </c>
      <c r="B353" s="6"/>
      <c r="C353" s="6">
        <v>5</v>
      </c>
      <c r="D353" s="98" t="s">
        <v>1680</v>
      </c>
      <c r="E353" s="7"/>
      <c r="F353" s="8">
        <v>8</v>
      </c>
    </row>
    <row r="354" spans="1:7" x14ac:dyDescent="0.35">
      <c r="A354" s="60">
        <v>2554</v>
      </c>
      <c r="B354" s="6"/>
      <c r="C354" s="6">
        <v>1</v>
      </c>
      <c r="D354" s="98" t="s">
        <v>2509</v>
      </c>
      <c r="E354" s="7"/>
      <c r="F354" s="8">
        <v>32</v>
      </c>
    </row>
    <row r="355" spans="1:7" x14ac:dyDescent="0.35">
      <c r="A355" s="60">
        <v>2555</v>
      </c>
      <c r="B355" s="6"/>
      <c r="C355" s="6">
        <v>0</v>
      </c>
      <c r="D355" s="98" t="s">
        <v>2236</v>
      </c>
      <c r="E355" s="7">
        <v>44136</v>
      </c>
      <c r="F355" s="8">
        <v>66</v>
      </c>
    </row>
    <row r="356" spans="1:7" x14ac:dyDescent="0.35">
      <c r="A356" s="60">
        <v>2556</v>
      </c>
      <c r="B356" s="6"/>
      <c r="C356" s="6"/>
      <c r="D356" s="98" t="s">
        <v>936</v>
      </c>
      <c r="E356" s="7"/>
      <c r="F356" s="8">
        <v>24</v>
      </c>
    </row>
    <row r="357" spans="1:7" x14ac:dyDescent="0.35">
      <c r="A357" s="60">
        <v>2557</v>
      </c>
      <c r="B357" s="6"/>
      <c r="C357" s="6"/>
      <c r="D357" s="98" t="s">
        <v>1473</v>
      </c>
      <c r="E357" s="7"/>
      <c r="F357" s="8">
        <v>10</v>
      </c>
    </row>
    <row r="358" spans="1:7" x14ac:dyDescent="0.35">
      <c r="A358" s="60">
        <v>2558</v>
      </c>
      <c r="B358" s="6"/>
      <c r="C358" s="6"/>
      <c r="D358" s="98" t="s">
        <v>938</v>
      </c>
      <c r="E358" s="7"/>
      <c r="F358" s="8">
        <v>25</v>
      </c>
    </row>
    <row r="359" spans="1:7" x14ac:dyDescent="0.35">
      <c r="A359" s="60">
        <v>2559</v>
      </c>
      <c r="B359" s="6"/>
      <c r="C359" s="6"/>
      <c r="D359" s="98" t="s">
        <v>937</v>
      </c>
      <c r="E359" s="7"/>
      <c r="F359" s="8">
        <v>23</v>
      </c>
    </row>
    <row r="360" spans="1:7" x14ac:dyDescent="0.35">
      <c r="A360" s="60">
        <v>2560</v>
      </c>
      <c r="B360" s="6"/>
      <c r="C360" s="6">
        <v>3</v>
      </c>
      <c r="D360" s="98" t="s">
        <v>2484</v>
      </c>
      <c r="E360" s="7"/>
      <c r="F360" s="8">
        <v>28</v>
      </c>
    </row>
    <row r="361" spans="1:7" x14ac:dyDescent="0.35">
      <c r="A361" s="60">
        <v>2561</v>
      </c>
      <c r="B361" s="6"/>
      <c r="C361" s="6">
        <v>0</v>
      </c>
      <c r="D361" s="100" t="s">
        <v>3035</v>
      </c>
      <c r="E361" s="7"/>
      <c r="F361" s="8">
        <v>32</v>
      </c>
    </row>
    <row r="362" spans="1:7" x14ac:dyDescent="0.35">
      <c r="A362" s="60">
        <v>2562</v>
      </c>
      <c r="B362" s="6"/>
      <c r="C362" s="6">
        <v>6</v>
      </c>
      <c r="D362" s="100" t="s">
        <v>1593</v>
      </c>
      <c r="E362" s="7">
        <v>43221</v>
      </c>
      <c r="F362" s="8">
        <v>25</v>
      </c>
      <c r="G362" s="25" t="s">
        <v>2626</v>
      </c>
    </row>
    <row r="363" spans="1:7" x14ac:dyDescent="0.35">
      <c r="A363" s="60">
        <v>2563</v>
      </c>
      <c r="B363" s="6"/>
      <c r="C363" s="6">
        <v>2</v>
      </c>
      <c r="D363" s="98" t="s">
        <v>2299</v>
      </c>
      <c r="E363" s="7"/>
      <c r="F363" s="8">
        <v>44</v>
      </c>
    </row>
    <row r="364" spans="1:7" x14ac:dyDescent="0.35">
      <c r="A364" s="60">
        <v>2564</v>
      </c>
      <c r="B364" s="6"/>
      <c r="C364" s="6">
        <v>1</v>
      </c>
      <c r="D364" s="98" t="s">
        <v>2457</v>
      </c>
      <c r="E364" s="7"/>
      <c r="F364" s="8">
        <v>25</v>
      </c>
    </row>
    <row r="365" spans="1:7" x14ac:dyDescent="0.35">
      <c r="A365" s="60">
        <v>2565</v>
      </c>
      <c r="B365" s="6"/>
      <c r="C365" s="6">
        <v>9</v>
      </c>
      <c r="D365" s="98" t="s">
        <v>1513</v>
      </c>
      <c r="E365" s="7"/>
      <c r="F365" s="8">
        <v>7</v>
      </c>
    </row>
    <row r="366" spans="1:7" x14ac:dyDescent="0.35">
      <c r="A366" s="60">
        <v>2566</v>
      </c>
      <c r="B366" s="6"/>
      <c r="C366" s="6"/>
      <c r="D366" s="98" t="s">
        <v>1512</v>
      </c>
      <c r="E366" s="7"/>
      <c r="F366" s="8">
        <v>20</v>
      </c>
    </row>
    <row r="367" spans="1:7" x14ac:dyDescent="0.35">
      <c r="A367" s="60">
        <v>2567</v>
      </c>
      <c r="B367" s="6"/>
      <c r="C367" s="6">
        <v>1</v>
      </c>
      <c r="D367" s="98" t="s">
        <v>882</v>
      </c>
      <c r="E367" s="7"/>
      <c r="F367" s="8">
        <v>62</v>
      </c>
    </row>
    <row r="368" spans="1:7" x14ac:dyDescent="0.35">
      <c r="A368" s="60">
        <v>2568</v>
      </c>
      <c r="B368" s="6"/>
      <c r="C368" s="6">
        <v>0</v>
      </c>
      <c r="D368" s="98" t="s">
        <v>881</v>
      </c>
      <c r="E368" s="7">
        <v>43983</v>
      </c>
      <c r="F368" s="8">
        <v>85</v>
      </c>
    </row>
    <row r="369" spans="1:8" x14ac:dyDescent="0.35">
      <c r="A369" s="60">
        <v>2569</v>
      </c>
      <c r="B369" s="6"/>
      <c r="C369" s="6">
        <v>0</v>
      </c>
      <c r="D369" s="98" t="s">
        <v>824</v>
      </c>
      <c r="E369" s="7"/>
      <c r="F369" s="8">
        <v>72</v>
      </c>
      <c r="G369" s="9" t="s">
        <v>2060</v>
      </c>
    </row>
    <row r="370" spans="1:8" x14ac:dyDescent="0.35">
      <c r="A370" s="60">
        <v>2570</v>
      </c>
      <c r="B370" s="6"/>
      <c r="C370" s="6">
        <v>0</v>
      </c>
      <c r="D370" s="98" t="s">
        <v>1443</v>
      </c>
      <c r="E370" s="7"/>
      <c r="F370" s="8">
        <v>20</v>
      </c>
    </row>
    <row r="371" spans="1:8" x14ac:dyDescent="0.35">
      <c r="A371" s="60">
        <v>2571</v>
      </c>
      <c r="B371" s="6"/>
      <c r="C371" s="6">
        <v>0</v>
      </c>
      <c r="D371" s="98" t="s">
        <v>238</v>
      </c>
      <c r="E371" s="7">
        <v>43282</v>
      </c>
      <c r="F371" s="10">
        <v>5</v>
      </c>
      <c r="G371" s="25" t="s">
        <v>4591</v>
      </c>
    </row>
    <row r="372" spans="1:8" x14ac:dyDescent="0.35">
      <c r="A372" s="60">
        <v>2572</v>
      </c>
      <c r="B372" s="6"/>
      <c r="C372" s="6">
        <v>0</v>
      </c>
      <c r="D372" s="98" t="s">
        <v>2209</v>
      </c>
      <c r="E372" s="7"/>
      <c r="F372" s="8">
        <v>20</v>
      </c>
    </row>
    <row r="373" spans="1:8" x14ac:dyDescent="0.35">
      <c r="A373" s="60">
        <v>2573</v>
      </c>
      <c r="B373" s="6"/>
      <c r="C373" s="6">
        <v>1</v>
      </c>
      <c r="D373" s="100" t="s">
        <v>3046</v>
      </c>
      <c r="E373" s="13">
        <v>44256</v>
      </c>
      <c r="F373" s="8">
        <v>40</v>
      </c>
    </row>
    <row r="374" spans="1:8" x14ac:dyDescent="0.35">
      <c r="A374" s="60">
        <v>2574</v>
      </c>
      <c r="B374" s="6"/>
      <c r="C374" s="6">
        <v>1</v>
      </c>
      <c r="D374" s="100" t="s">
        <v>3045</v>
      </c>
      <c r="E374" s="7">
        <v>44256</v>
      </c>
      <c r="F374" s="8">
        <v>40</v>
      </c>
    </row>
    <row r="375" spans="1:8" x14ac:dyDescent="0.35">
      <c r="A375" s="60">
        <v>2575</v>
      </c>
      <c r="B375" s="6"/>
      <c r="C375" s="6"/>
      <c r="D375" s="98" t="s">
        <v>854</v>
      </c>
      <c r="E375" s="7">
        <v>42675</v>
      </c>
      <c r="F375" s="8">
        <v>58</v>
      </c>
    </row>
    <row r="376" spans="1:8" x14ac:dyDescent="0.35">
      <c r="A376" s="60">
        <v>2576</v>
      </c>
      <c r="B376" s="6"/>
      <c r="C376" s="6">
        <v>1</v>
      </c>
      <c r="D376" s="100" t="s">
        <v>2574</v>
      </c>
      <c r="E376" s="7">
        <v>44075</v>
      </c>
      <c r="F376" s="8">
        <v>25</v>
      </c>
    </row>
    <row r="377" spans="1:8" x14ac:dyDescent="0.35">
      <c r="A377" s="60">
        <v>2577</v>
      </c>
      <c r="B377" s="6"/>
      <c r="C377" s="6">
        <v>3</v>
      </c>
      <c r="D377" s="100" t="s">
        <v>2590</v>
      </c>
      <c r="E377" s="7"/>
      <c r="F377" s="8">
        <v>15</v>
      </c>
    </row>
    <row r="378" spans="1:8" x14ac:dyDescent="0.35">
      <c r="A378" s="60">
        <v>2578</v>
      </c>
      <c r="B378" s="6"/>
      <c r="C378" s="6"/>
      <c r="D378" s="98" t="s">
        <v>867</v>
      </c>
      <c r="E378" s="7">
        <v>44927</v>
      </c>
      <c r="F378" s="8">
        <v>15</v>
      </c>
    </row>
    <row r="379" spans="1:8" x14ac:dyDescent="0.35">
      <c r="A379" s="60">
        <v>2579</v>
      </c>
      <c r="B379" s="6"/>
      <c r="C379" s="6">
        <v>2</v>
      </c>
      <c r="D379" s="98" t="s">
        <v>865</v>
      </c>
      <c r="E379" s="7">
        <v>44743</v>
      </c>
      <c r="F379" s="8">
        <v>20</v>
      </c>
    </row>
    <row r="380" spans="1:8" x14ac:dyDescent="0.35">
      <c r="A380" s="60">
        <v>2580</v>
      </c>
      <c r="B380" s="6"/>
      <c r="C380" s="6">
        <v>1</v>
      </c>
      <c r="D380" s="100" t="s">
        <v>2656</v>
      </c>
      <c r="E380" s="7"/>
      <c r="F380" s="8">
        <v>18</v>
      </c>
    </row>
    <row r="381" spans="1:8" x14ac:dyDescent="0.35">
      <c r="A381" s="60">
        <v>2581</v>
      </c>
      <c r="B381" s="6"/>
      <c r="C381" s="6">
        <v>2</v>
      </c>
      <c r="D381" s="98" t="s">
        <v>2418</v>
      </c>
      <c r="E381" s="7"/>
      <c r="F381" s="8">
        <v>40</v>
      </c>
    </row>
    <row r="382" spans="1:8" x14ac:dyDescent="0.35">
      <c r="A382" s="60">
        <v>2582</v>
      </c>
      <c r="B382" s="6"/>
      <c r="C382" s="6">
        <v>2</v>
      </c>
      <c r="D382" s="98" t="s">
        <v>1863</v>
      </c>
      <c r="E382" s="7"/>
      <c r="F382" s="8">
        <v>15</v>
      </c>
    </row>
    <row r="383" spans="1:8" x14ac:dyDescent="0.35">
      <c r="A383" s="60">
        <v>2583</v>
      </c>
      <c r="B383" s="6"/>
      <c r="C383" s="6">
        <v>2</v>
      </c>
      <c r="D383" s="98" t="s">
        <v>1864</v>
      </c>
      <c r="E383" s="7"/>
      <c r="F383" s="8">
        <v>15</v>
      </c>
    </row>
    <row r="384" spans="1:8" x14ac:dyDescent="0.35">
      <c r="A384" s="60">
        <v>2584</v>
      </c>
      <c r="B384" s="6"/>
      <c r="C384" s="6"/>
      <c r="D384" s="98" t="s">
        <v>866</v>
      </c>
      <c r="E384" s="7">
        <v>44835</v>
      </c>
      <c r="F384" s="8">
        <v>15</v>
      </c>
      <c r="H384" s="41"/>
    </row>
    <row r="385" spans="1:8" x14ac:dyDescent="0.35">
      <c r="A385" s="60">
        <v>2585</v>
      </c>
      <c r="B385" s="6"/>
      <c r="C385" s="6">
        <v>1</v>
      </c>
      <c r="D385" s="100" t="s">
        <v>1865</v>
      </c>
      <c r="E385" s="7"/>
      <c r="F385" s="8">
        <v>15</v>
      </c>
    </row>
    <row r="386" spans="1:8" x14ac:dyDescent="0.35">
      <c r="A386" s="60">
        <v>2586</v>
      </c>
      <c r="B386" s="6"/>
      <c r="C386" s="6">
        <v>3</v>
      </c>
      <c r="D386" s="100" t="s">
        <v>2971</v>
      </c>
      <c r="E386" s="7"/>
      <c r="F386" s="8">
        <v>15</v>
      </c>
    </row>
    <row r="387" spans="1:8" x14ac:dyDescent="0.35">
      <c r="A387" s="60">
        <v>2587</v>
      </c>
      <c r="B387" s="6"/>
      <c r="C387" s="6"/>
      <c r="D387" s="98" t="s">
        <v>2180</v>
      </c>
      <c r="E387" s="7"/>
      <c r="F387" s="8">
        <v>20</v>
      </c>
    </row>
    <row r="388" spans="1:8" x14ac:dyDescent="0.35">
      <c r="A388" s="60">
        <v>2588</v>
      </c>
      <c r="B388" s="6"/>
      <c r="C388" s="6">
        <v>1</v>
      </c>
      <c r="D388" s="100" t="s">
        <v>3146</v>
      </c>
      <c r="E388" s="7"/>
      <c r="F388" s="8">
        <v>40</v>
      </c>
    </row>
    <row r="389" spans="1:8" x14ac:dyDescent="0.35">
      <c r="A389" s="60">
        <v>2589</v>
      </c>
      <c r="B389" s="6"/>
      <c r="C389" s="6">
        <v>2</v>
      </c>
      <c r="D389" s="100" t="s">
        <v>3145</v>
      </c>
      <c r="E389" s="7"/>
      <c r="F389" s="8">
        <v>50</v>
      </c>
    </row>
    <row r="390" spans="1:8" x14ac:dyDescent="0.35">
      <c r="A390" s="60">
        <v>2590</v>
      </c>
      <c r="B390" s="6"/>
      <c r="C390" s="6">
        <v>0</v>
      </c>
      <c r="D390" s="98" t="s">
        <v>2348</v>
      </c>
      <c r="E390" s="7"/>
      <c r="F390" s="8">
        <v>15</v>
      </c>
      <c r="G390" s="25" t="s">
        <v>2349</v>
      </c>
    </row>
    <row r="391" spans="1:8" x14ac:dyDescent="0.35">
      <c r="A391" s="60">
        <v>2591</v>
      </c>
      <c r="B391" s="6"/>
      <c r="C391" s="6">
        <v>2</v>
      </c>
      <c r="D391" s="98" t="s">
        <v>2346</v>
      </c>
      <c r="E391" s="7"/>
      <c r="F391" s="8">
        <v>40</v>
      </c>
      <c r="G391" s="25" t="s">
        <v>2347</v>
      </c>
    </row>
    <row r="392" spans="1:8" x14ac:dyDescent="0.35">
      <c r="A392" s="60">
        <v>2592</v>
      </c>
      <c r="B392" s="6"/>
      <c r="C392" s="6">
        <v>0</v>
      </c>
      <c r="D392" s="98" t="s">
        <v>1979</v>
      </c>
      <c r="E392" s="7"/>
      <c r="F392" s="8">
        <v>90</v>
      </c>
    </row>
    <row r="393" spans="1:8" x14ac:dyDescent="0.35">
      <c r="A393" s="60">
        <v>2593</v>
      </c>
      <c r="B393" s="6"/>
      <c r="C393" s="6">
        <v>1</v>
      </c>
      <c r="D393" s="100" t="s">
        <v>2702</v>
      </c>
      <c r="E393" s="7"/>
      <c r="F393" s="8">
        <v>48</v>
      </c>
    </row>
    <row r="394" spans="1:8" x14ac:dyDescent="0.35">
      <c r="A394" s="60">
        <v>2594</v>
      </c>
      <c r="B394" s="6"/>
      <c r="C394" s="6">
        <v>1</v>
      </c>
      <c r="D394" s="100" t="s">
        <v>2703</v>
      </c>
      <c r="E394" s="7"/>
      <c r="F394" s="8">
        <v>75</v>
      </c>
    </row>
    <row r="395" spans="1:8" x14ac:dyDescent="0.35">
      <c r="A395" s="60">
        <v>2595</v>
      </c>
      <c r="B395" s="6"/>
      <c r="C395" s="6">
        <v>2</v>
      </c>
      <c r="D395" s="98" t="s">
        <v>1682</v>
      </c>
      <c r="E395" s="7">
        <v>43739</v>
      </c>
      <c r="F395" s="8">
        <v>65</v>
      </c>
      <c r="H395" s="41"/>
    </row>
    <row r="396" spans="1:8" x14ac:dyDescent="0.35">
      <c r="A396" s="60">
        <v>2596</v>
      </c>
      <c r="B396" s="6"/>
      <c r="C396" s="6"/>
      <c r="D396" s="98" t="s">
        <v>901</v>
      </c>
      <c r="E396" s="7">
        <v>43221</v>
      </c>
      <c r="F396" s="8">
        <v>50</v>
      </c>
      <c r="H396" s="41"/>
    </row>
    <row r="397" spans="1:8" x14ac:dyDescent="0.35">
      <c r="A397" s="60">
        <v>2597</v>
      </c>
      <c r="B397" s="6"/>
      <c r="C397" s="6">
        <v>0</v>
      </c>
      <c r="D397" s="100" t="s">
        <v>3722</v>
      </c>
      <c r="E397" s="7">
        <v>44105</v>
      </c>
      <c r="F397" s="8">
        <v>40</v>
      </c>
      <c r="H397" s="41"/>
    </row>
    <row r="398" spans="1:8" x14ac:dyDescent="0.35">
      <c r="A398" s="60">
        <v>2598</v>
      </c>
      <c r="B398" s="6"/>
      <c r="C398" s="6">
        <v>0</v>
      </c>
      <c r="D398" s="100" t="s">
        <v>3017</v>
      </c>
      <c r="E398" s="7">
        <v>44287</v>
      </c>
      <c r="F398" s="8">
        <v>30</v>
      </c>
      <c r="H398" s="41"/>
    </row>
    <row r="399" spans="1:8" x14ac:dyDescent="0.35">
      <c r="A399" s="60">
        <v>2599</v>
      </c>
      <c r="B399" s="6"/>
      <c r="C399" s="6">
        <v>0</v>
      </c>
      <c r="D399" s="98" t="s">
        <v>16</v>
      </c>
      <c r="E399" s="7">
        <v>43586</v>
      </c>
      <c r="F399" s="8">
        <v>30</v>
      </c>
      <c r="H399" s="41"/>
    </row>
    <row r="400" spans="1:8" x14ac:dyDescent="0.35">
      <c r="A400" s="60">
        <v>2600</v>
      </c>
      <c r="B400" s="6"/>
      <c r="C400" s="6">
        <v>0</v>
      </c>
      <c r="D400" s="98" t="s">
        <v>2137</v>
      </c>
      <c r="E400" s="7">
        <v>43891</v>
      </c>
      <c r="F400" s="8">
        <v>35</v>
      </c>
      <c r="H400" s="41"/>
    </row>
    <row r="401" spans="1:8" x14ac:dyDescent="0.35">
      <c r="A401" s="60">
        <v>2601</v>
      </c>
      <c r="B401" s="6"/>
      <c r="C401" s="6">
        <v>0</v>
      </c>
      <c r="D401" s="98" t="s">
        <v>18</v>
      </c>
      <c r="E401" s="7">
        <v>43040</v>
      </c>
      <c r="F401" s="8">
        <v>30</v>
      </c>
      <c r="H401" s="41"/>
    </row>
    <row r="402" spans="1:8" x14ac:dyDescent="0.35">
      <c r="A402" s="60">
        <v>2602</v>
      </c>
      <c r="B402" s="6"/>
      <c r="C402" s="6">
        <v>0</v>
      </c>
      <c r="D402" s="98" t="s">
        <v>17</v>
      </c>
      <c r="E402" s="7">
        <v>43101</v>
      </c>
      <c r="F402" s="8">
        <v>30</v>
      </c>
      <c r="H402" s="41"/>
    </row>
    <row r="403" spans="1:8" x14ac:dyDescent="0.35">
      <c r="A403" s="60">
        <v>2603</v>
      </c>
      <c r="B403" s="6"/>
      <c r="C403" s="6">
        <v>0</v>
      </c>
      <c r="D403" s="98" t="s">
        <v>1867</v>
      </c>
      <c r="E403" s="7"/>
      <c r="F403" s="8">
        <v>30</v>
      </c>
    </row>
    <row r="404" spans="1:8" x14ac:dyDescent="0.35">
      <c r="A404" s="60">
        <v>2604</v>
      </c>
      <c r="B404" s="6"/>
      <c r="C404" s="6">
        <v>1</v>
      </c>
      <c r="D404" s="100" t="s">
        <v>3113</v>
      </c>
      <c r="E404" s="7"/>
      <c r="F404" s="8">
        <v>45</v>
      </c>
    </row>
    <row r="405" spans="1:8" x14ac:dyDescent="0.35">
      <c r="A405" s="60">
        <v>2605</v>
      </c>
      <c r="B405" s="6"/>
      <c r="C405" s="6">
        <v>0</v>
      </c>
      <c r="D405" s="98" t="s">
        <v>1876</v>
      </c>
      <c r="E405" s="7"/>
      <c r="F405" s="8">
        <v>18</v>
      </c>
    </row>
    <row r="406" spans="1:8" x14ac:dyDescent="0.35">
      <c r="A406" s="60">
        <v>2606</v>
      </c>
      <c r="B406" s="6"/>
      <c r="C406" s="6"/>
      <c r="D406" s="98" t="s">
        <v>1505</v>
      </c>
      <c r="E406" s="7"/>
      <c r="F406" s="8">
        <v>12</v>
      </c>
      <c r="H406" s="41"/>
    </row>
    <row r="407" spans="1:8" x14ac:dyDescent="0.35">
      <c r="A407" s="60">
        <v>2607</v>
      </c>
      <c r="B407" s="6"/>
      <c r="C407" s="6">
        <v>0</v>
      </c>
      <c r="D407" s="98" t="s">
        <v>2244</v>
      </c>
      <c r="E407" s="7">
        <v>43739</v>
      </c>
      <c r="F407" s="8">
        <v>55</v>
      </c>
      <c r="H407" s="41"/>
    </row>
    <row r="408" spans="1:8" x14ac:dyDescent="0.35">
      <c r="A408" s="60">
        <v>2608</v>
      </c>
      <c r="B408" s="6"/>
      <c r="C408" s="6">
        <v>1</v>
      </c>
      <c r="D408" s="98" t="s">
        <v>1046</v>
      </c>
      <c r="E408" s="7">
        <v>43586</v>
      </c>
      <c r="F408" s="8">
        <v>35</v>
      </c>
      <c r="H408" s="41"/>
    </row>
    <row r="409" spans="1:8" x14ac:dyDescent="0.35">
      <c r="A409" s="60">
        <v>2609</v>
      </c>
      <c r="B409" s="6"/>
      <c r="C409" s="6">
        <v>2</v>
      </c>
      <c r="D409" s="98" t="s">
        <v>2351</v>
      </c>
      <c r="E409" s="7"/>
      <c r="F409" s="8">
        <v>130</v>
      </c>
      <c r="G409" s="40" t="s">
        <v>2416</v>
      </c>
    </row>
    <row r="410" spans="1:8" x14ac:dyDescent="0.35">
      <c r="A410" s="60">
        <v>2610</v>
      </c>
      <c r="B410" s="6"/>
      <c r="C410" s="6">
        <v>1</v>
      </c>
      <c r="D410" s="100" t="s">
        <v>2825</v>
      </c>
      <c r="E410" s="7"/>
      <c r="F410" s="8">
        <v>15</v>
      </c>
    </row>
    <row r="411" spans="1:8" x14ac:dyDescent="0.35">
      <c r="A411" s="60">
        <v>2611</v>
      </c>
      <c r="B411" s="6"/>
      <c r="C411" s="6">
        <v>0</v>
      </c>
      <c r="D411" s="98" t="s">
        <v>2200</v>
      </c>
      <c r="E411" s="7"/>
      <c r="F411" s="8">
        <v>15</v>
      </c>
    </row>
    <row r="412" spans="1:8" x14ac:dyDescent="0.35">
      <c r="A412" s="60">
        <v>2612</v>
      </c>
      <c r="B412" s="6"/>
      <c r="C412" s="6">
        <v>1</v>
      </c>
      <c r="D412" s="100" t="s">
        <v>2628</v>
      </c>
      <c r="E412" s="7"/>
      <c r="F412" s="8">
        <v>25</v>
      </c>
    </row>
    <row r="413" spans="1:8" x14ac:dyDescent="0.35">
      <c r="A413" s="60">
        <v>2613</v>
      </c>
      <c r="B413" s="6"/>
      <c r="C413" s="6">
        <v>2</v>
      </c>
      <c r="D413" s="98" t="s">
        <v>1448</v>
      </c>
      <c r="E413" s="7"/>
      <c r="F413" s="8">
        <v>50</v>
      </c>
      <c r="H413" s="41"/>
    </row>
    <row r="414" spans="1:8" x14ac:dyDescent="0.35">
      <c r="A414" s="60">
        <v>2614</v>
      </c>
      <c r="B414" s="6"/>
      <c r="C414" s="6">
        <v>1</v>
      </c>
      <c r="D414" s="98" t="s">
        <v>1763</v>
      </c>
      <c r="E414" s="7"/>
      <c r="F414" s="8">
        <v>35</v>
      </c>
    </row>
    <row r="415" spans="1:8" x14ac:dyDescent="0.35">
      <c r="A415" s="60">
        <v>2615</v>
      </c>
      <c r="B415" s="6"/>
      <c r="C415" s="6">
        <v>0</v>
      </c>
      <c r="D415" s="98" t="s">
        <v>1509</v>
      </c>
      <c r="E415" s="7"/>
      <c r="F415" s="8">
        <v>35</v>
      </c>
      <c r="H415" s="41"/>
    </row>
    <row r="416" spans="1:8" x14ac:dyDescent="0.35">
      <c r="A416" s="60">
        <v>2616</v>
      </c>
      <c r="B416" s="6"/>
      <c r="C416" s="6"/>
      <c r="D416" s="98" t="s">
        <v>1358</v>
      </c>
      <c r="E416" s="7"/>
      <c r="F416" s="8">
        <v>60</v>
      </c>
      <c r="H416" s="41"/>
    </row>
    <row r="417" spans="1:8" x14ac:dyDescent="0.35">
      <c r="A417" s="60">
        <v>2617</v>
      </c>
      <c r="B417" s="6"/>
      <c r="C417" s="6"/>
      <c r="D417" s="98" t="s">
        <v>1084</v>
      </c>
      <c r="E417" s="7"/>
      <c r="F417" s="8">
        <v>55</v>
      </c>
      <c r="H417" s="41"/>
    </row>
    <row r="418" spans="1:8" x14ac:dyDescent="0.35">
      <c r="A418" s="60">
        <v>2618</v>
      </c>
      <c r="B418" s="6"/>
      <c r="C418" s="6"/>
      <c r="D418" s="98" t="s">
        <v>1085</v>
      </c>
      <c r="E418" s="7"/>
      <c r="F418" s="8">
        <v>60</v>
      </c>
      <c r="H418" s="41"/>
    </row>
    <row r="419" spans="1:8" x14ac:dyDescent="0.35">
      <c r="A419" s="60">
        <v>2619</v>
      </c>
      <c r="B419" s="6"/>
      <c r="C419" s="6"/>
      <c r="D419" s="98" t="s">
        <v>1087</v>
      </c>
      <c r="E419" s="7"/>
      <c r="F419" s="8">
        <v>65</v>
      </c>
      <c r="H419" s="41"/>
    </row>
    <row r="420" spans="1:8" x14ac:dyDescent="0.35">
      <c r="A420" s="60">
        <v>2620</v>
      </c>
      <c r="B420" s="6"/>
      <c r="C420" s="6"/>
      <c r="D420" s="98" t="s">
        <v>1039</v>
      </c>
      <c r="E420" s="7"/>
      <c r="F420" s="8">
        <v>84</v>
      </c>
      <c r="H420" s="41"/>
    </row>
    <row r="421" spans="1:8" x14ac:dyDescent="0.35">
      <c r="A421" s="60">
        <v>2621</v>
      </c>
      <c r="B421" s="6"/>
      <c r="C421" s="6">
        <v>16</v>
      </c>
      <c r="D421" s="98" t="s">
        <v>1877</v>
      </c>
      <c r="E421" s="7"/>
      <c r="F421" s="8">
        <v>4</v>
      </c>
    </row>
    <row r="422" spans="1:8" x14ac:dyDescent="0.35">
      <c r="A422" s="60">
        <v>2622</v>
      </c>
      <c r="B422" s="6"/>
      <c r="C422" s="6"/>
      <c r="D422" s="98" t="s">
        <v>851</v>
      </c>
      <c r="E422" s="7"/>
      <c r="F422" s="8">
        <v>40</v>
      </c>
      <c r="H422" s="41"/>
    </row>
    <row r="423" spans="1:8" x14ac:dyDescent="0.35">
      <c r="A423" s="60">
        <v>2623</v>
      </c>
      <c r="B423" s="6"/>
      <c r="C423" s="6"/>
      <c r="D423" s="98" t="s">
        <v>825</v>
      </c>
      <c r="E423" s="7"/>
      <c r="F423" s="8">
        <v>5</v>
      </c>
      <c r="H423" s="41"/>
    </row>
    <row r="424" spans="1:8" x14ac:dyDescent="0.35">
      <c r="A424" s="60">
        <v>2624</v>
      </c>
      <c r="B424" s="6"/>
      <c r="C424" s="6"/>
      <c r="D424" s="98" t="s">
        <v>826</v>
      </c>
      <c r="E424" s="7"/>
      <c r="F424" s="8">
        <v>5</v>
      </c>
      <c r="H424" s="41"/>
    </row>
    <row r="425" spans="1:8" x14ac:dyDescent="0.35">
      <c r="A425" s="60">
        <v>2625</v>
      </c>
      <c r="B425" s="6"/>
      <c r="C425" s="6">
        <v>1</v>
      </c>
      <c r="D425" s="100" t="s">
        <v>2708</v>
      </c>
      <c r="E425" s="7"/>
      <c r="F425" s="8">
        <v>20</v>
      </c>
    </row>
    <row r="426" spans="1:8" x14ac:dyDescent="0.35">
      <c r="A426" s="60">
        <v>2626</v>
      </c>
      <c r="B426" s="6"/>
      <c r="C426" s="6"/>
      <c r="D426" s="98" t="s">
        <v>1094</v>
      </c>
      <c r="E426" s="7"/>
      <c r="F426" s="8">
        <v>25</v>
      </c>
      <c r="H426" s="41"/>
    </row>
    <row r="427" spans="1:8" x14ac:dyDescent="0.35">
      <c r="A427" s="60">
        <v>2627</v>
      </c>
      <c r="B427" s="6"/>
      <c r="C427" s="6"/>
      <c r="D427" s="98" t="s">
        <v>1103</v>
      </c>
      <c r="E427" s="7"/>
      <c r="F427" s="8">
        <v>45</v>
      </c>
      <c r="H427" s="41"/>
    </row>
    <row r="428" spans="1:8" x14ac:dyDescent="0.35">
      <c r="A428" s="60">
        <v>2628</v>
      </c>
      <c r="B428" s="6"/>
      <c r="C428" s="6">
        <v>1</v>
      </c>
      <c r="D428" s="98" t="s">
        <v>1987</v>
      </c>
      <c r="E428" s="7"/>
      <c r="F428" s="8">
        <v>40</v>
      </c>
    </row>
    <row r="429" spans="1:8" x14ac:dyDescent="0.35">
      <c r="A429" s="60">
        <v>2629</v>
      </c>
      <c r="B429" s="6"/>
      <c r="C429" s="6"/>
      <c r="D429" s="98" t="s">
        <v>2255</v>
      </c>
      <c r="E429" s="7"/>
      <c r="F429" s="8">
        <v>30</v>
      </c>
    </row>
    <row r="430" spans="1:8" x14ac:dyDescent="0.35">
      <c r="A430" s="60">
        <v>2630</v>
      </c>
      <c r="B430" s="6"/>
      <c r="C430" s="6">
        <v>20</v>
      </c>
      <c r="D430" s="98" t="s">
        <v>1878</v>
      </c>
      <c r="E430" s="7"/>
      <c r="F430" s="8">
        <v>8</v>
      </c>
    </row>
    <row r="431" spans="1:8" x14ac:dyDescent="0.35">
      <c r="A431" s="60">
        <v>2631</v>
      </c>
      <c r="B431" s="6"/>
      <c r="C431" s="6"/>
      <c r="D431" s="98" t="s">
        <v>853</v>
      </c>
      <c r="E431" s="7"/>
      <c r="F431" s="8">
        <v>5</v>
      </c>
      <c r="H431" s="41"/>
    </row>
    <row r="432" spans="1:8" x14ac:dyDescent="0.35">
      <c r="A432" s="60">
        <v>2632</v>
      </c>
      <c r="B432" s="6"/>
      <c r="C432" s="6">
        <v>5</v>
      </c>
      <c r="D432" s="100" t="s">
        <v>2707</v>
      </c>
      <c r="E432" s="7"/>
      <c r="F432" s="8">
        <v>20</v>
      </c>
      <c r="G432" s="3" t="s">
        <v>4165</v>
      </c>
    </row>
    <row r="433" spans="1:8" x14ac:dyDescent="0.35">
      <c r="A433" s="60">
        <v>2633</v>
      </c>
      <c r="B433" s="6"/>
      <c r="C433" s="6">
        <v>5</v>
      </c>
      <c r="D433" s="100" t="s">
        <v>4164</v>
      </c>
      <c r="E433" s="7"/>
      <c r="F433" s="8">
        <v>20</v>
      </c>
      <c r="G433" s="3" t="s">
        <v>4165</v>
      </c>
      <c r="H433" s="41"/>
    </row>
    <row r="434" spans="1:8" x14ac:dyDescent="0.35">
      <c r="A434" s="60">
        <v>2634</v>
      </c>
      <c r="B434" s="6"/>
      <c r="C434" s="6"/>
      <c r="D434" s="98" t="s">
        <v>1093</v>
      </c>
      <c r="E434" s="7"/>
      <c r="F434" s="8">
        <v>25</v>
      </c>
      <c r="H434" s="41"/>
    </row>
    <row r="435" spans="1:8" x14ac:dyDescent="0.35">
      <c r="A435" s="60">
        <v>2635</v>
      </c>
      <c r="B435" s="6"/>
      <c r="C435" s="6">
        <v>1</v>
      </c>
      <c r="D435" s="98" t="s">
        <v>1887</v>
      </c>
      <c r="E435" s="7"/>
      <c r="F435" s="8">
        <v>40</v>
      </c>
    </row>
    <row r="436" spans="1:8" x14ac:dyDescent="0.35">
      <c r="A436" s="60">
        <v>2636</v>
      </c>
      <c r="B436" s="6"/>
      <c r="C436" s="6">
        <v>2</v>
      </c>
      <c r="D436" s="98" t="s">
        <v>2345</v>
      </c>
      <c r="E436" s="7"/>
      <c r="F436" s="8">
        <v>23</v>
      </c>
      <c r="H436" s="41"/>
    </row>
    <row r="437" spans="1:8" x14ac:dyDescent="0.35">
      <c r="A437" s="60">
        <v>2637</v>
      </c>
      <c r="B437" s="6"/>
      <c r="C437" s="6"/>
      <c r="D437" s="98" t="s">
        <v>1099</v>
      </c>
      <c r="E437" s="7"/>
      <c r="F437" s="8">
        <v>25</v>
      </c>
    </row>
    <row r="438" spans="1:8" x14ac:dyDescent="0.35">
      <c r="A438" s="60">
        <v>2638</v>
      </c>
      <c r="B438" s="6"/>
      <c r="C438" s="6"/>
      <c r="D438" s="98" t="s">
        <v>1098</v>
      </c>
      <c r="E438" s="7"/>
      <c r="F438" s="8">
        <v>25</v>
      </c>
      <c r="H438" s="41"/>
    </row>
    <row r="439" spans="1:8" x14ac:dyDescent="0.35">
      <c r="A439" s="60">
        <v>2639</v>
      </c>
      <c r="B439" s="6"/>
      <c r="C439" s="6">
        <v>64</v>
      </c>
      <c r="D439" s="100" t="s">
        <v>4234</v>
      </c>
      <c r="E439" s="7"/>
      <c r="F439" s="8">
        <v>5</v>
      </c>
    </row>
    <row r="440" spans="1:8" x14ac:dyDescent="0.35">
      <c r="A440" s="60">
        <v>2640</v>
      </c>
      <c r="B440" s="6"/>
      <c r="C440" s="6">
        <v>4</v>
      </c>
      <c r="D440" s="100" t="s">
        <v>2886</v>
      </c>
      <c r="E440" s="7"/>
      <c r="F440" s="8">
        <v>18</v>
      </c>
    </row>
    <row r="441" spans="1:8" x14ac:dyDescent="0.35">
      <c r="A441" s="60">
        <v>2641</v>
      </c>
      <c r="B441" s="6"/>
      <c r="C441" s="6"/>
      <c r="D441" s="98" t="s">
        <v>1506</v>
      </c>
      <c r="E441" s="7"/>
      <c r="F441" s="8">
        <v>40</v>
      </c>
    </row>
    <row r="442" spans="1:8" x14ac:dyDescent="0.35">
      <c r="A442" s="60">
        <v>2642</v>
      </c>
      <c r="B442" s="6"/>
      <c r="C442" s="6">
        <v>2</v>
      </c>
      <c r="D442" s="98" t="s">
        <v>2309</v>
      </c>
      <c r="E442" s="7"/>
      <c r="F442" s="8">
        <v>45</v>
      </c>
    </row>
    <row r="443" spans="1:8" x14ac:dyDescent="0.35">
      <c r="A443" s="60">
        <v>2643</v>
      </c>
      <c r="B443" s="6"/>
      <c r="C443" s="6">
        <v>1</v>
      </c>
      <c r="D443" s="100" t="s">
        <v>2779</v>
      </c>
      <c r="E443" s="7"/>
      <c r="F443" s="8">
        <v>55</v>
      </c>
    </row>
    <row r="444" spans="1:8" x14ac:dyDescent="0.35">
      <c r="A444" s="60">
        <v>2644</v>
      </c>
      <c r="B444" s="6"/>
      <c r="C444" s="6">
        <v>0</v>
      </c>
      <c r="D444" s="98" t="s">
        <v>2010</v>
      </c>
      <c r="E444" s="7"/>
      <c r="F444" s="8">
        <v>140</v>
      </c>
    </row>
    <row r="445" spans="1:8" x14ac:dyDescent="0.35">
      <c r="A445" s="60">
        <v>2645</v>
      </c>
      <c r="B445" s="6"/>
      <c r="C445" s="6">
        <v>3</v>
      </c>
      <c r="D445" s="98" t="s">
        <v>1591</v>
      </c>
      <c r="E445" s="7">
        <v>43191</v>
      </c>
      <c r="F445" s="8">
        <v>20</v>
      </c>
    </row>
    <row r="446" spans="1:8" x14ac:dyDescent="0.35">
      <c r="A446" s="60">
        <v>2646</v>
      </c>
      <c r="B446" s="6"/>
      <c r="C446" s="6">
        <v>4</v>
      </c>
      <c r="D446" s="98" t="s">
        <v>1592</v>
      </c>
      <c r="E446" s="7">
        <v>43191</v>
      </c>
      <c r="F446" s="8">
        <v>15</v>
      </c>
    </row>
    <row r="447" spans="1:8" x14ac:dyDescent="0.35">
      <c r="A447" s="60">
        <v>2647</v>
      </c>
      <c r="B447" s="6" t="s">
        <v>1665</v>
      </c>
      <c r="C447" s="6">
        <v>1</v>
      </c>
      <c r="D447" s="98" t="s">
        <v>2016</v>
      </c>
      <c r="E447" s="7"/>
      <c r="F447" s="8">
        <v>85</v>
      </c>
    </row>
    <row r="448" spans="1:8" x14ac:dyDescent="0.35">
      <c r="A448" s="60">
        <v>2648</v>
      </c>
      <c r="B448" s="6"/>
      <c r="C448" s="6">
        <v>3</v>
      </c>
      <c r="D448" s="98" t="s">
        <v>1964</v>
      </c>
      <c r="E448" s="7"/>
      <c r="F448" s="8">
        <v>25</v>
      </c>
    </row>
    <row r="449" spans="1:17" x14ac:dyDescent="0.35">
      <c r="A449" s="60">
        <v>2649</v>
      </c>
      <c r="B449" s="6"/>
      <c r="C449" s="6">
        <v>1</v>
      </c>
      <c r="D449" s="98" t="s">
        <v>856</v>
      </c>
      <c r="E449" s="7"/>
      <c r="F449" s="8">
        <v>40</v>
      </c>
    </row>
    <row r="450" spans="1:17" x14ac:dyDescent="0.35">
      <c r="A450" s="60">
        <v>2650</v>
      </c>
      <c r="B450" s="6"/>
      <c r="C450" s="6"/>
      <c r="D450" s="98" t="s">
        <v>1589</v>
      </c>
      <c r="E450" s="7">
        <v>43191</v>
      </c>
      <c r="F450" s="8">
        <v>22</v>
      </c>
    </row>
    <row r="451" spans="1:17" x14ac:dyDescent="0.35">
      <c r="A451" s="60">
        <v>2651</v>
      </c>
      <c r="B451" s="6"/>
      <c r="C451" s="6">
        <v>1</v>
      </c>
      <c r="D451" s="98" t="s">
        <v>1589</v>
      </c>
      <c r="E451" s="7"/>
      <c r="F451" s="8">
        <v>20</v>
      </c>
    </row>
    <row r="452" spans="1:17" x14ac:dyDescent="0.35">
      <c r="A452" s="60">
        <v>2652</v>
      </c>
      <c r="B452" s="6"/>
      <c r="C452" s="6">
        <v>2</v>
      </c>
      <c r="D452" s="98" t="s">
        <v>1589</v>
      </c>
      <c r="E452" s="7">
        <v>43101</v>
      </c>
      <c r="F452" s="8">
        <v>23</v>
      </c>
    </row>
    <row r="453" spans="1:17" x14ac:dyDescent="0.35">
      <c r="A453" s="60">
        <v>2653</v>
      </c>
      <c r="B453" s="6"/>
      <c r="C453" s="6"/>
      <c r="D453" s="98" t="s">
        <v>896</v>
      </c>
      <c r="E453" s="7">
        <v>42948</v>
      </c>
      <c r="F453" s="8">
        <v>32</v>
      </c>
      <c r="G453" s="3" t="s">
        <v>4592</v>
      </c>
    </row>
    <row r="454" spans="1:17" x14ac:dyDescent="0.35">
      <c r="A454" s="60">
        <v>2654</v>
      </c>
      <c r="B454" s="6"/>
      <c r="C454" s="6"/>
      <c r="D454" s="98" t="s">
        <v>1520</v>
      </c>
      <c r="E454" s="7">
        <v>43252</v>
      </c>
      <c r="F454" s="8">
        <v>3</v>
      </c>
    </row>
    <row r="455" spans="1:17" x14ac:dyDescent="0.35">
      <c r="A455" s="60">
        <v>2655</v>
      </c>
      <c r="B455" s="6"/>
      <c r="C455" s="6">
        <v>0</v>
      </c>
      <c r="D455" s="98" t="s">
        <v>2261</v>
      </c>
      <c r="E455" s="7"/>
      <c r="F455" s="8">
        <v>58.62</v>
      </c>
    </row>
    <row r="456" spans="1:17" x14ac:dyDescent="0.35">
      <c r="A456" s="60">
        <v>2656</v>
      </c>
      <c r="B456" s="6"/>
      <c r="C456" s="6">
        <v>1</v>
      </c>
      <c r="D456" s="100" t="s">
        <v>3192</v>
      </c>
      <c r="E456" s="7"/>
      <c r="F456" s="8">
        <v>35</v>
      </c>
    </row>
    <row r="457" spans="1:17" x14ac:dyDescent="0.35">
      <c r="A457" s="60">
        <v>2657</v>
      </c>
      <c r="B457" s="6"/>
      <c r="C457" s="6"/>
      <c r="D457" s="98" t="s">
        <v>1493</v>
      </c>
      <c r="E457" s="7"/>
      <c r="F457" s="8">
        <v>35</v>
      </c>
    </row>
    <row r="458" spans="1:17" x14ac:dyDescent="0.35">
      <c r="A458" s="60">
        <v>2658</v>
      </c>
      <c r="B458" s="6"/>
      <c r="C458" s="6">
        <v>1</v>
      </c>
      <c r="D458" s="100" t="s">
        <v>2724</v>
      </c>
      <c r="E458" s="7"/>
      <c r="F458" s="8">
        <v>45</v>
      </c>
    </row>
    <row r="459" spans="1:17" x14ac:dyDescent="0.35">
      <c r="A459" s="60">
        <v>2659</v>
      </c>
      <c r="B459" s="6"/>
      <c r="C459" s="6"/>
      <c r="D459" s="98" t="s">
        <v>928</v>
      </c>
      <c r="E459" s="7">
        <v>42826</v>
      </c>
      <c r="F459" s="8">
        <v>60</v>
      </c>
    </row>
    <row r="460" spans="1:17" x14ac:dyDescent="0.35">
      <c r="A460" s="60">
        <v>2660</v>
      </c>
      <c r="B460" s="6"/>
      <c r="C460" s="53">
        <v>10</v>
      </c>
      <c r="D460" s="101" t="s">
        <v>2401</v>
      </c>
      <c r="E460" s="54"/>
      <c r="F460" s="55">
        <v>55</v>
      </c>
      <c r="G460" s="3" t="s">
        <v>4386</v>
      </c>
    </row>
    <row r="461" spans="1:17" x14ac:dyDescent="0.35">
      <c r="A461" s="60">
        <v>2661</v>
      </c>
      <c r="B461" s="6"/>
      <c r="C461" s="6">
        <v>22</v>
      </c>
      <c r="D461" s="100" t="s">
        <v>2558</v>
      </c>
      <c r="E461" s="7"/>
      <c r="F461" s="8">
        <v>60</v>
      </c>
      <c r="H461" s="41"/>
      <c r="Q461" s="25"/>
    </row>
    <row r="462" spans="1:17" x14ac:dyDescent="0.35">
      <c r="A462" s="60">
        <v>2662</v>
      </c>
      <c r="B462" s="6"/>
      <c r="C462" s="6">
        <v>8</v>
      </c>
      <c r="D462" s="98" t="s">
        <v>907</v>
      </c>
      <c r="E462" s="7"/>
      <c r="F462" s="8">
        <v>20</v>
      </c>
      <c r="Q462" s="25"/>
    </row>
    <row r="463" spans="1:17" x14ac:dyDescent="0.35">
      <c r="A463" s="60">
        <v>2663</v>
      </c>
      <c r="B463" s="6"/>
      <c r="C463" s="6"/>
      <c r="D463" s="98" t="s">
        <v>906</v>
      </c>
      <c r="E463" s="7"/>
      <c r="F463" s="8">
        <v>15</v>
      </c>
      <c r="Q463" s="25"/>
    </row>
    <row r="464" spans="1:17" x14ac:dyDescent="0.35">
      <c r="A464" s="60">
        <v>2664</v>
      </c>
      <c r="B464" s="6"/>
      <c r="C464" s="6">
        <v>5</v>
      </c>
      <c r="D464" s="100" t="s">
        <v>2832</v>
      </c>
      <c r="E464" s="7"/>
      <c r="F464" s="8">
        <v>49</v>
      </c>
      <c r="Q464" s="25"/>
    </row>
    <row r="465" spans="1:17" x14ac:dyDescent="0.35">
      <c r="A465" s="60">
        <v>2665</v>
      </c>
      <c r="B465" s="6"/>
      <c r="C465" s="6">
        <v>0</v>
      </c>
      <c r="D465" s="100" t="s">
        <v>3471</v>
      </c>
      <c r="E465" s="7"/>
      <c r="F465" s="8">
        <v>90</v>
      </c>
      <c r="Q465" s="25"/>
    </row>
    <row r="466" spans="1:17" x14ac:dyDescent="0.35">
      <c r="A466" s="60">
        <v>2666</v>
      </c>
      <c r="B466" s="6"/>
      <c r="C466" s="6">
        <v>2</v>
      </c>
      <c r="D466" s="98" t="s">
        <v>1736</v>
      </c>
      <c r="E466" s="7"/>
      <c r="F466" s="8">
        <v>21</v>
      </c>
      <c r="Q466" s="25"/>
    </row>
    <row r="467" spans="1:17" x14ac:dyDescent="0.35">
      <c r="A467" s="60">
        <v>2667</v>
      </c>
      <c r="B467" s="6"/>
      <c r="C467" s="6">
        <v>4</v>
      </c>
      <c r="D467" s="100" t="s">
        <v>2629</v>
      </c>
      <c r="E467" s="7"/>
      <c r="F467" s="8">
        <v>32</v>
      </c>
      <c r="Q467" s="25"/>
    </row>
    <row r="468" spans="1:17" x14ac:dyDescent="0.35">
      <c r="A468" s="60">
        <v>2668</v>
      </c>
      <c r="B468" s="6"/>
      <c r="C468" s="6">
        <v>5</v>
      </c>
      <c r="D468" s="98" t="s">
        <v>2199</v>
      </c>
      <c r="E468" s="7"/>
      <c r="F468" s="8">
        <v>20</v>
      </c>
      <c r="Q468" s="25"/>
    </row>
    <row r="469" spans="1:17" x14ac:dyDescent="0.35">
      <c r="A469" s="60">
        <v>2669</v>
      </c>
      <c r="B469" s="6"/>
      <c r="C469" s="6">
        <v>5</v>
      </c>
      <c r="D469" s="98" t="s">
        <v>2524</v>
      </c>
      <c r="E469" s="7"/>
      <c r="F469" s="8">
        <v>50</v>
      </c>
      <c r="Q469" s="25"/>
    </row>
    <row r="470" spans="1:17" x14ac:dyDescent="0.35">
      <c r="A470" s="60">
        <v>2670</v>
      </c>
      <c r="B470" s="6"/>
      <c r="C470" s="6">
        <v>3</v>
      </c>
      <c r="D470" s="98" t="s">
        <v>2291</v>
      </c>
      <c r="E470" s="7"/>
      <c r="F470" s="8">
        <v>12</v>
      </c>
      <c r="Q470" s="25"/>
    </row>
    <row r="471" spans="1:17" x14ac:dyDescent="0.35">
      <c r="A471" s="60">
        <v>2671</v>
      </c>
      <c r="B471" s="6"/>
      <c r="C471" s="6">
        <v>1</v>
      </c>
      <c r="D471" s="98" t="s">
        <v>1033</v>
      </c>
      <c r="E471" s="7">
        <v>42856</v>
      </c>
      <c r="F471" s="8">
        <v>12</v>
      </c>
      <c r="Q471" s="25"/>
    </row>
    <row r="472" spans="1:17" x14ac:dyDescent="0.35">
      <c r="A472" s="60">
        <v>2672</v>
      </c>
      <c r="B472" s="6"/>
      <c r="C472" s="6">
        <v>0</v>
      </c>
      <c r="D472" s="98" t="s">
        <v>1825</v>
      </c>
      <c r="E472" s="7"/>
      <c r="F472" s="8">
        <v>50</v>
      </c>
      <c r="Q472" s="25"/>
    </row>
    <row r="473" spans="1:17" x14ac:dyDescent="0.35">
      <c r="A473" s="60">
        <v>2673</v>
      </c>
      <c r="B473" s="6"/>
      <c r="C473" s="6">
        <v>2</v>
      </c>
      <c r="D473" s="98" t="s">
        <v>2099</v>
      </c>
      <c r="E473" s="7"/>
      <c r="F473" s="8">
        <v>45</v>
      </c>
      <c r="Q473" s="25"/>
    </row>
    <row r="474" spans="1:17" x14ac:dyDescent="0.35">
      <c r="A474" s="60">
        <v>2674</v>
      </c>
      <c r="B474" s="6"/>
      <c r="C474" s="6">
        <v>3</v>
      </c>
      <c r="D474" s="100" t="s">
        <v>3144</v>
      </c>
      <c r="E474" s="7"/>
      <c r="F474" s="8">
        <v>20</v>
      </c>
      <c r="Q474" s="25"/>
    </row>
    <row r="475" spans="1:17" x14ac:dyDescent="0.35">
      <c r="A475" s="60">
        <v>2675</v>
      </c>
      <c r="B475" s="6"/>
      <c r="C475" s="6">
        <v>1</v>
      </c>
      <c r="D475" s="98" t="s">
        <v>1914</v>
      </c>
      <c r="E475" s="7"/>
      <c r="F475" s="8">
        <v>50</v>
      </c>
      <c r="Q475" s="25"/>
    </row>
    <row r="476" spans="1:17" x14ac:dyDescent="0.35">
      <c r="A476" s="60">
        <v>2676</v>
      </c>
      <c r="B476" s="6"/>
      <c r="C476" s="6">
        <v>0</v>
      </c>
      <c r="D476" s="98" t="s">
        <v>1108</v>
      </c>
      <c r="E476" s="7"/>
      <c r="F476" s="8">
        <v>42</v>
      </c>
      <c r="Q476" s="25"/>
    </row>
    <row r="477" spans="1:17" x14ac:dyDescent="0.35">
      <c r="A477" s="60">
        <v>2677</v>
      </c>
      <c r="B477" s="6"/>
      <c r="C477" s="6">
        <v>1</v>
      </c>
      <c r="D477" s="98" t="s">
        <v>1729</v>
      </c>
      <c r="E477" s="7"/>
      <c r="F477" s="8">
        <v>20</v>
      </c>
      <c r="Q477" s="25"/>
    </row>
    <row r="478" spans="1:17" x14ac:dyDescent="0.35">
      <c r="A478" s="60">
        <v>2678</v>
      </c>
      <c r="B478" s="6"/>
      <c r="C478" s="6">
        <v>1</v>
      </c>
      <c r="D478" s="98" t="s">
        <v>1728</v>
      </c>
      <c r="E478" s="7"/>
      <c r="F478" s="8">
        <v>21</v>
      </c>
      <c r="Q478" s="25"/>
    </row>
    <row r="479" spans="1:17" x14ac:dyDescent="0.35">
      <c r="A479" s="60">
        <v>2679</v>
      </c>
      <c r="B479" s="6"/>
      <c r="C479" s="6">
        <v>0</v>
      </c>
      <c r="D479" s="98" t="s">
        <v>1827</v>
      </c>
      <c r="E479" s="7"/>
      <c r="F479" s="8">
        <v>15</v>
      </c>
      <c r="Q479" s="25"/>
    </row>
    <row r="480" spans="1:17" x14ac:dyDescent="0.35">
      <c r="A480" s="60">
        <v>2680</v>
      </c>
      <c r="B480" s="6"/>
      <c r="C480" s="6">
        <v>0</v>
      </c>
      <c r="D480" s="100" t="s">
        <v>1034</v>
      </c>
      <c r="E480" s="7"/>
      <c r="F480" s="8">
        <v>18</v>
      </c>
      <c r="Q480" s="25"/>
    </row>
    <row r="481" spans="1:17" x14ac:dyDescent="0.35">
      <c r="A481" s="60">
        <v>2681</v>
      </c>
      <c r="B481" s="6"/>
      <c r="C481" s="6">
        <v>5</v>
      </c>
      <c r="D481" s="100" t="s">
        <v>1035</v>
      </c>
      <c r="E481" s="7"/>
      <c r="F481" s="8">
        <v>30</v>
      </c>
      <c r="Q481" s="25"/>
    </row>
    <row r="482" spans="1:17" x14ac:dyDescent="0.35">
      <c r="A482" s="60">
        <v>2682</v>
      </c>
      <c r="B482" s="6"/>
      <c r="C482" s="6">
        <v>0</v>
      </c>
      <c r="D482" s="98" t="s">
        <v>1106</v>
      </c>
      <c r="E482" s="7"/>
      <c r="F482" s="8">
        <v>25</v>
      </c>
      <c r="Q482" s="25"/>
    </row>
    <row r="483" spans="1:17" x14ac:dyDescent="0.35">
      <c r="A483" s="60">
        <v>2683</v>
      </c>
      <c r="B483" s="6"/>
      <c r="C483" s="6">
        <v>1</v>
      </c>
      <c r="D483" s="98" t="s">
        <v>2496</v>
      </c>
      <c r="E483" s="7"/>
      <c r="F483" s="8">
        <v>20</v>
      </c>
      <c r="Q483" s="25"/>
    </row>
    <row r="484" spans="1:17" x14ac:dyDescent="0.35">
      <c r="A484" s="60">
        <v>2684</v>
      </c>
      <c r="B484" s="6"/>
      <c r="C484" s="6">
        <v>0</v>
      </c>
      <c r="D484" s="98" t="s">
        <v>2138</v>
      </c>
      <c r="E484" s="7"/>
      <c r="F484" s="8">
        <v>25</v>
      </c>
      <c r="Q484" s="25"/>
    </row>
    <row r="485" spans="1:17" x14ac:dyDescent="0.35">
      <c r="A485" s="60">
        <v>2685</v>
      </c>
      <c r="B485" s="6"/>
      <c r="C485" s="6">
        <v>0</v>
      </c>
      <c r="D485" s="98" t="s">
        <v>2459</v>
      </c>
      <c r="E485" s="7"/>
      <c r="F485" s="8">
        <v>18</v>
      </c>
      <c r="Q485" s="25"/>
    </row>
    <row r="486" spans="1:17" x14ac:dyDescent="0.35">
      <c r="A486" s="60">
        <v>2686</v>
      </c>
      <c r="B486" s="6"/>
      <c r="C486" s="6">
        <v>2</v>
      </c>
      <c r="D486" s="100" t="s">
        <v>2663</v>
      </c>
      <c r="E486" s="7"/>
      <c r="F486" s="8">
        <v>20</v>
      </c>
    </row>
    <row r="487" spans="1:17" x14ac:dyDescent="0.35">
      <c r="A487" s="60">
        <v>2687</v>
      </c>
      <c r="B487" s="6"/>
      <c r="C487" s="6">
        <v>0</v>
      </c>
      <c r="D487" s="98" t="s">
        <v>2285</v>
      </c>
      <c r="E487" s="7"/>
      <c r="F487" s="8">
        <v>25</v>
      </c>
    </row>
    <row r="488" spans="1:17" x14ac:dyDescent="0.35">
      <c r="A488" s="60">
        <v>2688</v>
      </c>
      <c r="B488" s="6"/>
      <c r="C488" s="6">
        <v>0</v>
      </c>
      <c r="D488" s="98" t="s">
        <v>2284</v>
      </c>
      <c r="E488" s="7"/>
      <c r="F488" s="8">
        <v>15</v>
      </c>
    </row>
    <row r="489" spans="1:17" x14ac:dyDescent="0.35">
      <c r="A489" s="60">
        <v>2689</v>
      </c>
      <c r="B489" s="6"/>
      <c r="C489" s="6">
        <v>0</v>
      </c>
      <c r="D489" s="98" t="s">
        <v>1727</v>
      </c>
      <c r="E489" s="7"/>
      <c r="F489" s="8">
        <v>22</v>
      </c>
    </row>
    <row r="490" spans="1:17" x14ac:dyDescent="0.35">
      <c r="A490" s="60">
        <v>2690</v>
      </c>
      <c r="B490" s="6"/>
      <c r="C490" s="6">
        <v>0</v>
      </c>
      <c r="D490" s="98" t="s">
        <v>2177</v>
      </c>
      <c r="E490" s="7"/>
      <c r="F490" s="8">
        <v>35</v>
      </c>
    </row>
    <row r="491" spans="1:17" x14ac:dyDescent="0.35">
      <c r="A491" s="60">
        <v>2691</v>
      </c>
      <c r="B491" s="6"/>
      <c r="C491" s="6">
        <v>0</v>
      </c>
      <c r="D491" s="98" t="s">
        <v>2092</v>
      </c>
      <c r="E491" s="7"/>
      <c r="F491" s="8">
        <v>20</v>
      </c>
    </row>
    <row r="492" spans="1:17" x14ac:dyDescent="0.35">
      <c r="A492" s="60">
        <v>2692</v>
      </c>
      <c r="B492" s="6"/>
      <c r="C492" s="6"/>
      <c r="D492" s="98" t="s">
        <v>1104</v>
      </c>
      <c r="E492" s="7"/>
      <c r="F492" s="8">
        <v>18</v>
      </c>
    </row>
    <row r="493" spans="1:17" x14ac:dyDescent="0.35">
      <c r="A493" s="60">
        <v>2693</v>
      </c>
      <c r="B493" s="6"/>
      <c r="C493" s="6">
        <v>0</v>
      </c>
      <c r="D493" s="98" t="s">
        <v>2458</v>
      </c>
      <c r="E493" s="7"/>
      <c r="F493" s="8">
        <v>16</v>
      </c>
    </row>
    <row r="494" spans="1:17" x14ac:dyDescent="0.35">
      <c r="A494" s="60">
        <v>2694</v>
      </c>
      <c r="B494" s="6"/>
      <c r="C494" s="6"/>
      <c r="D494" s="98" t="s">
        <v>1105</v>
      </c>
      <c r="E494" s="7"/>
      <c r="F494" s="8">
        <v>16</v>
      </c>
    </row>
    <row r="495" spans="1:17" x14ac:dyDescent="0.35">
      <c r="A495" s="60">
        <v>2695</v>
      </c>
      <c r="B495" s="6"/>
      <c r="C495" s="6">
        <v>4</v>
      </c>
      <c r="D495" s="100" t="s">
        <v>2662</v>
      </c>
      <c r="E495" s="7"/>
      <c r="F495" s="8">
        <v>22</v>
      </c>
    </row>
    <row r="496" spans="1:17" x14ac:dyDescent="0.35">
      <c r="A496" s="60">
        <v>2696</v>
      </c>
      <c r="B496" s="6"/>
      <c r="C496" s="6">
        <v>0</v>
      </c>
      <c r="D496" s="98" t="s">
        <v>1826</v>
      </c>
      <c r="E496" s="7"/>
      <c r="F496" s="8">
        <v>32</v>
      </c>
    </row>
    <row r="497" spans="1:8" x14ac:dyDescent="0.35">
      <c r="A497" s="60">
        <v>2697</v>
      </c>
      <c r="B497" s="6"/>
      <c r="C497" s="6">
        <v>4</v>
      </c>
      <c r="D497" s="100" t="s">
        <v>3142</v>
      </c>
      <c r="E497" s="7"/>
      <c r="F497" s="8">
        <v>10</v>
      </c>
    </row>
    <row r="498" spans="1:8" x14ac:dyDescent="0.35">
      <c r="A498" s="60">
        <v>2698</v>
      </c>
      <c r="B498" s="6"/>
      <c r="C498" s="6">
        <v>2</v>
      </c>
      <c r="D498" s="98" t="s">
        <v>1963</v>
      </c>
      <c r="E498" s="7"/>
      <c r="F498" s="8">
        <v>25</v>
      </c>
    </row>
    <row r="499" spans="1:8" x14ac:dyDescent="0.35">
      <c r="A499" s="60">
        <v>2699</v>
      </c>
      <c r="B499" s="6"/>
      <c r="C499" s="6">
        <v>2</v>
      </c>
      <c r="D499" s="98" t="s">
        <v>1962</v>
      </c>
      <c r="E499" s="7"/>
      <c r="F499" s="8">
        <v>15</v>
      </c>
    </row>
    <row r="500" spans="1:8" x14ac:dyDescent="0.35">
      <c r="A500" s="60">
        <v>2700</v>
      </c>
      <c r="B500" s="6"/>
      <c r="C500" s="6">
        <v>0</v>
      </c>
      <c r="D500" s="98" t="s">
        <v>892</v>
      </c>
      <c r="E500" s="7">
        <v>44348</v>
      </c>
      <c r="F500" s="8">
        <v>90</v>
      </c>
    </row>
    <row r="501" spans="1:8" x14ac:dyDescent="0.35">
      <c r="A501" s="60">
        <v>2701</v>
      </c>
      <c r="B501" s="6"/>
      <c r="C501" s="6">
        <v>0</v>
      </c>
      <c r="D501" s="100" t="s">
        <v>2858</v>
      </c>
      <c r="E501" s="7">
        <v>44652</v>
      </c>
      <c r="F501" s="8">
        <v>70</v>
      </c>
      <c r="H501" s="9"/>
    </row>
    <row r="502" spans="1:8" x14ac:dyDescent="0.35">
      <c r="A502" s="60">
        <v>2702</v>
      </c>
      <c r="B502" s="6"/>
      <c r="C502" s="6">
        <v>0</v>
      </c>
      <c r="D502" s="98" t="s">
        <v>1078</v>
      </c>
      <c r="E502" s="7">
        <v>43525</v>
      </c>
      <c r="F502" s="8">
        <v>23</v>
      </c>
    </row>
    <row r="503" spans="1:8" x14ac:dyDescent="0.35">
      <c r="A503" s="60">
        <v>2703</v>
      </c>
      <c r="B503" s="6"/>
      <c r="C503" s="6">
        <v>2</v>
      </c>
      <c r="D503" s="98" t="s">
        <v>852</v>
      </c>
      <c r="E503" s="7">
        <v>43405</v>
      </c>
      <c r="F503" s="8">
        <v>110</v>
      </c>
    </row>
    <row r="504" spans="1:8" x14ac:dyDescent="0.35">
      <c r="A504" s="60">
        <v>2704</v>
      </c>
      <c r="B504" s="6"/>
      <c r="C504" s="6">
        <v>1</v>
      </c>
      <c r="D504" s="100" t="s">
        <v>4351</v>
      </c>
      <c r="E504" s="13"/>
      <c r="F504" s="8">
        <v>145</v>
      </c>
      <c r="H504" s="25"/>
    </row>
    <row r="505" spans="1:8" x14ac:dyDescent="0.35">
      <c r="A505" s="60">
        <v>2705</v>
      </c>
      <c r="B505" s="6"/>
      <c r="C505" s="6">
        <v>1</v>
      </c>
      <c r="D505" s="100" t="s">
        <v>2725</v>
      </c>
      <c r="E505" s="7">
        <v>44256</v>
      </c>
      <c r="F505" s="8">
        <v>85</v>
      </c>
    </row>
    <row r="506" spans="1:8" x14ac:dyDescent="0.35">
      <c r="A506" s="60">
        <v>2706</v>
      </c>
      <c r="B506" s="6"/>
      <c r="C506" s="6"/>
      <c r="D506" s="98" t="s">
        <v>859</v>
      </c>
      <c r="E506" s="7"/>
      <c r="F506" s="8">
        <v>63</v>
      </c>
    </row>
    <row r="507" spans="1:8" x14ac:dyDescent="0.35">
      <c r="A507" s="60">
        <v>2707</v>
      </c>
      <c r="B507" s="6"/>
      <c r="C507" s="6"/>
      <c r="D507" s="98" t="s">
        <v>860</v>
      </c>
      <c r="E507" s="7"/>
      <c r="F507" s="8">
        <v>15</v>
      </c>
    </row>
    <row r="508" spans="1:8" x14ac:dyDescent="0.35">
      <c r="A508" s="60">
        <v>2708</v>
      </c>
      <c r="B508" s="6"/>
      <c r="C508" s="6">
        <v>1</v>
      </c>
      <c r="D508" s="100" t="s">
        <v>3076</v>
      </c>
      <c r="E508" s="7"/>
      <c r="F508" s="8">
        <v>18</v>
      </c>
    </row>
    <row r="509" spans="1:8" x14ac:dyDescent="0.35">
      <c r="A509" s="60">
        <v>2709</v>
      </c>
      <c r="B509" s="6"/>
      <c r="C509" s="6">
        <v>2</v>
      </c>
      <c r="D509" s="98" t="s">
        <v>1040</v>
      </c>
      <c r="E509" s="7">
        <v>44742</v>
      </c>
      <c r="F509" s="8">
        <v>20</v>
      </c>
    </row>
    <row r="510" spans="1:8" x14ac:dyDescent="0.35">
      <c r="A510" s="60">
        <v>2710</v>
      </c>
      <c r="B510" s="6"/>
      <c r="C510" s="6">
        <v>2</v>
      </c>
      <c r="D510" s="98" t="s">
        <v>1041</v>
      </c>
      <c r="E510" s="7">
        <v>43132</v>
      </c>
      <c r="F510" s="8">
        <v>25</v>
      </c>
    </row>
    <row r="511" spans="1:8" x14ac:dyDescent="0.35">
      <c r="A511" s="60">
        <v>2711</v>
      </c>
      <c r="B511" s="6"/>
      <c r="C511" s="6"/>
      <c r="D511" s="98" t="s">
        <v>1622</v>
      </c>
      <c r="E511" s="7">
        <v>43709</v>
      </c>
      <c r="F511" s="8">
        <v>45</v>
      </c>
    </row>
    <row r="512" spans="1:8" x14ac:dyDescent="0.35">
      <c r="A512" s="60">
        <v>2712</v>
      </c>
      <c r="B512" s="6"/>
      <c r="C512" s="6">
        <v>1</v>
      </c>
      <c r="D512" s="98" t="s">
        <v>1621</v>
      </c>
      <c r="E512" s="7">
        <v>43709</v>
      </c>
      <c r="F512" s="8">
        <v>60</v>
      </c>
      <c r="H512" s="25"/>
    </row>
    <row r="513" spans="1:8" x14ac:dyDescent="0.35">
      <c r="A513" s="60">
        <v>2713</v>
      </c>
      <c r="B513" s="6"/>
      <c r="C513" s="6">
        <v>1</v>
      </c>
      <c r="D513" s="100" t="s">
        <v>2819</v>
      </c>
      <c r="E513" s="7"/>
      <c r="F513" s="8">
        <v>70</v>
      </c>
    </row>
    <row r="514" spans="1:8" x14ac:dyDescent="0.35">
      <c r="A514" s="60">
        <v>2714</v>
      </c>
      <c r="B514" s="6"/>
      <c r="C514" s="6">
        <v>2</v>
      </c>
      <c r="D514" s="98" t="s">
        <v>1784</v>
      </c>
      <c r="E514" s="7"/>
      <c r="F514" s="8">
        <v>22</v>
      </c>
    </row>
    <row r="515" spans="1:8" x14ac:dyDescent="0.35">
      <c r="A515" s="60">
        <v>2715</v>
      </c>
      <c r="B515" s="6"/>
      <c r="C515" s="6">
        <v>2</v>
      </c>
      <c r="D515" s="98" t="s">
        <v>863</v>
      </c>
      <c r="E515" s="7"/>
      <c r="F515" s="8">
        <v>25</v>
      </c>
    </row>
    <row r="516" spans="1:8" x14ac:dyDescent="0.35">
      <c r="A516" s="60">
        <v>2716</v>
      </c>
      <c r="B516" s="6"/>
      <c r="C516" s="6">
        <v>1</v>
      </c>
      <c r="D516" s="98" t="s">
        <v>864</v>
      </c>
      <c r="E516" s="7"/>
      <c r="F516" s="8">
        <v>70</v>
      </c>
    </row>
    <row r="517" spans="1:8" x14ac:dyDescent="0.35">
      <c r="A517" s="60">
        <v>2717</v>
      </c>
      <c r="B517" s="6"/>
      <c r="C517" s="6">
        <v>0</v>
      </c>
      <c r="D517" s="100" t="s">
        <v>2553</v>
      </c>
      <c r="E517" s="7"/>
      <c r="F517" s="8">
        <v>15</v>
      </c>
    </row>
    <row r="518" spans="1:8" x14ac:dyDescent="0.35">
      <c r="A518" s="60">
        <v>2718</v>
      </c>
      <c r="B518" s="6"/>
      <c r="C518" s="6">
        <v>0</v>
      </c>
      <c r="D518" s="98" t="s">
        <v>954</v>
      </c>
      <c r="E518" s="7">
        <v>44287</v>
      </c>
      <c r="F518" s="8">
        <v>70</v>
      </c>
    </row>
    <row r="519" spans="1:8" x14ac:dyDescent="0.35">
      <c r="A519" s="60">
        <v>2719</v>
      </c>
      <c r="B519" s="6"/>
      <c r="C519" s="6">
        <v>0</v>
      </c>
      <c r="D519" s="100" t="s">
        <v>4258</v>
      </c>
      <c r="E519" s="7">
        <v>44927</v>
      </c>
      <c r="F519" s="8">
        <v>55</v>
      </c>
    </row>
    <row r="520" spans="1:8" x14ac:dyDescent="0.35">
      <c r="A520" s="60">
        <v>2720</v>
      </c>
      <c r="B520" s="6"/>
      <c r="C520" s="6">
        <v>1</v>
      </c>
      <c r="D520" s="98" t="s">
        <v>955</v>
      </c>
      <c r="E520" s="7">
        <v>44470</v>
      </c>
      <c r="F520" s="8">
        <v>28</v>
      </c>
    </row>
    <row r="521" spans="1:8" x14ac:dyDescent="0.35">
      <c r="A521" s="60">
        <v>2721</v>
      </c>
      <c r="B521" s="6"/>
      <c r="C521" s="6">
        <v>1</v>
      </c>
      <c r="D521" s="100" t="s">
        <v>2632</v>
      </c>
      <c r="E521" s="7">
        <v>44378</v>
      </c>
      <c r="F521" s="8">
        <v>38</v>
      </c>
    </row>
    <row r="522" spans="1:8" x14ac:dyDescent="0.35">
      <c r="A522" s="60">
        <v>2722</v>
      </c>
      <c r="B522" s="6"/>
      <c r="C522" s="6">
        <v>1</v>
      </c>
      <c r="D522" s="98" t="s">
        <v>1949</v>
      </c>
      <c r="E522" s="7">
        <v>44197</v>
      </c>
      <c r="F522" s="8">
        <v>120</v>
      </c>
    </row>
    <row r="523" spans="1:8" x14ac:dyDescent="0.35">
      <c r="A523" s="60">
        <v>2723</v>
      </c>
      <c r="B523" s="6"/>
      <c r="C523" s="6">
        <v>1</v>
      </c>
      <c r="D523" s="98" t="s">
        <v>2338</v>
      </c>
      <c r="E523" s="7"/>
      <c r="F523" s="8">
        <v>68</v>
      </c>
      <c r="H523" s="25"/>
    </row>
    <row r="524" spans="1:8" x14ac:dyDescent="0.35">
      <c r="A524" s="60">
        <v>2724</v>
      </c>
      <c r="B524" s="6"/>
      <c r="C524" s="6">
        <v>1</v>
      </c>
      <c r="D524" s="98" t="s">
        <v>1873</v>
      </c>
      <c r="E524" s="7"/>
      <c r="F524" s="8">
        <v>45</v>
      </c>
      <c r="H524" s="25"/>
    </row>
    <row r="525" spans="1:8" x14ac:dyDescent="0.35">
      <c r="A525" s="60">
        <v>2725</v>
      </c>
      <c r="B525" s="6"/>
      <c r="C525" s="6">
        <v>1</v>
      </c>
      <c r="D525" s="100" t="s">
        <v>3393</v>
      </c>
      <c r="E525" s="7">
        <v>43922</v>
      </c>
      <c r="F525" s="8">
        <v>134</v>
      </c>
      <c r="H525" s="25"/>
    </row>
    <row r="526" spans="1:8" x14ac:dyDescent="0.35">
      <c r="A526" s="60">
        <v>2726</v>
      </c>
      <c r="B526" s="6"/>
      <c r="C526" s="6">
        <v>4</v>
      </c>
      <c r="D526" s="100" t="s">
        <v>4387</v>
      </c>
      <c r="E526" s="13">
        <v>44228</v>
      </c>
      <c r="F526" s="8">
        <v>45</v>
      </c>
    </row>
    <row r="527" spans="1:8" x14ac:dyDescent="0.35">
      <c r="A527" s="60">
        <v>2727</v>
      </c>
      <c r="B527" s="6"/>
      <c r="C527" s="6">
        <v>1</v>
      </c>
      <c r="D527" s="100" t="s">
        <v>3477</v>
      </c>
      <c r="E527" s="7"/>
      <c r="F527" s="8">
        <v>120</v>
      </c>
    </row>
    <row r="528" spans="1:8" x14ac:dyDescent="0.35">
      <c r="A528" s="60">
        <v>2728</v>
      </c>
      <c r="B528" s="6"/>
      <c r="C528" s="6">
        <v>2</v>
      </c>
      <c r="D528" s="100" t="s">
        <v>3483</v>
      </c>
      <c r="E528" s="7"/>
      <c r="F528" s="8">
        <v>40</v>
      </c>
    </row>
    <row r="529" spans="1:6" x14ac:dyDescent="0.35">
      <c r="A529" s="60">
        <v>2729</v>
      </c>
      <c r="B529" s="6"/>
      <c r="C529" s="6">
        <v>2</v>
      </c>
      <c r="D529" s="100" t="s">
        <v>3482</v>
      </c>
      <c r="E529" s="7"/>
      <c r="F529" s="8">
        <v>22</v>
      </c>
    </row>
    <row r="530" spans="1:6" x14ac:dyDescent="0.35">
      <c r="A530" s="60">
        <v>2730</v>
      </c>
      <c r="B530" s="6"/>
      <c r="C530" s="6">
        <v>1</v>
      </c>
      <c r="D530" s="100" t="s">
        <v>3484</v>
      </c>
      <c r="E530" s="7">
        <v>45383</v>
      </c>
      <c r="F530" s="8">
        <v>100</v>
      </c>
    </row>
    <row r="531" spans="1:6" x14ac:dyDescent="0.35">
      <c r="A531" s="60">
        <v>2731</v>
      </c>
      <c r="B531" s="6"/>
      <c r="C531" s="6">
        <v>1</v>
      </c>
      <c r="D531" s="100" t="s">
        <v>3485</v>
      </c>
      <c r="E531" s="7">
        <v>44409</v>
      </c>
      <c r="F531" s="8">
        <v>50</v>
      </c>
    </row>
    <row r="532" spans="1:6" x14ac:dyDescent="0.35">
      <c r="A532" s="60">
        <v>2732</v>
      </c>
      <c r="B532" s="6"/>
      <c r="C532" s="6">
        <v>1</v>
      </c>
      <c r="D532" s="100" t="s">
        <v>3767</v>
      </c>
      <c r="E532" s="7"/>
      <c r="F532" s="8">
        <v>50</v>
      </c>
    </row>
    <row r="533" spans="1:6" x14ac:dyDescent="0.35">
      <c r="A533" s="60">
        <v>2733</v>
      </c>
      <c r="B533" s="6"/>
      <c r="C533" s="6">
        <v>1</v>
      </c>
      <c r="D533" s="100" t="s">
        <v>3787</v>
      </c>
      <c r="E533" s="7">
        <v>44562</v>
      </c>
      <c r="F533" s="8">
        <v>85</v>
      </c>
    </row>
    <row r="534" spans="1:6" x14ac:dyDescent="0.35">
      <c r="A534" s="60">
        <v>2734</v>
      </c>
      <c r="B534" s="6"/>
      <c r="C534" s="6">
        <v>0</v>
      </c>
      <c r="D534" s="100" t="s">
        <v>3788</v>
      </c>
      <c r="E534" s="7">
        <v>44621</v>
      </c>
      <c r="F534" s="8">
        <v>90</v>
      </c>
    </row>
    <row r="535" spans="1:6" x14ac:dyDescent="0.35">
      <c r="A535" s="60">
        <v>2735</v>
      </c>
      <c r="B535" s="6"/>
      <c r="C535" s="6">
        <v>3</v>
      </c>
      <c r="D535" s="100" t="s">
        <v>3837</v>
      </c>
      <c r="E535" s="7"/>
      <c r="F535" s="8">
        <v>0</v>
      </c>
    </row>
    <row r="536" spans="1:6" x14ac:dyDescent="0.35">
      <c r="A536" s="60">
        <v>2736</v>
      </c>
      <c r="B536" s="6"/>
      <c r="C536" s="6">
        <v>2</v>
      </c>
      <c r="D536" s="100" t="s">
        <v>3838</v>
      </c>
      <c r="E536" s="7"/>
      <c r="F536" s="8">
        <v>0</v>
      </c>
    </row>
    <row r="537" spans="1:6" x14ac:dyDescent="0.35">
      <c r="A537" s="60">
        <v>2737</v>
      </c>
      <c r="B537" s="6"/>
      <c r="C537" s="6">
        <v>0</v>
      </c>
      <c r="D537" s="100" t="s">
        <v>4174</v>
      </c>
      <c r="E537" s="7"/>
      <c r="F537" s="8">
        <v>10</v>
      </c>
    </row>
    <row r="538" spans="1:6" x14ac:dyDescent="0.35">
      <c r="A538" s="60">
        <v>2738</v>
      </c>
      <c r="B538" s="6"/>
      <c r="C538" s="6">
        <v>0</v>
      </c>
      <c r="D538" s="100" t="s">
        <v>4175</v>
      </c>
      <c r="E538" s="7"/>
      <c r="F538" s="8">
        <v>180</v>
      </c>
    </row>
  </sheetData>
  <autoFilter ref="B1:H538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BÚSQUEDA DE MEDICAMENTOS</vt:lpstr>
      <vt:lpstr>MATERIAL DE CURACIÓN</vt:lpstr>
      <vt:lpstr>PERF. Y REBOTICA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HP</cp:lastModifiedBy>
  <cp:lastPrinted>2022-02-26T19:31:23Z</cp:lastPrinted>
  <dcterms:created xsi:type="dcterms:W3CDTF">2016-07-15T17:10:31Z</dcterms:created>
  <dcterms:modified xsi:type="dcterms:W3CDTF">2022-08-18T04:48:23Z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0fdc5d3d-5385-4e0b-aa24-3195fb31945e</vt:lpwstr>
  </property>
</Properties>
</file>