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codeName="ThisWorkbook"/>
  <xr:revisionPtr revIDLastSave="0" documentId="13_ncr:1_{367553CE-B527-40D3-826C-BFBDC9CE62FD}" xr6:coauthVersionLast="47" xr6:coauthVersionMax="47" xr10:uidLastSave="{00000000-0000-0000-0000-000000000000}"/>
  <bookViews>
    <workbookView xWindow="-108" yWindow="-108" windowWidth="23256" windowHeight="12576" xr2:uid="{00000000-000D-0000-FFFF-FFFF00000000}"/>
  </bookViews>
  <sheets>
    <sheet name="PlanificationProjet" sheetId="11" r:id="rId1"/>
    <sheet name="À propos de" sheetId="12" r:id="rId2"/>
  </sheets>
  <definedNames>
    <definedName name="Aujourd’hui" localSheetId="0">TODAY()</definedName>
    <definedName name="avancement_tâche" localSheetId="0">PlanificationProjet!$D1</definedName>
    <definedName name="Début_Projet">PlanificationProjet!$E$3</definedName>
    <definedName name="début_tâche" localSheetId="0">PlanificationProjet!$E1</definedName>
    <definedName name="fin_tâche" localSheetId="0">PlanificationProjet!$F1</definedName>
    <definedName name="_xlnm.Print_Titles" localSheetId="0">PlanificationProjet!$4:$6</definedName>
    <definedName name="Semaine_Affichage">PlanificationProjet!$E$4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9" i="11" l="1"/>
  <c r="E29" i="11"/>
  <c r="F27" i="11"/>
  <c r="E3" i="11"/>
  <c r="E9" i="11" s="1"/>
  <c r="H7" i="11"/>
  <c r="F9" i="11" l="1"/>
  <c r="I5" i="11"/>
  <c r="F10" i="11" l="1"/>
  <c r="E11" i="11"/>
  <c r="F11" i="11" s="1"/>
  <c r="E10" i="11"/>
  <c r="H34" i="11"/>
  <c r="H33" i="11"/>
  <c r="H28" i="11"/>
  <c r="H22" i="11"/>
  <c r="H16" i="11"/>
  <c r="H8" i="11"/>
  <c r="I6" i="11" l="1"/>
  <c r="H9" i="11"/>
  <c r="E12" i="11"/>
  <c r="F12" i="11" s="1"/>
  <c r="H11" i="11" l="1"/>
  <c r="E13" i="11"/>
  <c r="J5" i="11"/>
  <c r="J6" i="11" s="1"/>
  <c r="E14" i="11" l="1"/>
  <c r="F13" i="11"/>
  <c r="H13" i="11" s="1"/>
  <c r="K5" i="11"/>
  <c r="K6" i="11" s="1"/>
  <c r="H12" i="11"/>
  <c r="E15" i="11" l="1"/>
  <c r="F14" i="11"/>
  <c r="H14" i="11" s="1"/>
  <c r="F15" i="11"/>
  <c r="E17" i="11"/>
  <c r="L5" i="11"/>
  <c r="L6" i="11" s="1"/>
  <c r="E18" i="11" l="1"/>
  <c r="F17" i="11"/>
  <c r="H17" i="11" s="1"/>
  <c r="M5" i="11"/>
  <c r="M6" i="11" s="1"/>
  <c r="F18" i="11" l="1"/>
  <c r="E19" i="11" s="1"/>
  <c r="N5" i="11"/>
  <c r="N6" i="11" s="1"/>
  <c r="H18" i="11" l="1"/>
  <c r="E20" i="11"/>
  <c r="F19" i="11"/>
  <c r="H19" i="11" s="1"/>
  <c r="O5" i="11"/>
  <c r="O6" i="11" s="1"/>
  <c r="E21" i="11" l="1"/>
  <c r="F20" i="11"/>
  <c r="H20" i="11" s="1"/>
  <c r="P5" i="11"/>
  <c r="E23" i="11" l="1"/>
  <c r="F23" i="11" s="1"/>
  <c r="E30" i="11" s="1"/>
  <c r="F21" i="11"/>
  <c r="H21" i="11" s="1"/>
  <c r="P6" i="11"/>
  <c r="Q5" i="11"/>
  <c r="Q6" i="11" s="1"/>
  <c r="E31" i="11" l="1"/>
  <c r="E32" i="11" s="1"/>
  <c r="F30" i="11"/>
  <c r="F31" i="11" s="1"/>
  <c r="F32" i="11" s="1"/>
  <c r="R5" i="11"/>
  <c r="R6" i="11" s="1"/>
  <c r="H32" i="11" l="1"/>
  <c r="H31" i="11"/>
  <c r="S5" i="11"/>
  <c r="S6" i="11" s="1"/>
  <c r="T5" i="11" l="1"/>
  <c r="T6" i="11" s="1"/>
  <c r="U5" i="11" l="1"/>
  <c r="U6" i="11" s="1"/>
  <c r="V5" i="11" l="1"/>
  <c r="V6" i="11" s="1"/>
  <c r="W5" i="11" l="1"/>
  <c r="W6" i="11" l="1"/>
  <c r="W4" i="11"/>
  <c r="X5" i="11"/>
  <c r="X6" i="11" s="1"/>
  <c r="Y5" i="11" l="1"/>
  <c r="Y6" i="11" s="1"/>
  <c r="Z5" i="11" l="1"/>
  <c r="Z6" i="11" s="1"/>
  <c r="AA5" i="11" l="1"/>
  <c r="AA6" i="11" s="1"/>
  <c r="AB5" i="11" l="1"/>
  <c r="AB6" i="11" s="1"/>
  <c r="AC5" i="11" l="1"/>
  <c r="AC6" i="11" s="1"/>
  <c r="AD5" i="11" l="1"/>
  <c r="AD6" i="11" s="1"/>
  <c r="AE5" i="11" l="1"/>
  <c r="AE6" i="11" s="1"/>
  <c r="AD4" i="11"/>
  <c r="AF5" i="11" l="1"/>
  <c r="AF6" i="11" s="1"/>
  <c r="AG5" i="11" l="1"/>
  <c r="AG6" i="11" s="1"/>
  <c r="AH5" i="11" l="1"/>
  <c r="AH6" i="11" s="1"/>
  <c r="AI5" i="11" l="1"/>
  <c r="AI6" i="11" s="1"/>
  <c r="AJ5" i="11" l="1"/>
  <c r="AJ6" i="11" s="1"/>
  <c r="AK5" i="11" l="1"/>
  <c r="AK6" i="11" s="1"/>
  <c r="AL5" i="11" l="1"/>
  <c r="AL6" i="11" s="1"/>
  <c r="AK4" i="11"/>
  <c r="AM5" i="11" l="1"/>
  <c r="AM6" i="11" s="1"/>
  <c r="AN5" i="11" l="1"/>
  <c r="AN6" i="11" s="1"/>
  <c r="AO5" i="11" l="1"/>
  <c r="AO6" i="11" s="1"/>
  <c r="AP5" i="11" l="1"/>
  <c r="AP6" i="11" s="1"/>
  <c r="AQ5" i="11" l="1"/>
  <c r="AQ6" i="11" s="1"/>
  <c r="AR5" i="11" l="1"/>
  <c r="AR6" i="11" s="1"/>
  <c r="AS5" i="11" l="1"/>
  <c r="AS6" i="11" s="1"/>
  <c r="AR4" i="11"/>
  <c r="AT5" i="11" l="1"/>
  <c r="AT6" i="11" s="1"/>
  <c r="AU5" i="11" l="1"/>
  <c r="AU6" i="11" s="1"/>
  <c r="AV5" i="11" l="1"/>
  <c r="AV6" i="11" s="1"/>
  <c r="AW5" i="11" l="1"/>
  <c r="AW6" i="11" s="1"/>
  <c r="AX5" i="11" l="1"/>
  <c r="AX6" i="11" s="1"/>
  <c r="AY5" i="11" l="1"/>
  <c r="AY6" i="11" l="1"/>
  <c r="AY4" i="11"/>
  <c r="AZ5" i="11"/>
  <c r="AZ6" i="11" s="1"/>
  <c r="BA5" i="11" l="1"/>
  <c r="BA6" i="11" s="1"/>
  <c r="BB5" i="11" l="1"/>
  <c r="BB6" i="11" s="1"/>
  <c r="BC5" i="11" l="1"/>
  <c r="BC6" i="11" s="1"/>
  <c r="BD5" i="11" l="1"/>
  <c r="BD6" i="11" s="1"/>
  <c r="BE5" i="11" l="1"/>
  <c r="BE6" i="11" s="1"/>
  <c r="BF5" i="11" l="1"/>
  <c r="BF6" i="11" l="1"/>
  <c r="BF4" i="11"/>
  <c r="BG5" i="11"/>
  <c r="BG6" i="11" s="1"/>
  <c r="BH5" i="11" l="1"/>
  <c r="BH6" i="11" s="1"/>
  <c r="BI5" i="11" l="1"/>
  <c r="BI6" i="11" s="1"/>
  <c r="BJ5" i="11" l="1"/>
  <c r="BJ6" i="11" s="1"/>
  <c r="BK5" i="11" l="1"/>
  <c r="BK6" i="11" s="1"/>
  <c r="BL5" i="11" l="1"/>
  <c r="BL6" i="11" l="1"/>
  <c r="BM5" i="11"/>
  <c r="BM4" i="11" s="1"/>
  <c r="BN5" i="11" l="1"/>
  <c r="BM6" i="11"/>
  <c r="BO5" i="11" l="1"/>
  <c r="BN6" i="11"/>
  <c r="BO6" i="11" l="1"/>
  <c r="BP5" i="11"/>
  <c r="BQ5" i="11" l="1"/>
  <c r="BP6" i="11"/>
  <c r="BQ6" i="11" l="1"/>
  <c r="BR5" i="11"/>
  <c r="BR6" i="11" l="1"/>
  <c r="BS5" i="11"/>
  <c r="BS6" i="11" l="1"/>
  <c r="BT5" i="11"/>
  <c r="BT4" i="11" s="1"/>
  <c r="BT6" i="11" l="1"/>
  <c r="BU5" i="11"/>
  <c r="BU6" i="11" l="1"/>
  <c r="BV5" i="11"/>
  <c r="BV6" i="11" l="1"/>
  <c r="BW5" i="11"/>
  <c r="BW6" i="11" l="1"/>
  <c r="BX5" i="11"/>
  <c r="BX6" i="11" l="1"/>
  <c r="BY5" i="11"/>
  <c r="BY6" i="11" l="1"/>
  <c r="BZ5" i="11"/>
  <c r="BZ6" i="11" l="1"/>
  <c r="CA5" i="11"/>
  <c r="CB5" i="11" l="1"/>
  <c r="CA6" i="11"/>
  <c r="CA4" i="11"/>
  <c r="CC5" i="11" l="1"/>
  <c r="CB6" i="11"/>
  <c r="CD5" i="11" l="1"/>
  <c r="CC6" i="11"/>
  <c r="CD6" i="11" l="1"/>
  <c r="CE5" i="11"/>
  <c r="CF5" i="11" l="1"/>
  <c r="CE6" i="11"/>
  <c r="CF6" i="11" l="1"/>
  <c r="CG5" i="11"/>
  <c r="H23" i="11"/>
  <c r="E24" i="11"/>
  <c r="F24" i="11" s="1"/>
  <c r="CG6" i="11" l="1"/>
  <c r="CH5" i="11"/>
  <c r="E25" i="11"/>
  <c r="E27" i="11" s="1"/>
  <c r="H27" i="11" s="1"/>
  <c r="H24" i="11"/>
  <c r="CI5" i="11" l="1"/>
  <c r="CH4" i="11"/>
  <c r="CH6" i="11"/>
  <c r="F25" i="11"/>
  <c r="CJ5" i="11" l="1"/>
  <c r="CI6" i="11"/>
  <c r="E26" i="11"/>
  <c r="F26" i="11" s="1"/>
  <c r="H26" i="11" s="1"/>
  <c r="H25" i="11"/>
  <c r="H30" i="11"/>
  <c r="CK5" i="11" l="1"/>
  <c r="CJ6" i="11"/>
  <c r="CL5" i="11" l="1"/>
  <c r="CK6" i="11"/>
  <c r="CM5" i="11" l="1"/>
  <c r="CL6" i="11"/>
  <c r="CM6" i="11" l="1"/>
  <c r="CN5" i="11"/>
  <c r="CN6" i="11" s="1"/>
</calcChain>
</file>

<file path=xl/sharedStrings.xml><?xml version="1.0" encoding="utf-8"?>
<sst xmlns="http://schemas.openxmlformats.org/spreadsheetml/2006/main" count="90" uniqueCount="74">
  <si>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</si>
  <si>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</si>
  <si>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</si>
  <si>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</si>
  <si>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</si>
  <si>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</si>
  <si>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</si>
  <si>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</si>
  <si>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</si>
  <si>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</si>
  <si>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</si>
  <si>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</si>
  <si>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Ceci est une ligne vide.</t>
  </si>
  <si>
    <t>Cette ligne marque la fin du planning de projet. N’ENTREZ rien dans cette ligne. 
Insérez de nouvelles lignes au-dessus de celle-ci pour continuer d’élaborer votre planning de projet.</t>
  </si>
  <si>
    <t>Insérez les nouvelle lignes au-dessus de celle-ci.</t>
  </si>
  <si>
    <t>JOURS</t>
  </si>
  <si>
    <t>DIAGRAMME DE GANTT SIMPLE par Vertex42.com</t>
  </si>
  <si>
    <t>https://www.vertex42.com/ExcelTemplates/simple-gantt-chart.html</t>
  </si>
  <si>
    <t>À propos de ce modèle</t>
  </si>
  <si>
    <t>Ce modèle fournit un moyen simple de créer un diagramme de Gantt pour vous aider à visualiser et à suivre votre projet. Entrez simplement vos tâches et dates de début et de fin. Aucune formule n’est requise. Les barres du diagramme de Gantt représentent la durée de la tâche et s’affichent avec une mise en forme conditionnelle. Insérez de nouvelles tâches en insérant des lignes.</t>
  </si>
  <si>
    <t>Instructions pour les lecteurs d’écran</t>
  </si>
  <si>
    <t>Ce classeur contient deux feuilles de calcul. 
FeuilleDeTemps
À propos de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</si>
  <si>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Aide supplémentaire</t>
  </si>
  <si>
    <t>Cliquez sur le lien ci-dessous pour visiter le site vertex42.com afin d’en savoir plus sur l’utilisation de ce modèle, par exemple, sur la façon de calculer des jours et des jours de tâche, de créer des dépendances de tâches, de modifier les couleurs des barres, d’ajouter une barre de défilement pour faciliter le changement de semaine d’affichage, d’étendre la plage de dates affichée dans le diagramme, etc.</t>
  </si>
  <si>
    <t>Comment utiliser le diagramme de Gantt Simple</t>
  </si>
  <si>
    <t>Autres modèles de gestion de projet</t>
  </si>
  <si>
    <t>Visitez le site Vertex42.com pour télécharger d’autres modèles de gestion de projet, dont différents types de plannings de projet, diagrammes de Gantt, listes de tâches, etc.</t>
  </si>
  <si>
    <t>Modèles de gestion de projet</t>
  </si>
  <si>
    <t>À propos de Vertex42</t>
  </si>
  <si>
    <t>Vertex42.com fournit plus de 300 modèles de feuilles de calcul de conception professionnelle à usage professionnel, personnel ou éducatif, dont la plupart peuvent être téléchargés gratuitement. La collection compte notamment différents calendriers, planificateurs et plannings, ainsi que des feuilles de calcul financières pour la budgétisation, la réduction d’endettement et l’amortissement de prêt.</t>
  </si>
  <si>
    <t>Les entreprises trouveront également des modèles de facture, de feuille de temps, de suivi d’inventaire, d’états financiers et de planification de projet. Les enseignants et les étudiants pourront utiliser des ressources variées, notamment des emplois du temps, des carnets de notes et des feuilles de présence. Organisez votre vie famille avec des planificateurs de repas, des listes de contrôle et des journaux d’entraînement. Chaque modèle est minutieusement étudié, affiné et amélioré au fil du temps grâce aux rétroaction de milliers d’utilisateurs.</t>
  </si>
  <si>
    <t>27 Sept, 2021</t>
  </si>
  <si>
    <t>20 Sept, 2021</t>
  </si>
  <si>
    <t>MyBarn Software Plan</t>
  </si>
  <si>
    <t>COMP 354 - Group G</t>
  </si>
  <si>
    <t>Assignment 1</t>
  </si>
  <si>
    <t>Assign work</t>
  </si>
  <si>
    <t>UML</t>
  </si>
  <si>
    <t xml:space="preserve">Gabriel </t>
  </si>
  <si>
    <t>Karim</t>
  </si>
  <si>
    <t>Swimlane diagram</t>
  </si>
  <si>
    <t xml:space="preserve">UML sequence diagram </t>
  </si>
  <si>
    <t>Lydia</t>
  </si>
  <si>
    <t>Use case diagram</t>
  </si>
  <si>
    <t>Michael</t>
  </si>
  <si>
    <t xml:space="preserve">Rama </t>
  </si>
  <si>
    <t>CRC diagram</t>
  </si>
  <si>
    <t>Justifications</t>
  </si>
  <si>
    <t>Assignment 2</t>
  </si>
  <si>
    <t>All team members</t>
  </si>
  <si>
    <t>Michael &amp; Rama</t>
  </si>
  <si>
    <t>Architecture Design</t>
  </si>
  <si>
    <t>Component Design</t>
  </si>
  <si>
    <t>Karim &amp; Lydia</t>
  </si>
  <si>
    <t>UI design</t>
  </si>
  <si>
    <t>Design considerations</t>
  </si>
  <si>
    <t>Assignment 3</t>
  </si>
  <si>
    <t>UI (display)</t>
  </si>
  <si>
    <t>Components(Excutor)</t>
  </si>
  <si>
    <t xml:space="preserve">Architecture </t>
  </si>
  <si>
    <t>Integration strategy</t>
  </si>
  <si>
    <t>Joseph</t>
  </si>
  <si>
    <t xml:space="preserve">Project: Implementation </t>
  </si>
  <si>
    <t>Reporting</t>
  </si>
  <si>
    <t>Coding</t>
  </si>
  <si>
    <t>Karim &amp; Joseph</t>
  </si>
  <si>
    <t>Test cases</t>
  </si>
  <si>
    <t>Gabriel &amp; Lydia</t>
  </si>
  <si>
    <t>Start of project :</t>
  </si>
  <si>
    <t>Week display :</t>
  </si>
  <si>
    <t>start</t>
  </si>
  <si>
    <t>end</t>
  </si>
  <si>
    <t>Assigned member</t>
  </si>
  <si>
    <t>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</si>
</sst>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ddd\,\ m/d/yyyy"/>
    <numFmt numFmtId="169" formatCode="mmm\ m\/d\/yyyy"/>
    <numFmt numFmtId="170" formatCode="dd/mm/yy;@"/>
    <numFmt numFmtId="171" formatCode="d"/>
    <numFmt numFmtId="172" formatCode="d\ mmmm\,\ yyyy"/>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70"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3" fillId="0" borderId="0" applyNumberFormat="0" applyFill="0" applyBorder="0" applyAlignment="0" applyProtection="0"/>
    <xf numFmtId="165" fontId="9" fillId="0" borderId="0" applyFont="0" applyFill="0" applyBorder="0" applyAlignment="0" applyProtection="0"/>
    <xf numFmtId="166" fontId="9" fillId="0" borderId="0" applyFont="0" applyFill="0" applyBorder="0" applyAlignment="0" applyProtection="0"/>
    <xf numFmtId="164" fontId="9" fillId="0" borderId="0" applyFont="0" applyFill="0" applyBorder="0" applyAlignment="0" applyProtection="0"/>
    <xf numFmtId="0" fontId="24" fillId="0" borderId="0" applyNumberFormat="0" applyFill="0" applyBorder="0" applyAlignment="0" applyProtection="0"/>
    <xf numFmtId="0" fontId="25" fillId="14" borderId="0" applyNumberFormat="0" applyBorder="0" applyAlignment="0" applyProtection="0"/>
    <xf numFmtId="0" fontId="26" fillId="15" borderId="0" applyNumberFormat="0" applyBorder="0" applyAlignment="0" applyProtection="0"/>
    <xf numFmtId="0" fontId="27" fillId="16" borderId="0" applyNumberFormat="0" applyBorder="0" applyAlignment="0" applyProtection="0"/>
    <xf numFmtId="0" fontId="28" fillId="17" borderId="11" applyNumberFormat="0" applyAlignment="0" applyProtection="0"/>
    <xf numFmtId="0" fontId="29" fillId="18" borderId="12" applyNumberFormat="0" applyAlignment="0" applyProtection="0"/>
    <xf numFmtId="0" fontId="30" fillId="18" borderId="11" applyNumberFormat="0" applyAlignment="0" applyProtection="0"/>
    <xf numFmtId="0" fontId="31" fillId="0" borderId="13" applyNumberFormat="0" applyFill="0" applyAlignment="0" applyProtection="0"/>
    <xf numFmtId="0" fontId="32" fillId="19" borderId="14" applyNumberFormat="0" applyAlignment="0" applyProtection="0"/>
    <xf numFmtId="0" fontId="33" fillId="0" borderId="0" applyNumberFormat="0" applyFill="0" applyBorder="0" applyAlignment="0" applyProtection="0"/>
    <xf numFmtId="0" fontId="9" fillId="20" borderId="15" applyNumberFormat="0" applyFont="0" applyAlignment="0" applyProtection="0"/>
    <xf numFmtId="0" fontId="34"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70" fontId="9" fillId="3" borderId="2" xfId="10" applyFill="1">
      <alignment horizontal="center" vertical="center"/>
    </xf>
    <xf numFmtId="170" fontId="9" fillId="4" borderId="2" xfId="10" applyFill="1">
      <alignment horizontal="center" vertical="center"/>
    </xf>
    <xf numFmtId="170" fontId="9" fillId="11" borderId="2" xfId="10" applyFill="1">
      <alignment horizontal="center" vertical="center"/>
    </xf>
    <xf numFmtId="170" fontId="9" fillId="10" borderId="2" xfId="10" applyFill="1">
      <alignment horizontal="center" vertical="center"/>
    </xf>
    <xf numFmtId="170"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170" fontId="0" fillId="8" borderId="2" xfId="0" applyNumberFormat="1" applyFill="1" applyBorder="1" applyAlignment="1">
      <alignment horizontal="center" vertical="center"/>
    </xf>
    <xf numFmtId="170" fontId="5" fillId="8" borderId="2" xfId="0" applyNumberFormat="1" applyFont="1" applyFill="1" applyBorder="1" applyAlignment="1">
      <alignment horizontal="center" vertical="center"/>
    </xf>
    <xf numFmtId="170" fontId="0" fillId="9" borderId="2" xfId="0" applyNumberFormat="1" applyFill="1" applyBorder="1" applyAlignment="1">
      <alignment horizontal="center" vertical="center"/>
    </xf>
    <xf numFmtId="170" fontId="5" fillId="9" borderId="2" xfId="0" applyNumberFormat="1" applyFont="1" applyFill="1" applyBorder="1" applyAlignment="1">
      <alignment horizontal="center" vertical="center"/>
    </xf>
    <xf numFmtId="170" fontId="0" fillId="6" borderId="2" xfId="0" applyNumberFormat="1" applyFill="1" applyBorder="1" applyAlignment="1">
      <alignment horizontal="center" vertical="center"/>
    </xf>
    <xf numFmtId="170" fontId="5" fillId="6" borderId="2" xfId="0" applyNumberFormat="1" applyFont="1" applyFill="1" applyBorder="1" applyAlignment="1">
      <alignment horizontal="center" vertical="center"/>
    </xf>
    <xf numFmtId="170" fontId="0" fillId="5" borderId="2" xfId="0" applyNumberFormat="1" applyFill="1" applyBorder="1" applyAlignment="1">
      <alignment horizontal="center" vertical="center"/>
    </xf>
    <xf numFmtId="170" fontId="5" fillId="5" borderId="2" xfId="0" applyNumberFormat="1" applyFont="1" applyFill="1" applyBorder="1" applyAlignment="1">
      <alignment horizontal="center" vertical="center"/>
    </xf>
    <xf numFmtId="170" fontId="4" fillId="2" borderId="2" xfId="0" applyNumberFormat="1" applyFont="1" applyFill="1" applyBorder="1" applyAlignment="1">
      <alignment horizontal="left" vertical="center"/>
    </xf>
    <xf numFmtId="170" fontId="5" fillId="2" borderId="2" xfId="0" applyNumberFormat="1" applyFont="1" applyFill="1" applyBorder="1" applyAlignment="1">
      <alignment horizontal="center" vertical="center"/>
    </xf>
    <xf numFmtId="171" fontId="11" fillId="7" borderId="6" xfId="0" applyNumberFormat="1" applyFont="1" applyFill="1" applyBorder="1" applyAlignment="1">
      <alignment horizontal="center" vertical="center"/>
    </xf>
    <xf numFmtId="171" fontId="11" fillId="7" borderId="0" xfId="0" applyNumberFormat="1" applyFont="1" applyFill="1" applyAlignment="1">
      <alignment horizontal="center" vertical="center"/>
    </xf>
    <xf numFmtId="171" fontId="11" fillId="7" borderId="7" xfId="0" applyNumberFormat="1" applyFont="1" applyFill="1" applyBorder="1" applyAlignment="1">
      <alignment horizontal="center" vertical="center"/>
    </xf>
    <xf numFmtId="172" fontId="0" fillId="7" borderId="4" xfId="0" applyNumberFormat="1" applyFill="1" applyBorder="1" applyAlignment="1">
      <alignment horizontal="left" vertical="center" wrapText="1" indent="1"/>
    </xf>
    <xf numFmtId="172" fontId="0" fillId="7" borderId="1" xfId="0" applyNumberFormat="1" applyFill="1" applyBorder="1" applyAlignment="1">
      <alignment horizontal="left" vertical="center" wrapText="1" indent="1"/>
    </xf>
    <xf numFmtId="172" fontId="0" fillId="7" borderId="5" xfId="0" applyNumberFormat="1" applyFill="1" applyBorder="1" applyAlignment="1">
      <alignment horizontal="left" vertical="center" wrapText="1" indent="1"/>
    </xf>
    <xf numFmtId="0" fontId="0" fillId="0" borderId="10" xfId="0" applyBorder="1"/>
    <xf numFmtId="0" fontId="9" fillId="0" borderId="0" xfId="8">
      <alignment horizontal="right" indent="1"/>
    </xf>
    <xf numFmtId="0" fontId="9" fillId="0" borderId="7" xfId="8" applyBorder="1">
      <alignment horizontal="right" indent="1"/>
    </xf>
    <xf numFmtId="169" fontId="9" fillId="0" borderId="3" xfId="9" applyNumberFormat="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00000000-0005-0000-0000-00001B000000}"/>
    <cellStyle name="Début du projet" xfId="9" xr:uid="{00000000-0005-0000-0000-00001C000000}"/>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eutral" xfId="20" builtinId="28" customBuiltin="1"/>
    <cellStyle name="Nom" xfId="11" xr:uid="{00000000-0005-0000-0000-000026000000}"/>
    <cellStyle name="Normal" xfId="0" builtinId="0" customBuiltin="1"/>
    <cellStyle name="Note" xfId="27" builtinId="10" customBuiltin="1"/>
    <cellStyle name="Output" xfId="22" builtinId="21" customBuiltin="1"/>
    <cellStyle name="Percent" xfId="2" builtinId="5" customBuiltin="1"/>
    <cellStyle name="Tâche" xfId="12" xr:uid="{00000000-0005-0000-0000-00002C000000}"/>
    <cellStyle name="Title" xfId="5" builtinId="15" customBuiltin="1"/>
    <cellStyle name="Total" xfId="29" builtinId="25" customBuiltin="1"/>
    <cellStyle name="Warning Text" xfId="26" builtinId="11" customBuiltin="1"/>
    <cellStyle name="zTexteMasqué" xfId="3" xr:uid="{00000000-0005-0000-0000-000035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 1" descr="Logo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N37"/>
  <sheetViews>
    <sheetView showGridLines="0" tabSelected="1" showRuler="0" zoomScale="85" zoomScaleNormal="85" zoomScalePageLayoutView="70" workbookViewId="0">
      <pane ySplit="6" topLeftCell="A7" activePane="bottomLeft" state="frozen"/>
      <selection pane="bottomLeft" activeCell="B34" sqref="B34"/>
    </sheetView>
  </sheetViews>
  <sheetFormatPr defaultColWidth="9.109375" defaultRowHeight="30" customHeight="1" x14ac:dyDescent="0.3"/>
  <cols>
    <col min="1" max="1" width="2.6640625" style="45" customWidth="1"/>
    <col min="2" max="2" width="19.88671875" customWidth="1"/>
    <col min="3" max="3" width="30.6640625" customWidth="1"/>
    <col min="4" max="4" width="13.109375" customWidth="1"/>
    <col min="5" max="5" width="10.44140625" style="5" customWidth="1"/>
    <col min="6" max="6" width="10.44140625" customWidth="1"/>
    <col min="7" max="7" width="2.6640625" customWidth="1"/>
    <col min="8" max="8" width="6.109375" hidden="1" customWidth="1"/>
    <col min="9" max="78" width="2.5546875" customWidth="1"/>
    <col min="79" max="80" width="2.77734375" bestFit="1" customWidth="1"/>
    <col min="81" max="89" width="1.77734375" bestFit="1" customWidth="1"/>
    <col min="90" max="92" width="2.77734375" bestFit="1" customWidth="1"/>
  </cols>
  <sheetData>
    <row r="1" spans="1:92" ht="30" customHeight="1" x14ac:dyDescent="0.55000000000000004">
      <c r="A1" s="46" t="s">
        <v>0</v>
      </c>
      <c r="B1" s="50" t="s">
        <v>33</v>
      </c>
      <c r="C1" s="1"/>
      <c r="D1" s="2"/>
      <c r="E1" s="4"/>
      <c r="F1" s="34"/>
      <c r="H1" s="2"/>
      <c r="I1" s="11" t="s">
        <v>16</v>
      </c>
    </row>
    <row r="2" spans="1:92" ht="30" customHeight="1" x14ac:dyDescent="0.35">
      <c r="A2" s="45" t="s">
        <v>1</v>
      </c>
      <c r="B2" s="51" t="s">
        <v>34</v>
      </c>
      <c r="I2" s="48" t="s">
        <v>17</v>
      </c>
    </row>
    <row r="3" spans="1:92" ht="30" customHeight="1" x14ac:dyDescent="0.3">
      <c r="A3" s="45" t="s">
        <v>2</v>
      </c>
      <c r="B3" s="52"/>
      <c r="C3" s="89" t="s">
        <v>68</v>
      </c>
      <c r="D3" s="90"/>
      <c r="E3" s="91">
        <f>DATE(2021,9,24)</f>
        <v>44463</v>
      </c>
      <c r="F3" s="91"/>
    </row>
    <row r="4" spans="1:92" ht="30" customHeight="1" x14ac:dyDescent="0.3">
      <c r="A4" s="46" t="s">
        <v>3</v>
      </c>
      <c r="C4" s="89" t="s">
        <v>69</v>
      </c>
      <c r="D4" s="90"/>
      <c r="E4" s="7">
        <v>1</v>
      </c>
      <c r="I4" s="85" t="s">
        <v>32</v>
      </c>
      <c r="J4" s="86"/>
      <c r="K4" s="86"/>
      <c r="L4" s="86"/>
      <c r="M4" s="86"/>
      <c r="N4" s="86"/>
      <c r="O4" s="87"/>
      <c r="P4" s="85" t="s">
        <v>31</v>
      </c>
      <c r="Q4" s="86"/>
      <c r="R4" s="86"/>
      <c r="S4" s="86"/>
      <c r="T4" s="86"/>
      <c r="U4" s="86"/>
      <c r="V4" s="87"/>
      <c r="W4" s="85">
        <f>W5</f>
        <v>44473</v>
      </c>
      <c r="X4" s="86"/>
      <c r="Y4" s="86"/>
      <c r="Z4" s="86"/>
      <c r="AA4" s="86"/>
      <c r="AB4" s="86"/>
      <c r="AC4" s="87"/>
      <c r="AD4" s="85">
        <f>AD5</f>
        <v>44480</v>
      </c>
      <c r="AE4" s="86"/>
      <c r="AF4" s="86"/>
      <c r="AG4" s="86"/>
      <c r="AH4" s="86"/>
      <c r="AI4" s="86"/>
      <c r="AJ4" s="87"/>
      <c r="AK4" s="85">
        <f>AK5</f>
        <v>44487</v>
      </c>
      <c r="AL4" s="86"/>
      <c r="AM4" s="86"/>
      <c r="AN4" s="86"/>
      <c r="AO4" s="86"/>
      <c r="AP4" s="86"/>
      <c r="AQ4" s="87"/>
      <c r="AR4" s="85">
        <f>AR5</f>
        <v>44494</v>
      </c>
      <c r="AS4" s="86"/>
      <c r="AT4" s="86"/>
      <c r="AU4" s="86"/>
      <c r="AV4" s="86"/>
      <c r="AW4" s="86"/>
      <c r="AX4" s="87"/>
      <c r="AY4" s="85">
        <f>AY5</f>
        <v>44501</v>
      </c>
      <c r="AZ4" s="86"/>
      <c r="BA4" s="86"/>
      <c r="BB4" s="86"/>
      <c r="BC4" s="86"/>
      <c r="BD4" s="86"/>
      <c r="BE4" s="87"/>
      <c r="BF4" s="85">
        <f>BF5</f>
        <v>44508</v>
      </c>
      <c r="BG4" s="86"/>
      <c r="BH4" s="86"/>
      <c r="BI4" s="86"/>
      <c r="BJ4" s="86"/>
      <c r="BK4" s="86"/>
      <c r="BL4" s="87"/>
      <c r="BM4" s="85">
        <f>BM5</f>
        <v>44515</v>
      </c>
      <c r="BN4" s="86"/>
      <c r="BO4" s="86"/>
      <c r="BP4" s="86"/>
      <c r="BQ4" s="86"/>
      <c r="BR4" s="86"/>
      <c r="BS4" s="87"/>
      <c r="BT4" s="85">
        <f>BT5</f>
        <v>44522</v>
      </c>
      <c r="BU4" s="86"/>
      <c r="BV4" s="86"/>
      <c r="BW4" s="86"/>
      <c r="BX4" s="86"/>
      <c r="BY4" s="86"/>
      <c r="BZ4" s="87"/>
      <c r="CA4" s="85">
        <f>CA5</f>
        <v>44529</v>
      </c>
      <c r="CB4" s="86"/>
      <c r="CC4" s="86"/>
      <c r="CD4" s="86"/>
      <c r="CE4" s="86"/>
      <c r="CF4" s="86"/>
      <c r="CG4" s="87"/>
      <c r="CH4" s="85">
        <f>CH5</f>
        <v>44536</v>
      </c>
      <c r="CI4" s="86"/>
      <c r="CJ4" s="86"/>
      <c r="CK4" s="86"/>
      <c r="CL4" s="86"/>
      <c r="CM4" s="86"/>
      <c r="CN4" s="87"/>
    </row>
    <row r="5" spans="1:92" ht="19.95" customHeight="1" x14ac:dyDescent="0.3">
      <c r="A5" s="46" t="s">
        <v>4</v>
      </c>
      <c r="B5" s="88"/>
      <c r="C5" s="88"/>
      <c r="D5" s="88"/>
      <c r="E5" s="88"/>
      <c r="F5" s="88"/>
      <c r="G5" s="88"/>
      <c r="I5" s="82">
        <f>Début_Projet-WEEKDAY(Début_Projet,1)+2+7*(Semaine_Affichage-1)</f>
        <v>44459</v>
      </c>
      <c r="J5" s="83">
        <f>I5+1</f>
        <v>44460</v>
      </c>
      <c r="K5" s="83">
        <f t="shared" ref="K5:AX5" si="0">J5+1</f>
        <v>44461</v>
      </c>
      <c r="L5" s="83">
        <f t="shared" si="0"/>
        <v>44462</v>
      </c>
      <c r="M5" s="83">
        <f t="shared" si="0"/>
        <v>44463</v>
      </c>
      <c r="N5" s="83">
        <f t="shared" si="0"/>
        <v>44464</v>
      </c>
      <c r="O5" s="84">
        <f t="shared" si="0"/>
        <v>44465</v>
      </c>
      <c r="P5" s="82">
        <f>O5+1</f>
        <v>44466</v>
      </c>
      <c r="Q5" s="83">
        <f>P5+1</f>
        <v>44467</v>
      </c>
      <c r="R5" s="83">
        <f t="shared" si="0"/>
        <v>44468</v>
      </c>
      <c r="S5" s="83">
        <f t="shared" si="0"/>
        <v>44469</v>
      </c>
      <c r="T5" s="83">
        <f t="shared" si="0"/>
        <v>44470</v>
      </c>
      <c r="U5" s="83">
        <f t="shared" si="0"/>
        <v>44471</v>
      </c>
      <c r="V5" s="84">
        <f t="shared" si="0"/>
        <v>44472</v>
      </c>
      <c r="W5" s="82">
        <f>V5+1</f>
        <v>44473</v>
      </c>
      <c r="X5" s="83">
        <f>W5+1</f>
        <v>44474</v>
      </c>
      <c r="Y5" s="83">
        <f t="shared" si="0"/>
        <v>44475</v>
      </c>
      <c r="Z5" s="83">
        <f t="shared" si="0"/>
        <v>44476</v>
      </c>
      <c r="AA5" s="83">
        <f t="shared" si="0"/>
        <v>44477</v>
      </c>
      <c r="AB5" s="83">
        <f t="shared" si="0"/>
        <v>44478</v>
      </c>
      <c r="AC5" s="84">
        <f t="shared" si="0"/>
        <v>44479</v>
      </c>
      <c r="AD5" s="82">
        <f>AC5+1</f>
        <v>44480</v>
      </c>
      <c r="AE5" s="83">
        <f>AD5+1</f>
        <v>44481</v>
      </c>
      <c r="AF5" s="83">
        <f t="shared" si="0"/>
        <v>44482</v>
      </c>
      <c r="AG5" s="83">
        <f t="shared" si="0"/>
        <v>44483</v>
      </c>
      <c r="AH5" s="83">
        <f t="shared" si="0"/>
        <v>44484</v>
      </c>
      <c r="AI5" s="83">
        <f t="shared" si="0"/>
        <v>44485</v>
      </c>
      <c r="AJ5" s="84">
        <f t="shared" si="0"/>
        <v>44486</v>
      </c>
      <c r="AK5" s="82">
        <f>AJ5+1</f>
        <v>44487</v>
      </c>
      <c r="AL5" s="83">
        <f>AK5+1</f>
        <v>44488</v>
      </c>
      <c r="AM5" s="83">
        <f t="shared" si="0"/>
        <v>44489</v>
      </c>
      <c r="AN5" s="83">
        <f t="shared" si="0"/>
        <v>44490</v>
      </c>
      <c r="AO5" s="83">
        <f t="shared" si="0"/>
        <v>44491</v>
      </c>
      <c r="AP5" s="83">
        <f t="shared" si="0"/>
        <v>44492</v>
      </c>
      <c r="AQ5" s="84">
        <f t="shared" si="0"/>
        <v>44493</v>
      </c>
      <c r="AR5" s="82">
        <f>AQ5+1</f>
        <v>44494</v>
      </c>
      <c r="AS5" s="83">
        <f>AR5+1</f>
        <v>44495</v>
      </c>
      <c r="AT5" s="83">
        <f t="shared" si="0"/>
        <v>44496</v>
      </c>
      <c r="AU5" s="83">
        <f t="shared" si="0"/>
        <v>44497</v>
      </c>
      <c r="AV5" s="83">
        <f t="shared" si="0"/>
        <v>44498</v>
      </c>
      <c r="AW5" s="83">
        <f t="shared" si="0"/>
        <v>44499</v>
      </c>
      <c r="AX5" s="84">
        <f t="shared" si="0"/>
        <v>44500</v>
      </c>
      <c r="AY5" s="82">
        <f>AX5+1</f>
        <v>44501</v>
      </c>
      <c r="AZ5" s="83">
        <f>AY5+1</f>
        <v>44502</v>
      </c>
      <c r="BA5" s="83">
        <f t="shared" ref="BA5:BE5" si="1">AZ5+1</f>
        <v>44503</v>
      </c>
      <c r="BB5" s="83">
        <f t="shared" si="1"/>
        <v>44504</v>
      </c>
      <c r="BC5" s="83">
        <f t="shared" si="1"/>
        <v>44505</v>
      </c>
      <c r="BD5" s="83">
        <f t="shared" si="1"/>
        <v>44506</v>
      </c>
      <c r="BE5" s="84">
        <f t="shared" si="1"/>
        <v>44507</v>
      </c>
      <c r="BF5" s="82">
        <f>BE5+1</f>
        <v>44508</v>
      </c>
      <c r="BG5" s="83">
        <f>BF5+1</f>
        <v>44509</v>
      </c>
      <c r="BH5" s="83">
        <f t="shared" ref="BH5:BL5" si="2">BG5+1</f>
        <v>44510</v>
      </c>
      <c r="BI5" s="83">
        <f t="shared" si="2"/>
        <v>44511</v>
      </c>
      <c r="BJ5" s="83">
        <f t="shared" si="2"/>
        <v>44512</v>
      </c>
      <c r="BK5" s="83">
        <f t="shared" si="2"/>
        <v>44513</v>
      </c>
      <c r="BL5" s="84">
        <f t="shared" si="2"/>
        <v>44514</v>
      </c>
      <c r="BM5" s="82">
        <f>BL5+1</f>
        <v>44515</v>
      </c>
      <c r="BN5" s="83">
        <f>BM5+1</f>
        <v>44516</v>
      </c>
      <c r="BO5" s="83">
        <f t="shared" ref="BO5" si="3">BN5+1</f>
        <v>44517</v>
      </c>
      <c r="BP5" s="83">
        <f t="shared" ref="BP5" si="4">BO5+1</f>
        <v>44518</v>
      </c>
      <c r="BQ5" s="83">
        <f t="shared" ref="BQ5" si="5">BP5+1</f>
        <v>44519</v>
      </c>
      <c r="BR5" s="83">
        <f t="shared" ref="BR5" si="6">BQ5+1</f>
        <v>44520</v>
      </c>
      <c r="BS5" s="84">
        <f t="shared" ref="BS5" si="7">BR5+1</f>
        <v>44521</v>
      </c>
      <c r="BT5" s="82">
        <f>BS5+1</f>
        <v>44522</v>
      </c>
      <c r="BU5" s="83">
        <f>BT5+1</f>
        <v>44523</v>
      </c>
      <c r="BV5" s="83">
        <f t="shared" ref="BV5" si="8">BU5+1</f>
        <v>44524</v>
      </c>
      <c r="BW5" s="83">
        <f t="shared" ref="BW5" si="9">BV5+1</f>
        <v>44525</v>
      </c>
      <c r="BX5" s="83">
        <f t="shared" ref="BX5" si="10">BW5+1</f>
        <v>44526</v>
      </c>
      <c r="BY5" s="83">
        <f t="shared" ref="BY5" si="11">BX5+1</f>
        <v>44527</v>
      </c>
      <c r="BZ5" s="84">
        <f t="shared" ref="BZ5" si="12">BY5+1</f>
        <v>44528</v>
      </c>
      <c r="CA5" s="82">
        <f>BZ5+1</f>
        <v>44529</v>
      </c>
      <c r="CB5" s="83">
        <f>CA5+1</f>
        <v>44530</v>
      </c>
      <c r="CC5" s="83">
        <f t="shared" ref="CC5" si="13">CB5+1</f>
        <v>44531</v>
      </c>
      <c r="CD5" s="83">
        <f t="shared" ref="CD5" si="14">CC5+1</f>
        <v>44532</v>
      </c>
      <c r="CE5" s="83">
        <f t="shared" ref="CE5" si="15">CD5+1</f>
        <v>44533</v>
      </c>
      <c r="CF5" s="83">
        <f t="shared" ref="CF5" si="16">CE5+1</f>
        <v>44534</v>
      </c>
      <c r="CG5" s="84">
        <f t="shared" ref="CG5" si="17">CF5+1</f>
        <v>44535</v>
      </c>
      <c r="CH5" s="82">
        <f>CG5+1</f>
        <v>44536</v>
      </c>
      <c r="CI5" s="83">
        <f>CH5+1</f>
        <v>44537</v>
      </c>
      <c r="CJ5" s="83">
        <f t="shared" ref="CJ5" si="18">CI5+1</f>
        <v>44538</v>
      </c>
      <c r="CK5" s="83">
        <f t="shared" ref="CK5" si="19">CJ5+1</f>
        <v>44539</v>
      </c>
      <c r="CL5" s="83">
        <f t="shared" ref="CL5" si="20">CK5+1</f>
        <v>44540</v>
      </c>
      <c r="CM5" s="83">
        <f t="shared" ref="CM5" si="21">CL5+1</f>
        <v>44541</v>
      </c>
      <c r="CN5" s="84">
        <f t="shared" ref="CN5" si="22">CM5+1</f>
        <v>44542</v>
      </c>
    </row>
    <row r="6" spans="1:92" ht="19.95" customHeight="1" thickBot="1" x14ac:dyDescent="0.35">
      <c r="A6" s="46" t="s">
        <v>5</v>
      </c>
      <c r="B6" s="8" t="s">
        <v>73</v>
      </c>
      <c r="C6" s="9" t="s">
        <v>72</v>
      </c>
      <c r="D6" s="9"/>
      <c r="E6" s="9" t="s">
        <v>70</v>
      </c>
      <c r="F6" s="9" t="s">
        <v>71</v>
      </c>
      <c r="G6" s="9"/>
      <c r="H6" s="9" t="s">
        <v>15</v>
      </c>
      <c r="I6" s="10" t="str">
        <f t="shared" ref="I6:AN6" si="23">LEFT(TEXT(I5,"jjj"),1)</f>
        <v>j</v>
      </c>
      <c r="J6" s="10" t="str">
        <f t="shared" si="23"/>
        <v>j</v>
      </c>
      <c r="K6" s="10" t="str">
        <f t="shared" si="23"/>
        <v>j</v>
      </c>
      <c r="L6" s="10" t="str">
        <f t="shared" si="23"/>
        <v>j</v>
      </c>
      <c r="M6" s="10" t="str">
        <f t="shared" si="23"/>
        <v>j</v>
      </c>
      <c r="N6" s="10" t="str">
        <f t="shared" si="23"/>
        <v>j</v>
      </c>
      <c r="O6" s="10" t="str">
        <f t="shared" si="23"/>
        <v>j</v>
      </c>
      <c r="P6" s="10" t="str">
        <f t="shared" si="23"/>
        <v>j</v>
      </c>
      <c r="Q6" s="10" t="str">
        <f t="shared" si="23"/>
        <v>j</v>
      </c>
      <c r="R6" s="10" t="str">
        <f t="shared" si="23"/>
        <v>j</v>
      </c>
      <c r="S6" s="10" t="str">
        <f t="shared" si="23"/>
        <v>j</v>
      </c>
      <c r="T6" s="10" t="str">
        <f t="shared" si="23"/>
        <v>j</v>
      </c>
      <c r="U6" s="10" t="str">
        <f t="shared" si="23"/>
        <v>j</v>
      </c>
      <c r="V6" s="10" t="str">
        <f t="shared" si="23"/>
        <v>j</v>
      </c>
      <c r="W6" s="10" t="str">
        <f t="shared" si="23"/>
        <v>j</v>
      </c>
      <c r="X6" s="10" t="str">
        <f t="shared" si="23"/>
        <v>j</v>
      </c>
      <c r="Y6" s="10" t="str">
        <f t="shared" si="23"/>
        <v>j</v>
      </c>
      <c r="Z6" s="10" t="str">
        <f t="shared" si="23"/>
        <v>j</v>
      </c>
      <c r="AA6" s="10" t="str">
        <f t="shared" si="23"/>
        <v>j</v>
      </c>
      <c r="AB6" s="10" t="str">
        <f t="shared" si="23"/>
        <v>j</v>
      </c>
      <c r="AC6" s="10" t="str">
        <f t="shared" si="23"/>
        <v>j</v>
      </c>
      <c r="AD6" s="10" t="str">
        <f t="shared" si="23"/>
        <v>j</v>
      </c>
      <c r="AE6" s="10" t="str">
        <f t="shared" si="23"/>
        <v>j</v>
      </c>
      <c r="AF6" s="10" t="str">
        <f t="shared" si="23"/>
        <v>j</v>
      </c>
      <c r="AG6" s="10" t="str">
        <f t="shared" si="23"/>
        <v>j</v>
      </c>
      <c r="AH6" s="10" t="str">
        <f t="shared" si="23"/>
        <v>j</v>
      </c>
      <c r="AI6" s="10" t="str">
        <f t="shared" si="23"/>
        <v>j</v>
      </c>
      <c r="AJ6" s="10" t="str">
        <f t="shared" si="23"/>
        <v>j</v>
      </c>
      <c r="AK6" s="10" t="str">
        <f t="shared" si="23"/>
        <v>j</v>
      </c>
      <c r="AL6" s="10" t="str">
        <f t="shared" si="23"/>
        <v>j</v>
      </c>
      <c r="AM6" s="10" t="str">
        <f t="shared" si="23"/>
        <v>j</v>
      </c>
      <c r="AN6" s="10" t="str">
        <f t="shared" si="23"/>
        <v>j</v>
      </c>
      <c r="AO6" s="10" t="str">
        <f t="shared" ref="AO6:BL6" si="24">LEFT(TEXT(AO5,"jjj"),1)</f>
        <v>j</v>
      </c>
      <c r="AP6" s="10" t="str">
        <f t="shared" si="24"/>
        <v>j</v>
      </c>
      <c r="AQ6" s="10" t="str">
        <f t="shared" si="24"/>
        <v>j</v>
      </c>
      <c r="AR6" s="10" t="str">
        <f t="shared" si="24"/>
        <v>j</v>
      </c>
      <c r="AS6" s="10" t="str">
        <f t="shared" si="24"/>
        <v>j</v>
      </c>
      <c r="AT6" s="10" t="str">
        <f t="shared" si="24"/>
        <v>j</v>
      </c>
      <c r="AU6" s="10" t="str">
        <f t="shared" si="24"/>
        <v>j</v>
      </c>
      <c r="AV6" s="10" t="str">
        <f t="shared" si="24"/>
        <v>j</v>
      </c>
      <c r="AW6" s="10" t="str">
        <f t="shared" si="24"/>
        <v>j</v>
      </c>
      <c r="AX6" s="10" t="str">
        <f t="shared" si="24"/>
        <v>j</v>
      </c>
      <c r="AY6" s="10" t="str">
        <f t="shared" si="24"/>
        <v>j</v>
      </c>
      <c r="AZ6" s="10" t="str">
        <f t="shared" si="24"/>
        <v>j</v>
      </c>
      <c r="BA6" s="10" t="str">
        <f t="shared" si="24"/>
        <v>j</v>
      </c>
      <c r="BB6" s="10" t="str">
        <f t="shared" si="24"/>
        <v>j</v>
      </c>
      <c r="BC6" s="10" t="str">
        <f t="shared" si="24"/>
        <v>j</v>
      </c>
      <c r="BD6" s="10" t="str">
        <f t="shared" si="24"/>
        <v>j</v>
      </c>
      <c r="BE6" s="10" t="str">
        <f t="shared" si="24"/>
        <v>j</v>
      </c>
      <c r="BF6" s="10" t="str">
        <f t="shared" si="24"/>
        <v>j</v>
      </c>
      <c r="BG6" s="10" t="str">
        <f t="shared" si="24"/>
        <v>j</v>
      </c>
      <c r="BH6" s="10" t="str">
        <f t="shared" si="24"/>
        <v>j</v>
      </c>
      <c r="BI6" s="10" t="str">
        <f t="shared" si="24"/>
        <v>j</v>
      </c>
      <c r="BJ6" s="10" t="str">
        <f t="shared" si="24"/>
        <v>j</v>
      </c>
      <c r="BK6" s="10" t="str">
        <f t="shared" si="24"/>
        <v>j</v>
      </c>
      <c r="BL6" s="10" t="str">
        <f t="shared" si="24"/>
        <v>j</v>
      </c>
      <c r="BM6" s="10" t="str">
        <f t="shared" ref="BM6" si="25">LEFT(TEXT(BM5,"jjj"),1)</f>
        <v>j</v>
      </c>
      <c r="BN6" s="10" t="str">
        <f t="shared" ref="BN6" si="26">LEFT(TEXT(BN5,"jjj"),1)</f>
        <v>j</v>
      </c>
      <c r="BO6" s="10" t="str">
        <f t="shared" ref="BO6" si="27">LEFT(TEXT(BO5,"jjj"),1)</f>
        <v>j</v>
      </c>
      <c r="BP6" s="10" t="str">
        <f t="shared" ref="BP6" si="28">LEFT(TEXT(BP5,"jjj"),1)</f>
        <v>j</v>
      </c>
      <c r="BQ6" s="10" t="str">
        <f t="shared" ref="BQ6" si="29">LEFT(TEXT(BQ5,"jjj"),1)</f>
        <v>j</v>
      </c>
      <c r="BR6" s="10" t="str">
        <f t="shared" ref="BR6" si="30">LEFT(TEXT(BR5,"jjj"),1)</f>
        <v>j</v>
      </c>
      <c r="BS6" s="10" t="str">
        <f t="shared" ref="BS6" si="31">LEFT(TEXT(BS5,"jjj"),1)</f>
        <v>j</v>
      </c>
      <c r="BT6" s="10" t="str">
        <f t="shared" ref="BT6" si="32">LEFT(TEXT(BT5,"jjj"),1)</f>
        <v>j</v>
      </c>
      <c r="BU6" s="10" t="str">
        <f t="shared" ref="BU6" si="33">LEFT(TEXT(BU5,"jjj"),1)</f>
        <v>j</v>
      </c>
      <c r="BV6" s="10" t="str">
        <f t="shared" ref="BV6" si="34">LEFT(TEXT(BV5,"jjj"),1)</f>
        <v>j</v>
      </c>
      <c r="BW6" s="10" t="str">
        <f t="shared" ref="BW6" si="35">LEFT(TEXT(BW5,"jjj"),1)</f>
        <v>j</v>
      </c>
      <c r="BX6" s="10" t="str">
        <f t="shared" ref="BX6" si="36">LEFT(TEXT(BX5,"jjj"),1)</f>
        <v>j</v>
      </c>
      <c r="BY6" s="10" t="str">
        <f t="shared" ref="BY6" si="37">LEFT(TEXT(BY5,"jjj"),1)</f>
        <v>j</v>
      </c>
      <c r="BZ6" s="10" t="str">
        <f t="shared" ref="BZ6" si="38">LEFT(TEXT(BZ5,"jjj"),1)</f>
        <v>j</v>
      </c>
      <c r="CA6" s="10" t="str">
        <f t="shared" ref="CA6" si="39">LEFT(TEXT(CA5,"jjj"),1)</f>
        <v>j</v>
      </c>
      <c r="CB6" s="10" t="str">
        <f t="shared" ref="CB6" si="40">LEFT(TEXT(CB5,"jjj"),1)</f>
        <v>j</v>
      </c>
      <c r="CC6" s="10" t="str">
        <f t="shared" ref="CC6" si="41">LEFT(TEXT(CC5,"jjj"),1)</f>
        <v>j</v>
      </c>
      <c r="CD6" s="10" t="str">
        <f t="shared" ref="CD6" si="42">LEFT(TEXT(CD5,"jjj"),1)</f>
        <v>j</v>
      </c>
      <c r="CE6" s="10" t="str">
        <f t="shared" ref="CE6" si="43">LEFT(TEXT(CE5,"jjj"),1)</f>
        <v>j</v>
      </c>
      <c r="CF6" s="10" t="str">
        <f t="shared" ref="CF6" si="44">LEFT(TEXT(CF5,"jjj"),1)</f>
        <v>j</v>
      </c>
      <c r="CG6" s="10" t="str">
        <f t="shared" ref="CG6:CN6" si="45">LEFT(TEXT(CG5,"jjj"),1)</f>
        <v>j</v>
      </c>
      <c r="CH6" s="10" t="str">
        <f t="shared" si="45"/>
        <v>j</v>
      </c>
      <c r="CI6" s="10" t="str">
        <f t="shared" si="45"/>
        <v>j</v>
      </c>
      <c r="CJ6" s="10" t="str">
        <f t="shared" si="45"/>
        <v>j</v>
      </c>
      <c r="CK6" s="10" t="str">
        <f t="shared" si="45"/>
        <v>j</v>
      </c>
      <c r="CL6" s="10" t="str">
        <f t="shared" si="45"/>
        <v>j</v>
      </c>
      <c r="CM6" s="10" t="str">
        <f t="shared" si="45"/>
        <v>j</v>
      </c>
      <c r="CN6" s="10" t="str">
        <f t="shared" si="45"/>
        <v>j</v>
      </c>
    </row>
    <row r="7" spans="1:92" ht="19.95" customHeight="1" thickBot="1" x14ac:dyDescent="0.35">
      <c r="A7" s="45" t="s">
        <v>6</v>
      </c>
      <c r="C7" s="49"/>
      <c r="E7"/>
      <c r="H7" t="str">
        <f>IF(OR(ISBLANK(début_tâche),ISBLANK(fin_tâche)),"",fin_tâche-début_tâche+1)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row>
    <row r="8" spans="1:92" s="3" customFormat="1" ht="19.95" customHeight="1" thickBot="1" x14ac:dyDescent="0.35">
      <c r="A8" s="46" t="s">
        <v>7</v>
      </c>
      <c r="B8" s="15" t="s">
        <v>35</v>
      </c>
      <c r="C8" s="58"/>
      <c r="D8" s="16"/>
      <c r="E8" s="72"/>
      <c r="F8" s="73"/>
      <c r="G8" s="14"/>
      <c r="H8" s="14" t="str">
        <f t="shared" ref="H8:H34" si="46">IF(OR(ISBLANK(début_tâche),ISBLANK(fin_tâche)),"",fin_tâche-début_tâche+1)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row>
    <row r="9" spans="1:92" s="3" customFormat="1" ht="19.95" customHeight="1" thickBot="1" x14ac:dyDescent="0.35">
      <c r="A9" s="46" t="s">
        <v>8</v>
      </c>
      <c r="B9" s="67" t="s">
        <v>36</v>
      </c>
      <c r="C9" s="59" t="s">
        <v>49</v>
      </c>
      <c r="D9" s="17"/>
      <c r="E9" s="53">
        <f>Début_Projet</f>
        <v>44463</v>
      </c>
      <c r="F9" s="53">
        <f>E9</f>
        <v>44463</v>
      </c>
      <c r="G9" s="14"/>
      <c r="H9" s="14">
        <f t="shared" si="46"/>
        <v>1</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row>
    <row r="10" spans="1:92" s="3" customFormat="1" ht="19.95" customHeight="1" thickBot="1" x14ac:dyDescent="0.35">
      <c r="A10" s="46"/>
      <c r="B10" s="67" t="s">
        <v>37</v>
      </c>
      <c r="C10" s="59" t="s">
        <v>45</v>
      </c>
      <c r="D10" s="17"/>
      <c r="E10" s="53">
        <f>F9</f>
        <v>44463</v>
      </c>
      <c r="F10" s="53">
        <f>F9+2</f>
        <v>44465</v>
      </c>
      <c r="G10" s="14"/>
      <c r="H10" s="14"/>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row>
    <row r="11" spans="1:92" s="3" customFormat="1" ht="19.95" customHeight="1" thickBot="1" x14ac:dyDescent="0.35">
      <c r="A11" s="46"/>
      <c r="B11" s="67" t="s">
        <v>46</v>
      </c>
      <c r="C11" s="59" t="s">
        <v>38</v>
      </c>
      <c r="D11" s="17"/>
      <c r="E11" s="53">
        <f>F9</f>
        <v>44463</v>
      </c>
      <c r="F11" s="53">
        <f>E11+2</f>
        <v>44465</v>
      </c>
      <c r="G11" s="14"/>
      <c r="H11" s="14">
        <f t="shared" si="46"/>
        <v>3</v>
      </c>
      <c r="I11" s="31"/>
      <c r="J11" s="31"/>
      <c r="K11" s="31"/>
      <c r="L11" s="31"/>
      <c r="M11" s="31"/>
      <c r="N11" s="31"/>
      <c r="O11" s="31"/>
      <c r="P11" s="31"/>
      <c r="Q11" s="31"/>
      <c r="R11" s="31"/>
      <c r="S11" s="31"/>
      <c r="T11" s="31"/>
      <c r="U11" s="32"/>
      <c r="V11" s="32"/>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row>
    <row r="12" spans="1:92" s="3" customFormat="1" ht="19.95" customHeight="1" thickBot="1" x14ac:dyDescent="0.35">
      <c r="A12" s="46" t="s">
        <v>9</v>
      </c>
      <c r="B12" s="67" t="s">
        <v>41</v>
      </c>
      <c r="C12" s="59" t="s">
        <v>42</v>
      </c>
      <c r="D12" s="17"/>
      <c r="E12" s="53">
        <f>F11</f>
        <v>44465</v>
      </c>
      <c r="F12" s="53">
        <f>E12+4</f>
        <v>44469</v>
      </c>
      <c r="G12" s="14"/>
      <c r="H12" s="14">
        <f t="shared" si="46"/>
        <v>5</v>
      </c>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row>
    <row r="13" spans="1:92" s="3" customFormat="1" ht="19.95" customHeight="1" thickBot="1" x14ac:dyDescent="0.35">
      <c r="A13" s="45"/>
      <c r="B13" s="67" t="s">
        <v>40</v>
      </c>
      <c r="C13" s="59" t="s">
        <v>39</v>
      </c>
      <c r="D13" s="17"/>
      <c r="E13" s="53">
        <f>F12</f>
        <v>44469</v>
      </c>
      <c r="F13" s="53">
        <f>E13+5</f>
        <v>44474</v>
      </c>
      <c r="G13" s="14"/>
      <c r="H13" s="14">
        <f t="shared" si="46"/>
        <v>6</v>
      </c>
      <c r="I13" s="31"/>
      <c r="J13" s="31"/>
      <c r="K13" s="31"/>
      <c r="L13" s="31"/>
      <c r="M13" s="31"/>
      <c r="N13" s="31"/>
      <c r="O13" s="31"/>
      <c r="P13" s="31"/>
      <c r="Q13" s="31"/>
      <c r="R13" s="31"/>
      <c r="S13" s="31"/>
      <c r="T13" s="31"/>
      <c r="U13" s="31"/>
      <c r="V13" s="31"/>
      <c r="W13" s="31"/>
      <c r="X13" s="31"/>
      <c r="Y13" s="32"/>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row>
    <row r="14" spans="1:92" s="3" customFormat="1" ht="19.95" customHeight="1" thickBot="1" x14ac:dyDescent="0.35">
      <c r="A14" s="45"/>
      <c r="B14" s="67" t="s">
        <v>43</v>
      </c>
      <c r="C14" s="59" t="s">
        <v>44</v>
      </c>
      <c r="D14" s="17"/>
      <c r="E14" s="53">
        <f>E13+6</f>
        <v>44475</v>
      </c>
      <c r="F14" s="53">
        <f>E14+7</f>
        <v>44482</v>
      </c>
      <c r="G14" s="14"/>
      <c r="H14" s="14">
        <f t="shared" si="46"/>
        <v>8</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row>
    <row r="15" spans="1:92" s="3" customFormat="1" ht="19.95" customHeight="1" thickBot="1" x14ac:dyDescent="0.35">
      <c r="A15" s="45"/>
      <c r="B15" s="67" t="s">
        <v>47</v>
      </c>
      <c r="C15" s="59" t="s">
        <v>61</v>
      </c>
      <c r="D15" s="17"/>
      <c r="E15" s="53">
        <f>E14+7</f>
        <v>44482</v>
      </c>
      <c r="F15" s="53">
        <f>E14+10</f>
        <v>44485</v>
      </c>
      <c r="G15" s="14"/>
      <c r="H15" s="14"/>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row>
    <row r="16" spans="1:92" s="3" customFormat="1" ht="19.95" customHeight="1" thickBot="1" x14ac:dyDescent="0.35">
      <c r="A16" s="45"/>
      <c r="B16" s="18" t="s">
        <v>48</v>
      </c>
      <c r="C16" s="60"/>
      <c r="D16" s="19"/>
      <c r="E16" s="74"/>
      <c r="F16" s="75"/>
      <c r="G16" s="14"/>
      <c r="H16" s="14" t="str">
        <f t="shared" si="46"/>
        <v/>
      </c>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row>
    <row r="17" spans="1:92" s="3" customFormat="1" ht="19.95" customHeight="1" thickBot="1" x14ac:dyDescent="0.35">
      <c r="A17" s="46" t="s">
        <v>10</v>
      </c>
      <c r="B17" s="68" t="s">
        <v>36</v>
      </c>
      <c r="C17" s="61" t="s">
        <v>49</v>
      </c>
      <c r="D17" s="20"/>
      <c r="E17" s="54">
        <f>E14+10</f>
        <v>44485</v>
      </c>
      <c r="F17" s="54">
        <f>E17+4</f>
        <v>44489</v>
      </c>
      <c r="G17" s="14"/>
      <c r="H17" s="14">
        <f t="shared" si="46"/>
        <v>5</v>
      </c>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row>
    <row r="18" spans="1:92" s="3" customFormat="1" ht="19.95" customHeight="1" thickBot="1" x14ac:dyDescent="0.35">
      <c r="A18" s="46"/>
      <c r="B18" s="68" t="s">
        <v>52</v>
      </c>
      <c r="C18" s="61" t="s">
        <v>50</v>
      </c>
      <c r="D18" s="20"/>
      <c r="E18" s="54">
        <f>E17+2</f>
        <v>44487</v>
      </c>
      <c r="F18" s="54">
        <f>E18+5</f>
        <v>44492</v>
      </c>
      <c r="G18" s="14"/>
      <c r="H18" s="14">
        <f t="shared" si="46"/>
        <v>6</v>
      </c>
      <c r="I18" s="31"/>
      <c r="J18" s="31"/>
      <c r="K18" s="31"/>
      <c r="L18" s="31"/>
      <c r="M18" s="31"/>
      <c r="N18" s="31"/>
      <c r="O18" s="31"/>
      <c r="P18" s="31"/>
      <c r="Q18" s="31"/>
      <c r="R18" s="31"/>
      <c r="S18" s="31"/>
      <c r="T18" s="31"/>
      <c r="U18" s="32"/>
      <c r="V18" s="32"/>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row>
    <row r="19" spans="1:92" s="3" customFormat="1" ht="19.95" customHeight="1" thickBot="1" x14ac:dyDescent="0.35">
      <c r="A19" s="45"/>
      <c r="B19" s="68" t="s">
        <v>51</v>
      </c>
      <c r="C19" s="61" t="s">
        <v>53</v>
      </c>
      <c r="D19" s="20"/>
      <c r="E19" s="54">
        <f>F18</f>
        <v>44492</v>
      </c>
      <c r="F19" s="54">
        <f>E19+3</f>
        <v>44495</v>
      </c>
      <c r="G19" s="14"/>
      <c r="H19" s="14">
        <f t="shared" si="46"/>
        <v>4</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row>
    <row r="20" spans="1:92" s="3" customFormat="1" ht="19.95" customHeight="1" thickBot="1" x14ac:dyDescent="0.35">
      <c r="A20" s="45"/>
      <c r="B20" s="68" t="s">
        <v>54</v>
      </c>
      <c r="C20" s="61" t="s">
        <v>38</v>
      </c>
      <c r="D20" s="20"/>
      <c r="E20" s="54">
        <f>E19</f>
        <v>44492</v>
      </c>
      <c r="F20" s="54">
        <f>E20+2</f>
        <v>44494</v>
      </c>
      <c r="G20" s="14"/>
      <c r="H20" s="14">
        <f t="shared" si="46"/>
        <v>3</v>
      </c>
      <c r="I20" s="31"/>
      <c r="J20" s="31"/>
      <c r="K20" s="31"/>
      <c r="L20" s="31"/>
      <c r="M20" s="31"/>
      <c r="N20" s="31"/>
      <c r="O20" s="31"/>
      <c r="P20" s="31"/>
      <c r="Q20" s="31"/>
      <c r="R20" s="31"/>
      <c r="S20" s="31"/>
      <c r="T20" s="31"/>
      <c r="U20" s="31"/>
      <c r="V20" s="31"/>
      <c r="W20" s="31"/>
      <c r="X20" s="31"/>
      <c r="Y20" s="32"/>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row>
    <row r="21" spans="1:92" s="3" customFormat="1" ht="19.95" customHeight="1" thickBot="1" x14ac:dyDescent="0.35">
      <c r="A21" s="45"/>
      <c r="B21" s="68" t="s">
        <v>55</v>
      </c>
      <c r="C21" s="61" t="s">
        <v>61</v>
      </c>
      <c r="D21" s="20"/>
      <c r="E21" s="54">
        <f>E20</f>
        <v>44492</v>
      </c>
      <c r="F21" s="54">
        <f>E21+3</f>
        <v>44495</v>
      </c>
      <c r="G21" s="14"/>
      <c r="H21" s="14">
        <f t="shared" si="46"/>
        <v>4</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row>
    <row r="22" spans="1:92" s="3" customFormat="1" ht="19.95" customHeight="1" thickBot="1" x14ac:dyDescent="0.35">
      <c r="A22" s="45"/>
      <c r="B22" s="21" t="s">
        <v>56</v>
      </c>
      <c r="C22" s="62"/>
      <c r="D22" s="22"/>
      <c r="E22" s="76"/>
      <c r="F22" s="77"/>
      <c r="G22" s="14"/>
      <c r="H22" s="14" t="str">
        <f t="shared" si="46"/>
        <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row>
    <row r="23" spans="1:92" s="3" customFormat="1" ht="19.95" customHeight="1" thickBot="1" x14ac:dyDescent="0.35">
      <c r="A23" s="45" t="s">
        <v>11</v>
      </c>
      <c r="B23" s="69" t="s">
        <v>36</v>
      </c>
      <c r="C23" s="63" t="s">
        <v>49</v>
      </c>
      <c r="D23" s="23"/>
      <c r="E23" s="55">
        <f>E21+3</f>
        <v>44495</v>
      </c>
      <c r="F23" s="55">
        <f>E23+5</f>
        <v>44500</v>
      </c>
      <c r="G23" s="14"/>
      <c r="H23" s="14">
        <f t="shared" si="46"/>
        <v>6</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row>
    <row r="24" spans="1:92" s="3" customFormat="1" ht="19.95" customHeight="1" thickBot="1" x14ac:dyDescent="0.35">
      <c r="A24" s="45"/>
      <c r="B24" s="69" t="s">
        <v>58</v>
      </c>
      <c r="C24" s="63" t="s">
        <v>50</v>
      </c>
      <c r="D24" s="23"/>
      <c r="E24" s="55">
        <f>F23+5</f>
        <v>44505</v>
      </c>
      <c r="F24" s="55">
        <f>E24</f>
        <v>44505</v>
      </c>
      <c r="G24" s="14"/>
      <c r="H24" s="14">
        <f t="shared" si="46"/>
        <v>1</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row>
    <row r="25" spans="1:92" s="3" customFormat="1" ht="19.95" customHeight="1" thickBot="1" x14ac:dyDescent="0.35">
      <c r="A25" s="45"/>
      <c r="B25" s="69" t="s">
        <v>57</v>
      </c>
      <c r="C25" s="63" t="s">
        <v>38</v>
      </c>
      <c r="D25" s="23"/>
      <c r="E25" s="55">
        <f>E24</f>
        <v>44505</v>
      </c>
      <c r="F25" s="55">
        <f>E25+2</f>
        <v>44507</v>
      </c>
      <c r="G25" s="14"/>
      <c r="H25" s="14">
        <f t="shared" si="46"/>
        <v>3</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row>
    <row r="26" spans="1:92" s="3" customFormat="1" ht="19.95" customHeight="1" thickBot="1" x14ac:dyDescent="0.35">
      <c r="A26" s="45"/>
      <c r="B26" s="69" t="s">
        <v>59</v>
      </c>
      <c r="C26" s="63" t="s">
        <v>53</v>
      </c>
      <c r="D26" s="23"/>
      <c r="E26" s="55">
        <f>F25+1</f>
        <v>44508</v>
      </c>
      <c r="F26" s="55">
        <f>E26+4</f>
        <v>44512</v>
      </c>
      <c r="G26" s="14"/>
      <c r="H26" s="14">
        <f t="shared" si="46"/>
        <v>5</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row>
    <row r="27" spans="1:92" s="3" customFormat="1" ht="19.95" customHeight="1" thickBot="1" x14ac:dyDescent="0.35">
      <c r="A27" s="45"/>
      <c r="B27" s="69" t="s">
        <v>60</v>
      </c>
      <c r="C27" s="63" t="s">
        <v>61</v>
      </c>
      <c r="D27" s="23"/>
      <c r="E27" s="55">
        <f>E25</f>
        <v>44505</v>
      </c>
      <c r="F27" s="55">
        <f>F23+8</f>
        <v>44508</v>
      </c>
      <c r="G27" s="14"/>
      <c r="H27" s="14">
        <f t="shared" si="46"/>
        <v>4</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row>
    <row r="28" spans="1:92" s="3" customFormat="1" ht="19.95" customHeight="1" thickBot="1" x14ac:dyDescent="0.35">
      <c r="A28" s="45"/>
      <c r="B28" s="24" t="s">
        <v>62</v>
      </c>
      <c r="C28" s="64"/>
      <c r="D28" s="25"/>
      <c r="E28" s="78"/>
      <c r="F28" s="79"/>
      <c r="G28" s="14"/>
      <c r="H28" s="14" t="str">
        <f t="shared" si="46"/>
        <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row>
    <row r="29" spans="1:92" s="3" customFormat="1" ht="19.95" customHeight="1" thickBot="1" x14ac:dyDescent="0.35">
      <c r="A29" s="45"/>
      <c r="B29" s="24" t="s">
        <v>36</v>
      </c>
      <c r="C29" s="64" t="s">
        <v>49</v>
      </c>
      <c r="D29" s="25"/>
      <c r="E29" s="78">
        <f>F27+11</f>
        <v>44519</v>
      </c>
      <c r="F29" s="79">
        <f>E29</f>
        <v>44519</v>
      </c>
      <c r="G29" s="14"/>
      <c r="H29" s="14"/>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row>
    <row r="30" spans="1:92" s="3" customFormat="1" ht="19.95" customHeight="1" thickBot="1" x14ac:dyDescent="0.35">
      <c r="A30" s="45" t="s">
        <v>11</v>
      </c>
      <c r="B30" s="70" t="s">
        <v>63</v>
      </c>
      <c r="C30" s="65" t="s">
        <v>50</v>
      </c>
      <c r="D30" s="26"/>
      <c r="E30" s="56">
        <f>F27+16</f>
        <v>44524</v>
      </c>
      <c r="F30" s="56">
        <f>E30+12</f>
        <v>44536</v>
      </c>
      <c r="G30" s="14"/>
      <c r="H30" s="14">
        <f t="shared" si="46"/>
        <v>13</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row>
    <row r="31" spans="1:92" s="3" customFormat="1" ht="19.95" customHeight="1" thickBot="1" x14ac:dyDescent="0.35">
      <c r="A31" s="45"/>
      <c r="B31" s="70" t="s">
        <v>64</v>
      </c>
      <c r="C31" s="65" t="s">
        <v>65</v>
      </c>
      <c r="D31" s="26"/>
      <c r="E31" s="56">
        <f>E30+3</f>
        <v>44527</v>
      </c>
      <c r="F31" s="56">
        <f>F30</f>
        <v>44536</v>
      </c>
      <c r="G31" s="14"/>
      <c r="H31" s="14">
        <f t="shared" si="46"/>
        <v>10</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row>
    <row r="32" spans="1:92" s="3" customFormat="1" ht="19.95" customHeight="1" thickBot="1" x14ac:dyDescent="0.35">
      <c r="A32" s="45"/>
      <c r="B32" s="70" t="s">
        <v>66</v>
      </c>
      <c r="C32" s="65" t="s">
        <v>67</v>
      </c>
      <c r="D32" s="26"/>
      <c r="E32" s="56">
        <f>E31</f>
        <v>44527</v>
      </c>
      <c r="F32" s="56">
        <f>F31</f>
        <v>44536</v>
      </c>
      <c r="G32" s="14"/>
      <c r="H32" s="14">
        <f t="shared" si="46"/>
        <v>10</v>
      </c>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row>
    <row r="33" spans="1:92" s="3" customFormat="1" ht="19.95" customHeight="1" thickBot="1" x14ac:dyDescent="0.35">
      <c r="A33" s="45"/>
      <c r="B33" s="71"/>
      <c r="C33" s="66"/>
      <c r="D33" s="13"/>
      <c r="E33" s="57"/>
      <c r="F33" s="57"/>
      <c r="G33" s="14"/>
      <c r="H33" s="14" t="str">
        <f t="shared" si="46"/>
        <v/>
      </c>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row>
    <row r="34" spans="1:92" s="3" customFormat="1" ht="19.95" customHeight="1" thickBot="1" x14ac:dyDescent="0.35">
      <c r="A34" s="45" t="s">
        <v>12</v>
      </c>
      <c r="B34" s="27" t="s">
        <v>14</v>
      </c>
      <c r="C34" s="28"/>
      <c r="D34" s="29"/>
      <c r="E34" s="80"/>
      <c r="F34" s="81"/>
      <c r="G34" s="30"/>
      <c r="H34" s="30" t="str">
        <f t="shared" si="46"/>
        <v/>
      </c>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row>
    <row r="35" spans="1:92" ht="30" customHeight="1" x14ac:dyDescent="0.3">
      <c r="A35" s="46" t="s">
        <v>13</v>
      </c>
      <c r="G35" s="6"/>
    </row>
    <row r="36" spans="1:92" ht="30" customHeight="1" x14ac:dyDescent="0.3">
      <c r="C36" s="11"/>
      <c r="F36" s="47"/>
    </row>
    <row r="37" spans="1:92" ht="30" customHeight="1" x14ac:dyDescent="0.3">
      <c r="C37" s="12"/>
    </row>
  </sheetData>
  <mergeCells count="16">
    <mergeCell ref="C3:D3"/>
    <mergeCell ref="C4:D4"/>
    <mergeCell ref="E3:F3"/>
    <mergeCell ref="CH4:CN4"/>
    <mergeCell ref="B5:G5"/>
    <mergeCell ref="AK4:AQ4"/>
    <mergeCell ref="AR4:AX4"/>
    <mergeCell ref="AY4:BE4"/>
    <mergeCell ref="BF4:BL4"/>
    <mergeCell ref="I4:O4"/>
    <mergeCell ref="P4:V4"/>
    <mergeCell ref="W4:AC4"/>
    <mergeCell ref="AD4:AJ4"/>
    <mergeCell ref="BM4:BS4"/>
    <mergeCell ref="BT4:BZ4"/>
    <mergeCell ref="CA4:CG4"/>
  </mergeCells>
  <conditionalFormatting sqref="D7:D34">
    <cfRule type="dataBar" priority="2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CN34">
    <cfRule type="expression" dxfId="2" priority="45">
      <formula>AND(TODAY()&gt;=I$5,TODAY()&lt;J$5)</formula>
    </cfRule>
  </conditionalFormatting>
  <conditionalFormatting sqref="I7:CN34">
    <cfRule type="expression" dxfId="1" priority="39">
      <formula>AND(début_tâche&lt;=I$5,ROUNDDOWN((fin_tâche-début_tâche+1)*avancement_tâche,0)+début_tâche-1&gt;=I$5)</formula>
    </cfRule>
    <cfRule type="expression" dxfId="0" priority="40" stopIfTrue="1">
      <formula>AND(fin_tâche&gt;=I$5,début_tâche&lt;J$5)</formula>
    </cfRule>
  </conditionalFormatting>
  <dataValidations count="1">
    <dataValidation type="whole" operator="greaterThanOrEqual" allowBlank="1" showInputMessage="1" promptTitle="Semaine d’affichage" prompt="La modification de ce nombre entraînera le défilement du diagramme de Gantt."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9" fitToHeight="0" orientation="landscape" r:id="rId3"/>
  <headerFooter differentFirst="1" scaleWithDoc="0">
    <oddFooter>Page &amp;P of &amp;N</oddFooter>
  </headerFooter>
  <ignoredErrors>
    <ignoredError sqref="F20"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defaultColWidth="9.109375" defaultRowHeight="13.8" x14ac:dyDescent="0.3"/>
  <cols>
    <col min="1" max="1" width="94.33203125" style="35" customWidth="1"/>
    <col min="2" max="16384" width="9.109375" style="2"/>
  </cols>
  <sheetData>
    <row r="1" spans="1:2" ht="46.5" customHeight="1" x14ac:dyDescent="0.3"/>
    <row r="2" spans="1:2" s="37" customFormat="1" ht="15.6" x14ac:dyDescent="0.3">
      <c r="A2" s="36" t="s">
        <v>16</v>
      </c>
      <c r="B2" s="36"/>
    </row>
    <row r="3" spans="1:2" s="41" customFormat="1" ht="27" customHeight="1" x14ac:dyDescent="0.3">
      <c r="A3" s="42" t="s">
        <v>17</v>
      </c>
      <c r="B3" s="42"/>
    </row>
    <row r="4" spans="1:2" s="38" customFormat="1" ht="25.8" x14ac:dyDescent="0.5">
      <c r="A4" s="39" t="s">
        <v>18</v>
      </c>
    </row>
    <row r="5" spans="1:2" ht="74.099999999999994" customHeight="1" x14ac:dyDescent="0.3">
      <c r="A5" s="40" t="s">
        <v>19</v>
      </c>
    </row>
    <row r="6" spans="1:2" ht="26.25" customHeight="1" x14ac:dyDescent="0.3">
      <c r="A6" s="39" t="s">
        <v>20</v>
      </c>
    </row>
    <row r="7" spans="1:2" s="35" customFormat="1" ht="204.9" customHeight="1" x14ac:dyDescent="0.3">
      <c r="A7" s="44" t="s">
        <v>21</v>
      </c>
    </row>
    <row r="8" spans="1:2" s="38" customFormat="1" ht="25.8" x14ac:dyDescent="0.5">
      <c r="A8" s="39" t="s">
        <v>22</v>
      </c>
    </row>
    <row r="9" spans="1:2" ht="63" customHeight="1" x14ac:dyDescent="0.3">
      <c r="A9" s="40" t="s">
        <v>23</v>
      </c>
    </row>
    <row r="10" spans="1:2" s="35" customFormat="1" ht="27.9" customHeight="1" x14ac:dyDescent="0.3">
      <c r="A10" s="43" t="s">
        <v>24</v>
      </c>
    </row>
    <row r="11" spans="1:2" s="38" customFormat="1" ht="25.8" x14ac:dyDescent="0.5">
      <c r="A11" s="39" t="s">
        <v>25</v>
      </c>
    </row>
    <row r="12" spans="1:2" ht="28.8" x14ac:dyDescent="0.3">
      <c r="A12" s="40" t="s">
        <v>26</v>
      </c>
    </row>
    <row r="13" spans="1:2" s="35" customFormat="1" ht="27.9" customHeight="1" x14ac:dyDescent="0.3">
      <c r="A13" s="43" t="s">
        <v>27</v>
      </c>
    </row>
    <row r="14" spans="1:2" s="38" customFormat="1" ht="25.8" x14ac:dyDescent="0.5">
      <c r="A14" s="39" t="s">
        <v>28</v>
      </c>
    </row>
    <row r="15" spans="1:2" ht="75" customHeight="1" x14ac:dyDescent="0.3">
      <c r="A15" s="40" t="s">
        <v>29</v>
      </c>
    </row>
    <row r="16" spans="1:2" ht="99" customHeight="1" x14ac:dyDescent="0.3">
      <c r="A16" s="40" t="s">
        <v>30</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PlanificationProjet</vt:lpstr>
      <vt:lpstr>À propos de</vt:lpstr>
      <vt:lpstr>PlanificationProjet!avancement_tâche</vt:lpstr>
      <vt:lpstr>Début_Projet</vt:lpstr>
      <vt:lpstr>PlanificationProjet!début_tâche</vt:lpstr>
      <vt:lpstr>PlanificationProjet!fin_tâche</vt:lpstr>
      <vt:lpstr>PlanificationProjet!Print_Titles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2021-12-03T22:27:46Z</dcterms:modified>
</cp:coreProperties>
</file>