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filterPrivacy="1"/>
  <xr:revisionPtr revIDLastSave="0" documentId="8_{D08C2250-8933-4C90-9C2D-7F7229406F65}" xr6:coauthVersionLast="47" xr6:coauthVersionMax="47" xr10:uidLastSave="{00000000-0000-0000-0000-000000000000}"/>
  <bookViews>
    <workbookView xWindow="-98" yWindow="-98" windowWidth="20715" windowHeight="13276" xr2:uid="{C8CC818C-B27E-47E3-8B76-8AC71A62A65A}"/>
  </bookViews>
  <sheets>
    <sheet name="folktale_collec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</calcChain>
</file>

<file path=xl/sharedStrings.xml><?xml version="1.0" encoding="utf-8"?>
<sst xmlns="http://schemas.openxmlformats.org/spreadsheetml/2006/main" count="1616" uniqueCount="268">
  <si>
    <t>folktale_collections</t>
  </si>
  <si>
    <t>Name</t>
  </si>
  <si>
    <t>Price</t>
  </si>
  <si>
    <t>Rating</t>
  </si>
  <si>
    <t>Number of reviews</t>
  </si>
  <si>
    <t>Brand</t>
  </si>
  <si>
    <t>Link</t>
  </si>
  <si>
    <t>Type</t>
  </si>
  <si>
    <t>Wawenock Myth Texts from Maine by Frank G. Speck</t>
  </si>
  <si>
    <t>-</t>
  </si>
  <si>
    <t>Website</t>
  </si>
  <si>
    <t>Stories to Read or Tell from Fairy Tales and Folklore by Foucher and Budell</t>
  </si>
  <si>
    <t>https://www.gutenberg.org/cache/epub/36127/pg36127.txt</t>
  </si>
  <si>
    <t>https://www.gutenberg.org/cache/epub/37002/pg37002.txt</t>
  </si>
  <si>
    <t>https://www.gutenberg.org/cache/epub/8933/pg8933.txt</t>
  </si>
  <si>
    <t>https://www.gutenberg.org/cache/epub/12545/pg12545.txt</t>
  </si>
  <si>
    <t>https://www.gutenberg.org/cache/epub/64807/pg64807.txt</t>
  </si>
  <si>
    <t>https://www.gutenberg.org/cache/epub/45279/pg45279.txt</t>
  </si>
  <si>
    <t>https://www.gutenberg.org/cache/epub/46960/pg46960.txt</t>
  </si>
  <si>
    <t>https://www.gutenberg.org/cache/epub/61477/pg61477.txt</t>
  </si>
  <si>
    <t>https://www.gutenberg.org/cache/epub/73021/pg73021.txt</t>
  </si>
  <si>
    <t>https://www.gutenberg.org/cache/epub/22420/pg22420.txt</t>
  </si>
  <si>
    <t>https://www.gutenberg.org/cache/epub/52834/pg52834.txt</t>
  </si>
  <si>
    <t>https://www.gutenberg.org/cache/epub/11310/pg11310.txt</t>
  </si>
  <si>
    <t>https://www.gutenberg.org/cache/epub/36039/pg36039.txt</t>
  </si>
  <si>
    <t>https://www.gutenberg.org/cache/epub/24473/pg24473.txt</t>
  </si>
  <si>
    <t>Simla Village Tales; Or, Folk Tales from the Himalayas by Alice Dracott</t>
  </si>
  <si>
    <t>https://www.gutenberg.org/cache/epub/53080/pg53080.txt</t>
  </si>
  <si>
    <t>https://www.gutenberg.org/cache/epub/52596/pg52596.txt</t>
  </si>
  <si>
    <t>https://www.gutenberg.org/cache/epub/46047/pg46047.txt</t>
  </si>
  <si>
    <t>https://www.gutenberg.org/cache/epub/72735/pg72735.txt</t>
  </si>
  <si>
    <t>https://www.gutenberg.org/cache/epub/42981/pg42981.txt</t>
  </si>
  <si>
    <t>https://www.gutenberg.org/cache/epub/11938/pg11938.txt</t>
  </si>
  <si>
    <t>https://www.gutenberg.org/cache/epub/41148/pg41148.txt</t>
  </si>
  <si>
    <t>https://www.gutenberg.org/cache/epub/44430/pg44430.txt</t>
  </si>
  <si>
    <t>https://www.gutenberg.org/cache/epub/38688/pg38688.txt</t>
  </si>
  <si>
    <t>https://www.gutenberg.org/cache/epub/34655/pg34655.txt</t>
  </si>
  <si>
    <t>https://www.gutenberg.org/cache/epub/9313/pg9313.txt</t>
  </si>
  <si>
    <t>https://www.gutenberg.org/cache/epub/38112/pg38112.txt</t>
  </si>
  <si>
    <t>https://www.gutenberg.org/cache/epub/37472/pg37472.txt</t>
  </si>
  <si>
    <t>https://www.gutenberg.org/cache/epub/17071/pg17071.txt</t>
  </si>
  <si>
    <t>https://www.gutenberg.org/cache/epub/6145/pg6145.txt</t>
  </si>
  <si>
    <t>https://www.gutenberg.org/cache/epub/11167/pg11167.txt</t>
  </si>
  <si>
    <t>https://www.gutenberg.org/cache/epub/8599/pg8599.txt</t>
  </si>
  <si>
    <t>https://www.gutenberg.org/cache/epub/27499/pg27499.txt</t>
  </si>
  <si>
    <t>https://www.gutenberg.org/cache/epub/38064/pg38064.txt</t>
  </si>
  <si>
    <t>https://www.gutenberg.org/cache/epub/36923/pg36923.txt</t>
  </si>
  <si>
    <t>https://www.gutenberg.org/cache/epub/22096/pg22096.txt</t>
  </si>
  <si>
    <t>The legend of Perseus, Volume 2 (of 3) :  The life token by Edwin Sidney Hartland</t>
  </si>
  <si>
    <t>Myths of the Modocs by Jeremiah Curtin</t>
  </si>
  <si>
    <t>The home life of Borneo head hunters :  Its festivals and folk lore by Furness</t>
  </si>
  <si>
    <t>The Arabian Nights, Volume I of IV by Edward Forster and Antoine Galland</t>
  </si>
  <si>
    <t>Myths and Legends of the Mississippi Valley and the Great Lakes by Judson</t>
  </si>
  <si>
    <t>Blue beard: A Contribution to History and Folk lore by Thomas Wilson</t>
  </si>
  <si>
    <t>Indian Nature Myths by Julia Darrow Cowles</t>
  </si>
  <si>
    <t>The legend of Perseus, Volume 3 (of 3) :  Andromeda. Medusa. by Hartland</t>
  </si>
  <si>
    <t>The Russian Garland, Being Russian Folk Tales by Steele and Rosciszewski</t>
  </si>
  <si>
    <t>Congo life and folklore by John H. Weeks</t>
  </si>
  <si>
    <t>Oral Tradition from the Indus by McNair and Barlow</t>
  </si>
  <si>
    <t>The Younger Edda; Also called Snorre's Edda, or The Prose Edda by Snorri Sturluson</t>
  </si>
  <si>
    <t>https://www.gutenberg.org/cache/epub/5160/pg5160.txt</t>
  </si>
  <si>
    <t>Old World Japan: Legends of the Land of the Gods by Frank Rinder</t>
  </si>
  <si>
    <t>Myths of the Norsemen: From the Eddas and Sagas by H. A. Guerber</t>
  </si>
  <si>
    <t>Russian Fairy Tales: A Choice Collection of Muscovite Folk lore by Ralston</t>
  </si>
  <si>
    <t>The Elder Eddas of Saemund Sigfusson; and the Younger Eddas of Snorre Sturleson</t>
  </si>
  <si>
    <t>The Children of Odin: The Book of Northern Myths by Padraic Colum</t>
  </si>
  <si>
    <t>The Heroes; Or, Greek Fairy Tales for My Children by Charles Kingsley</t>
  </si>
  <si>
    <t>Legends of Norseland by Mara L. Pratt Chadwick and A. Chase</t>
  </si>
  <si>
    <t>The poetic Edda :  Translated from the Icelandic with an introduction and notes</t>
  </si>
  <si>
    <t>Asgard Stories: Tales from Norse Mythology by Mary H. Foster and Mabel H. Cummings</t>
  </si>
  <si>
    <t>The Metamorphoses of Ovid, Books VIII XV by Ovid</t>
  </si>
  <si>
    <t>Myths of Greece and Rome by H. A. Guerber</t>
  </si>
  <si>
    <t>https://www.gutenberg.org/cache/epub/9914/pg9914.txt</t>
  </si>
  <si>
    <t>Myths of China and Japan by Donald A. Mackenzie</t>
  </si>
  <si>
    <t>Myths and Legends of Ancient Egypt by Lewis Spence</t>
  </si>
  <si>
    <t>The Heroes of Asgard: Tales from Scandinavian Mythology by Keary and Keary</t>
  </si>
  <si>
    <t>Origin Myths among the Mountain Peoples of the Philippines by H. Otley Beyer</t>
  </si>
  <si>
    <t>Indian Myth and Legend by Donald A. Mackenzie</t>
  </si>
  <si>
    <t>https://www.gutenberg.org/cache/epub/40588/pg40588.txt</t>
  </si>
  <si>
    <t>https://www.gutenberg.org/cache/epub/73417/pg73417.txt</t>
  </si>
  <si>
    <t>Seneca myths and folk tales by Arthur C. Parker</t>
  </si>
  <si>
    <t>https://www.gutenberg.org/cache/epub/46944/pg46944.txt</t>
  </si>
  <si>
    <t>https://www.gutenberg.org/cache/epub/62514/pg62514.txt</t>
  </si>
  <si>
    <t>https://www.gutenberg.org/cache/epub/338/pg338.txt</t>
  </si>
  <si>
    <t>https://www.gutenberg.org/cache/epub/67426/pg67426.txt</t>
  </si>
  <si>
    <t>https://www.gutenberg.org/cache/epub/7885/pg7885.txt</t>
  </si>
  <si>
    <t>https://www.gutenberg.org/cache/epub/29287/pg29287.txt</t>
  </si>
  <si>
    <t>https://www.gutenberg.org/cache/epub/35060/pg35060.txt</t>
  </si>
  <si>
    <t>https://www.gutenberg.org/cache/epub/28932/pg28932.txt</t>
  </si>
  <si>
    <t>https://www.gutenberg.org/cache/epub/62509/pg62509.txt</t>
  </si>
  <si>
    <t>https://www.gutenberg.org/cache/epub/51275/pg51275.txt</t>
  </si>
  <si>
    <t>https://www.gutenberg.org/cache/epub/2503/pg2503.txt</t>
  </si>
  <si>
    <t>https://www.gutenberg.org/cache/epub/60165/pg60165.txt</t>
  </si>
  <si>
    <t>https://www.gutenberg.org/cache/epub/51252/pg51252.txt</t>
  </si>
  <si>
    <t>https://www.gutenberg.org/cache/epub/37532/pg37532.txt</t>
  </si>
  <si>
    <t>https://www.gutenberg.org/cache/epub/14241/pg14241.txt</t>
  </si>
  <si>
    <t>https://www.gutenberg.org/cache/epub/42390/pg42390.txt</t>
  </si>
  <si>
    <t>https://www.gutenberg.org/cache/epub/44536/pg44536.txt</t>
  </si>
  <si>
    <t>https://www.gutenberg.org/cache/epub/341/pg341.txt</t>
  </si>
  <si>
    <t>https://www.gutenberg.org/cache/epub/36668/pg36668.txt</t>
  </si>
  <si>
    <t>https://www.gutenberg.org/cache/epub/7871/pg7871.txt</t>
  </si>
  <si>
    <t>https://www.gutenberg.org/cache/epub/49057/pg49057.txt</t>
  </si>
  <si>
    <t>https://www.gutenberg.org/cache/epub/45723/pg45723.txt</t>
  </si>
  <si>
    <t>https://www.gutenberg.org/cache/epub/9368/pg9368.txt</t>
  </si>
  <si>
    <t>https://www.gutenberg.org/cache/epub/47146/pg47146.txt</t>
  </si>
  <si>
    <t>https://www.gutenberg.org/cache/epub/22693/pg22693.txt</t>
  </si>
  <si>
    <t>https://www.gutenberg.org/cache/epub/7128/pg7128.txt</t>
  </si>
  <si>
    <t>https://www.gutenberg.org/cache/epub/2198/pg2198.txt</t>
  </si>
  <si>
    <t>https://www.gutenberg.org/cache/epub/55025/pg55025.txt</t>
  </si>
  <si>
    <t>https://www.gutenberg.org/cache/epub/4928/pg4928.txt</t>
  </si>
  <si>
    <t>https://www.gutenberg.org/cache/epub/13015/pg13015.txt</t>
  </si>
  <si>
    <t>https://www.gutenberg.org/cache/epub/18450/pg18450.txt</t>
  </si>
  <si>
    <t>https://www.gutenberg.org/cache/epub/29939/pg29939.txt</t>
  </si>
  <si>
    <t>https://www.gutenberg.org/cache/epub/44638/pg44638.txt</t>
  </si>
  <si>
    <t>https://www.gutenberg.org/cache/epub/34704/pg34704.txt</t>
  </si>
  <si>
    <t>https://www.gutenberg.org/cache/epub/56597/pg56597.txt</t>
  </si>
  <si>
    <t>https://www.gutenberg.org/cache/epub/24811/pg24811.txt</t>
  </si>
  <si>
    <t>https://www.gutenberg.org/cache/epub/8299/pg8299.txt</t>
  </si>
  <si>
    <t>https://www.gutenberg.org/cache/epub/51002/pg51002.txt</t>
  </si>
  <si>
    <t>https://www.gutenberg.org/cache/epub/12814/pg12814.txt</t>
  </si>
  <si>
    <t>https://www.gutenberg.org/cache/epub/37884/pg37884.txt</t>
  </si>
  <si>
    <t>https://www.gutenberg.org/cache/epub/46501/pg46501.txt</t>
  </si>
  <si>
    <t>https://www.gutenberg.org/cache/epub/45634/pg45634.txt</t>
  </si>
  <si>
    <t>https://www.gutenberg.org/cache/epub/15250/pg15250.txt</t>
  </si>
  <si>
    <t>https://www.gutenberg.org/cache/epub/503/pg503.txt</t>
  </si>
  <si>
    <t>https://www.gutenberg.org/cache/epub/38488/pg38488.txt</t>
  </si>
  <si>
    <t>https://www.gutenberg.org/cache/epub/19994/pg19994.txt</t>
  </si>
  <si>
    <t>https://www.gutenberg.org/cache/epub/24714/pg24714.txt</t>
  </si>
  <si>
    <t>https://www.gutenberg.org/cache/epub/36241/pg36241.txt</t>
  </si>
  <si>
    <t>https://www.gutenberg.org/cache/epub/68225/pg68225.txt</t>
  </si>
  <si>
    <t>https://www.gutenberg.org/cache/epub/66923/pg66923.txt</t>
  </si>
  <si>
    <t>https://www.gutenberg.org/cache/epub/18674/pg18674.txt</t>
  </si>
  <si>
    <t>https://www.gutenberg.org/cache/epub/38339/pg38339.txt</t>
  </si>
  <si>
    <t>https://www.gutenberg.org/cache/epub/58816/pg58816.txt</t>
  </si>
  <si>
    <t>Seven Mohave Myths by A. L. Kroeber</t>
  </si>
  <si>
    <t>https://www.gutenberg.org/cache/epub/30973/pg30973.txt</t>
  </si>
  <si>
    <t>https://www.gutenberg.org/cache/epub/5314/pg5314.txt</t>
  </si>
  <si>
    <t>https://www.gutenberg.org/cache/epub/3435/pg3435.txt</t>
  </si>
  <si>
    <t>Hans Andersen's Fairy Tales. Second Series by H. C. Andersen</t>
  </si>
  <si>
    <t>https://www.gutenberg.org/cache/epub/128/pg128.txt</t>
  </si>
  <si>
    <t>The Arabian Nights: Their Best known Tales by Wiggin, Smith, and Parrish</t>
  </si>
  <si>
    <t>https://www.gutenberg.org/cache/epub/1597/pg1597.txt</t>
  </si>
  <si>
    <t>The Thousand and One Nights, Vol. I. by Lane, Lane Poole, Poole, and Harvey</t>
  </si>
  <si>
    <t>https://www.gutenberg.org/cache/epub/2591/pg2591.txt</t>
  </si>
  <si>
    <t>https://www.gutenberg.org/cache/epub/71074/pg71074.txt</t>
  </si>
  <si>
    <t>Told by the Northmen: Stories from the Eddas and Sagas by E. M. Wilmot Buxton</t>
  </si>
  <si>
    <t>Roumanian Fairy Tales by Mite Kremnitz</t>
  </si>
  <si>
    <t>Herakles, the Hero of Thebes, and Other Heroes of the Myth by Burt and Ragozin</t>
  </si>
  <si>
    <t>Stories from the Odyssey by H. L. Havell and Homer</t>
  </si>
  <si>
    <t>Te Tohunga: The ancient legends and traditions of the Maoris by W. Dittmer</t>
  </si>
  <si>
    <t>Fairy Tales of the Slav Peasants and Herdsmen by Alexander Chodzko</t>
  </si>
  <si>
    <t>The Adventures of Ulysses by Charles Lamb</t>
  </si>
  <si>
    <t>Legends of Gods and Ghosts (Hawaiian Mythology) by W. D. Westervelt</t>
  </si>
  <si>
    <t>Myths   Legends of Babylonia   Assyria by Lewis Spence</t>
  </si>
  <si>
    <t>Old Greek Folk Stories Told Anew by Josephine Preston Peabody</t>
  </si>
  <si>
    <t>Myths of the Rhine by X. B. Saintine</t>
  </si>
  <si>
    <t>https://www.gutenberg.org/cache/epub/4018/pg4018.txt</t>
  </si>
  <si>
    <t>gutenberg.org/cache/epub/64176/pg64176.txt</t>
  </si>
  <si>
    <t>gutenberg.org/cache/epub/6606/pg6606.txt</t>
  </si>
  <si>
    <t>gutenberg.org/cache/epub/73093/pg73093.txt</t>
  </si>
  <si>
    <t>gutenberg.org/cache/epub/36385/pg36385.txt</t>
  </si>
  <si>
    <t>gutenberg.org/cache/epub/25555/pg25555.txt</t>
  </si>
  <si>
    <t>Roman Legends: A collection of the fables and folk lore of Rome by Busk</t>
  </si>
  <si>
    <t>gutenberg.org/cache/epub/28099/pg28099.txt</t>
  </si>
  <si>
    <t>gutenberg.org/cache/epub/22072/pg22072.txt</t>
  </si>
  <si>
    <t>The Russian Grandmother's Wonder Tales by Houghton and Krauss</t>
  </si>
  <si>
    <t>gutenberg.org/cache/epub/67085/pg67085.txt</t>
  </si>
  <si>
    <t>gutenberg.org/cache/epub/34431/pg34431.txt</t>
  </si>
  <si>
    <t>Jamaica Anansi stories by Martha Warren Beckwith</t>
  </si>
  <si>
    <t>gutenberg.org/cache/epub/45321/pg45321.txt</t>
  </si>
  <si>
    <t>gutenberg.org/cache/epub/7518/pg7518.txt</t>
  </si>
  <si>
    <t>The Popular Religion and Folk Lore of Northern India, Vol. 1 (of 2) by Crooke</t>
  </si>
  <si>
    <t>gutenberg.org/cache/epub/72063/pg72063.txt</t>
  </si>
  <si>
    <t>gutenberg.org/cache/epub/30577/pg30577.txt</t>
  </si>
  <si>
    <t>gutenberg.org/cache/epub/24948/pg24948.txt</t>
  </si>
  <si>
    <t>gutenberg.org/cache/epub/56614/pg56614.txt</t>
  </si>
  <si>
    <t>gutenberg.org/cache/epub/73413/pg73413.txt</t>
  </si>
  <si>
    <t>The Edda, Volume 2 by L. Winifred Faraday</t>
  </si>
  <si>
    <t>gutenberg.org/cache/epub/35557/pg35557.txt</t>
  </si>
  <si>
    <t>gutenberg.org/cache/epub/54682/pg54682.txt</t>
  </si>
  <si>
    <t>Household stories from the Land of Hofer; or, Popular Myths of Tirol by Busk</t>
  </si>
  <si>
    <t>gutenberg.org/cache/epub/13833/pg13833.txt</t>
  </si>
  <si>
    <t>Reynard the fox in South Africa :  or, Hottentot Fables and Tales, chiefly…</t>
  </si>
  <si>
    <t>gutenberg.org/cache/epub/36540/pg36540.txt</t>
  </si>
  <si>
    <t>Folk lore in Borneo :  a sketch by William Henry Furness</t>
  </si>
  <si>
    <t>gutenberg.org/cache/epub/31481/pg31481.txt</t>
  </si>
  <si>
    <t>gutenberg.org/cache/epub/26070/pg26070.txt</t>
  </si>
  <si>
    <t>gutenberg.org/cache/epub/51762/pg51762.txt</t>
  </si>
  <si>
    <t>Flemish Legends by Charles de Coster</t>
  </si>
  <si>
    <t>gutenberg.org/cache/epub/32786/pg32786.txt</t>
  </si>
  <si>
    <t>gutenberg.org/cache/epub/6611/pg6611.txt</t>
  </si>
  <si>
    <t>The Rāmāyana, Volume 1. Bālakāndam and Ayodhyākāndam by Valmiki</t>
  </si>
  <si>
    <t>gutenberg.org/cache/epub/15186/pg15186.txt</t>
  </si>
  <si>
    <t>The Rāmāyana, Volume 2. Āranya, Kishkindhā, and Sundara Kāndam by Valmiki</t>
  </si>
  <si>
    <t>gutenberg.org/cache/epub/11028/pg11028.txt</t>
  </si>
  <si>
    <t>gutenberg.org/cache/epub/72880/pg72880.txt</t>
  </si>
  <si>
    <t>The Rāmāyana, Volume 3. Yuddhakāndam by Valmiki</t>
  </si>
  <si>
    <t>The Rāmāyana, Volume 4. Uttara Kānda by Valmiki</t>
  </si>
  <si>
    <t>Ulster Folklore by F.R.A.I. Elizabeth Andrews</t>
  </si>
  <si>
    <t>gutenberg.org/cache/epub/71335/pg71335.txt</t>
  </si>
  <si>
    <t>gutenberg.org/cache/epub/48761/pg48761.txt</t>
  </si>
  <si>
    <t>gutenberg.org/cache/epub/11547/pg11547.txt</t>
  </si>
  <si>
    <t>gutenberg.org/cache/epub/30635/pg30635.txt</t>
  </si>
  <si>
    <t>gutenberg.org/cache/epub/5245/pg5245.txt</t>
  </si>
  <si>
    <t>gutenberg.org/cache/epub/24978/pg24978.txt</t>
  </si>
  <si>
    <t>gutenberg.org/cache/epub/49497/pg49497.txt</t>
  </si>
  <si>
    <t>gutenberg.org/cache/epub/73418/pg73418.txt</t>
  </si>
  <si>
    <t>gutenberg.org/cache/epub/48828/pg48828.txt</t>
  </si>
  <si>
    <t>gutenberg.org/cache/epub/35564/pg35564.txt</t>
  </si>
  <si>
    <t>gutenberg.org/cache/epub/24569/pg24569.txt</t>
  </si>
  <si>
    <t>gutenberg.org/cache/epub/57399/pg57399.txt</t>
  </si>
  <si>
    <t>gutenberg.org/cache/epub/29672/pg29672.txt</t>
  </si>
  <si>
    <t>gutenberg.org/cache/epub/49249/pg49249.txt</t>
  </si>
  <si>
    <t>gutenberg.org/cache/epub/19713/pg19713.txt</t>
  </si>
  <si>
    <t>gutenberg.org/cache/epub/70959/pg70959.txt</t>
  </si>
  <si>
    <t>gutenberg.org/cache/epub/32375/pg32375.txt</t>
  </si>
  <si>
    <t>gutenberg.org/cache/epub/66443/pg66443.txt</t>
  </si>
  <si>
    <t>gutenberg.org/cache/epub/61875/pg61875.txt</t>
  </si>
  <si>
    <t>gutenberg.org/cache/epub/66509/pg66509.txt</t>
  </si>
  <si>
    <t>gutenberg.org/cache/epub/66870/pg66870.txt</t>
  </si>
  <si>
    <t>gutenberg.org/cache/epub/59401/pg59401.txt</t>
  </si>
  <si>
    <t>gutenberg.org/cache/epub/58900/pg58900.txt</t>
  </si>
  <si>
    <t>gutenberg.org/cache/epub/58889/pg58889.txt</t>
  </si>
  <si>
    <t>gutenberg.org/cache/epub/6607/pg6607.txt</t>
  </si>
  <si>
    <t>gutenberg.org/cache/epub/29773/pg29773.txt</t>
  </si>
  <si>
    <t>gutenberg.org/cache/epub/34453/pg34453.txt</t>
  </si>
  <si>
    <t>gutenberg.org/cache/epub/24421/pg24421.txt</t>
  </si>
  <si>
    <t>gutenberg.org/cache/epub/49951/pg49951.txt</t>
  </si>
  <si>
    <t>gutenberg.org/cache/epub/27467/pg27467.txt</t>
  </si>
  <si>
    <t>gutenberg.org/cache/epub/58816/pg58816.txt</t>
  </si>
  <si>
    <t>gutenberg.org/cache/epub/71107/pg71107.txt</t>
  </si>
  <si>
    <t>gutenberg.org/cache/epub/62897/pg62897.txt</t>
  </si>
  <si>
    <t>gutenberg.org/cache/epub/63306/pg63306.txt</t>
  </si>
  <si>
    <t>gutenberg.org/cache/epub/44935/pg44935.txt</t>
  </si>
  <si>
    <t>gutenberg.org/cache/epub/70318/pg70318.txt</t>
  </si>
  <si>
    <t>gutenberg.org/cache/epub/30109/pg30109.txt</t>
  </si>
  <si>
    <t>gutenberg.org/cache/epub/69558/pg69558.txt</t>
  </si>
  <si>
    <t>gutenberg.org/cache/epub/18947/pg18947.txt</t>
  </si>
  <si>
    <t>gutenberg.org/cache/epub/46863/pg46863.txt</t>
  </si>
  <si>
    <t>gutenberg.org/cache/epub/28497/pg28497.txt</t>
  </si>
  <si>
    <t>gutenberg.org/cache/epub/14726/pg14726.txt</t>
  </si>
  <si>
    <t>gutenberg.org/cache/epub/24737/pg24737.txt</t>
  </si>
  <si>
    <t>gutenberg.org/cache/epub/677/pg677.txt</t>
  </si>
  <si>
    <t>gutenberg.org/cache/epub/48908/pg48908.txt</t>
  </si>
  <si>
    <t>gutenberg.org/cache/epub/73533/pg73533.txt</t>
  </si>
  <si>
    <t>gutenberg.org/cache/epub/37488/pg37488.txt</t>
  </si>
  <si>
    <t>gutenberg.org/cache/epub/39250/pg39250.txt</t>
  </si>
  <si>
    <t>gutenberg.org/cache/epub/47228/pg47228.txt</t>
  </si>
  <si>
    <t>gutenberg.org/cache/epub/61477/pg61477.txt</t>
  </si>
  <si>
    <t>gutenberg.org/cache/epub/32572/pg32572.txt</t>
  </si>
  <si>
    <t>gutenberg.org/cache/epub/20916/pg20916.txt</t>
  </si>
  <si>
    <t>gutenberg.org/cache/epub/34206/pg34206.txt</t>
  </si>
  <si>
    <t>gutenberg.org/cache/epub/29551/pg29551.txt</t>
  </si>
  <si>
    <t>gutenberg.org/cache/epub/20552/pg20552.txt</t>
  </si>
  <si>
    <t>gutenberg.org/cache/epub/50569/pg50569.txt</t>
  </si>
  <si>
    <t>gutenberg.org/cache/epub/13725/pg13725.txt</t>
  </si>
  <si>
    <t>gutenberg.org/cache/epub/39195/pg39195.txt</t>
  </si>
  <si>
    <t>gutenberg.org/cache/epub/9313/pg9313.txt</t>
  </si>
  <si>
    <t>gutenberg.org/cache/epub/48771/pg48771.txt</t>
  </si>
  <si>
    <t>gutenberg.org/cache/epub/45214/pg45214.txt</t>
  </si>
  <si>
    <t>gutenberg.org/cache/epub/72735/pg72735.txt</t>
  </si>
  <si>
    <t>gutenberg.org/cache/epub/44746/pg44746.txt</t>
  </si>
  <si>
    <t>gutenberg.org/cache/epub/37668/pg37668.txt</t>
  </si>
  <si>
    <t>gutenberg.org/cache/epub/57265/pg57265.txt</t>
  </si>
  <si>
    <t>gutenberg.org/cache/epub/57826/pg57826.txt</t>
  </si>
  <si>
    <t>folktale_collections 2.xlsx</t>
  </si>
  <si>
    <t>gutenberg.org/cache/epub/62496/pg62496.txt</t>
  </si>
  <si>
    <t>gutenberg.org/cache/epub/2591/pg2591.txt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</si>
</sst>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$&quot;#,##0.00"/>
  </numFmts>
  <fonts count="5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sz val="11"/>
      <color theme="1"/>
      <name val="Segoe UI Semibold"/>
      <family val="2"/>
      <scheme val="major"/>
    </font>
    <font>
      <b/>
      <sz val="11"/>
      <color theme="1"/>
      <name val="Segoe UI Semibold"/>
      <family val="2"/>
      <scheme val="major"/>
    </font>
    <font>
      <u/>
      <sz val="11"/>
      <color theme="10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auto="1"/>
        </right>
        <top style="thin">
          <color theme="6"/>
        </top>
        <bottom style="thin">
          <color theme="6"/>
        </bottom>
      </border>
    </dxf>
  </dxfs>
  <tableStyles count="3" defaultTableStyle="TableStyleMedium2" defaultPivotStyle="PivotStyleLight16">
    <tableStyle name="Edge Template" pivot="0" count="9" xr9:uid="{9ADF53CB-A506-4E96-A08B-276E6DFACE59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secondRowStripe" dxfId="22"/>
      <tableStyleElement type="firstColumnStripe" dxfId="21"/>
      <tableStyleElement type="secondColumnStripe" dxfId="20"/>
    </tableStyle>
    <tableStyle name="Table Style 1" pivot="0" count="2" xr9:uid="{0012216F-9D96-40DC-8B74-1DD4CA447673}">
      <tableStyleElement type="wholeTable" dxfId="19"/>
      <tableStyleElement type="headerRow" dxfId="18"/>
    </tableStyle>
    <tableStyle name="TableStyleLight11 2" pivot="0" count="9" xr9:uid="{0511A7CC-6C68-4330-87B8-5CE0B9BF21FD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mruColors>
      <color rgb="FF007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22102-43B4-4547-8585-26D8452E99FE}" name="AllItemsTable" displayName="AllItemsTable" ref="B4:H272" totalsRowShown="0" headerRowDxfId="8" dataDxfId="7">
  <autoFilter ref="B4:H272" xr:uid="{38FCBAE8-BB5F-4DBE-A1FF-1B86D120699A}"/>
  <tableColumns count="7">
    <tableColumn id="1" xr3:uid="{A92D95AB-16AD-404A-985E-563FE215A4CE}" name="Name" dataDxfId="6"/>
    <tableColumn id="2" xr3:uid="{A8535CCE-CCB8-4185-8B90-2EB7E30B2321}" name="Price" dataDxfId="5"/>
    <tableColumn id="3" xr3:uid="{C008DBEE-ACB0-4971-B432-B98E0CF59DE2}" name="Rating" dataDxfId="4"/>
    <tableColumn id="4" xr3:uid="{A0E05254-D6D2-43F8-B7DF-1D6E7485E2AA}" name="Number of reviews" dataDxfId="3"/>
    <tableColumn id="5" xr3:uid="{6BFA17E6-AFFC-4D29-9DC2-E22DDC65F108}" name="Brand" dataDxfId="2"/>
    <tableColumn id="6" xr3:uid="{E8856A42-1F12-4249-BD0B-DD063407DF5E}" name="Link" dataDxfId="1"/>
    <tableColumn id="7" xr3:uid="{BD7CDE84-8819-4DC3-B919-49FF935D4339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Edge">
  <a:themeElements>
    <a:clrScheme name="Edge Blue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E549C"/>
      </a:accent1>
      <a:accent2>
        <a:srgbClr val="30C2E2"/>
      </a:accent2>
      <a:accent3>
        <a:srgbClr val="0C88DA"/>
      </a:accent3>
      <a:accent4>
        <a:srgbClr val="2DC4BE"/>
      </a:accent4>
      <a:accent5>
        <a:srgbClr val="243A5F"/>
      </a:accent5>
      <a:accent6>
        <a:srgbClr val="505050"/>
      </a:accent6>
      <a:hlink>
        <a:srgbClr val="7F7F7F"/>
      </a:hlink>
      <a:folHlink>
        <a:srgbClr val="7F7F7F"/>
      </a:folHlink>
    </a:clrScheme>
    <a:fontScheme name="Segoe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ge" id="{FC95728B-40AD-4095-84AB-7A9735BAB3B2}" vid="{9C2C3DB9-CB13-4420-B94F-D2EB505D2A3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H272"/>
  <sheetViews>
    <sheetView tabSelected="1" workbookViewId="0">
      <selection activeCell="H5" sqref="H5"/>
    </sheetView>
  </sheetViews>
  <sheetFormatPr defaultRowHeight="16.5"/>
  <cols>
    <col min="1" max="1" width="9" style="2"/>
    <col min="2" max="2" width="57.75" style="1" customWidth="1"/>
    <col min="3" max="3" width="13.125" style="4" customWidth="1"/>
    <col min="4" max="4" width="10.75" style="5" customWidth="1"/>
    <col min="5" max="5" width="19.5" style="3" customWidth="1"/>
    <col min="6" max="6" width="19.5" style="2" customWidth="1"/>
    <col min="7" max="7" width="15.5" style="2" customWidth="1"/>
    <col min="8" max="8" width="12.75" style="2" customWidth="1"/>
    <col min="9" max="16384" width="9" style="2"/>
  </cols>
  <sheetData>
    <row r="2" spans="2:8">
      <c r="B2" s="17" t="s">
        <v>0</v>
      </c>
      <c r="C2" s="10"/>
      <c r="D2" s="11"/>
      <c r="E2" s="12"/>
      <c r="F2" s="13"/>
      <c r="G2" s="13"/>
      <c r="H2" s="14"/>
    </row>
    <row r="3" spans="2:8">
      <c r="B3" s="15"/>
      <c r="C3" s="16"/>
      <c r="D3" s="6"/>
      <c r="E3" s="7"/>
      <c r="F3" s="8"/>
      <c r="G3" s="8"/>
      <c r="H3" s="9"/>
    </row>
    <row r="4" spans="2:8">
      <c r="B4" s="1" t="s">
        <v>1</v>
      </c>
      <c r="C4" s="4" t="s">
        <v>2</v>
      </c>
      <c r="D4" s="5" t="s">
        <v>3</v>
      </c>
      <c r="E4" s="3" t="s">
        <v>4</v>
      </c>
      <c r="F4" s="2" t="s">
        <v>5</v>
      </c>
      <c r="G4" s="2" t="s">
        <v>6</v>
      </c>
      <c r="H4" s="2" t="s">
        <v>7</v>
      </c>
    </row>
    <row r="5" spans="2:8">
      <c r="B5" s="1" t="s">
        <v>8</v>
      </c>
      <c r="C5" s="4" t="s">
        <v>9</v>
      </c>
      <c r="D5" s="5" t="s">
        <v>9</v>
      </c>
      <c r="E5" s="3" t="s">
        <v>9</v>
      </c>
      <c r="F5" s="2" t="s">
        <v>9</v>
      </c>
      <c r="G5" s="18" t="str">
        <f>HYPERLINK("https://www.gutenberg.org/ebooks/49951", "Gutenberg")</f>
        <v>Gutenberg</v>
      </c>
      <c r="H5" s="2" t="s">
        <v>10</v>
      </c>
    </row>
    <row r="6" spans="2:8" ht="33">
      <c r="B6" s="1" t="s">
        <v>11</v>
      </c>
      <c r="C6" s="4" t="s">
        <v>9</v>
      </c>
      <c r="D6" s="5" t="s">
        <v>9</v>
      </c>
      <c r="E6" s="3" t="s">
        <v>9</v>
      </c>
      <c r="F6" s="2" t="s">
        <v>9</v>
      </c>
      <c r="G6" s="18" t="str">
        <f>HYPERLINK("https://www.gutenberg.org/ebooks/27467", "Gutenberg")</f>
        <v>Gutenberg</v>
      </c>
      <c r="H6" s="2" t="s">
        <v>10</v>
      </c>
    </row>
    <row r="7" spans="2:8">
      <c r="B7" s="1" t="s">
        <v>12</v>
      </c>
      <c r="C7" s="4" t="s">
        <v>9</v>
      </c>
      <c r="D7" s="5" t="s">
        <v>9</v>
      </c>
      <c r="E7" s="3" t="s">
        <v>9</v>
      </c>
      <c r="F7" s="2" t="s">
        <v>9</v>
      </c>
      <c r="G7" s="18" t="str">
        <f>HYPERLINK("https://www.gutenberg.org/cache/epub/36127/pg36127.txt", "Gutenberg")</f>
        <v>Gutenberg</v>
      </c>
      <c r="H7" s="2" t="s">
        <v>10</v>
      </c>
    </row>
    <row r="8" spans="2:8">
      <c r="B8" s="1" t="s">
        <v>13</v>
      </c>
      <c r="C8" s="4" t="s">
        <v>9</v>
      </c>
      <c r="D8" s="5" t="s">
        <v>9</v>
      </c>
      <c r="E8" s="3" t="s">
        <v>9</v>
      </c>
      <c r="F8" s="2" t="s">
        <v>9</v>
      </c>
      <c r="G8" s="18" t="str">
        <f>HYPERLINK("https://www.gutenberg.org/cache/epub/37002/pg37002.txt", "Gutenberg")</f>
        <v>Gutenberg</v>
      </c>
      <c r="H8" s="2" t="s">
        <v>10</v>
      </c>
    </row>
    <row r="9" spans="2:8">
      <c r="B9" s="1" t="s">
        <v>14</v>
      </c>
      <c r="C9" s="4" t="s">
        <v>9</v>
      </c>
      <c r="D9" s="5" t="s">
        <v>9</v>
      </c>
      <c r="E9" s="3" t="s">
        <v>9</v>
      </c>
      <c r="F9" s="2" t="s">
        <v>9</v>
      </c>
      <c r="G9" s="18" t="str">
        <f>HYPERLINK("https://www.gutenberg.org/cache/epub/8933/pg8933.txt", "Gutenberg")</f>
        <v>Gutenberg</v>
      </c>
      <c r="H9" s="2" t="s">
        <v>10</v>
      </c>
    </row>
    <row r="10" spans="2:8">
      <c r="B10" s="1" t="s">
        <v>15</v>
      </c>
      <c r="C10" s="4" t="s">
        <v>9</v>
      </c>
      <c r="D10" s="5" t="s">
        <v>9</v>
      </c>
      <c r="E10" s="3" t="s">
        <v>9</v>
      </c>
      <c r="F10" s="2" t="s">
        <v>9</v>
      </c>
      <c r="G10" s="18" t="str">
        <f>HYPERLINK("https://www.gutenberg.org/cache/epub/12545/pg12545.txt", "Gutenberg")</f>
        <v>Gutenberg</v>
      </c>
      <c r="H10" s="2" t="s">
        <v>10</v>
      </c>
    </row>
    <row r="11" spans="2:8">
      <c r="B11" s="1" t="s">
        <v>16</v>
      </c>
      <c r="C11" s="4" t="s">
        <v>9</v>
      </c>
      <c r="D11" s="5" t="s">
        <v>9</v>
      </c>
      <c r="E11" s="3" t="s">
        <v>9</v>
      </c>
      <c r="F11" s="2" t="s">
        <v>9</v>
      </c>
      <c r="G11" s="18" t="str">
        <f>HYPERLINK("https://www.gutenberg.org/cache/epub/64807/pg64807.txt", "Gutenberg")</f>
        <v>Gutenberg</v>
      </c>
      <c r="H11" s="2" t="s">
        <v>10</v>
      </c>
    </row>
    <row r="12" spans="2:8">
      <c r="B12" s="1" t="s">
        <v>17</v>
      </c>
      <c r="C12" s="4" t="s">
        <v>9</v>
      </c>
      <c r="D12" s="5" t="s">
        <v>9</v>
      </c>
      <c r="E12" s="3" t="s">
        <v>9</v>
      </c>
      <c r="F12" s="2" t="s">
        <v>9</v>
      </c>
      <c r="G12" s="18" t="str">
        <f>HYPERLINK("https://www.gutenberg.org/cache/epub/45279/pg45279.txt", "Gutenberg")</f>
        <v>Gutenberg</v>
      </c>
      <c r="H12" s="2" t="s">
        <v>10</v>
      </c>
    </row>
    <row r="13" spans="2:8">
      <c r="B13" s="1" t="s">
        <v>18</v>
      </c>
      <c r="C13" s="4" t="s">
        <v>9</v>
      </c>
      <c r="D13" s="5" t="s">
        <v>9</v>
      </c>
      <c r="E13" s="3" t="s">
        <v>9</v>
      </c>
      <c r="F13" s="2" t="s">
        <v>9</v>
      </c>
      <c r="G13" s="18" t="str">
        <f>HYPERLINK("https://www.gutenberg.org/cache/epub/46960/pg46960.txt", "Gutenberg")</f>
        <v>Gutenberg</v>
      </c>
      <c r="H13" s="2" t="s">
        <v>10</v>
      </c>
    </row>
    <row r="14" spans="2:8">
      <c r="B14" s="1" t="s">
        <v>19</v>
      </c>
      <c r="C14" s="4" t="s">
        <v>9</v>
      </c>
      <c r="D14" s="5" t="s">
        <v>9</v>
      </c>
      <c r="E14" s="3" t="s">
        <v>9</v>
      </c>
      <c r="F14" s="2" t="s">
        <v>9</v>
      </c>
      <c r="G14" s="18" t="str">
        <f>HYPERLINK("https://www.gutenberg.org/cache/epub/61477/pg61477.txt", "Gutenberg")</f>
        <v>Gutenberg</v>
      </c>
      <c r="H14" s="2" t="s">
        <v>10</v>
      </c>
    </row>
    <row r="15" spans="2:8">
      <c r="B15" s="1" t="s">
        <v>20</v>
      </c>
      <c r="C15" s="4" t="s">
        <v>9</v>
      </c>
      <c r="D15" s="5" t="s">
        <v>9</v>
      </c>
      <c r="E15" s="3" t="s">
        <v>9</v>
      </c>
      <c r="F15" s="2" t="s">
        <v>9</v>
      </c>
      <c r="G15" s="18" t="str">
        <f>HYPERLINK("https://www.gutenberg.org/cache/epub/73021/pg73021.txt", "Gutenberg")</f>
        <v>Gutenberg</v>
      </c>
      <c r="H15" s="2" t="s">
        <v>10</v>
      </c>
    </row>
    <row r="16" spans="2:8">
      <c r="B16" s="1" t="s">
        <v>21</v>
      </c>
      <c r="C16" s="4" t="s">
        <v>9</v>
      </c>
      <c r="D16" s="5" t="s">
        <v>9</v>
      </c>
      <c r="E16" s="3" t="s">
        <v>9</v>
      </c>
      <c r="F16" s="2" t="s">
        <v>9</v>
      </c>
      <c r="G16" s="18" t="str">
        <f>HYPERLINK("https://www.gutenberg.org/cache/epub/22420/pg22420.txt", "Gutenberg")</f>
        <v>Gutenberg</v>
      </c>
      <c r="H16" s="2" t="s">
        <v>10</v>
      </c>
    </row>
    <row r="17" spans="2:8">
      <c r="B17" s="1" t="s">
        <v>22</v>
      </c>
      <c r="C17" s="4" t="s">
        <v>9</v>
      </c>
      <c r="D17" s="5" t="s">
        <v>9</v>
      </c>
      <c r="E17" s="3" t="s">
        <v>9</v>
      </c>
      <c r="F17" s="2" t="s">
        <v>9</v>
      </c>
      <c r="G17" s="18" t="str">
        <f>HYPERLINK("https://www.gutenberg.org/cache/epub/52834/pg52834.txt", "Gutenberg")</f>
        <v>Gutenberg</v>
      </c>
      <c r="H17" s="2" t="s">
        <v>10</v>
      </c>
    </row>
    <row r="18" spans="2:8">
      <c r="B18" s="1" t="s">
        <v>23</v>
      </c>
      <c r="C18" s="4" t="s">
        <v>9</v>
      </c>
      <c r="D18" s="5" t="s">
        <v>9</v>
      </c>
      <c r="E18" s="3" t="s">
        <v>9</v>
      </c>
      <c r="F18" s="2" t="s">
        <v>9</v>
      </c>
      <c r="G18" s="18" t="str">
        <f>HYPERLINK("https://www.gutenberg.org/cache/epub/11310/pg11310.txt", "Gutenberg")</f>
        <v>Gutenberg</v>
      </c>
      <c r="H18" s="2" t="s">
        <v>10</v>
      </c>
    </row>
    <row r="19" spans="2:8">
      <c r="B19" s="1" t="s">
        <v>24</v>
      </c>
      <c r="C19" s="4" t="s">
        <v>9</v>
      </c>
      <c r="D19" s="5" t="s">
        <v>9</v>
      </c>
      <c r="E19" s="3" t="s">
        <v>9</v>
      </c>
      <c r="F19" s="2" t="s">
        <v>9</v>
      </c>
      <c r="G19" s="18" t="str">
        <f>HYPERLINK("https://www.gutenberg.org/cache/epub/36039/pg36039.txt", "Gutenberg")</f>
        <v>Gutenberg</v>
      </c>
      <c r="H19" s="2" t="s">
        <v>10</v>
      </c>
    </row>
    <row r="20" spans="2:8">
      <c r="B20" s="1" t="s">
        <v>25</v>
      </c>
      <c r="C20" s="4" t="s">
        <v>9</v>
      </c>
      <c r="D20" s="5" t="s">
        <v>9</v>
      </c>
      <c r="E20" s="3" t="s">
        <v>9</v>
      </c>
      <c r="F20" s="2" t="s">
        <v>9</v>
      </c>
      <c r="G20" s="18" t="str">
        <f>HYPERLINK("https://www.gutenberg.org/cache/epub/24473/pg24473.txt", "Gutenberg")</f>
        <v>Gutenberg</v>
      </c>
      <c r="H20" s="2" t="s">
        <v>10</v>
      </c>
    </row>
    <row r="21" spans="2:8" ht="33">
      <c r="B21" s="1" t="s">
        <v>26</v>
      </c>
      <c r="C21" s="4" t="s">
        <v>9</v>
      </c>
      <c r="D21" s="5" t="s">
        <v>9</v>
      </c>
      <c r="E21" s="3" t="s">
        <v>9</v>
      </c>
      <c r="F21" s="2" t="s">
        <v>9</v>
      </c>
      <c r="G21" s="18" t="str">
        <f>HYPERLINK("https://www.gutenberg.org/ebooks/58816", "Gutenberg")</f>
        <v>Gutenberg</v>
      </c>
      <c r="H21" s="2" t="s">
        <v>10</v>
      </c>
    </row>
    <row r="22" spans="2:8">
      <c r="B22" s="1" t="s">
        <v>27</v>
      </c>
      <c r="C22" s="4" t="s">
        <v>9</v>
      </c>
      <c r="D22" s="5" t="s">
        <v>9</v>
      </c>
      <c r="E22" s="3" t="s">
        <v>9</v>
      </c>
      <c r="F22" s="2" t="s">
        <v>9</v>
      </c>
      <c r="G22" s="18" t="str">
        <f>HYPERLINK("https://www.gutenberg.org/cache/epub/53080/pg53080.txt", "Gutenberg")</f>
        <v>Gutenberg</v>
      </c>
      <c r="H22" s="2" t="s">
        <v>10</v>
      </c>
    </row>
    <row r="23" spans="2:8">
      <c r="B23" s="1" t="s">
        <v>28</v>
      </c>
      <c r="C23" s="4" t="s">
        <v>9</v>
      </c>
      <c r="D23" s="5" t="s">
        <v>9</v>
      </c>
      <c r="E23" s="3" t="s">
        <v>9</v>
      </c>
      <c r="F23" s="2" t="s">
        <v>9</v>
      </c>
      <c r="G23" s="18" t="str">
        <f>HYPERLINK("https://www.gutenberg.org/cache/epub/52596/pg52596.txt", "Gutenberg")</f>
        <v>Gutenberg</v>
      </c>
      <c r="H23" s="2" t="s">
        <v>10</v>
      </c>
    </row>
    <row r="24" spans="2:8">
      <c r="B24" s="1" t="s">
        <v>29</v>
      </c>
      <c r="C24" s="4" t="s">
        <v>9</v>
      </c>
      <c r="D24" s="5" t="s">
        <v>9</v>
      </c>
      <c r="E24" s="3" t="s">
        <v>9</v>
      </c>
      <c r="F24" s="2" t="s">
        <v>9</v>
      </c>
      <c r="G24" s="18" t="str">
        <f>HYPERLINK("https://www.gutenberg.org/cache/epub/46047/pg46047.txt", "Gutenberg")</f>
        <v>Gutenberg</v>
      </c>
      <c r="H24" s="2" t="s">
        <v>10</v>
      </c>
    </row>
    <row r="25" spans="2:8">
      <c r="B25" s="1" t="s">
        <v>30</v>
      </c>
      <c r="C25" s="4" t="s">
        <v>9</v>
      </c>
      <c r="D25" s="5" t="s">
        <v>9</v>
      </c>
      <c r="E25" s="3" t="s">
        <v>9</v>
      </c>
      <c r="F25" s="2" t="s">
        <v>9</v>
      </c>
      <c r="G25" s="18" t="str">
        <f>HYPERLINK("https://www.gutenberg.org/cache/epub/72735/pg72735.txt", "Gutenberg")</f>
        <v>Gutenberg</v>
      </c>
      <c r="H25" s="2" t="s">
        <v>10</v>
      </c>
    </row>
    <row r="26" spans="2:8">
      <c r="B26" s="1" t="s">
        <v>31</v>
      </c>
      <c r="C26" s="4" t="s">
        <v>9</v>
      </c>
      <c r="D26" s="5" t="s">
        <v>9</v>
      </c>
      <c r="E26" s="3" t="s">
        <v>9</v>
      </c>
      <c r="F26" s="2" t="s">
        <v>9</v>
      </c>
      <c r="G26" s="18" t="str">
        <f>HYPERLINK("https://www.gutenberg.org/cache/epub/42981/pg42981.txt", "Gutenberg")</f>
        <v>Gutenberg</v>
      </c>
      <c r="H26" s="2" t="s">
        <v>10</v>
      </c>
    </row>
    <row r="27" spans="2:8">
      <c r="B27" s="1" t="s">
        <v>32</v>
      </c>
      <c r="C27" s="4" t="s">
        <v>9</v>
      </c>
      <c r="D27" s="5" t="s">
        <v>9</v>
      </c>
      <c r="E27" s="3" t="s">
        <v>9</v>
      </c>
      <c r="F27" s="2" t="s">
        <v>9</v>
      </c>
      <c r="G27" s="18" t="str">
        <f>HYPERLINK("https://www.gutenberg.org/cache/epub/11938/pg11938.txt", "Gutenberg")</f>
        <v>Gutenberg</v>
      </c>
      <c r="H27" s="2" t="s">
        <v>10</v>
      </c>
    </row>
    <row r="28" spans="2:8">
      <c r="B28" s="1" t="s">
        <v>33</v>
      </c>
      <c r="C28" s="4" t="s">
        <v>9</v>
      </c>
      <c r="D28" s="5" t="s">
        <v>9</v>
      </c>
      <c r="E28" s="3" t="s">
        <v>9</v>
      </c>
      <c r="F28" s="2" t="s">
        <v>9</v>
      </c>
      <c r="G28" s="18" t="str">
        <f>HYPERLINK("https://www.gutenberg.org/cache/epub/41148/pg41148.txt", "Gutenberg")</f>
        <v>Gutenberg</v>
      </c>
      <c r="H28" s="2" t="s">
        <v>10</v>
      </c>
    </row>
    <row r="29" spans="2:8">
      <c r="B29" s="1" t="s">
        <v>34</v>
      </c>
      <c r="C29" s="4" t="s">
        <v>9</v>
      </c>
      <c r="D29" s="5" t="s">
        <v>9</v>
      </c>
      <c r="E29" s="3" t="s">
        <v>9</v>
      </c>
      <c r="F29" s="2" t="s">
        <v>9</v>
      </c>
      <c r="G29" s="18" t="str">
        <f>HYPERLINK("https://www.gutenberg.org/cache/epub/44430/pg44430.txt", "Gutenberg")</f>
        <v>Gutenberg</v>
      </c>
      <c r="H29" s="2" t="s">
        <v>10</v>
      </c>
    </row>
    <row r="30" spans="2:8">
      <c r="B30" s="1" t="s">
        <v>35</v>
      </c>
      <c r="C30" s="4" t="s">
        <v>9</v>
      </c>
      <c r="D30" s="5" t="s">
        <v>9</v>
      </c>
      <c r="E30" s="3" t="s">
        <v>9</v>
      </c>
      <c r="F30" s="2" t="s">
        <v>9</v>
      </c>
      <c r="G30" s="18" t="str">
        <f>HYPERLINK("https://www.gutenberg.org/cache/epub/38688/pg38688.txt", "Gutenberg")</f>
        <v>Gutenberg</v>
      </c>
      <c r="H30" s="2" t="s">
        <v>10</v>
      </c>
    </row>
    <row r="31" spans="2:8">
      <c r="B31" s="1" t="s">
        <v>36</v>
      </c>
      <c r="C31" s="4" t="s">
        <v>9</v>
      </c>
      <c r="D31" s="5" t="s">
        <v>9</v>
      </c>
      <c r="E31" s="3" t="s">
        <v>9</v>
      </c>
      <c r="F31" s="2" t="s">
        <v>9</v>
      </c>
      <c r="G31" s="18" t="str">
        <f>HYPERLINK("https://www.gutenberg.org/cache/epub/34655/pg34655.txt", "Gutenberg")</f>
        <v>Gutenberg</v>
      </c>
      <c r="H31" s="2" t="s">
        <v>10</v>
      </c>
    </row>
    <row r="32" spans="2:8">
      <c r="B32" s="1" t="s">
        <v>37</v>
      </c>
      <c r="C32" s="4" t="s">
        <v>9</v>
      </c>
      <c r="D32" s="5" t="s">
        <v>9</v>
      </c>
      <c r="E32" s="3" t="s">
        <v>9</v>
      </c>
      <c r="F32" s="2" t="s">
        <v>9</v>
      </c>
      <c r="G32" s="18" t="str">
        <f>HYPERLINK("https://www.gutenberg.org/cache/epub/9313/pg9313.txt", "Gutenberg")</f>
        <v>Gutenberg</v>
      </c>
      <c r="H32" s="2" t="s">
        <v>10</v>
      </c>
    </row>
    <row r="33" spans="2:8">
      <c r="B33" s="1" t="s">
        <v>38</v>
      </c>
      <c r="C33" s="4" t="s">
        <v>9</v>
      </c>
      <c r="D33" s="5" t="s">
        <v>9</v>
      </c>
      <c r="E33" s="3" t="s">
        <v>9</v>
      </c>
      <c r="F33" s="2" t="s">
        <v>9</v>
      </c>
      <c r="G33" s="18" t="str">
        <f>HYPERLINK("https://www.gutenberg.org/cache/epub/38112/pg38112.txt", "Gutenberg")</f>
        <v>Gutenberg</v>
      </c>
      <c r="H33" s="2" t="s">
        <v>10</v>
      </c>
    </row>
    <row r="34" spans="2:8">
      <c r="B34" s="1" t="s">
        <v>39</v>
      </c>
      <c r="C34" s="4" t="s">
        <v>9</v>
      </c>
      <c r="D34" s="5" t="s">
        <v>9</v>
      </c>
      <c r="E34" s="3" t="s">
        <v>9</v>
      </c>
      <c r="F34" s="2" t="s">
        <v>9</v>
      </c>
      <c r="G34" s="18" t="str">
        <f>HYPERLINK("https://www.gutenberg.org/cache/epub/37472/pg37472.txt", "Gutenberg")</f>
        <v>Gutenberg</v>
      </c>
      <c r="H34" s="2" t="s">
        <v>10</v>
      </c>
    </row>
    <row r="35" spans="2:8">
      <c r="B35" s="1" t="s">
        <v>40</v>
      </c>
      <c r="C35" s="4" t="s">
        <v>9</v>
      </c>
      <c r="D35" s="5" t="s">
        <v>9</v>
      </c>
      <c r="E35" s="3" t="s">
        <v>9</v>
      </c>
      <c r="F35" s="2" t="s">
        <v>9</v>
      </c>
      <c r="G35" s="18" t="str">
        <f>HYPERLINK("https://www.gutenberg.org/cache/epub/17071/pg17071.txt", "Gutenberg")</f>
        <v>Gutenberg</v>
      </c>
      <c r="H35" s="2" t="s">
        <v>10</v>
      </c>
    </row>
    <row r="36" spans="2:8">
      <c r="B36" s="1" t="s">
        <v>41</v>
      </c>
      <c r="C36" s="4" t="s">
        <v>9</v>
      </c>
      <c r="D36" s="5" t="s">
        <v>9</v>
      </c>
      <c r="E36" s="3" t="s">
        <v>9</v>
      </c>
      <c r="F36" s="2" t="s">
        <v>9</v>
      </c>
      <c r="G36" s="18" t="str">
        <f>HYPERLINK("https://www.gutenberg.org/cache/epub/6145/pg6145.txt", "Gutenberg")</f>
        <v>Gutenberg</v>
      </c>
      <c r="H36" s="2" t="s">
        <v>10</v>
      </c>
    </row>
    <row r="37" spans="2:8">
      <c r="B37" s="1" t="s">
        <v>42</v>
      </c>
      <c r="C37" s="4" t="s">
        <v>9</v>
      </c>
      <c r="D37" s="5" t="s">
        <v>9</v>
      </c>
      <c r="E37" s="3" t="s">
        <v>9</v>
      </c>
      <c r="F37" s="2" t="s">
        <v>9</v>
      </c>
      <c r="G37" s="18" t="str">
        <f>HYPERLINK("https://www.gutenberg.org/cache/epub/11167/pg11167.txt", "Gutenberg")</f>
        <v>Gutenberg</v>
      </c>
      <c r="H37" s="2" t="s">
        <v>10</v>
      </c>
    </row>
    <row r="38" spans="2:8">
      <c r="B38" s="1" t="s">
        <v>43</v>
      </c>
      <c r="C38" s="4" t="s">
        <v>9</v>
      </c>
      <c r="D38" s="5" t="s">
        <v>9</v>
      </c>
      <c r="E38" s="3" t="s">
        <v>9</v>
      </c>
      <c r="F38" s="2" t="s">
        <v>9</v>
      </c>
      <c r="G38" s="18" t="str">
        <f>HYPERLINK("https://www.gutenberg.org/cache/epub/8599/pg8599.txt", "Gutenberg")</f>
        <v>Gutenberg</v>
      </c>
      <c r="H38" s="2" t="s">
        <v>10</v>
      </c>
    </row>
    <row r="39" spans="2:8">
      <c r="B39" s="1" t="s">
        <v>44</v>
      </c>
      <c r="C39" s="4" t="s">
        <v>9</v>
      </c>
      <c r="D39" s="5" t="s">
        <v>9</v>
      </c>
      <c r="E39" s="3" t="s">
        <v>9</v>
      </c>
      <c r="F39" s="2" t="s">
        <v>9</v>
      </c>
      <c r="G39" s="18" t="str">
        <f>HYPERLINK("https://www.gutenberg.org/cache/epub/27499/pg27499.txt", "Gutenberg")</f>
        <v>Gutenberg</v>
      </c>
      <c r="H39" s="2" t="s">
        <v>10</v>
      </c>
    </row>
    <row r="40" spans="2:8">
      <c r="B40" s="1" t="s">
        <v>45</v>
      </c>
      <c r="C40" s="4" t="s">
        <v>9</v>
      </c>
      <c r="D40" s="5" t="s">
        <v>9</v>
      </c>
      <c r="E40" s="3" t="s">
        <v>9</v>
      </c>
      <c r="F40" s="2" t="s">
        <v>9</v>
      </c>
      <c r="G40" s="18" t="str">
        <f>HYPERLINK("https://www.gutenberg.org/cache/epub/38064/pg38064.txt", "Gutenberg")</f>
        <v>Gutenberg</v>
      </c>
      <c r="H40" s="2" t="s">
        <v>10</v>
      </c>
    </row>
    <row r="41" spans="2:8">
      <c r="B41" s="1" t="s">
        <v>46</v>
      </c>
      <c r="C41" s="4" t="s">
        <v>9</v>
      </c>
      <c r="D41" s="5" t="s">
        <v>9</v>
      </c>
      <c r="E41" s="3" t="s">
        <v>9</v>
      </c>
      <c r="F41" s="2" t="s">
        <v>9</v>
      </c>
      <c r="G41" s="18" t="str">
        <f>HYPERLINK("https://www.gutenberg.org/cache/epub/36923/pg36923.txt", "Gutenberg")</f>
        <v>Gutenberg</v>
      </c>
      <c r="H41" s="2" t="s">
        <v>10</v>
      </c>
    </row>
    <row r="42" spans="2:8">
      <c r="B42" s="1" t="s">
        <v>47</v>
      </c>
      <c r="C42" s="4" t="s">
        <v>9</v>
      </c>
      <c r="D42" s="5" t="s">
        <v>9</v>
      </c>
      <c r="E42" s="3" t="s">
        <v>9</v>
      </c>
      <c r="F42" s="2" t="s">
        <v>9</v>
      </c>
      <c r="G42" s="18" t="str">
        <f>HYPERLINK("https://www.gutenberg.org/cache/epub/22096/pg22096.txt", "Gutenberg")</f>
        <v>Gutenberg</v>
      </c>
      <c r="H42" s="2" t="s">
        <v>10</v>
      </c>
    </row>
    <row r="43" spans="2:8" ht="33">
      <c r="B43" s="1" t="s">
        <v>48</v>
      </c>
      <c r="C43" s="4" t="s">
        <v>9</v>
      </c>
      <c r="D43" s="5" t="s">
        <v>9</v>
      </c>
      <c r="E43" s="3" t="s">
        <v>9</v>
      </c>
      <c r="F43" s="2" t="s">
        <v>9</v>
      </c>
      <c r="G43" s="18" t="str">
        <f>HYPERLINK("https://www.gutenberg.org/ebooks/71107", "Gutenberg")</f>
        <v>Gutenberg</v>
      </c>
      <c r="H43" s="2" t="s">
        <v>10</v>
      </c>
    </row>
    <row r="44" spans="2:8">
      <c r="B44" s="1" t="s">
        <v>49</v>
      </c>
      <c r="C44" s="4" t="s">
        <v>9</v>
      </c>
      <c r="D44" s="5" t="s">
        <v>9</v>
      </c>
      <c r="E44" s="3" t="s">
        <v>9</v>
      </c>
      <c r="F44" s="2" t="s">
        <v>9</v>
      </c>
      <c r="G44" s="18" t="str">
        <f>HYPERLINK("https://www.gutenberg.org/ebooks/73418", "Gutenberg")</f>
        <v>Gutenberg</v>
      </c>
      <c r="H44" s="2" t="s">
        <v>10</v>
      </c>
    </row>
    <row r="45" spans="2:8" ht="33">
      <c r="B45" s="1" t="s">
        <v>50</v>
      </c>
      <c r="C45" s="4" t="s">
        <v>9</v>
      </c>
      <c r="D45" s="5" t="s">
        <v>9</v>
      </c>
      <c r="E45" s="3" t="s">
        <v>9</v>
      </c>
      <c r="F45" s="2" t="s">
        <v>9</v>
      </c>
      <c r="G45" s="18" t="str">
        <f>HYPERLINK("https://www.gutenberg.org/ebooks/71656", "Gutenberg")</f>
        <v>Gutenberg</v>
      </c>
      <c r="H45" s="2" t="s">
        <v>10</v>
      </c>
    </row>
    <row r="46" spans="2:8" ht="33">
      <c r="B46" s="1" t="s">
        <v>51</v>
      </c>
      <c r="C46" s="4" t="s">
        <v>9</v>
      </c>
      <c r="D46" s="5" t="s">
        <v>9</v>
      </c>
      <c r="E46" s="3" t="s">
        <v>9</v>
      </c>
      <c r="F46" s="2" t="s">
        <v>9</v>
      </c>
      <c r="G46" s="18" t="str">
        <f>HYPERLINK("https://www.gutenberg.org/ebooks/62897", "Gutenberg")</f>
        <v>Gutenberg</v>
      </c>
      <c r="H46" s="2" t="s">
        <v>10</v>
      </c>
    </row>
    <row r="47" spans="2:8" ht="33">
      <c r="B47" s="1" t="s">
        <v>52</v>
      </c>
      <c r="C47" s="4" t="s">
        <v>9</v>
      </c>
      <c r="D47" s="5" t="s">
        <v>9</v>
      </c>
      <c r="E47" s="3" t="s">
        <v>9</v>
      </c>
      <c r="F47" s="2" t="s">
        <v>9</v>
      </c>
      <c r="G47" s="18" t="str">
        <f>HYPERLINK("https://www.gutenberg.org/ebooks/44935", "Gutenberg")</f>
        <v>Gutenberg</v>
      </c>
      <c r="H47" s="2" t="s">
        <v>10</v>
      </c>
    </row>
    <row r="48" spans="2:8" ht="33">
      <c r="B48" s="1" t="s">
        <v>53</v>
      </c>
      <c r="C48" s="4" t="s">
        <v>9</v>
      </c>
      <c r="D48" s="5" t="s">
        <v>9</v>
      </c>
      <c r="E48" s="3" t="s">
        <v>9</v>
      </c>
      <c r="F48" s="2" t="s">
        <v>9</v>
      </c>
      <c r="G48" s="18" t="str">
        <f>HYPERLINK("https://www.gutenberg.org/ebooks/59955", "Gutenberg")</f>
        <v>Gutenberg</v>
      </c>
      <c r="H48" s="2" t="s">
        <v>10</v>
      </c>
    </row>
    <row r="49" spans="2:8">
      <c r="B49" s="1" t="s">
        <v>54</v>
      </c>
      <c r="C49" s="4" t="s">
        <v>9</v>
      </c>
      <c r="D49" s="5" t="s">
        <v>9</v>
      </c>
      <c r="E49" s="3" t="s">
        <v>9</v>
      </c>
      <c r="F49" s="2" t="s">
        <v>9</v>
      </c>
      <c r="G49" s="18" t="str">
        <f>HYPERLINK("https://www.gutenberg.org/ebooks/70318", "Gutenberg")</f>
        <v>Gutenberg</v>
      </c>
      <c r="H49" s="2" t="s">
        <v>10</v>
      </c>
    </row>
    <row r="50" spans="2:8" ht="33">
      <c r="B50" s="1" t="s">
        <v>55</v>
      </c>
      <c r="C50" s="4" t="s">
        <v>9</v>
      </c>
      <c r="D50" s="5" t="s">
        <v>9</v>
      </c>
      <c r="E50" s="3" t="s">
        <v>9</v>
      </c>
      <c r="F50" s="2" t="s">
        <v>9</v>
      </c>
      <c r="G50" s="18" t="str">
        <f>HYPERLINK("https://www.gutenberg.org/ebooks/71141", "Gutenberg")</f>
        <v>Gutenberg</v>
      </c>
      <c r="H50" s="2" t="s">
        <v>10</v>
      </c>
    </row>
    <row r="51" spans="2:8" ht="33">
      <c r="B51" s="1" t="s">
        <v>56</v>
      </c>
      <c r="C51" s="4" t="s">
        <v>9</v>
      </c>
      <c r="D51" s="5" t="s">
        <v>9</v>
      </c>
      <c r="E51" s="3" t="s">
        <v>9</v>
      </c>
      <c r="F51" s="2" t="s">
        <v>9</v>
      </c>
      <c r="G51" s="18" t="str">
        <f>HYPERLINK("https://www.gutenberg.org/ebooks/30109", "Gutenberg")</f>
        <v>Gutenberg</v>
      </c>
      <c r="H51" s="2" t="s">
        <v>10</v>
      </c>
    </row>
    <row r="52" spans="2:8">
      <c r="B52" s="1" t="s">
        <v>57</v>
      </c>
      <c r="C52" s="4" t="s">
        <v>9</v>
      </c>
      <c r="D52" s="5" t="s">
        <v>9</v>
      </c>
      <c r="E52" s="3" t="s">
        <v>9</v>
      </c>
      <c r="F52" s="2" t="s">
        <v>9</v>
      </c>
      <c r="G52" s="18" t="str">
        <f>HYPERLINK("https://www.gutenberg.org/ebooks/69558", "Gutenberg")</f>
        <v>Gutenberg</v>
      </c>
      <c r="H52" s="2" t="s">
        <v>10</v>
      </c>
    </row>
    <row r="53" spans="2:8">
      <c r="B53" s="1" t="s">
        <v>58</v>
      </c>
      <c r="C53" s="4" t="s">
        <v>9</v>
      </c>
      <c r="D53" s="5" t="s">
        <v>9</v>
      </c>
      <c r="E53" s="3" t="s">
        <v>9</v>
      </c>
      <c r="F53" s="2" t="s">
        <v>9</v>
      </c>
      <c r="G53" s="18" t="str">
        <f>HYPERLINK("https://www.gutenberg.org/ebooks/59401", "Gutenberg")</f>
        <v>Gutenberg</v>
      </c>
      <c r="H53" s="2" t="s">
        <v>10</v>
      </c>
    </row>
    <row r="54" spans="2:8" ht="33">
      <c r="B54" s="1" t="s">
        <v>59</v>
      </c>
      <c r="C54" s="4" t="s">
        <v>9</v>
      </c>
      <c r="D54" s="5" t="s">
        <v>9</v>
      </c>
      <c r="E54" s="3" t="s">
        <v>9</v>
      </c>
      <c r="F54" s="2" t="s">
        <v>9</v>
      </c>
      <c r="G54" s="18" t="str">
        <f>HYPERLINK("https://www.gutenberg.org/ebooks/18947", "Gutenberg")</f>
        <v>Gutenberg</v>
      </c>
      <c r="H54" s="2" t="s">
        <v>10</v>
      </c>
    </row>
    <row r="55" spans="2:8">
      <c r="B55" s="1" t="s">
        <v>60</v>
      </c>
      <c r="C55" s="4" t="s">
        <v>9</v>
      </c>
      <c r="D55" s="5" t="s">
        <v>9</v>
      </c>
      <c r="E55" s="3" t="s">
        <v>9</v>
      </c>
      <c r="F55" s="2" t="s">
        <v>9</v>
      </c>
      <c r="G55" s="18" t="str">
        <f>HYPERLINK("https://www.gutenberg.org/cache/epub/5160/pg5160.txt", "Gutenberg")</f>
        <v>Gutenberg</v>
      </c>
      <c r="H55" s="2" t="s">
        <v>10</v>
      </c>
    </row>
    <row r="56" spans="2:8">
      <c r="B56" s="1" t="s">
        <v>61</v>
      </c>
      <c r="C56" s="4" t="s">
        <v>9</v>
      </c>
      <c r="D56" s="5" t="s">
        <v>9</v>
      </c>
      <c r="E56" s="3" t="s">
        <v>9</v>
      </c>
      <c r="F56" s="2" t="s">
        <v>9</v>
      </c>
      <c r="G56" s="18" t="str">
        <f>HYPERLINK("https://www.gutenberg.org/ebooks/46863", "Gutenberg")</f>
        <v>Gutenberg</v>
      </c>
      <c r="H56" s="2" t="s">
        <v>10</v>
      </c>
    </row>
    <row r="57" spans="2:8">
      <c r="B57" s="1" t="s">
        <v>62</v>
      </c>
      <c r="C57" s="4" t="s">
        <v>9</v>
      </c>
      <c r="D57" s="5" t="s">
        <v>9</v>
      </c>
      <c r="E57" s="3" t="s">
        <v>9</v>
      </c>
      <c r="F57" s="2" t="s">
        <v>9</v>
      </c>
      <c r="G57" s="18" t="str">
        <f>HYPERLINK("https://www.gutenberg.org/ebooks/28497", "Gutenberg")</f>
        <v>Gutenberg</v>
      </c>
      <c r="H57" s="2" t="s">
        <v>10</v>
      </c>
    </row>
    <row r="58" spans="2:8" ht="33">
      <c r="B58" s="1" t="s">
        <v>63</v>
      </c>
      <c r="C58" s="4" t="s">
        <v>9</v>
      </c>
      <c r="D58" s="5" t="s">
        <v>9</v>
      </c>
      <c r="E58" s="3" t="s">
        <v>9</v>
      </c>
      <c r="F58" s="2" t="s">
        <v>9</v>
      </c>
      <c r="G58" s="18" t="str">
        <f>HYPERLINK("https://www.gutenberg.org/ebooks/22373", "Gutenberg")</f>
        <v>Gutenberg</v>
      </c>
      <c r="H58" s="2" t="s">
        <v>10</v>
      </c>
    </row>
    <row r="59" spans="2:8" ht="33">
      <c r="B59" s="1" t="s">
        <v>64</v>
      </c>
      <c r="C59" s="4" t="s">
        <v>9</v>
      </c>
      <c r="D59" s="5" t="s">
        <v>9</v>
      </c>
      <c r="E59" s="3" t="s">
        <v>9</v>
      </c>
      <c r="F59" s="2" t="s">
        <v>9</v>
      </c>
      <c r="G59" s="18" t="str">
        <f>HYPERLINK("https://www.gutenberg.org/ebooks/14726", "Gutenberg")</f>
        <v>Gutenberg</v>
      </c>
      <c r="H59" s="2" t="s">
        <v>10</v>
      </c>
    </row>
    <row r="60" spans="2:8">
      <c r="B60" s="1" t="s">
        <v>65</v>
      </c>
      <c r="C60" s="4" t="s">
        <v>9</v>
      </c>
      <c r="D60" s="5" t="s">
        <v>9</v>
      </c>
      <c r="E60" s="3" t="s">
        <v>9</v>
      </c>
      <c r="F60" s="2" t="s">
        <v>9</v>
      </c>
      <c r="G60" s="18" t="str">
        <f>HYPERLINK("https://www.gutenberg.org/ebooks/24737", "Gutenberg")</f>
        <v>Gutenberg</v>
      </c>
      <c r="H60" s="2" t="s">
        <v>10</v>
      </c>
    </row>
    <row r="61" spans="2:8">
      <c r="B61" s="1" t="s">
        <v>66</v>
      </c>
      <c r="C61" s="4" t="s">
        <v>9</v>
      </c>
      <c r="D61" s="5" t="s">
        <v>9</v>
      </c>
      <c r="E61" s="3" t="s">
        <v>9</v>
      </c>
      <c r="F61" s="2" t="s">
        <v>9</v>
      </c>
      <c r="G61" s="18" t="str">
        <f>HYPERLINK("https://www.gutenberg.org/ebooks/677", "Gutenberg")</f>
        <v>Gutenberg</v>
      </c>
      <c r="H61" s="2" t="s">
        <v>10</v>
      </c>
    </row>
    <row r="62" spans="2:8">
      <c r="B62" s="1" t="s">
        <v>67</v>
      </c>
      <c r="C62" s="4" t="s">
        <v>9</v>
      </c>
      <c r="D62" s="5" t="s">
        <v>9</v>
      </c>
      <c r="E62" s="3" t="s">
        <v>9</v>
      </c>
      <c r="F62" s="2" t="s">
        <v>9</v>
      </c>
      <c r="G62" s="18" t="str">
        <f>HYPERLINK("https://www.gutenberg.org/ebooks/48908", "Gutenberg")</f>
        <v>Gutenberg</v>
      </c>
      <c r="H62" s="2" t="s">
        <v>10</v>
      </c>
    </row>
    <row r="63" spans="2:8" ht="33">
      <c r="B63" s="1" t="s">
        <v>68</v>
      </c>
      <c r="C63" s="4" t="s">
        <v>9</v>
      </c>
      <c r="D63" s="5" t="s">
        <v>9</v>
      </c>
      <c r="E63" s="3" t="s">
        <v>9</v>
      </c>
      <c r="F63" s="2" t="s">
        <v>9</v>
      </c>
      <c r="G63" s="18" t="str">
        <f>HYPERLINK("https://www.gutenberg.org/ebooks/73533", "Gutenberg")</f>
        <v>Gutenberg</v>
      </c>
      <c r="H63" s="2" t="s">
        <v>10</v>
      </c>
    </row>
    <row r="64" spans="2:8" ht="33">
      <c r="B64" s="1" t="s">
        <v>69</v>
      </c>
      <c r="C64" s="4" t="s">
        <v>9</v>
      </c>
      <c r="D64" s="5" t="s">
        <v>9</v>
      </c>
      <c r="E64" s="3" t="s">
        <v>9</v>
      </c>
      <c r="F64" s="2" t="s">
        <v>9</v>
      </c>
      <c r="G64" s="18" t="str">
        <f>HYPERLINK("https://www.gutenberg.org/ebooks/37488", "Gutenberg")</f>
        <v>Gutenberg</v>
      </c>
      <c r="H64" s="2" t="s">
        <v>10</v>
      </c>
    </row>
    <row r="65" spans="2:8">
      <c r="B65" s="1" t="s">
        <v>70</v>
      </c>
      <c r="C65" s="4" t="s">
        <v>9</v>
      </c>
      <c r="D65" s="5" t="s">
        <v>9</v>
      </c>
      <c r="E65" s="3" t="s">
        <v>9</v>
      </c>
      <c r="F65" s="2" t="s">
        <v>9</v>
      </c>
      <c r="G65" s="18" t="str">
        <f>HYPERLINK("https://www.gutenberg.org/ebooks/26073", "Gutenberg")</f>
        <v>Gutenberg</v>
      </c>
      <c r="H65" s="2" t="s">
        <v>10</v>
      </c>
    </row>
    <row r="66" spans="2:8">
      <c r="B66" s="1" t="s">
        <v>71</v>
      </c>
      <c r="C66" s="4" t="s">
        <v>9</v>
      </c>
      <c r="D66" s="5" t="s">
        <v>9</v>
      </c>
      <c r="E66" s="3" t="s">
        <v>9</v>
      </c>
      <c r="F66" s="2" t="s">
        <v>9</v>
      </c>
      <c r="G66" s="18" t="str">
        <f>HYPERLINK("https://www.gutenberg.org/ebooks/39250", "Gutenberg")</f>
        <v>Gutenberg</v>
      </c>
      <c r="H66" s="2" t="s">
        <v>10</v>
      </c>
    </row>
    <row r="67" spans="2:8">
      <c r="B67" s="1" t="s">
        <v>72</v>
      </c>
      <c r="C67" s="4" t="s">
        <v>9</v>
      </c>
      <c r="D67" s="5" t="s">
        <v>9</v>
      </c>
      <c r="E67" s="3" t="s">
        <v>9</v>
      </c>
      <c r="F67" s="2" t="s">
        <v>9</v>
      </c>
      <c r="G67" s="18" t="str">
        <f>HYPERLINK("https://www.gutenberg.org/cache/epub/9914/pg9914.txt", "Gutenberg")</f>
        <v>Gutenberg</v>
      </c>
      <c r="H67" s="2" t="s">
        <v>10</v>
      </c>
    </row>
    <row r="68" spans="2:8">
      <c r="B68" s="1" t="s">
        <v>73</v>
      </c>
      <c r="C68" s="4" t="s">
        <v>9</v>
      </c>
      <c r="D68" s="5" t="s">
        <v>9</v>
      </c>
      <c r="E68" s="3" t="s">
        <v>9</v>
      </c>
      <c r="F68" s="2" t="s">
        <v>9</v>
      </c>
      <c r="G68" s="18" t="str">
        <f>HYPERLINK("https://www.gutenberg.org/ebooks/67344", "Gutenberg")</f>
        <v>Gutenberg</v>
      </c>
      <c r="H68" s="2" t="s">
        <v>10</v>
      </c>
    </row>
    <row r="69" spans="2:8">
      <c r="B69" s="1" t="s">
        <v>74</v>
      </c>
      <c r="C69" s="4" t="s">
        <v>9</v>
      </c>
      <c r="D69" s="5" t="s">
        <v>9</v>
      </c>
      <c r="E69" s="3" t="s">
        <v>9</v>
      </c>
      <c r="F69" s="2" t="s">
        <v>9</v>
      </c>
      <c r="G69" s="18" t="str">
        <f>HYPERLINK("https://www.gutenberg.org/ebooks/43662", "Gutenberg")</f>
        <v>Gutenberg</v>
      </c>
      <c r="H69" s="2" t="s">
        <v>10</v>
      </c>
    </row>
    <row r="70" spans="2:8" ht="33">
      <c r="B70" s="1" t="s">
        <v>75</v>
      </c>
      <c r="C70" s="4" t="s">
        <v>9</v>
      </c>
      <c r="D70" s="5" t="s">
        <v>9</v>
      </c>
      <c r="E70" s="3" t="s">
        <v>9</v>
      </c>
      <c r="F70" s="2" t="s">
        <v>9</v>
      </c>
      <c r="G70" s="18" t="str">
        <f>HYPERLINK("https://www.gutenberg.org/ebooks/41283", "Gutenberg")</f>
        <v>Gutenberg</v>
      </c>
      <c r="H70" s="2" t="s">
        <v>10</v>
      </c>
    </row>
    <row r="71" spans="2:8" ht="33">
      <c r="B71" s="1" t="s">
        <v>76</v>
      </c>
      <c r="C71" s="4" t="s">
        <v>9</v>
      </c>
      <c r="D71" s="5" t="s">
        <v>9</v>
      </c>
      <c r="E71" s="3" t="s">
        <v>9</v>
      </c>
      <c r="F71" s="2" t="s">
        <v>9</v>
      </c>
      <c r="G71" s="18" t="str">
        <f>HYPERLINK("https://www.gutenberg.org/ebooks/46024", "Gutenberg")</f>
        <v>Gutenberg</v>
      </c>
      <c r="H71" s="2" t="s">
        <v>10</v>
      </c>
    </row>
    <row r="72" spans="2:8">
      <c r="B72" s="1" t="s">
        <v>77</v>
      </c>
      <c r="C72" s="4" t="s">
        <v>9</v>
      </c>
      <c r="D72" s="5" t="s">
        <v>9</v>
      </c>
      <c r="E72" s="3" t="s">
        <v>9</v>
      </c>
      <c r="F72" s="2" t="s">
        <v>9</v>
      </c>
      <c r="G72" s="18" t="str">
        <f>HYPERLINK("https://www.gutenberg.org/ebooks/47228", "Gutenberg")</f>
        <v>Gutenberg</v>
      </c>
      <c r="H72" s="2" t="s">
        <v>10</v>
      </c>
    </row>
    <row r="73" spans="2:8">
      <c r="B73" s="1" t="s">
        <v>78</v>
      </c>
      <c r="C73" s="4" t="s">
        <v>9</v>
      </c>
      <c r="D73" s="5" t="s">
        <v>9</v>
      </c>
      <c r="E73" s="3" t="s">
        <v>9</v>
      </c>
      <c r="F73" s="2" t="s">
        <v>9</v>
      </c>
      <c r="G73" s="18" t="str">
        <f>HYPERLINK("https://www.gutenberg.org/cache/epub/40588/pg40588.txt", "Gutenberg")</f>
        <v>Gutenberg</v>
      </c>
      <c r="H73" s="2" t="s">
        <v>10</v>
      </c>
    </row>
    <row r="74" spans="2:8">
      <c r="B74" s="1" t="s">
        <v>79</v>
      </c>
      <c r="C74" s="4" t="s">
        <v>9</v>
      </c>
      <c r="D74" s="5" t="s">
        <v>9</v>
      </c>
      <c r="E74" s="3" t="s">
        <v>9</v>
      </c>
      <c r="F74" s="2" t="s">
        <v>9</v>
      </c>
      <c r="G74" s="18" t="str">
        <f>HYPERLINK("https://www.gutenberg.org/cache/epub/73417/pg73417.txt", "Gutenberg")</f>
        <v>Gutenberg</v>
      </c>
      <c r="H74" s="2" t="s">
        <v>10</v>
      </c>
    </row>
    <row r="75" spans="2:8">
      <c r="B75" s="1" t="s">
        <v>80</v>
      </c>
      <c r="C75" s="4" t="s">
        <v>9</v>
      </c>
      <c r="D75" s="5" t="s">
        <v>9</v>
      </c>
      <c r="E75" s="3" t="s">
        <v>9</v>
      </c>
      <c r="F75" s="2" t="s">
        <v>9</v>
      </c>
      <c r="G75" s="18" t="str">
        <f>HYPERLINK("https://www.gutenberg.org/ebooks/61477", "Gutenberg")</f>
        <v>Gutenberg</v>
      </c>
      <c r="H75" s="2" t="s">
        <v>10</v>
      </c>
    </row>
    <row r="76" spans="2:8">
      <c r="B76" s="1" t="s">
        <v>81</v>
      </c>
      <c r="C76" s="4" t="s">
        <v>9</v>
      </c>
      <c r="D76" s="5" t="s">
        <v>9</v>
      </c>
      <c r="E76" s="3" t="s">
        <v>9</v>
      </c>
      <c r="F76" s="2" t="s">
        <v>9</v>
      </c>
      <c r="G76" s="18" t="str">
        <f>HYPERLINK("https://www.gutenberg.org/cache/epub/46944/pg46944.txt", "Gutenberg")</f>
        <v>Gutenberg</v>
      </c>
      <c r="H76" s="2" t="s">
        <v>10</v>
      </c>
    </row>
    <row r="77" spans="2:8">
      <c r="B77" s="1" t="s">
        <v>82</v>
      </c>
      <c r="C77" s="4" t="s">
        <v>9</v>
      </c>
      <c r="D77" s="5" t="s">
        <v>9</v>
      </c>
      <c r="E77" s="3" t="s">
        <v>9</v>
      </c>
      <c r="F77" s="2" t="s">
        <v>9</v>
      </c>
      <c r="G77" s="18" t="str">
        <f>HYPERLINK("https://www.gutenberg.org/cache/epub/62514/pg62514.txt", "Gutenberg")</f>
        <v>Gutenberg</v>
      </c>
      <c r="H77" s="2" t="s">
        <v>10</v>
      </c>
    </row>
    <row r="78" spans="2:8">
      <c r="B78" s="1" t="s">
        <v>83</v>
      </c>
      <c r="C78" s="4" t="s">
        <v>9</v>
      </c>
      <c r="D78" s="5" t="s">
        <v>9</v>
      </c>
      <c r="E78" s="3" t="s">
        <v>9</v>
      </c>
      <c r="F78" s="2" t="s">
        <v>9</v>
      </c>
      <c r="G78" s="18" t="str">
        <f>HYPERLINK("https://www.gutenberg.org/cache/epub/338/pg338.txt", "Gutenberg")</f>
        <v>Gutenberg</v>
      </c>
      <c r="H78" s="2" t="s">
        <v>10</v>
      </c>
    </row>
    <row r="79" spans="2:8">
      <c r="B79" s="1" t="s">
        <v>84</v>
      </c>
      <c r="C79" s="4" t="s">
        <v>9</v>
      </c>
      <c r="D79" s="5" t="s">
        <v>9</v>
      </c>
      <c r="E79" s="3" t="s">
        <v>9</v>
      </c>
      <c r="F79" s="2" t="s">
        <v>9</v>
      </c>
      <c r="G79" s="18" t="str">
        <f>HYPERLINK("https://www.gutenberg.org/cache/epub/67426/pg67426.txt", "Gutenberg")</f>
        <v>Gutenberg</v>
      </c>
      <c r="H79" s="2" t="s">
        <v>10</v>
      </c>
    </row>
    <row r="80" spans="2:8">
      <c r="B80" s="1" t="s">
        <v>85</v>
      </c>
      <c r="C80" s="4" t="s">
        <v>9</v>
      </c>
      <c r="D80" s="5" t="s">
        <v>9</v>
      </c>
      <c r="E80" s="3" t="s">
        <v>9</v>
      </c>
      <c r="F80" s="2" t="s">
        <v>9</v>
      </c>
      <c r="G80" s="18" t="str">
        <f>HYPERLINK("https://www.gutenberg.org/cache/epub/7885/pg7885.txt", "Gutenberg")</f>
        <v>Gutenberg</v>
      </c>
      <c r="H80" s="2" t="s">
        <v>10</v>
      </c>
    </row>
    <row r="81" spans="2:8">
      <c r="B81" s="1" t="s">
        <v>47</v>
      </c>
      <c r="C81" s="4" t="s">
        <v>9</v>
      </c>
      <c r="D81" s="5" t="s">
        <v>9</v>
      </c>
      <c r="E81" s="3" t="s">
        <v>9</v>
      </c>
      <c r="F81" s="2" t="s">
        <v>9</v>
      </c>
      <c r="G81" s="18" t="str">
        <f>HYPERLINK("https://www.gutenberg.org/cache/epub/22096/pg22096.txt", "Gutenberg")</f>
        <v>Gutenberg</v>
      </c>
      <c r="H81" s="2" t="s">
        <v>10</v>
      </c>
    </row>
    <row r="82" spans="2:8">
      <c r="B82" s="1" t="s">
        <v>86</v>
      </c>
      <c r="C82" s="4" t="s">
        <v>9</v>
      </c>
      <c r="D82" s="5" t="s">
        <v>9</v>
      </c>
      <c r="E82" s="3" t="s">
        <v>9</v>
      </c>
      <c r="F82" s="2" t="s">
        <v>9</v>
      </c>
      <c r="G82" s="18" t="str">
        <f>HYPERLINK("https://www.gutenberg.org/cache/epub/29287/pg29287.txt", "Gutenberg")</f>
        <v>Gutenberg</v>
      </c>
      <c r="H82" s="2" t="s">
        <v>10</v>
      </c>
    </row>
    <row r="83" spans="2:8">
      <c r="B83" s="1" t="s">
        <v>87</v>
      </c>
      <c r="C83" s="4" t="s">
        <v>9</v>
      </c>
      <c r="D83" s="5" t="s">
        <v>9</v>
      </c>
      <c r="E83" s="3" t="s">
        <v>9</v>
      </c>
      <c r="F83" s="2" t="s">
        <v>9</v>
      </c>
      <c r="G83" s="18" t="str">
        <f>HYPERLINK("https://www.gutenberg.org/cache/epub/35060/pg35060.txt", "Gutenberg")</f>
        <v>Gutenberg</v>
      </c>
      <c r="H83" s="2" t="s">
        <v>10</v>
      </c>
    </row>
    <row r="84" spans="2:8">
      <c r="B84" s="1" t="s">
        <v>88</v>
      </c>
      <c r="C84" s="4" t="s">
        <v>9</v>
      </c>
      <c r="D84" s="5" t="s">
        <v>9</v>
      </c>
      <c r="E84" s="3" t="s">
        <v>9</v>
      </c>
      <c r="F84" s="2" t="s">
        <v>9</v>
      </c>
      <c r="G84" s="18" t="str">
        <f>HYPERLINK("https://www.gutenberg.org/cache/epub/28932/pg28932.txt", "Gutenberg")</f>
        <v>Gutenberg</v>
      </c>
      <c r="H84" s="2" t="s">
        <v>10</v>
      </c>
    </row>
    <row r="85" spans="2:8">
      <c r="B85" s="1" t="s">
        <v>89</v>
      </c>
      <c r="C85" s="4" t="s">
        <v>9</v>
      </c>
      <c r="D85" s="5" t="s">
        <v>9</v>
      </c>
      <c r="E85" s="3" t="s">
        <v>9</v>
      </c>
      <c r="F85" s="2" t="s">
        <v>9</v>
      </c>
      <c r="G85" s="18" t="str">
        <f>HYPERLINK("https://www.gutenberg.org/cache/epub/62509/pg62509.txt", "Gutenberg")</f>
        <v>Gutenberg</v>
      </c>
      <c r="H85" s="2" t="s">
        <v>10</v>
      </c>
    </row>
    <row r="86" spans="2:8">
      <c r="B86" s="1" t="s">
        <v>90</v>
      </c>
      <c r="C86" s="4" t="s">
        <v>9</v>
      </c>
      <c r="D86" s="5" t="s">
        <v>9</v>
      </c>
      <c r="E86" s="3" t="s">
        <v>9</v>
      </c>
      <c r="F86" s="2" t="s">
        <v>9</v>
      </c>
      <c r="G86" s="18" t="str">
        <f>HYPERLINK("https://www.gutenberg.org/cache/epub/51275/pg51275.txt", "Gutenberg")</f>
        <v>Gutenberg</v>
      </c>
      <c r="H86" s="2" t="s">
        <v>10</v>
      </c>
    </row>
    <row r="87" spans="2:8">
      <c r="B87" s="1" t="s">
        <v>91</v>
      </c>
      <c r="C87" s="4" t="s">
        <v>9</v>
      </c>
      <c r="D87" s="5" t="s">
        <v>9</v>
      </c>
      <c r="E87" s="3" t="s">
        <v>9</v>
      </c>
      <c r="F87" s="2" t="s">
        <v>9</v>
      </c>
      <c r="G87" s="18" t="str">
        <f>HYPERLINK("https://www.gutenberg.org/cache/epub/2503/pg2503.txt", "Gutenberg")</f>
        <v>Gutenberg</v>
      </c>
      <c r="H87" s="2" t="s">
        <v>10</v>
      </c>
    </row>
    <row r="88" spans="2:8">
      <c r="B88" s="1" t="s">
        <v>92</v>
      </c>
      <c r="C88" s="4" t="s">
        <v>9</v>
      </c>
      <c r="D88" s="5" t="s">
        <v>9</v>
      </c>
      <c r="E88" s="3" t="s">
        <v>9</v>
      </c>
      <c r="F88" s="2" t="s">
        <v>9</v>
      </c>
      <c r="G88" s="18" t="str">
        <f>HYPERLINK("https://www.gutenberg.org/cache/epub/60165/pg60165.txt", "Gutenberg")</f>
        <v>Gutenberg</v>
      </c>
      <c r="H88" s="2" t="s">
        <v>10</v>
      </c>
    </row>
    <row r="89" spans="2:8">
      <c r="B89" s="1" t="s">
        <v>93</v>
      </c>
      <c r="C89" s="4" t="s">
        <v>9</v>
      </c>
      <c r="D89" s="5" t="s">
        <v>9</v>
      </c>
      <c r="E89" s="3" t="s">
        <v>9</v>
      </c>
      <c r="F89" s="2" t="s">
        <v>9</v>
      </c>
      <c r="G89" s="18" t="str">
        <f>HYPERLINK("https://www.gutenberg.org/cache/epub/51252/pg51252.txt", "Gutenberg")</f>
        <v>Gutenberg</v>
      </c>
      <c r="H89" s="2" t="s">
        <v>10</v>
      </c>
    </row>
    <row r="90" spans="2:8">
      <c r="B90" s="1" t="s">
        <v>94</v>
      </c>
      <c r="C90" s="4" t="s">
        <v>9</v>
      </c>
      <c r="D90" s="5" t="s">
        <v>9</v>
      </c>
      <c r="E90" s="3" t="s">
        <v>9</v>
      </c>
      <c r="F90" s="2" t="s">
        <v>9</v>
      </c>
      <c r="G90" s="18" t="str">
        <f>HYPERLINK("https://www.gutenberg.org/cache/epub/37532/pg37532.txt", "Gutenberg")</f>
        <v>Gutenberg</v>
      </c>
      <c r="H90" s="2" t="s">
        <v>10</v>
      </c>
    </row>
    <row r="91" spans="2:8">
      <c r="B91" s="1" t="s">
        <v>95</v>
      </c>
      <c r="C91" s="4" t="s">
        <v>9</v>
      </c>
      <c r="D91" s="5" t="s">
        <v>9</v>
      </c>
      <c r="E91" s="3" t="s">
        <v>9</v>
      </c>
      <c r="F91" s="2" t="s">
        <v>9</v>
      </c>
      <c r="G91" s="18" t="str">
        <f>HYPERLINK("https://www.gutenberg.org/cache/epub/14241/pg14241.txt", "Gutenberg")</f>
        <v>Gutenberg</v>
      </c>
      <c r="H91" s="2" t="s">
        <v>10</v>
      </c>
    </row>
    <row r="92" spans="2:8">
      <c r="B92" s="1" t="s">
        <v>96</v>
      </c>
      <c r="C92" s="4" t="s">
        <v>9</v>
      </c>
      <c r="D92" s="5" t="s">
        <v>9</v>
      </c>
      <c r="E92" s="3" t="s">
        <v>9</v>
      </c>
      <c r="F92" s="2" t="s">
        <v>9</v>
      </c>
      <c r="G92" s="18" t="str">
        <f>HYPERLINK("https://www.gutenberg.org/cache/epub/42390/pg42390.txt", "Gutenberg")</f>
        <v>Gutenberg</v>
      </c>
      <c r="H92" s="2" t="s">
        <v>10</v>
      </c>
    </row>
    <row r="93" spans="2:8">
      <c r="B93" s="1" t="s">
        <v>97</v>
      </c>
      <c r="C93" s="4" t="s">
        <v>9</v>
      </c>
      <c r="D93" s="5" t="s">
        <v>9</v>
      </c>
      <c r="E93" s="3" t="s">
        <v>9</v>
      </c>
      <c r="F93" s="2" t="s">
        <v>9</v>
      </c>
      <c r="G93" s="18" t="str">
        <f>HYPERLINK("https://www.gutenberg.org/cache/epub/44536/pg44536.txt", "Gutenberg")</f>
        <v>Gutenberg</v>
      </c>
      <c r="H93" s="2" t="s">
        <v>10</v>
      </c>
    </row>
    <row r="94" spans="2:8">
      <c r="B94" s="1" t="s">
        <v>98</v>
      </c>
      <c r="C94" s="4" t="s">
        <v>9</v>
      </c>
      <c r="D94" s="5" t="s">
        <v>9</v>
      </c>
      <c r="E94" s="3" t="s">
        <v>9</v>
      </c>
      <c r="F94" s="2" t="s">
        <v>9</v>
      </c>
      <c r="G94" s="18" t="str">
        <f>HYPERLINK("https://www.gutenberg.org/cache/epub/341/pg341.txt", "Gutenberg")</f>
        <v>Gutenberg</v>
      </c>
      <c r="H94" s="2" t="s">
        <v>10</v>
      </c>
    </row>
    <row r="95" spans="2:8">
      <c r="B95" s="1" t="s">
        <v>99</v>
      </c>
      <c r="C95" s="4" t="s">
        <v>9</v>
      </c>
      <c r="D95" s="5" t="s">
        <v>9</v>
      </c>
      <c r="E95" s="3" t="s">
        <v>9</v>
      </c>
      <c r="F95" s="2" t="s">
        <v>9</v>
      </c>
      <c r="G95" s="18" t="str">
        <f>HYPERLINK("https://www.gutenberg.org/cache/epub/36668/pg36668.txt", "Gutenberg")</f>
        <v>Gutenberg</v>
      </c>
      <c r="H95" s="2" t="s">
        <v>10</v>
      </c>
    </row>
    <row r="96" spans="2:8">
      <c r="B96" s="1" t="s">
        <v>100</v>
      </c>
      <c r="C96" s="4" t="s">
        <v>9</v>
      </c>
      <c r="D96" s="5" t="s">
        <v>9</v>
      </c>
      <c r="E96" s="3" t="s">
        <v>9</v>
      </c>
      <c r="F96" s="2" t="s">
        <v>9</v>
      </c>
      <c r="G96" s="18" t="str">
        <f>HYPERLINK("https://www.gutenberg.org/cache/epub/7871/pg7871.txt", "Gutenberg")</f>
        <v>Gutenberg</v>
      </c>
      <c r="H96" s="2" t="s">
        <v>10</v>
      </c>
    </row>
    <row r="97" spans="2:8">
      <c r="B97" s="1" t="s">
        <v>101</v>
      </c>
      <c r="C97" s="4" t="s">
        <v>9</v>
      </c>
      <c r="D97" s="5" t="s">
        <v>9</v>
      </c>
      <c r="E97" s="3" t="s">
        <v>9</v>
      </c>
      <c r="F97" s="2" t="s">
        <v>9</v>
      </c>
      <c r="G97" s="18" t="str">
        <f>HYPERLINK("https://www.gutenberg.org/cache/epub/49057/pg49057.txt", "Gutenberg")</f>
        <v>Gutenberg</v>
      </c>
      <c r="H97" s="2" t="s">
        <v>10</v>
      </c>
    </row>
    <row r="98" spans="2:8">
      <c r="B98" s="1" t="s">
        <v>102</v>
      </c>
      <c r="C98" s="4" t="s">
        <v>9</v>
      </c>
      <c r="D98" s="5" t="s">
        <v>9</v>
      </c>
      <c r="E98" s="3" t="s">
        <v>9</v>
      </c>
      <c r="F98" s="2" t="s">
        <v>9</v>
      </c>
      <c r="G98" s="18" t="str">
        <f>HYPERLINK("https://www.gutenberg.org/cache/epub/45723/pg45723.txt", "Gutenberg")</f>
        <v>Gutenberg</v>
      </c>
      <c r="H98" s="2" t="s">
        <v>10</v>
      </c>
    </row>
    <row r="99" spans="2:8">
      <c r="B99" s="1" t="s">
        <v>103</v>
      </c>
      <c r="C99" s="4" t="s">
        <v>9</v>
      </c>
      <c r="D99" s="5" t="s">
        <v>9</v>
      </c>
      <c r="E99" s="3" t="s">
        <v>9</v>
      </c>
      <c r="F99" s="2" t="s">
        <v>9</v>
      </c>
      <c r="G99" s="18" t="str">
        <f>HYPERLINK("https://www.gutenberg.org/cache/epub/9368/pg9368.txt", "Gutenberg")</f>
        <v>Gutenberg</v>
      </c>
      <c r="H99" s="2" t="s">
        <v>10</v>
      </c>
    </row>
    <row r="100" spans="2:8">
      <c r="B100" s="1" t="s">
        <v>104</v>
      </c>
      <c r="C100" s="4" t="s">
        <v>9</v>
      </c>
      <c r="D100" s="5" t="s">
        <v>9</v>
      </c>
      <c r="E100" s="3" t="s">
        <v>9</v>
      </c>
      <c r="F100" s="2" t="s">
        <v>9</v>
      </c>
      <c r="G100" s="18" t="str">
        <f>HYPERLINK("https://www.gutenberg.org/cache/epub/47146/pg47146.txt", "Gutenberg")</f>
        <v>Gutenberg</v>
      </c>
      <c r="H100" s="2" t="s">
        <v>10</v>
      </c>
    </row>
    <row r="101" spans="2:8">
      <c r="B101" s="1" t="s">
        <v>105</v>
      </c>
      <c r="C101" s="4" t="s">
        <v>9</v>
      </c>
      <c r="D101" s="5" t="s">
        <v>9</v>
      </c>
      <c r="E101" s="3" t="s">
        <v>9</v>
      </c>
      <c r="F101" s="2" t="s">
        <v>9</v>
      </c>
      <c r="G101" s="18" t="str">
        <f>HYPERLINK("https://www.gutenberg.org/cache/epub/22693/pg22693.txt", "Gutenberg")</f>
        <v>Gutenberg</v>
      </c>
      <c r="H101" s="2" t="s">
        <v>10</v>
      </c>
    </row>
    <row r="102" spans="2:8">
      <c r="B102" s="1" t="s">
        <v>106</v>
      </c>
      <c r="C102" s="4" t="s">
        <v>9</v>
      </c>
      <c r="D102" s="5" t="s">
        <v>9</v>
      </c>
      <c r="E102" s="3" t="s">
        <v>9</v>
      </c>
      <c r="F102" s="2" t="s">
        <v>9</v>
      </c>
      <c r="G102" s="18" t="str">
        <f>HYPERLINK("https://www.gutenberg.org/cache/epub/7128/pg7128.txt", "Gutenberg")</f>
        <v>Gutenberg</v>
      </c>
      <c r="H102" s="2" t="s">
        <v>10</v>
      </c>
    </row>
    <row r="103" spans="2:8">
      <c r="B103" s="1" t="s">
        <v>107</v>
      </c>
      <c r="C103" s="4" t="s">
        <v>9</v>
      </c>
      <c r="D103" s="5" t="s">
        <v>9</v>
      </c>
      <c r="E103" s="3" t="s">
        <v>9</v>
      </c>
      <c r="F103" s="2" t="s">
        <v>9</v>
      </c>
      <c r="G103" s="18" t="str">
        <f>HYPERLINK("https://www.gutenberg.org/cache/epub/2198/pg2198.txt", "Gutenberg")</f>
        <v>Gutenberg</v>
      </c>
      <c r="H103" s="2" t="s">
        <v>10</v>
      </c>
    </row>
    <row r="104" spans="2:8">
      <c r="B104" s="1" t="s">
        <v>108</v>
      </c>
      <c r="C104" s="4" t="s">
        <v>9</v>
      </c>
      <c r="D104" s="5" t="s">
        <v>9</v>
      </c>
      <c r="E104" s="3" t="s">
        <v>9</v>
      </c>
      <c r="F104" s="2" t="s">
        <v>9</v>
      </c>
      <c r="G104" s="18" t="str">
        <f>HYPERLINK("https://www.gutenberg.org/cache/epub/55025/pg55025.txt", "Gutenberg")</f>
        <v>Gutenberg</v>
      </c>
      <c r="H104" s="2" t="s">
        <v>10</v>
      </c>
    </row>
    <row r="105" spans="2:8">
      <c r="B105" s="1" t="s">
        <v>109</v>
      </c>
      <c r="C105" s="4" t="s">
        <v>9</v>
      </c>
      <c r="D105" s="5" t="s">
        <v>9</v>
      </c>
      <c r="E105" s="3" t="s">
        <v>9</v>
      </c>
      <c r="F105" s="2" t="s">
        <v>9</v>
      </c>
      <c r="G105" s="18" t="str">
        <f>HYPERLINK("https://www.gutenberg.org/cache/epub/4928/pg4928.txt", "Gutenberg")</f>
        <v>Gutenberg</v>
      </c>
      <c r="H105" s="2" t="s">
        <v>10</v>
      </c>
    </row>
    <row r="106" spans="2:8">
      <c r="B106" s="1" t="s">
        <v>110</v>
      </c>
      <c r="C106" s="4" t="s">
        <v>9</v>
      </c>
      <c r="D106" s="5" t="s">
        <v>9</v>
      </c>
      <c r="E106" s="3" t="s">
        <v>9</v>
      </c>
      <c r="F106" s="2" t="s">
        <v>9</v>
      </c>
      <c r="G106" s="18" t="str">
        <f>HYPERLINK("https://www.gutenberg.org/cache/epub/13015/pg13015.txt", "Gutenberg")</f>
        <v>Gutenberg</v>
      </c>
      <c r="H106" s="2" t="s">
        <v>10</v>
      </c>
    </row>
    <row r="107" spans="2:8">
      <c r="B107" s="1" t="s">
        <v>111</v>
      </c>
      <c r="C107" s="4" t="s">
        <v>9</v>
      </c>
      <c r="D107" s="5" t="s">
        <v>9</v>
      </c>
      <c r="E107" s="3" t="s">
        <v>9</v>
      </c>
      <c r="F107" s="2" t="s">
        <v>9</v>
      </c>
      <c r="G107" s="18" t="str">
        <f>HYPERLINK("https://www.gutenberg.org/cache/epub/18450/pg18450.txt", "Gutenberg")</f>
        <v>Gutenberg</v>
      </c>
      <c r="H107" s="2" t="s">
        <v>10</v>
      </c>
    </row>
    <row r="108" spans="2:8">
      <c r="B108" s="1" t="s">
        <v>112</v>
      </c>
      <c r="C108" s="4" t="s">
        <v>9</v>
      </c>
      <c r="D108" s="5" t="s">
        <v>9</v>
      </c>
      <c r="E108" s="3" t="s">
        <v>9</v>
      </c>
      <c r="F108" s="2" t="s">
        <v>9</v>
      </c>
      <c r="G108" s="18" t="str">
        <f>HYPERLINK("https://www.gutenberg.org/cache/epub/29939/pg29939.txt", "Gutenberg")</f>
        <v>Gutenberg</v>
      </c>
      <c r="H108" s="2" t="s">
        <v>10</v>
      </c>
    </row>
    <row r="109" spans="2:8">
      <c r="B109" s="1" t="s">
        <v>113</v>
      </c>
      <c r="C109" s="4" t="s">
        <v>9</v>
      </c>
      <c r="D109" s="5" t="s">
        <v>9</v>
      </c>
      <c r="E109" s="3" t="s">
        <v>9</v>
      </c>
      <c r="F109" s="2" t="s">
        <v>9</v>
      </c>
      <c r="G109" s="18" t="str">
        <f>HYPERLINK("https://www.gutenberg.org/cache/epub/44638/pg44638.txt", "Gutenberg")</f>
        <v>Gutenberg</v>
      </c>
      <c r="H109" s="2" t="s">
        <v>10</v>
      </c>
    </row>
    <row r="110" spans="2:8">
      <c r="B110" s="1" t="s">
        <v>114</v>
      </c>
      <c r="C110" s="4" t="s">
        <v>9</v>
      </c>
      <c r="D110" s="5" t="s">
        <v>9</v>
      </c>
      <c r="E110" s="3" t="s">
        <v>9</v>
      </c>
      <c r="F110" s="2" t="s">
        <v>9</v>
      </c>
      <c r="G110" s="18" t="str">
        <f>HYPERLINK("https://www.gutenberg.org/cache/epub/34704/pg34704.txt", "Gutenberg")</f>
        <v>Gutenberg</v>
      </c>
      <c r="H110" s="2" t="s">
        <v>10</v>
      </c>
    </row>
    <row r="111" spans="2:8">
      <c r="B111" s="1" t="s">
        <v>115</v>
      </c>
      <c r="C111" s="4" t="s">
        <v>9</v>
      </c>
      <c r="D111" s="5" t="s">
        <v>9</v>
      </c>
      <c r="E111" s="3" t="s">
        <v>9</v>
      </c>
      <c r="F111" s="2" t="s">
        <v>9</v>
      </c>
      <c r="G111" s="18" t="str">
        <f>HYPERLINK("https://www.gutenberg.org/cache/epub/56597/pg56597.txt", "Gutenberg")</f>
        <v>Gutenberg</v>
      </c>
      <c r="H111" s="2" t="s">
        <v>10</v>
      </c>
    </row>
    <row r="112" spans="2:8">
      <c r="B112" s="1" t="s">
        <v>116</v>
      </c>
      <c r="C112" s="4" t="s">
        <v>9</v>
      </c>
      <c r="D112" s="5" t="s">
        <v>9</v>
      </c>
      <c r="E112" s="3" t="s">
        <v>9</v>
      </c>
      <c r="F112" s="2" t="s">
        <v>9</v>
      </c>
      <c r="G112" s="18" t="str">
        <f>HYPERLINK("https://www.gutenberg.org/cache/epub/24811/pg24811.txt", "Gutenberg")</f>
        <v>Gutenberg</v>
      </c>
      <c r="H112" s="2" t="s">
        <v>10</v>
      </c>
    </row>
    <row r="113" spans="2:8">
      <c r="B113" s="1" t="s">
        <v>117</v>
      </c>
      <c r="C113" s="4" t="s">
        <v>9</v>
      </c>
      <c r="D113" s="5" t="s">
        <v>9</v>
      </c>
      <c r="E113" s="3" t="s">
        <v>9</v>
      </c>
      <c r="F113" s="2" t="s">
        <v>9</v>
      </c>
      <c r="G113" s="18" t="str">
        <f>HYPERLINK("https://www.gutenberg.org/cache/epub/8299/pg8299.txt", "Gutenberg")</f>
        <v>Gutenberg</v>
      </c>
      <c r="H113" s="2" t="s">
        <v>10</v>
      </c>
    </row>
    <row r="114" spans="2:8">
      <c r="B114" s="1" t="s">
        <v>118</v>
      </c>
      <c r="C114" s="4" t="s">
        <v>9</v>
      </c>
      <c r="D114" s="5" t="s">
        <v>9</v>
      </c>
      <c r="E114" s="3" t="s">
        <v>9</v>
      </c>
      <c r="F114" s="2" t="s">
        <v>9</v>
      </c>
      <c r="G114" s="18" t="str">
        <f>HYPERLINK("https://www.gutenberg.org/cache/epub/51002/pg51002.txt", "Gutenberg")</f>
        <v>Gutenberg</v>
      </c>
      <c r="H114" s="2" t="s">
        <v>10</v>
      </c>
    </row>
    <row r="115" spans="2:8">
      <c r="B115" s="1" t="s">
        <v>119</v>
      </c>
      <c r="C115" s="4" t="s">
        <v>9</v>
      </c>
      <c r="D115" s="5" t="s">
        <v>9</v>
      </c>
      <c r="E115" s="3" t="s">
        <v>9</v>
      </c>
      <c r="F115" s="2" t="s">
        <v>9</v>
      </c>
      <c r="G115" s="18" t="str">
        <f>HYPERLINK("https://www.gutenberg.org/cache/epub/12814/pg12814.txt", "Gutenberg")</f>
        <v>Gutenberg</v>
      </c>
      <c r="H115" s="2" t="s">
        <v>10</v>
      </c>
    </row>
    <row r="116" spans="2:8">
      <c r="B116" s="1" t="s">
        <v>120</v>
      </c>
      <c r="C116" s="4" t="s">
        <v>9</v>
      </c>
      <c r="D116" s="5" t="s">
        <v>9</v>
      </c>
      <c r="E116" s="3" t="s">
        <v>9</v>
      </c>
      <c r="F116" s="2" t="s">
        <v>9</v>
      </c>
      <c r="G116" s="18" t="str">
        <f>HYPERLINK("https://www.gutenberg.org/cache/epub/37884/pg37884.txt", "Gutenberg")</f>
        <v>Gutenberg</v>
      </c>
      <c r="H116" s="2" t="s">
        <v>10</v>
      </c>
    </row>
    <row r="117" spans="2:8">
      <c r="B117" s="1" t="s">
        <v>121</v>
      </c>
      <c r="C117" s="4" t="s">
        <v>9</v>
      </c>
      <c r="D117" s="5" t="s">
        <v>9</v>
      </c>
      <c r="E117" s="3" t="s">
        <v>9</v>
      </c>
      <c r="F117" s="2" t="s">
        <v>9</v>
      </c>
      <c r="G117" s="18" t="str">
        <f>HYPERLINK("https://www.gutenberg.org/cache/epub/46501/pg46501.txt", "Gutenberg")</f>
        <v>Gutenberg</v>
      </c>
      <c r="H117" s="2" t="s">
        <v>10</v>
      </c>
    </row>
    <row r="118" spans="2:8">
      <c r="B118" s="1" t="s">
        <v>122</v>
      </c>
      <c r="C118" s="4" t="s">
        <v>9</v>
      </c>
      <c r="D118" s="5" t="s">
        <v>9</v>
      </c>
      <c r="E118" s="3" t="s">
        <v>9</v>
      </c>
      <c r="F118" s="2" t="s">
        <v>9</v>
      </c>
      <c r="G118" s="18" t="str">
        <f>HYPERLINK("https://www.gutenberg.org/cache/epub/45634/pg45634.txt", "Gutenberg")</f>
        <v>Gutenberg</v>
      </c>
      <c r="H118" s="2" t="s">
        <v>10</v>
      </c>
    </row>
    <row r="119" spans="2:8">
      <c r="B119" s="1" t="s">
        <v>123</v>
      </c>
      <c r="C119" s="4" t="s">
        <v>9</v>
      </c>
      <c r="D119" s="5" t="s">
        <v>9</v>
      </c>
      <c r="E119" s="3" t="s">
        <v>9</v>
      </c>
      <c r="F119" s="2" t="s">
        <v>9</v>
      </c>
      <c r="G119" s="18" t="str">
        <f>HYPERLINK("https://www.gutenberg.org/cache/epub/15250/pg15250.txt", "Gutenberg")</f>
        <v>Gutenberg</v>
      </c>
      <c r="H119" s="2" t="s">
        <v>10</v>
      </c>
    </row>
    <row r="120" spans="2:8">
      <c r="B120" s="1" t="s">
        <v>124</v>
      </c>
      <c r="C120" s="4" t="s">
        <v>9</v>
      </c>
      <c r="D120" s="5" t="s">
        <v>9</v>
      </c>
      <c r="E120" s="3" t="s">
        <v>9</v>
      </c>
      <c r="F120" s="2" t="s">
        <v>9</v>
      </c>
      <c r="G120" s="18" t="str">
        <f>HYPERLINK("https://www.gutenberg.org/cache/epub/503/pg503.txt", "Gutenberg")</f>
        <v>Gutenberg</v>
      </c>
      <c r="H120" s="2" t="s">
        <v>10</v>
      </c>
    </row>
    <row r="121" spans="2:8">
      <c r="B121" s="1" t="s">
        <v>125</v>
      </c>
      <c r="C121" s="4" t="s">
        <v>9</v>
      </c>
      <c r="D121" s="5" t="s">
        <v>9</v>
      </c>
      <c r="E121" s="3" t="s">
        <v>9</v>
      </c>
      <c r="F121" s="2" t="s">
        <v>9</v>
      </c>
      <c r="G121" s="18" t="str">
        <f>HYPERLINK("https://www.gutenberg.org/cache/epub/38488/pg38488.txt", "Gutenberg")</f>
        <v>Gutenberg</v>
      </c>
      <c r="H121" s="2" t="s">
        <v>10</v>
      </c>
    </row>
    <row r="122" spans="2:8">
      <c r="B122" s="1" t="s">
        <v>126</v>
      </c>
      <c r="C122" s="4" t="s">
        <v>9</v>
      </c>
      <c r="D122" s="5" t="s">
        <v>9</v>
      </c>
      <c r="E122" s="3" t="s">
        <v>9</v>
      </c>
      <c r="F122" s="2" t="s">
        <v>9</v>
      </c>
      <c r="G122" s="18" t="str">
        <f>HYPERLINK("https://www.gutenberg.org/cache/epub/19994/pg19994.txt", "Gutenberg")</f>
        <v>Gutenberg</v>
      </c>
      <c r="H122" s="2" t="s">
        <v>10</v>
      </c>
    </row>
    <row r="123" spans="2:8">
      <c r="B123" s="1" t="s">
        <v>127</v>
      </c>
      <c r="C123" s="4" t="s">
        <v>9</v>
      </c>
      <c r="D123" s="5" t="s">
        <v>9</v>
      </c>
      <c r="E123" s="3" t="s">
        <v>9</v>
      </c>
      <c r="F123" s="2" t="s">
        <v>9</v>
      </c>
      <c r="G123" s="18" t="str">
        <f>HYPERLINK("https://www.gutenberg.org/cache/epub/24714/pg24714.txt", "Gutenberg")</f>
        <v>Gutenberg</v>
      </c>
      <c r="H123" s="2" t="s">
        <v>10</v>
      </c>
    </row>
    <row r="124" spans="2:8">
      <c r="B124" s="1" t="s">
        <v>128</v>
      </c>
      <c r="C124" s="4" t="s">
        <v>9</v>
      </c>
      <c r="D124" s="5" t="s">
        <v>9</v>
      </c>
      <c r="E124" s="3" t="s">
        <v>9</v>
      </c>
      <c r="F124" s="2" t="s">
        <v>9</v>
      </c>
      <c r="G124" s="18" t="str">
        <f>HYPERLINK("https://www.gutenberg.org/cache/epub/36241/pg36241.txt", "Gutenberg")</f>
        <v>Gutenberg</v>
      </c>
      <c r="H124" s="2" t="s">
        <v>10</v>
      </c>
    </row>
    <row r="125" spans="2:8">
      <c r="B125" s="1" t="s">
        <v>129</v>
      </c>
      <c r="C125" s="4" t="s">
        <v>9</v>
      </c>
      <c r="D125" s="5" t="s">
        <v>9</v>
      </c>
      <c r="E125" s="3" t="s">
        <v>9</v>
      </c>
      <c r="F125" s="2" t="s">
        <v>9</v>
      </c>
      <c r="G125" s="18" t="str">
        <f>HYPERLINK("https://www.gutenberg.org/cache/epub/68225/pg68225.txt", "Gutenberg")</f>
        <v>Gutenberg</v>
      </c>
      <c r="H125" s="2" t="s">
        <v>10</v>
      </c>
    </row>
    <row r="126" spans="2:8">
      <c r="B126" s="1" t="s">
        <v>130</v>
      </c>
      <c r="C126" s="4" t="s">
        <v>9</v>
      </c>
      <c r="D126" s="5" t="s">
        <v>9</v>
      </c>
      <c r="E126" s="3" t="s">
        <v>9</v>
      </c>
      <c r="F126" s="2" t="s">
        <v>9</v>
      </c>
      <c r="G126" s="18" t="str">
        <f>HYPERLINK("https://www.gutenberg.org/cache/epub/66923/pg66923.txt", "Gutenberg")</f>
        <v>Gutenberg</v>
      </c>
      <c r="H126" s="2" t="s">
        <v>10</v>
      </c>
    </row>
    <row r="127" spans="2:8">
      <c r="B127" s="1" t="s">
        <v>112</v>
      </c>
      <c r="C127" s="4" t="s">
        <v>9</v>
      </c>
      <c r="D127" s="5" t="s">
        <v>9</v>
      </c>
      <c r="E127" s="3" t="s">
        <v>9</v>
      </c>
      <c r="F127" s="2" t="s">
        <v>9</v>
      </c>
      <c r="G127" s="18" t="str">
        <f>HYPERLINK("https://www.gutenberg.org/cache/epub/29939/pg29939.txt", "Gutenberg")</f>
        <v>Gutenberg</v>
      </c>
      <c r="H127" s="2" t="s">
        <v>10</v>
      </c>
    </row>
    <row r="128" spans="2:8">
      <c r="B128" s="1" t="s">
        <v>131</v>
      </c>
      <c r="C128" s="4" t="s">
        <v>9</v>
      </c>
      <c r="D128" s="5" t="s">
        <v>9</v>
      </c>
      <c r="E128" s="3" t="s">
        <v>9</v>
      </c>
      <c r="F128" s="2" t="s">
        <v>9</v>
      </c>
      <c r="G128" s="18" t="str">
        <f>HYPERLINK("https://www.gutenberg.org/cache/epub/18674/pg18674.txt", "Gutenberg")</f>
        <v>Gutenberg</v>
      </c>
      <c r="H128" s="2" t="s">
        <v>10</v>
      </c>
    </row>
    <row r="129" spans="2:8">
      <c r="B129" s="1" t="s">
        <v>132</v>
      </c>
      <c r="C129" s="4" t="s">
        <v>9</v>
      </c>
      <c r="D129" s="5" t="s">
        <v>9</v>
      </c>
      <c r="E129" s="3" t="s">
        <v>9</v>
      </c>
      <c r="F129" s="2" t="s">
        <v>9</v>
      </c>
      <c r="G129" s="18" t="str">
        <f>HYPERLINK("https://www.gutenberg.org/cache/epub/38339/pg38339.txt", "Gutenberg")</f>
        <v>Gutenberg</v>
      </c>
      <c r="H129" s="2" t="s">
        <v>10</v>
      </c>
    </row>
    <row r="130" spans="2:8">
      <c r="B130" s="1" t="s">
        <v>133</v>
      </c>
      <c r="C130" s="4" t="s">
        <v>9</v>
      </c>
      <c r="D130" s="5" t="s">
        <v>9</v>
      </c>
      <c r="E130" s="3" t="s">
        <v>9</v>
      </c>
      <c r="F130" s="2" t="s">
        <v>9</v>
      </c>
      <c r="G130" s="18" t="str">
        <f>HYPERLINK("https://www.gutenberg.org/cache/epub/58816/pg58816.txt", "Gutenberg")</f>
        <v>Gutenberg</v>
      </c>
      <c r="H130" s="2" t="s">
        <v>10</v>
      </c>
    </row>
    <row r="131" spans="2:8">
      <c r="B131" s="1" t="s">
        <v>134</v>
      </c>
      <c r="C131" s="4" t="s">
        <v>9</v>
      </c>
      <c r="D131" s="5" t="s">
        <v>9</v>
      </c>
      <c r="E131" s="3" t="s">
        <v>9</v>
      </c>
      <c r="F131" s="2" t="s">
        <v>9</v>
      </c>
      <c r="G131" s="18" t="str">
        <f>HYPERLINK("https://www.gutenberg.org/ebooks/46336", "Gutenberg")</f>
        <v>Gutenberg</v>
      </c>
      <c r="H131" s="2" t="s">
        <v>10</v>
      </c>
    </row>
    <row r="132" spans="2:8">
      <c r="B132" s="1" t="s">
        <v>135</v>
      </c>
      <c r="C132" s="4" t="s">
        <v>9</v>
      </c>
      <c r="D132" s="5" t="s">
        <v>9</v>
      </c>
      <c r="E132" s="3" t="s">
        <v>9</v>
      </c>
      <c r="F132" s="2" t="s">
        <v>9</v>
      </c>
      <c r="G132" s="18" t="str">
        <f>HYPERLINK("https://www.gutenberg.org/cache/epub/30973/pg30973.txt", "Gutenberg")</f>
        <v>Gutenberg</v>
      </c>
      <c r="H132" s="2" t="s">
        <v>10</v>
      </c>
    </row>
    <row r="133" spans="2:8">
      <c r="B133" s="1" t="s">
        <v>136</v>
      </c>
      <c r="C133" s="4" t="s">
        <v>9</v>
      </c>
      <c r="D133" s="5" t="s">
        <v>9</v>
      </c>
      <c r="E133" s="3" t="s">
        <v>9</v>
      </c>
      <c r="F133" s="2" t="s">
        <v>9</v>
      </c>
      <c r="G133" s="18" t="str">
        <f>HYPERLINK("https://www.gutenberg.org/cache/epub/5314/pg5314.txt", "Gutenberg")</f>
        <v>Gutenberg</v>
      </c>
      <c r="H133" s="2" t="s">
        <v>10</v>
      </c>
    </row>
    <row r="134" spans="2:8">
      <c r="B134" s="1" t="s">
        <v>137</v>
      </c>
      <c r="C134" s="4" t="s">
        <v>9</v>
      </c>
      <c r="D134" s="5" t="s">
        <v>9</v>
      </c>
      <c r="E134" s="3" t="s">
        <v>9</v>
      </c>
      <c r="F134" s="2" t="s">
        <v>9</v>
      </c>
      <c r="G134" s="18" t="str">
        <f>HYPERLINK("https://www.gutenberg.org/cache/epub/3435/pg3435.txt", "Gutenberg")</f>
        <v>Gutenberg</v>
      </c>
      <c r="H134" s="2" t="s">
        <v>10</v>
      </c>
    </row>
    <row r="135" spans="2:8">
      <c r="B135" s="1" t="s">
        <v>138</v>
      </c>
      <c r="C135" s="4" t="s">
        <v>9</v>
      </c>
      <c r="D135" s="5" t="s">
        <v>9</v>
      </c>
      <c r="E135" s="3" t="s">
        <v>9</v>
      </c>
      <c r="F135" s="2" t="s">
        <v>9</v>
      </c>
      <c r="G135" s="18" t="str">
        <f>HYPERLINK("https://www.gutenberg.org/ebooks/32572", "Gutenberg")</f>
        <v>Gutenberg</v>
      </c>
      <c r="H135" s="2" t="s">
        <v>10</v>
      </c>
    </row>
    <row r="136" spans="2:8">
      <c r="B136" s="1" t="s">
        <v>139</v>
      </c>
      <c r="C136" s="4" t="s">
        <v>9</v>
      </c>
      <c r="D136" s="5" t="s">
        <v>9</v>
      </c>
      <c r="E136" s="3" t="s">
        <v>9</v>
      </c>
      <c r="F136" s="2" t="s">
        <v>9</v>
      </c>
      <c r="G136" s="18" t="str">
        <f>HYPERLINK("https://www.gutenberg.org/cache/epub/128/pg128.txt", "Gutenberg")</f>
        <v>Gutenberg</v>
      </c>
      <c r="H136" s="2" t="s">
        <v>10</v>
      </c>
    </row>
    <row r="137" spans="2:8" ht="33">
      <c r="B137" s="1" t="s">
        <v>140</v>
      </c>
      <c r="C137" s="4" t="s">
        <v>9</v>
      </c>
      <c r="D137" s="5" t="s">
        <v>9</v>
      </c>
      <c r="E137" s="3" t="s">
        <v>9</v>
      </c>
      <c r="F137" s="2" t="s">
        <v>9</v>
      </c>
      <c r="G137" s="18" t="str">
        <f>HYPERLINK("https://www.gutenberg.org/ebooks/20916", "Gutenberg")</f>
        <v>Gutenberg</v>
      </c>
      <c r="H137" s="2" t="s">
        <v>10</v>
      </c>
    </row>
    <row r="138" spans="2:8">
      <c r="B138" s="1" t="s">
        <v>141</v>
      </c>
      <c r="C138" s="4" t="s">
        <v>9</v>
      </c>
      <c r="D138" s="5" t="s">
        <v>9</v>
      </c>
      <c r="E138" s="3" t="s">
        <v>9</v>
      </c>
      <c r="F138" s="2" t="s">
        <v>9</v>
      </c>
      <c r="G138" s="18" t="str">
        <f>HYPERLINK("https://www.gutenberg.org/cache/epub/1597/pg1597.txt", "Gutenberg")</f>
        <v>Gutenberg</v>
      </c>
      <c r="H138" s="2" t="s">
        <v>10</v>
      </c>
    </row>
    <row r="139" spans="2:8" ht="33">
      <c r="B139" s="1" t="s">
        <v>142</v>
      </c>
      <c r="C139" s="4" t="s">
        <v>9</v>
      </c>
      <c r="D139" s="5" t="s">
        <v>9</v>
      </c>
      <c r="E139" s="3" t="s">
        <v>9</v>
      </c>
      <c r="F139" s="2" t="s">
        <v>9</v>
      </c>
      <c r="G139" s="18" t="str">
        <f>HYPERLINK("https://www.gutenberg.org/ebooks/34206", "Gutenberg")</f>
        <v>Gutenberg</v>
      </c>
      <c r="H139" s="2" t="s">
        <v>10</v>
      </c>
    </row>
    <row r="140" spans="2:8">
      <c r="B140" s="1" t="s">
        <v>143</v>
      </c>
      <c r="C140" s="4" t="s">
        <v>9</v>
      </c>
      <c r="D140" s="5" t="s">
        <v>9</v>
      </c>
      <c r="E140" s="3" t="s">
        <v>9</v>
      </c>
      <c r="F140" s="2" t="s">
        <v>9</v>
      </c>
      <c r="G140" s="18" t="str">
        <f>HYPERLINK("https://www.gutenberg.org/cache/epub/2591/pg2591.txt", "Gutenberg")</f>
        <v>Gutenberg</v>
      </c>
      <c r="H140" s="2" t="s">
        <v>10</v>
      </c>
    </row>
    <row r="141" spans="2:8">
      <c r="B141" s="1" t="s">
        <v>144</v>
      </c>
      <c r="C141" s="4" t="s">
        <v>9</v>
      </c>
      <c r="D141" s="5" t="s">
        <v>9</v>
      </c>
      <c r="E141" s="3" t="s">
        <v>9</v>
      </c>
      <c r="F141" s="2" t="s">
        <v>9</v>
      </c>
      <c r="G141" s="18" t="str">
        <f>HYPERLINK("https://www.gutenberg.org/cache/epub/71074/pg71074.txt", "Gutenberg")</f>
        <v>Gutenberg</v>
      </c>
      <c r="H141" s="2" t="s">
        <v>10</v>
      </c>
    </row>
    <row r="142" spans="2:8" ht="33">
      <c r="B142" s="1" t="s">
        <v>145</v>
      </c>
      <c r="C142" s="4" t="s">
        <v>9</v>
      </c>
      <c r="D142" s="5" t="s">
        <v>9</v>
      </c>
      <c r="E142" s="3" t="s">
        <v>9</v>
      </c>
      <c r="F142" s="2" t="s">
        <v>9</v>
      </c>
      <c r="G142" s="18" t="str">
        <f>HYPERLINK("https://www.gutenberg.org/ebooks/29551", "Gutenberg")</f>
        <v>Gutenberg</v>
      </c>
      <c r="H142" s="2" t="s">
        <v>10</v>
      </c>
    </row>
    <row r="143" spans="2:8">
      <c r="B143" s="1" t="s">
        <v>146</v>
      </c>
      <c r="C143" s="4" t="s">
        <v>9</v>
      </c>
      <c r="D143" s="5" t="s">
        <v>9</v>
      </c>
      <c r="E143" s="3" t="s">
        <v>9</v>
      </c>
      <c r="F143" s="2" t="s">
        <v>9</v>
      </c>
      <c r="G143" s="18" t="str">
        <f>HYPERLINK("https://www.gutenberg.org/ebooks/20552", "Gutenberg")</f>
        <v>Gutenberg</v>
      </c>
      <c r="H143" s="2" t="s">
        <v>10</v>
      </c>
    </row>
    <row r="144" spans="2:8" ht="33">
      <c r="B144" s="1" t="s">
        <v>147</v>
      </c>
      <c r="C144" s="4" t="s">
        <v>9</v>
      </c>
      <c r="D144" s="5" t="s">
        <v>9</v>
      </c>
      <c r="E144" s="3" t="s">
        <v>9</v>
      </c>
      <c r="F144" s="2" t="s">
        <v>9</v>
      </c>
      <c r="G144" s="18" t="str">
        <f>HYPERLINK("https://www.gutenberg.org/ebooks/50569", "Gutenberg")</f>
        <v>Gutenberg</v>
      </c>
      <c r="H144" s="2" t="s">
        <v>10</v>
      </c>
    </row>
    <row r="145" spans="2:8">
      <c r="B145" s="1" t="s">
        <v>148</v>
      </c>
      <c r="C145" s="4" t="s">
        <v>9</v>
      </c>
      <c r="D145" s="5" t="s">
        <v>9</v>
      </c>
      <c r="E145" s="3" t="s">
        <v>9</v>
      </c>
      <c r="F145" s="2" t="s">
        <v>9</v>
      </c>
      <c r="G145" s="18" t="str">
        <f>HYPERLINK("https://www.gutenberg.org/ebooks/13725", "Gutenberg")</f>
        <v>Gutenberg</v>
      </c>
      <c r="H145" s="2" t="s">
        <v>10</v>
      </c>
    </row>
    <row r="146" spans="2:8" ht="33">
      <c r="B146" s="1" t="s">
        <v>149</v>
      </c>
      <c r="C146" s="4" t="s">
        <v>9</v>
      </c>
      <c r="D146" s="5" t="s">
        <v>9</v>
      </c>
      <c r="E146" s="3" t="s">
        <v>9</v>
      </c>
      <c r="F146" s="2" t="s">
        <v>9</v>
      </c>
      <c r="G146" s="18" t="str">
        <f>HYPERLINK("https://www.gutenberg.org/ebooks/54610", "Gutenberg")</f>
        <v>Gutenberg</v>
      </c>
      <c r="H146" s="2" t="s">
        <v>10</v>
      </c>
    </row>
    <row r="147" spans="2:8" ht="33">
      <c r="B147" s="1" t="s">
        <v>150</v>
      </c>
      <c r="C147" s="4" t="s">
        <v>9</v>
      </c>
      <c r="D147" s="5" t="s">
        <v>9</v>
      </c>
      <c r="E147" s="3" t="s">
        <v>9</v>
      </c>
      <c r="F147" s="2" t="s">
        <v>9</v>
      </c>
      <c r="G147" s="18" t="str">
        <f>HYPERLINK("https://www.gutenberg.org/ebooks/25555", "Gutenberg")</f>
        <v>Gutenberg</v>
      </c>
      <c r="H147" s="2" t="s">
        <v>10</v>
      </c>
    </row>
    <row r="148" spans="2:8">
      <c r="B148" s="1" t="s">
        <v>151</v>
      </c>
      <c r="C148" s="4" t="s">
        <v>9</v>
      </c>
      <c r="D148" s="5" t="s">
        <v>9</v>
      </c>
      <c r="E148" s="3" t="s">
        <v>9</v>
      </c>
      <c r="F148" s="2" t="s">
        <v>9</v>
      </c>
      <c r="G148" s="18" t="str">
        <f>HYPERLINK("https://www.gutenberg.org/ebooks/7768", "Gutenberg")</f>
        <v>Gutenberg</v>
      </c>
      <c r="H148" s="2" t="s">
        <v>10</v>
      </c>
    </row>
    <row r="149" spans="2:8" ht="33">
      <c r="B149" s="1" t="s">
        <v>152</v>
      </c>
      <c r="C149" s="4" t="s">
        <v>9</v>
      </c>
      <c r="D149" s="5" t="s">
        <v>9</v>
      </c>
      <c r="E149" s="3" t="s">
        <v>9</v>
      </c>
      <c r="F149" s="2" t="s">
        <v>9</v>
      </c>
      <c r="G149" s="18" t="str">
        <f>HYPERLINK("https://www.gutenberg.org/ebooks/39195", "Gutenberg")</f>
        <v>Gutenberg</v>
      </c>
      <c r="H149" s="2" t="s">
        <v>10</v>
      </c>
    </row>
    <row r="150" spans="2:8">
      <c r="B150" s="1" t="s">
        <v>153</v>
      </c>
      <c r="C150" s="4" t="s">
        <v>9</v>
      </c>
      <c r="D150" s="5" t="s">
        <v>9</v>
      </c>
      <c r="E150" s="3" t="s">
        <v>9</v>
      </c>
      <c r="F150" s="2" t="s">
        <v>9</v>
      </c>
      <c r="G150" s="18" t="str">
        <f>HYPERLINK("https://www.gutenberg.org/ebooks/45137", "Gutenberg")</f>
        <v>Gutenberg</v>
      </c>
      <c r="H150" s="2" t="s">
        <v>10</v>
      </c>
    </row>
    <row r="151" spans="2:8">
      <c r="B151" s="1" t="s">
        <v>154</v>
      </c>
      <c r="C151" s="4" t="s">
        <v>9</v>
      </c>
      <c r="D151" s="5" t="s">
        <v>9</v>
      </c>
      <c r="E151" s="3" t="s">
        <v>9</v>
      </c>
      <c r="F151" s="2" t="s">
        <v>9</v>
      </c>
      <c r="G151" s="18" t="str">
        <f>HYPERLINK("https://www.gutenberg.org/ebooks/9313", "Gutenberg")</f>
        <v>Gutenberg</v>
      </c>
      <c r="H151" s="2" t="s">
        <v>10</v>
      </c>
    </row>
    <row r="152" spans="2:8">
      <c r="B152" s="1" t="s">
        <v>155</v>
      </c>
      <c r="C152" s="4" t="s">
        <v>9</v>
      </c>
      <c r="D152" s="5" t="s">
        <v>9</v>
      </c>
      <c r="E152" s="3" t="s">
        <v>9</v>
      </c>
      <c r="F152" s="2" t="s">
        <v>9</v>
      </c>
      <c r="G152" s="18" t="str">
        <f>HYPERLINK("https://www.gutenberg.org/ebooks/44430", "Gutenberg")</f>
        <v>Gutenberg</v>
      </c>
      <c r="H152" s="2" t="s">
        <v>10</v>
      </c>
    </row>
    <row r="153" spans="2:8">
      <c r="B153" s="1" t="s">
        <v>106</v>
      </c>
      <c r="C153" s="4" t="s">
        <v>9</v>
      </c>
      <c r="D153" s="5" t="s">
        <v>9</v>
      </c>
      <c r="E153" s="3" t="s">
        <v>9</v>
      </c>
      <c r="F153" s="2" t="s">
        <v>9</v>
      </c>
      <c r="G153" s="18" t="str">
        <f>HYPERLINK("https://www.gutenberg.org/cache/epub/7128/pg7128.txt", "Gutenberg")</f>
        <v>Gutenberg</v>
      </c>
      <c r="H153" s="2" t="s">
        <v>10</v>
      </c>
    </row>
    <row r="154" spans="2:8">
      <c r="B154" s="1" t="s">
        <v>156</v>
      </c>
      <c r="C154" s="4" t="s">
        <v>9</v>
      </c>
      <c r="D154" s="5" t="s">
        <v>9</v>
      </c>
      <c r="E154" s="3" t="s">
        <v>9</v>
      </c>
      <c r="F154" s="2" t="s">
        <v>9</v>
      </c>
      <c r="G154" s="18" t="str">
        <f>HYPERLINK("https://www.gutenberg.org/cache/epub/4018/pg4018.txt", "Gutenberg")</f>
        <v>Gutenberg</v>
      </c>
      <c r="H154" s="2" t="s">
        <v>10</v>
      </c>
    </row>
    <row r="155" spans="2:8">
      <c r="B155" s="1" t="s">
        <v>157</v>
      </c>
      <c r="C155" s="4" t="s">
        <v>9</v>
      </c>
      <c r="D155" s="5" t="s">
        <v>9</v>
      </c>
      <c r="E155" s="3" t="s">
        <v>9</v>
      </c>
      <c r="F155" s="2" t="s">
        <v>9</v>
      </c>
      <c r="G155" s="18" t="str">
        <f>HYPERLINK("https://www.gutenberg.org/cache/epub/64176/pg64176.txt", "Gutenberg")</f>
        <v>Gutenberg</v>
      </c>
      <c r="H155" s="2" t="s">
        <v>10</v>
      </c>
    </row>
    <row r="156" spans="2:8">
      <c r="B156" s="1" t="s">
        <v>158</v>
      </c>
      <c r="C156" s="4" t="s">
        <v>9</v>
      </c>
      <c r="D156" s="5" t="s">
        <v>9</v>
      </c>
      <c r="E156" s="3" t="s">
        <v>9</v>
      </c>
      <c r="F156" s="2" t="s">
        <v>9</v>
      </c>
      <c r="G156" s="18" t="str">
        <f>HYPERLINK("https://www.gutenberg.org/cache/epub/6606/pg6606.txt", "Gutenberg")</f>
        <v>Gutenberg</v>
      </c>
      <c r="H156" s="2" t="s">
        <v>10</v>
      </c>
    </row>
    <row r="157" spans="2:8">
      <c r="B157" s="1" t="s">
        <v>159</v>
      </c>
      <c r="C157" s="4" t="s">
        <v>9</v>
      </c>
      <c r="D157" s="5" t="s">
        <v>9</v>
      </c>
      <c r="E157" s="3" t="s">
        <v>9</v>
      </c>
      <c r="F157" s="2" t="s">
        <v>9</v>
      </c>
      <c r="G157" s="18" t="str">
        <f>HYPERLINK("https://www.gutenberg.org/cache/epub/73093/pg73093.txt", "Gutenberg")</f>
        <v>Gutenberg</v>
      </c>
      <c r="H157" s="2" t="s">
        <v>10</v>
      </c>
    </row>
    <row r="158" spans="2:8">
      <c r="B158" s="1" t="s">
        <v>160</v>
      </c>
      <c r="C158" s="4" t="s">
        <v>9</v>
      </c>
      <c r="D158" s="5" t="s">
        <v>9</v>
      </c>
      <c r="E158" s="3" t="s">
        <v>9</v>
      </c>
      <c r="F158" s="2" t="s">
        <v>9</v>
      </c>
      <c r="G158" s="18" t="str">
        <f>HYPERLINK("https://www.gutenberg.org/cache/epub/36385/pg36385.txt", "Gutenberg")</f>
        <v>Gutenberg</v>
      </c>
      <c r="H158" s="2" t="s">
        <v>10</v>
      </c>
    </row>
    <row r="159" spans="2:8">
      <c r="B159" s="1" t="s">
        <v>161</v>
      </c>
      <c r="C159" s="4" t="s">
        <v>9</v>
      </c>
      <c r="D159" s="5" t="s">
        <v>9</v>
      </c>
      <c r="E159" s="3" t="s">
        <v>9</v>
      </c>
      <c r="F159" s="2" t="s">
        <v>9</v>
      </c>
      <c r="G159" s="18" t="str">
        <f>HYPERLINK("https://www.gutenberg.org/cache/epub/25555/pg25555.txt", "Gutenberg")</f>
        <v>Gutenberg</v>
      </c>
      <c r="H159" s="2" t="s">
        <v>10</v>
      </c>
    </row>
    <row r="160" spans="2:8" ht="33">
      <c r="B160" s="1" t="s">
        <v>162</v>
      </c>
      <c r="C160" s="4" t="s">
        <v>9</v>
      </c>
      <c r="D160" s="5" t="s">
        <v>9</v>
      </c>
      <c r="E160" s="3" t="s">
        <v>9</v>
      </c>
      <c r="F160" s="2" t="s">
        <v>9</v>
      </c>
      <c r="G160" s="18" t="str">
        <f>HYPERLINK("https://www.gutenberg.org/ebooks/48771", "Gutenberg")</f>
        <v>Gutenberg</v>
      </c>
      <c r="H160" s="2" t="s">
        <v>10</v>
      </c>
    </row>
    <row r="161" spans="2:8">
      <c r="B161" s="1" t="s">
        <v>163</v>
      </c>
      <c r="C161" s="4" t="s">
        <v>9</v>
      </c>
      <c r="D161" s="5" t="s">
        <v>9</v>
      </c>
      <c r="E161" s="3" t="s">
        <v>9</v>
      </c>
      <c r="F161" s="2" t="s">
        <v>9</v>
      </c>
      <c r="G161" s="18" t="str">
        <f>HYPERLINK("https://www.gutenberg.org/cache/epub/28099/pg28099.txt", "Gutenberg")</f>
        <v>Gutenberg</v>
      </c>
      <c r="H161" s="2" t="s">
        <v>10</v>
      </c>
    </row>
    <row r="162" spans="2:8">
      <c r="B162" s="1" t="s">
        <v>164</v>
      </c>
      <c r="C162" s="4" t="s">
        <v>9</v>
      </c>
      <c r="D162" s="5" t="s">
        <v>9</v>
      </c>
      <c r="E162" s="3" t="s">
        <v>9</v>
      </c>
      <c r="F162" s="2" t="s">
        <v>9</v>
      </c>
      <c r="G162" s="18" t="str">
        <f>HYPERLINK("https://www.gutenberg.org/cache/epub/22072/pg22072.txt", "Gutenberg")</f>
        <v>Gutenberg</v>
      </c>
      <c r="H162" s="2" t="s">
        <v>10</v>
      </c>
    </row>
    <row r="163" spans="2:8">
      <c r="B163" s="1" t="s">
        <v>165</v>
      </c>
      <c r="C163" s="4" t="s">
        <v>9</v>
      </c>
      <c r="D163" s="5" t="s">
        <v>9</v>
      </c>
      <c r="E163" s="3" t="s">
        <v>9</v>
      </c>
      <c r="F163" s="2" t="s">
        <v>9</v>
      </c>
      <c r="G163" s="18" t="str">
        <f>HYPERLINK("https://www.gutenberg.org/ebooks/45214", "Gutenberg")</f>
        <v>Gutenberg</v>
      </c>
      <c r="H163" s="2" t="s">
        <v>10</v>
      </c>
    </row>
    <row r="164" spans="2:8">
      <c r="B164" s="1" t="s">
        <v>166</v>
      </c>
      <c r="C164" s="4" t="s">
        <v>9</v>
      </c>
      <c r="D164" s="5" t="s">
        <v>9</v>
      </c>
      <c r="E164" s="3" t="s">
        <v>9</v>
      </c>
      <c r="F164" s="2" t="s">
        <v>9</v>
      </c>
      <c r="G164" s="18" t="str">
        <f>HYPERLINK("https://www.gutenberg.org/cache/epub/67085/pg67085.txt", "Gutenberg")</f>
        <v>Gutenberg</v>
      </c>
      <c r="H164" s="2" t="s">
        <v>10</v>
      </c>
    </row>
    <row r="165" spans="2:8">
      <c r="B165" s="1" t="s">
        <v>167</v>
      </c>
      <c r="C165" s="4" t="s">
        <v>9</v>
      </c>
      <c r="D165" s="5" t="s">
        <v>9</v>
      </c>
      <c r="E165" s="3" t="s">
        <v>9</v>
      </c>
      <c r="F165" s="2" t="s">
        <v>9</v>
      </c>
      <c r="G165" s="18" t="str">
        <f>HYPERLINK("https://www.gutenberg.org/cache/epub/34431/pg34431.txt", "Gutenberg")</f>
        <v>Gutenberg</v>
      </c>
      <c r="H165" s="2" t="s">
        <v>10</v>
      </c>
    </row>
    <row r="166" spans="2:8">
      <c r="B166" s="1" t="s">
        <v>168</v>
      </c>
      <c r="C166" s="4" t="s">
        <v>9</v>
      </c>
      <c r="D166" s="5" t="s">
        <v>9</v>
      </c>
      <c r="E166" s="3" t="s">
        <v>9</v>
      </c>
      <c r="F166" s="2" t="s">
        <v>9</v>
      </c>
      <c r="G166" s="18" t="str">
        <f>HYPERLINK("https://www.gutenberg.org/ebooks/72735", "Gutenberg")</f>
        <v>Gutenberg</v>
      </c>
      <c r="H166" s="2" t="s">
        <v>10</v>
      </c>
    </row>
    <row r="167" spans="2:8">
      <c r="B167" s="1" t="s">
        <v>169</v>
      </c>
      <c r="C167" s="4" t="s">
        <v>9</v>
      </c>
      <c r="D167" s="5" t="s">
        <v>9</v>
      </c>
      <c r="E167" s="3" t="s">
        <v>9</v>
      </c>
      <c r="F167" s="2" t="s">
        <v>9</v>
      </c>
      <c r="G167" s="18" t="str">
        <f>HYPERLINK("https://www.gutenberg.org/cache/epub/45321/pg45321.txt", "Gutenberg")</f>
        <v>Gutenberg</v>
      </c>
      <c r="H167" s="2" t="s">
        <v>10</v>
      </c>
    </row>
    <row r="168" spans="2:8">
      <c r="B168" s="1" t="s">
        <v>170</v>
      </c>
      <c r="C168" s="4" t="s">
        <v>9</v>
      </c>
      <c r="D168" s="5" t="s">
        <v>9</v>
      </c>
      <c r="E168" s="3" t="s">
        <v>9</v>
      </c>
      <c r="F168" s="2" t="s">
        <v>9</v>
      </c>
      <c r="G168" s="18" t="str">
        <f>HYPERLINK("https://www.gutenberg.org/cache/epub/7518/pg7518.txt", "Gutenberg")</f>
        <v>Gutenberg</v>
      </c>
      <c r="H168" s="2" t="s">
        <v>10</v>
      </c>
    </row>
    <row r="169" spans="2:8" ht="33">
      <c r="B169" s="1" t="s">
        <v>171</v>
      </c>
      <c r="C169" s="4" t="s">
        <v>9</v>
      </c>
      <c r="D169" s="5" t="s">
        <v>9</v>
      </c>
      <c r="E169" s="3" t="s">
        <v>9</v>
      </c>
      <c r="F169" s="2" t="s">
        <v>9</v>
      </c>
      <c r="G169" s="18" t="str">
        <f>HYPERLINK("https://www.gutenberg.org/ebooks/43681", "Gutenberg")</f>
        <v>Gutenberg</v>
      </c>
      <c r="H169" s="2" t="s">
        <v>10</v>
      </c>
    </row>
    <row r="170" spans="2:8">
      <c r="B170" s="1" t="s">
        <v>172</v>
      </c>
      <c r="C170" s="4" t="s">
        <v>9</v>
      </c>
      <c r="D170" s="5" t="s">
        <v>9</v>
      </c>
      <c r="E170" s="3" t="s">
        <v>9</v>
      </c>
      <c r="F170" s="2" t="s">
        <v>9</v>
      </c>
      <c r="G170" s="18" t="str">
        <f>HYPERLINK("https://www.gutenberg.org/cache/epub/72063/pg72063.txt", "Gutenberg")</f>
        <v>Gutenberg</v>
      </c>
      <c r="H170" s="2" t="s">
        <v>10</v>
      </c>
    </row>
    <row r="171" spans="2:8">
      <c r="B171" s="1" t="s">
        <v>173</v>
      </c>
      <c r="C171" s="4" t="s">
        <v>9</v>
      </c>
      <c r="D171" s="5" t="s">
        <v>9</v>
      </c>
      <c r="E171" s="3" t="s">
        <v>9</v>
      </c>
      <c r="F171" s="2" t="s">
        <v>9</v>
      </c>
      <c r="G171" s="18" t="str">
        <f>HYPERLINK("https://www.gutenberg.org/cache/epub/30577/pg30577.txt", "Gutenberg")</f>
        <v>Gutenberg</v>
      </c>
      <c r="H171" s="2" t="s">
        <v>10</v>
      </c>
    </row>
    <row r="172" spans="2:8">
      <c r="B172" s="1" t="s">
        <v>174</v>
      </c>
      <c r="C172" s="4" t="s">
        <v>9</v>
      </c>
      <c r="D172" s="5" t="s">
        <v>9</v>
      </c>
      <c r="E172" s="3" t="s">
        <v>9</v>
      </c>
      <c r="F172" s="2" t="s">
        <v>9</v>
      </c>
      <c r="G172" s="18" t="str">
        <f>HYPERLINK("https://www.gutenberg.org/cache/epub/24948/pg24948.txt", "Gutenberg")</f>
        <v>Gutenberg</v>
      </c>
      <c r="H172" s="2" t="s">
        <v>10</v>
      </c>
    </row>
    <row r="173" spans="2:8">
      <c r="B173" s="1" t="s">
        <v>175</v>
      </c>
      <c r="C173" s="4" t="s">
        <v>9</v>
      </c>
      <c r="D173" s="5" t="s">
        <v>9</v>
      </c>
      <c r="E173" s="3" t="s">
        <v>9</v>
      </c>
      <c r="F173" s="2" t="s">
        <v>9</v>
      </c>
      <c r="G173" s="18" t="str">
        <f>HYPERLINK("https://www.gutenberg.org/cache/epub/56614/pg56614.txt", "Gutenberg")</f>
        <v>Gutenberg</v>
      </c>
      <c r="H173" s="2" t="s">
        <v>10</v>
      </c>
    </row>
    <row r="174" spans="2:8">
      <c r="B174" s="1" t="s">
        <v>176</v>
      </c>
      <c r="C174" s="4" t="s">
        <v>9</v>
      </c>
      <c r="D174" s="5" t="s">
        <v>9</v>
      </c>
      <c r="E174" s="3" t="s">
        <v>9</v>
      </c>
      <c r="F174" s="2" t="s">
        <v>9</v>
      </c>
      <c r="G174" s="18" t="str">
        <f>HYPERLINK("https://www.gutenberg.org/cache/epub/73413/pg73413.txt", "Gutenberg")</f>
        <v>Gutenberg</v>
      </c>
      <c r="H174" s="2" t="s">
        <v>10</v>
      </c>
    </row>
    <row r="175" spans="2:8">
      <c r="B175" s="1" t="s">
        <v>177</v>
      </c>
      <c r="C175" s="4" t="s">
        <v>9</v>
      </c>
      <c r="D175" s="5" t="s">
        <v>9</v>
      </c>
      <c r="E175" s="3" t="s">
        <v>9</v>
      </c>
      <c r="F175" s="2" t="s">
        <v>9</v>
      </c>
      <c r="G175" s="18" t="str">
        <f>HYPERLINK("https://www.gutenberg.org/ebooks/13008", "Gutenberg")</f>
        <v>Gutenberg</v>
      </c>
      <c r="H175" s="2" t="s">
        <v>10</v>
      </c>
    </row>
    <row r="176" spans="2:8">
      <c r="B176" s="1" t="s">
        <v>178</v>
      </c>
      <c r="C176" s="4" t="s">
        <v>9</v>
      </c>
      <c r="D176" s="5" t="s">
        <v>9</v>
      </c>
      <c r="E176" s="3" t="s">
        <v>9</v>
      </c>
      <c r="F176" s="2" t="s">
        <v>9</v>
      </c>
      <c r="G176" s="18" t="str">
        <f>HYPERLINK("https://www.gutenberg.org/cache/epub/35557/pg35557.txt", "Gutenberg")</f>
        <v>Gutenberg</v>
      </c>
      <c r="H176" s="2" t="s">
        <v>10</v>
      </c>
    </row>
    <row r="177" spans="2:8">
      <c r="B177" s="1" t="s">
        <v>179</v>
      </c>
      <c r="C177" s="4" t="s">
        <v>9</v>
      </c>
      <c r="D177" s="5" t="s">
        <v>9</v>
      </c>
      <c r="E177" s="3" t="s">
        <v>9</v>
      </c>
      <c r="F177" s="2" t="s">
        <v>9</v>
      </c>
      <c r="G177" s="18" t="str">
        <f>HYPERLINK("https://www.gutenberg.org/cache/epub/54682/pg54682.txt", "Gutenberg")</f>
        <v>Gutenberg</v>
      </c>
      <c r="H177" s="2" t="s">
        <v>10</v>
      </c>
    </row>
    <row r="178" spans="2:8" ht="33">
      <c r="B178" s="1" t="s">
        <v>180</v>
      </c>
      <c r="C178" s="4" t="s">
        <v>9</v>
      </c>
      <c r="D178" s="5" t="s">
        <v>9</v>
      </c>
      <c r="E178" s="3" t="s">
        <v>9</v>
      </c>
      <c r="F178" s="2" t="s">
        <v>9</v>
      </c>
      <c r="G178" s="18" t="str">
        <f>HYPERLINK("https://www.gutenberg.org/ebooks/44746", "Gutenberg")</f>
        <v>Gutenberg</v>
      </c>
      <c r="H178" s="2" t="s">
        <v>10</v>
      </c>
    </row>
    <row r="179" spans="2:8">
      <c r="B179" s="1" t="s">
        <v>181</v>
      </c>
      <c r="C179" s="4" t="s">
        <v>9</v>
      </c>
      <c r="D179" s="5" t="s">
        <v>9</v>
      </c>
      <c r="E179" s="3" t="s">
        <v>9</v>
      </c>
      <c r="F179" s="2" t="s">
        <v>9</v>
      </c>
      <c r="G179" s="18" t="str">
        <f>HYPERLINK("https://www.gutenberg.org/cache/epub/13833/pg13833.txt", "Gutenberg")</f>
        <v>Gutenberg</v>
      </c>
      <c r="H179" s="2" t="s">
        <v>10</v>
      </c>
    </row>
    <row r="180" spans="2:8" ht="33">
      <c r="B180" s="1" t="s">
        <v>182</v>
      </c>
      <c r="C180" s="4" t="s">
        <v>9</v>
      </c>
      <c r="D180" s="5" t="s">
        <v>9</v>
      </c>
      <c r="E180" s="3" t="s">
        <v>9</v>
      </c>
      <c r="F180" s="2" t="s">
        <v>9</v>
      </c>
      <c r="G180" s="18" t="str">
        <f>HYPERLINK("https://www.gutenberg.org/ebooks/73413", "Gutenberg")</f>
        <v>Gutenberg</v>
      </c>
      <c r="H180" s="2" t="s">
        <v>10</v>
      </c>
    </row>
    <row r="181" spans="2:8">
      <c r="B181" s="1" t="s">
        <v>183</v>
      </c>
      <c r="C181" s="4" t="s">
        <v>9</v>
      </c>
      <c r="D181" s="5" t="s">
        <v>9</v>
      </c>
      <c r="E181" s="3" t="s">
        <v>9</v>
      </c>
      <c r="F181" s="2" t="s">
        <v>9</v>
      </c>
      <c r="G181" s="18" t="str">
        <f>HYPERLINK("https://www.gutenberg.org/cache/epub/36540/pg36540.txt", "Gutenberg")</f>
        <v>Gutenberg</v>
      </c>
      <c r="H181" s="2" t="s">
        <v>10</v>
      </c>
    </row>
    <row r="182" spans="2:8">
      <c r="B182" s="1" t="s">
        <v>184</v>
      </c>
      <c r="C182" s="4" t="s">
        <v>9</v>
      </c>
      <c r="D182" s="5" t="s">
        <v>9</v>
      </c>
      <c r="E182" s="3" t="s">
        <v>9</v>
      </c>
      <c r="F182" s="2" t="s">
        <v>9</v>
      </c>
      <c r="G182" s="18" t="str">
        <f>HYPERLINK("https://www.gutenberg.org/ebooks/30233", "Gutenberg")</f>
        <v>Gutenberg</v>
      </c>
      <c r="H182" s="2" t="s">
        <v>10</v>
      </c>
    </row>
    <row r="183" spans="2:8">
      <c r="B183" s="1" t="s">
        <v>185</v>
      </c>
      <c r="C183" s="4" t="s">
        <v>9</v>
      </c>
      <c r="D183" s="5" t="s">
        <v>9</v>
      </c>
      <c r="E183" s="3" t="s">
        <v>9</v>
      </c>
      <c r="F183" s="2" t="s">
        <v>9</v>
      </c>
      <c r="G183" s="18" t="str">
        <f>HYPERLINK("https://www.gutenberg.org/cache/epub/31481/pg31481.txt", "Gutenberg")</f>
        <v>Gutenberg</v>
      </c>
      <c r="H183" s="2" t="s">
        <v>10</v>
      </c>
    </row>
    <row r="184" spans="2:8">
      <c r="B184" s="1" t="s">
        <v>186</v>
      </c>
      <c r="C184" s="4" t="s">
        <v>9</v>
      </c>
      <c r="D184" s="5" t="s">
        <v>9</v>
      </c>
      <c r="E184" s="3" t="s">
        <v>9</v>
      </c>
      <c r="F184" s="2" t="s">
        <v>9</v>
      </c>
      <c r="G184" s="18" t="str">
        <f>HYPERLINK("https://www.gutenberg.org/cache/epub/26070/pg26070.txt", "Gutenberg")</f>
        <v>Gutenberg</v>
      </c>
      <c r="H184" s="2" t="s">
        <v>10</v>
      </c>
    </row>
    <row r="185" spans="2:8">
      <c r="B185" s="1" t="s">
        <v>187</v>
      </c>
      <c r="C185" s="4" t="s">
        <v>9</v>
      </c>
      <c r="D185" s="5" t="s">
        <v>9</v>
      </c>
      <c r="E185" s="3" t="s">
        <v>9</v>
      </c>
      <c r="F185" s="2" t="s">
        <v>9</v>
      </c>
      <c r="G185" s="18" t="str">
        <f>HYPERLINK("https://www.gutenberg.org/cache/epub/51762/pg51762.txt", "Gutenberg")</f>
        <v>Gutenberg</v>
      </c>
      <c r="H185" s="2" t="s">
        <v>10</v>
      </c>
    </row>
    <row r="186" spans="2:8">
      <c r="B186" s="1" t="s">
        <v>188</v>
      </c>
      <c r="C186" s="4" t="s">
        <v>9</v>
      </c>
      <c r="D186" s="5" t="s">
        <v>9</v>
      </c>
      <c r="E186" s="3" t="s">
        <v>9</v>
      </c>
      <c r="F186" s="2" t="s">
        <v>9</v>
      </c>
      <c r="G186" s="18" t="str">
        <f>HYPERLINK("https://www.gutenberg.org/ebooks/37668", "Gutenberg")</f>
        <v>Gutenberg</v>
      </c>
      <c r="H186" s="2" t="s">
        <v>10</v>
      </c>
    </row>
    <row r="187" spans="2:8">
      <c r="B187" s="1" t="s">
        <v>189</v>
      </c>
      <c r="C187" s="4" t="s">
        <v>9</v>
      </c>
      <c r="D187" s="5" t="s">
        <v>9</v>
      </c>
      <c r="E187" s="3" t="s">
        <v>9</v>
      </c>
      <c r="F187" s="2" t="s">
        <v>9</v>
      </c>
      <c r="G187" s="18" t="str">
        <f>HYPERLINK("https://www.gutenberg.org/cache/epub/32786/pg32786.txt", "Gutenberg")</f>
        <v>Gutenberg</v>
      </c>
      <c r="H187" s="2" t="s">
        <v>10</v>
      </c>
    </row>
    <row r="188" spans="2:8">
      <c r="B188" s="1" t="s">
        <v>190</v>
      </c>
      <c r="C188" s="4" t="s">
        <v>9</v>
      </c>
      <c r="D188" s="5" t="s">
        <v>9</v>
      </c>
      <c r="E188" s="3" t="s">
        <v>9</v>
      </c>
      <c r="F188" s="2" t="s">
        <v>9</v>
      </c>
      <c r="G188" s="18" t="str">
        <f>HYPERLINK("https://www.gutenberg.org/cache/epub/6611/pg6611.txt", "Gutenberg")</f>
        <v>Gutenberg</v>
      </c>
      <c r="H188" s="2" t="s">
        <v>10</v>
      </c>
    </row>
    <row r="189" spans="2:8" ht="33">
      <c r="B189" s="1" t="s">
        <v>191</v>
      </c>
      <c r="C189" s="4" t="s">
        <v>9</v>
      </c>
      <c r="D189" s="5" t="s">
        <v>9</v>
      </c>
      <c r="E189" s="3" t="s">
        <v>9</v>
      </c>
      <c r="F189" s="2" t="s">
        <v>9</v>
      </c>
      <c r="G189" s="18" t="str">
        <f>HYPERLINK("https://www.gutenberg.org/ebooks/57265", "Gutenberg")</f>
        <v>Gutenberg</v>
      </c>
      <c r="H189" s="2" t="s">
        <v>10</v>
      </c>
    </row>
    <row r="190" spans="2:8">
      <c r="B190" s="1" t="s">
        <v>192</v>
      </c>
      <c r="C190" s="4" t="s">
        <v>9</v>
      </c>
      <c r="D190" s="5" t="s">
        <v>9</v>
      </c>
      <c r="E190" s="3" t="s">
        <v>9</v>
      </c>
      <c r="F190" s="2" t="s">
        <v>9</v>
      </c>
      <c r="G190" s="18" t="str">
        <f>HYPERLINK("https://www.gutenberg.org/cache/epub/15186/pg15186.txt", "Gutenberg")</f>
        <v>Gutenberg</v>
      </c>
      <c r="H190" s="2" t="s">
        <v>10</v>
      </c>
    </row>
    <row r="191" spans="2:8" ht="33">
      <c r="B191" s="1" t="s">
        <v>193</v>
      </c>
      <c r="C191" s="4" t="s">
        <v>9</v>
      </c>
      <c r="D191" s="5" t="s">
        <v>9</v>
      </c>
      <c r="E191" s="3" t="s">
        <v>9</v>
      </c>
      <c r="F191" s="2" t="s">
        <v>9</v>
      </c>
      <c r="G191" s="18" t="str">
        <f>HYPERLINK("https://www.gutenberg.org/ebooks/57826", "Gutenberg")</f>
        <v>Gutenberg</v>
      </c>
      <c r="H191" s="2" t="s">
        <v>10</v>
      </c>
    </row>
    <row r="192" spans="2:8">
      <c r="B192" s="1" t="s">
        <v>194</v>
      </c>
      <c r="C192" s="4" t="s">
        <v>9</v>
      </c>
      <c r="D192" s="5" t="s">
        <v>9</v>
      </c>
      <c r="E192" s="3" t="s">
        <v>9</v>
      </c>
      <c r="F192" s="2" t="s">
        <v>9</v>
      </c>
      <c r="G192" s="18" t="str">
        <f>HYPERLINK("https://www.gutenberg.org/cache/epub/11028/pg11028.txt", "Gutenberg")</f>
        <v>Gutenberg</v>
      </c>
      <c r="H192" s="2" t="s">
        <v>10</v>
      </c>
    </row>
    <row r="193" spans="2:8">
      <c r="B193" s="1" t="s">
        <v>195</v>
      </c>
      <c r="C193" s="4" t="s">
        <v>9</v>
      </c>
      <c r="D193" s="5" t="s">
        <v>9</v>
      </c>
      <c r="E193" s="3" t="s">
        <v>9</v>
      </c>
      <c r="F193" s="2" t="s">
        <v>9</v>
      </c>
      <c r="G193" s="18" t="str">
        <f>HYPERLINK("https://www.gutenberg.org/cache/epub/72880/pg72880.txt", "Gutenberg")</f>
        <v>Gutenberg</v>
      </c>
      <c r="H193" s="2" t="s">
        <v>10</v>
      </c>
    </row>
    <row r="194" spans="2:8">
      <c r="B194" s="1" t="s">
        <v>196</v>
      </c>
      <c r="C194" s="4" t="s">
        <v>9</v>
      </c>
      <c r="D194" s="5" t="s">
        <v>9</v>
      </c>
      <c r="E194" s="3" t="s">
        <v>9</v>
      </c>
      <c r="F194" s="2" t="s">
        <v>9</v>
      </c>
      <c r="G194" s="18" t="str">
        <f>HYPERLINK("https://www.gutenberg.org/ebooks/60188", "Gutenberg")</f>
        <v>Gutenberg</v>
      </c>
      <c r="H194" s="2" t="s">
        <v>10</v>
      </c>
    </row>
    <row r="195" spans="2:8">
      <c r="B195" s="1" t="s">
        <v>197</v>
      </c>
      <c r="C195" s="4" t="s">
        <v>9</v>
      </c>
      <c r="D195" s="5" t="s">
        <v>9</v>
      </c>
      <c r="E195" s="3" t="s">
        <v>9</v>
      </c>
      <c r="F195" s="2" t="s">
        <v>9</v>
      </c>
      <c r="G195" s="18" t="str">
        <f>HYPERLINK("https://www.gutenberg.org/ebooks/62496", "Gutenberg")</f>
        <v>Gutenberg</v>
      </c>
      <c r="H195" s="2" t="s">
        <v>10</v>
      </c>
    </row>
    <row r="196" spans="2:8">
      <c r="B196" s="1" t="s">
        <v>198</v>
      </c>
      <c r="C196" s="4" t="s">
        <v>9</v>
      </c>
      <c r="D196" s="5" t="s">
        <v>9</v>
      </c>
      <c r="E196" s="3" t="s">
        <v>9</v>
      </c>
      <c r="F196" s="2" t="s">
        <v>9</v>
      </c>
      <c r="G196" s="18" t="str">
        <f>HYPERLINK("https://www.gutenberg.org/ebooks/37187", "Gutenberg")</f>
        <v>Gutenberg</v>
      </c>
      <c r="H196" s="2" t="s">
        <v>10</v>
      </c>
    </row>
    <row r="197" spans="2:8">
      <c r="B197" s="1" t="s">
        <v>199</v>
      </c>
      <c r="C197" s="4" t="s">
        <v>9</v>
      </c>
      <c r="D197" s="5" t="s">
        <v>9</v>
      </c>
      <c r="E197" s="3" t="s">
        <v>9</v>
      </c>
      <c r="F197" s="2" t="s">
        <v>9</v>
      </c>
      <c r="G197" s="18" t="str">
        <f>HYPERLINK("https://www.gutenberg.org/cache/epub/71335/pg71335.txt", "Gutenberg")</f>
        <v>Gutenberg</v>
      </c>
      <c r="H197" s="2" t="s">
        <v>10</v>
      </c>
    </row>
    <row r="198" spans="2:8">
      <c r="B198" s="1" t="s">
        <v>200</v>
      </c>
      <c r="C198" s="4" t="s">
        <v>9</v>
      </c>
      <c r="D198" s="5" t="s">
        <v>9</v>
      </c>
      <c r="E198" s="3" t="s">
        <v>9</v>
      </c>
      <c r="F198" s="2" t="s">
        <v>9</v>
      </c>
      <c r="G198" s="18" t="str">
        <f>HYPERLINK("https://www.gutenberg.org/cache/epub/48761/pg48761.txt", "Gutenberg")</f>
        <v>Gutenberg</v>
      </c>
      <c r="H198" s="2" t="s">
        <v>10</v>
      </c>
    </row>
    <row r="199" spans="2:8">
      <c r="B199" s="1" t="s">
        <v>201</v>
      </c>
      <c r="C199" s="4" t="s">
        <v>9</v>
      </c>
      <c r="D199" s="5" t="s">
        <v>9</v>
      </c>
      <c r="E199" s="3" t="s">
        <v>9</v>
      </c>
      <c r="F199" s="2" t="s">
        <v>9</v>
      </c>
      <c r="G199" s="18" t="str">
        <f>HYPERLINK("https://www.gutenberg.org/cache/epub/11547/pg11547.txt", "Gutenberg")</f>
        <v>Gutenberg</v>
      </c>
      <c r="H199" s="2" t="s">
        <v>10</v>
      </c>
    </row>
    <row r="200" spans="2:8">
      <c r="B200" s="1" t="s">
        <v>202</v>
      </c>
      <c r="C200" s="4" t="s">
        <v>9</v>
      </c>
      <c r="D200" s="5" t="s">
        <v>9</v>
      </c>
      <c r="E200" s="3" t="s">
        <v>9</v>
      </c>
      <c r="F200" s="2" t="s">
        <v>9</v>
      </c>
      <c r="G200" s="18" t="str">
        <f>HYPERLINK("https://www.gutenberg.org/cache/epub/30635/pg30635.txt", "Gutenberg")</f>
        <v>Gutenberg</v>
      </c>
      <c r="H200" s="2" t="s">
        <v>10</v>
      </c>
    </row>
    <row r="201" spans="2:8">
      <c r="B201" s="1" t="s">
        <v>203</v>
      </c>
      <c r="C201" s="4" t="s">
        <v>9</v>
      </c>
      <c r="D201" s="5" t="s">
        <v>9</v>
      </c>
      <c r="E201" s="3" t="s">
        <v>9</v>
      </c>
      <c r="F201" s="2" t="s">
        <v>9</v>
      </c>
      <c r="G201" s="18" t="str">
        <f>HYPERLINK("https://www.gutenberg.org/cache/epub/5245/pg5245.txt", "Gutenberg")</f>
        <v>Gutenberg</v>
      </c>
      <c r="H201" s="2" t="s">
        <v>10</v>
      </c>
    </row>
    <row r="202" spans="2:8">
      <c r="B202" s="1" t="s">
        <v>204</v>
      </c>
      <c r="C202" s="4" t="s">
        <v>9</v>
      </c>
      <c r="D202" s="5" t="s">
        <v>9</v>
      </c>
      <c r="E202" s="3" t="s">
        <v>9</v>
      </c>
      <c r="F202" s="2" t="s">
        <v>9</v>
      </c>
      <c r="G202" s="18" t="str">
        <f>HYPERLINK("https://www.gutenberg.org/cache/epub/24978/pg24978.txt", "Gutenberg")</f>
        <v>Gutenberg</v>
      </c>
      <c r="H202" s="2" t="s">
        <v>10</v>
      </c>
    </row>
    <row r="203" spans="2:8">
      <c r="B203" s="1" t="s">
        <v>205</v>
      </c>
      <c r="C203" s="4" t="s">
        <v>9</v>
      </c>
      <c r="D203" s="5" t="s">
        <v>9</v>
      </c>
      <c r="E203" s="3" t="s">
        <v>9</v>
      </c>
      <c r="F203" s="2" t="s">
        <v>9</v>
      </c>
      <c r="G203" s="18" t="str">
        <f>HYPERLINK("https://www.gutenberg.org/cache/epub/49497/pg49497.txt", "Gutenberg")</f>
        <v>Gutenberg</v>
      </c>
      <c r="H203" s="2" t="s">
        <v>10</v>
      </c>
    </row>
    <row r="204" spans="2:8">
      <c r="B204" s="1" t="s">
        <v>206</v>
      </c>
      <c r="C204" s="4" t="s">
        <v>9</v>
      </c>
      <c r="D204" s="5" t="s">
        <v>9</v>
      </c>
      <c r="E204" s="3" t="s">
        <v>9</v>
      </c>
      <c r="F204" s="2" t="s">
        <v>9</v>
      </c>
      <c r="G204" s="18" t="str">
        <f>HYPERLINK("https://www.gutenberg.org/cache/epub/73418/pg73418.txt", "Gutenberg")</f>
        <v>Gutenberg</v>
      </c>
      <c r="H204" s="2" t="s">
        <v>10</v>
      </c>
    </row>
    <row r="205" spans="2:8">
      <c r="B205" s="1" t="s">
        <v>207</v>
      </c>
      <c r="C205" s="4" t="s">
        <v>9</v>
      </c>
      <c r="D205" s="5" t="s">
        <v>9</v>
      </c>
      <c r="E205" s="3" t="s">
        <v>9</v>
      </c>
      <c r="F205" s="2" t="s">
        <v>9</v>
      </c>
      <c r="G205" s="18" t="str">
        <f>HYPERLINK("https://www.gutenberg.org/cache/epub/48828/pg48828.txt", "Gutenberg")</f>
        <v>Gutenberg</v>
      </c>
      <c r="H205" s="2" t="s">
        <v>10</v>
      </c>
    </row>
    <row r="206" spans="2:8">
      <c r="B206" s="1" t="s">
        <v>208</v>
      </c>
      <c r="C206" s="4" t="s">
        <v>9</v>
      </c>
      <c r="D206" s="5" t="s">
        <v>9</v>
      </c>
      <c r="E206" s="3" t="s">
        <v>9</v>
      </c>
      <c r="F206" s="2" t="s">
        <v>9</v>
      </c>
      <c r="G206" s="18" t="str">
        <f>HYPERLINK("https://www.gutenberg.org/cache/epub/35564/pg35564.txt", "Gutenberg")</f>
        <v>Gutenberg</v>
      </c>
      <c r="H206" s="2" t="s">
        <v>10</v>
      </c>
    </row>
    <row r="207" spans="2:8">
      <c r="B207" s="1" t="s">
        <v>209</v>
      </c>
      <c r="C207" s="4" t="s">
        <v>9</v>
      </c>
      <c r="D207" s="5" t="s">
        <v>9</v>
      </c>
      <c r="E207" s="3" t="s">
        <v>9</v>
      </c>
      <c r="F207" s="2" t="s">
        <v>9</v>
      </c>
      <c r="G207" s="18" t="str">
        <f>HYPERLINK("https://www.gutenberg.org/cache/epub/24569/pg24569.txt", "Gutenberg")</f>
        <v>Gutenberg</v>
      </c>
      <c r="H207" s="2" t="s">
        <v>10</v>
      </c>
    </row>
    <row r="208" spans="2:8">
      <c r="B208" s="1" t="s">
        <v>210</v>
      </c>
      <c r="C208" s="4" t="s">
        <v>9</v>
      </c>
      <c r="D208" s="5" t="s">
        <v>9</v>
      </c>
      <c r="E208" s="3" t="s">
        <v>9</v>
      </c>
      <c r="F208" s="2" t="s">
        <v>9</v>
      </c>
      <c r="G208" s="18" t="str">
        <f>HYPERLINK("https://www.gutenberg.org/cache/epub/57399/pg57399.txt", "Gutenberg")</f>
        <v>Gutenberg</v>
      </c>
      <c r="H208" s="2" t="s">
        <v>10</v>
      </c>
    </row>
    <row r="209" spans="2:8">
      <c r="B209" s="1" t="s">
        <v>211</v>
      </c>
      <c r="C209" s="4" t="s">
        <v>9</v>
      </c>
      <c r="D209" s="5" t="s">
        <v>9</v>
      </c>
      <c r="E209" s="3" t="s">
        <v>9</v>
      </c>
      <c r="F209" s="2" t="s">
        <v>9</v>
      </c>
      <c r="G209" s="18" t="str">
        <f>HYPERLINK("https://www.gutenberg.org/cache/epub/29672/pg29672.txt", "Gutenberg")</f>
        <v>Gutenberg</v>
      </c>
      <c r="H209" s="2" t="s">
        <v>10</v>
      </c>
    </row>
    <row r="210" spans="2:8">
      <c r="B210" s="1" t="s">
        <v>212</v>
      </c>
      <c r="C210" s="4" t="s">
        <v>9</v>
      </c>
      <c r="D210" s="5" t="s">
        <v>9</v>
      </c>
      <c r="E210" s="3" t="s">
        <v>9</v>
      </c>
      <c r="F210" s="2" t="s">
        <v>9</v>
      </c>
      <c r="G210" s="18" t="str">
        <f>HYPERLINK("https://www.gutenberg.org/cache/epub/49249/pg49249.txt", "Gutenberg")</f>
        <v>Gutenberg</v>
      </c>
      <c r="H210" s="2" t="s">
        <v>10</v>
      </c>
    </row>
    <row r="211" spans="2:8">
      <c r="B211" s="1" t="s">
        <v>213</v>
      </c>
      <c r="C211" s="4" t="s">
        <v>9</v>
      </c>
      <c r="D211" s="5" t="s">
        <v>9</v>
      </c>
      <c r="E211" s="3" t="s">
        <v>9</v>
      </c>
      <c r="F211" s="2" t="s">
        <v>9</v>
      </c>
      <c r="G211" s="18" t="str">
        <f>HYPERLINK("https://www.gutenberg.org/cache/epub/19713/pg19713.txt", "Gutenberg")</f>
        <v>Gutenberg</v>
      </c>
      <c r="H211" s="2" t="s">
        <v>10</v>
      </c>
    </row>
    <row r="212" spans="2:8">
      <c r="B212" s="1" t="s">
        <v>214</v>
      </c>
      <c r="C212" s="4" t="s">
        <v>9</v>
      </c>
      <c r="D212" s="5" t="s">
        <v>9</v>
      </c>
      <c r="E212" s="3" t="s">
        <v>9</v>
      </c>
      <c r="F212" s="2" t="s">
        <v>9</v>
      </c>
      <c r="G212" s="18" t="str">
        <f>HYPERLINK("https://www.gutenberg.org/cache/epub/70959/pg70959.txt", "Gutenberg")</f>
        <v>Gutenberg</v>
      </c>
      <c r="H212" s="2" t="s">
        <v>10</v>
      </c>
    </row>
    <row r="213" spans="2:8">
      <c r="B213" s="1" t="s">
        <v>215</v>
      </c>
      <c r="C213" s="4" t="s">
        <v>9</v>
      </c>
      <c r="D213" s="5" t="s">
        <v>9</v>
      </c>
      <c r="E213" s="3" t="s">
        <v>9</v>
      </c>
      <c r="F213" s="2" t="s">
        <v>9</v>
      </c>
      <c r="G213" s="18" t="str">
        <f>HYPERLINK("https://www.gutenberg.org/cache/epub/32375/pg32375.txt", "Gutenberg")</f>
        <v>Gutenberg</v>
      </c>
      <c r="H213" s="2" t="s">
        <v>10</v>
      </c>
    </row>
    <row r="214" spans="2:8">
      <c r="B214" s="1" t="s">
        <v>216</v>
      </c>
      <c r="C214" s="4" t="s">
        <v>9</v>
      </c>
      <c r="D214" s="5" t="s">
        <v>9</v>
      </c>
      <c r="E214" s="3" t="s">
        <v>9</v>
      </c>
      <c r="F214" s="2" t="s">
        <v>9</v>
      </c>
      <c r="G214" s="18" t="str">
        <f>HYPERLINK("https://www.gutenberg.org/cache/epub/66443/pg66443.txt", "Gutenberg")</f>
        <v>Gutenberg</v>
      </c>
      <c r="H214" s="2" t="s">
        <v>10</v>
      </c>
    </row>
    <row r="215" spans="2:8">
      <c r="B215" s="1" t="s">
        <v>217</v>
      </c>
      <c r="C215" s="4" t="s">
        <v>9</v>
      </c>
      <c r="D215" s="5" t="s">
        <v>9</v>
      </c>
      <c r="E215" s="3" t="s">
        <v>9</v>
      </c>
      <c r="F215" s="2" t="s">
        <v>9</v>
      </c>
      <c r="G215" s="18" t="str">
        <f>HYPERLINK("https://www.gutenberg.org/cache/epub/61875/pg61875.txt", "Gutenberg")</f>
        <v>Gutenberg</v>
      </c>
      <c r="H215" s="2" t="s">
        <v>10</v>
      </c>
    </row>
    <row r="216" spans="2:8">
      <c r="B216" s="1" t="s">
        <v>218</v>
      </c>
      <c r="C216" s="4" t="s">
        <v>9</v>
      </c>
      <c r="D216" s="5" t="s">
        <v>9</v>
      </c>
      <c r="E216" s="3" t="s">
        <v>9</v>
      </c>
      <c r="F216" s="2" t="s">
        <v>9</v>
      </c>
      <c r="G216" s="18" t="str">
        <f>HYPERLINK("https://www.gutenberg.org/cache/epub/66509/pg66509.txt", "Gutenberg")</f>
        <v>Gutenberg</v>
      </c>
      <c r="H216" s="2" t="s">
        <v>10</v>
      </c>
    </row>
    <row r="217" spans="2:8">
      <c r="B217" s="1" t="s">
        <v>219</v>
      </c>
      <c r="C217" s="4" t="s">
        <v>9</v>
      </c>
      <c r="D217" s="5" t="s">
        <v>9</v>
      </c>
      <c r="E217" s="3" t="s">
        <v>9</v>
      </c>
      <c r="F217" s="2" t="s">
        <v>9</v>
      </c>
      <c r="G217" s="18" t="str">
        <f>HYPERLINK("https://www.gutenberg.org/cache/epub/66870/pg66870.txt", "Gutenberg")</f>
        <v>Gutenberg</v>
      </c>
      <c r="H217" s="2" t="s">
        <v>10</v>
      </c>
    </row>
    <row r="218" spans="2:8">
      <c r="B218" s="1" t="s">
        <v>220</v>
      </c>
      <c r="C218" s="4" t="s">
        <v>9</v>
      </c>
      <c r="D218" s="5" t="s">
        <v>9</v>
      </c>
      <c r="E218" s="3" t="s">
        <v>9</v>
      </c>
      <c r="F218" s="2" t="s">
        <v>9</v>
      </c>
      <c r="G218" s="18" t="str">
        <f>HYPERLINK("https://www.gutenberg.org/cache/epub/59401/pg59401.txt", "Gutenberg")</f>
        <v>Gutenberg</v>
      </c>
      <c r="H218" s="2" t="s">
        <v>10</v>
      </c>
    </row>
    <row r="219" spans="2:8">
      <c r="B219" s="1" t="s">
        <v>221</v>
      </c>
      <c r="C219" s="4" t="s">
        <v>9</v>
      </c>
      <c r="D219" s="5" t="s">
        <v>9</v>
      </c>
      <c r="E219" s="3" t="s">
        <v>9</v>
      </c>
      <c r="F219" s="2" t="s">
        <v>9</v>
      </c>
      <c r="G219" s="18" t="str">
        <f>HYPERLINK("https://www.gutenberg.org/cache/epub/58900/pg58900.txt", "Gutenberg")</f>
        <v>Gutenberg</v>
      </c>
      <c r="H219" s="2" t="s">
        <v>10</v>
      </c>
    </row>
    <row r="220" spans="2:8">
      <c r="B220" s="1" t="s">
        <v>222</v>
      </c>
      <c r="C220" s="4" t="s">
        <v>9</v>
      </c>
      <c r="D220" s="5" t="s">
        <v>9</v>
      </c>
      <c r="E220" s="3" t="s">
        <v>9</v>
      </c>
      <c r="F220" s="2" t="s">
        <v>9</v>
      </c>
      <c r="G220" s="18" t="str">
        <f>HYPERLINK("https://www.gutenberg.org/cache/epub/58889/pg58889.txt", "Gutenberg")</f>
        <v>Gutenberg</v>
      </c>
      <c r="H220" s="2" t="s">
        <v>10</v>
      </c>
    </row>
    <row r="221" spans="2:8">
      <c r="B221" s="1" t="s">
        <v>223</v>
      </c>
      <c r="C221" s="4" t="s">
        <v>9</v>
      </c>
      <c r="D221" s="5" t="s">
        <v>9</v>
      </c>
      <c r="E221" s="3" t="s">
        <v>9</v>
      </c>
      <c r="F221" s="2" t="s">
        <v>9</v>
      </c>
      <c r="G221" s="18" t="str">
        <f>HYPERLINK("https://www.gutenberg.org/cache/epub/6607/pg6607.txt", "Gutenberg")</f>
        <v>Gutenberg</v>
      </c>
      <c r="H221" s="2" t="s">
        <v>10</v>
      </c>
    </row>
    <row r="222" spans="2:8">
      <c r="B222" s="1" t="s">
        <v>224</v>
      </c>
      <c r="C222" s="4" t="s">
        <v>9</v>
      </c>
      <c r="D222" s="5" t="s">
        <v>9</v>
      </c>
      <c r="E222" s="3" t="s">
        <v>9</v>
      </c>
      <c r="F222" s="2" t="s">
        <v>9</v>
      </c>
      <c r="G222" s="18" t="str">
        <f>HYPERLINK("https://www.gutenberg.org/cache/epub/29773/pg29773.txt", "Gutenberg")</f>
        <v>Gutenberg</v>
      </c>
      <c r="H222" s="2" t="s">
        <v>10</v>
      </c>
    </row>
    <row r="223" spans="2:8">
      <c r="B223" s="1" t="s">
        <v>225</v>
      </c>
      <c r="C223" s="4" t="s">
        <v>9</v>
      </c>
      <c r="D223" s="5" t="s">
        <v>9</v>
      </c>
      <c r="E223" s="3" t="s">
        <v>9</v>
      </c>
      <c r="F223" s="2" t="s">
        <v>9</v>
      </c>
      <c r="G223" s="18" t="str">
        <f>HYPERLINK("https://www.gutenberg.org/cache/epub/34453/pg34453.txt", "Gutenberg")</f>
        <v>Gutenberg</v>
      </c>
      <c r="H223" s="2" t="s">
        <v>10</v>
      </c>
    </row>
    <row r="224" spans="2:8">
      <c r="B224" s="1" t="s">
        <v>226</v>
      </c>
      <c r="C224" s="4" t="s">
        <v>9</v>
      </c>
      <c r="D224" s="5" t="s">
        <v>9</v>
      </c>
      <c r="E224" s="3" t="s">
        <v>9</v>
      </c>
      <c r="F224" s="2" t="s">
        <v>9</v>
      </c>
      <c r="G224" s="18" t="str">
        <f>HYPERLINK("https://www.gutenberg.org/cache/epub/24421/pg24421.txt", "Gutenberg")</f>
        <v>Gutenberg</v>
      </c>
      <c r="H224" s="2" t="s">
        <v>10</v>
      </c>
    </row>
    <row r="225" spans="2:8">
      <c r="B225" s="1" t="s">
        <v>227</v>
      </c>
      <c r="C225" s="4" t="s">
        <v>9</v>
      </c>
      <c r="D225" s="5" t="s">
        <v>9</v>
      </c>
      <c r="E225" s="3" t="s">
        <v>9</v>
      </c>
      <c r="F225" s="2" t="s">
        <v>9</v>
      </c>
      <c r="G225" s="18" t="str">
        <f>HYPERLINK("https://www.gutenberg.org/cache/epub/49951/pg49951.txt", "Gutenberg")</f>
        <v>Gutenberg</v>
      </c>
      <c r="H225" s="2" t="s">
        <v>10</v>
      </c>
    </row>
    <row r="226" spans="2:8">
      <c r="B226" s="1" t="s">
        <v>228</v>
      </c>
      <c r="C226" s="4" t="s">
        <v>9</v>
      </c>
      <c r="D226" s="5" t="s">
        <v>9</v>
      </c>
      <c r="E226" s="3" t="s">
        <v>9</v>
      </c>
      <c r="F226" s="2" t="s">
        <v>9</v>
      </c>
      <c r="G226" s="18" t="str">
        <f>HYPERLINK("https://www.gutenberg.org/cache/epub/27467/pg27467.txt", "Gutenberg")</f>
        <v>Gutenberg</v>
      </c>
      <c r="H226" s="2" t="s">
        <v>10</v>
      </c>
    </row>
    <row r="227" spans="2:8">
      <c r="B227" s="1" t="s">
        <v>229</v>
      </c>
      <c r="C227" s="4" t="s">
        <v>9</v>
      </c>
      <c r="D227" s="5" t="s">
        <v>9</v>
      </c>
      <c r="E227" s="3" t="s">
        <v>9</v>
      </c>
      <c r="F227" s="2" t="s">
        <v>9</v>
      </c>
      <c r="G227" s="18" t="str">
        <f>HYPERLINK("https://www.gutenberg.org/cache/epub/58816/pg58816.txt", "Gutenberg")</f>
        <v>Gutenberg</v>
      </c>
      <c r="H227" s="2" t="s">
        <v>10</v>
      </c>
    </row>
    <row r="228" spans="2:8">
      <c r="B228" s="1" t="s">
        <v>230</v>
      </c>
      <c r="C228" s="4" t="s">
        <v>9</v>
      </c>
      <c r="D228" s="5" t="s">
        <v>9</v>
      </c>
      <c r="E228" s="3" t="s">
        <v>9</v>
      </c>
      <c r="F228" s="2" t="s">
        <v>9</v>
      </c>
      <c r="G228" s="18" t="str">
        <f>HYPERLINK("https://www.gutenberg.org/cache/epub/71107/pg71107.txt", "Gutenberg")</f>
        <v>Gutenberg</v>
      </c>
      <c r="H228" s="2" t="s">
        <v>10</v>
      </c>
    </row>
    <row r="229" spans="2:8">
      <c r="B229" s="1" t="s">
        <v>206</v>
      </c>
      <c r="C229" s="4" t="s">
        <v>9</v>
      </c>
      <c r="D229" s="5" t="s">
        <v>9</v>
      </c>
      <c r="E229" s="3" t="s">
        <v>9</v>
      </c>
      <c r="F229" s="2" t="s">
        <v>9</v>
      </c>
      <c r="G229" s="18" t="str">
        <f>HYPERLINK("https://www.gutenberg.org/cache/epub/73418/pg73418.txt", "Gutenberg")</f>
        <v>Gutenberg</v>
      </c>
      <c r="H229" s="2" t="s">
        <v>10</v>
      </c>
    </row>
    <row r="230" spans="2:8">
      <c r="B230" s="1" t="s">
        <v>231</v>
      </c>
      <c r="C230" s="4" t="s">
        <v>9</v>
      </c>
      <c r="D230" s="5" t="s">
        <v>9</v>
      </c>
      <c r="E230" s="3" t="s">
        <v>9</v>
      </c>
      <c r="F230" s="2" t="s">
        <v>9</v>
      </c>
      <c r="G230" s="18" t="str">
        <f>HYPERLINK("https://www.gutenberg.org/cache/epub/62897/pg62897.txt", "Gutenberg")</f>
        <v>Gutenberg</v>
      </c>
      <c r="H230" s="2" t="s">
        <v>10</v>
      </c>
    </row>
    <row r="231" spans="2:8">
      <c r="B231" s="1" t="s">
        <v>232</v>
      </c>
      <c r="C231" s="4" t="s">
        <v>9</v>
      </c>
      <c r="D231" s="5" t="s">
        <v>9</v>
      </c>
      <c r="E231" s="3" t="s">
        <v>9</v>
      </c>
      <c r="F231" s="2" t="s">
        <v>9</v>
      </c>
      <c r="G231" s="18" t="str">
        <f>HYPERLINK("https://www.gutenberg.org/cache/epub/63306/pg63306.txt", "Gutenberg")</f>
        <v>Gutenberg</v>
      </c>
      <c r="H231" s="2" t="s">
        <v>10</v>
      </c>
    </row>
    <row r="232" spans="2:8">
      <c r="B232" s="1" t="s">
        <v>233</v>
      </c>
      <c r="C232" s="4" t="s">
        <v>9</v>
      </c>
      <c r="D232" s="5" t="s">
        <v>9</v>
      </c>
      <c r="E232" s="3" t="s">
        <v>9</v>
      </c>
      <c r="F232" s="2" t="s">
        <v>9</v>
      </c>
      <c r="G232" s="18" t="str">
        <f>HYPERLINK("https://www.gutenberg.org/cache/epub/44935/pg44935.txt", "Gutenberg")</f>
        <v>Gutenberg</v>
      </c>
      <c r="H232" s="2" t="s">
        <v>10</v>
      </c>
    </row>
    <row r="233" spans="2:8">
      <c r="B233" s="1" t="s">
        <v>234</v>
      </c>
      <c r="C233" s="4" t="s">
        <v>9</v>
      </c>
      <c r="D233" s="5" t="s">
        <v>9</v>
      </c>
      <c r="E233" s="3" t="s">
        <v>9</v>
      </c>
      <c r="F233" s="2" t="s">
        <v>9</v>
      </c>
      <c r="G233" s="18" t="str">
        <f>HYPERLINK("https://www.gutenberg.org/cache/epub/70318/pg70318.txt", "Gutenberg")</f>
        <v>Gutenberg</v>
      </c>
      <c r="H233" s="2" t="s">
        <v>10</v>
      </c>
    </row>
    <row r="234" spans="2:8">
      <c r="B234" s="1" t="s">
        <v>235</v>
      </c>
      <c r="C234" s="4" t="s">
        <v>9</v>
      </c>
      <c r="D234" s="5" t="s">
        <v>9</v>
      </c>
      <c r="E234" s="3" t="s">
        <v>9</v>
      </c>
      <c r="F234" s="2" t="s">
        <v>9</v>
      </c>
      <c r="G234" s="18" t="str">
        <f>HYPERLINK("https://www.gutenberg.org/cache/epub/30109/pg30109.txt", "Gutenberg")</f>
        <v>Gutenberg</v>
      </c>
      <c r="H234" s="2" t="s">
        <v>10</v>
      </c>
    </row>
    <row r="235" spans="2:8">
      <c r="B235" s="1" t="s">
        <v>236</v>
      </c>
      <c r="C235" s="4" t="s">
        <v>9</v>
      </c>
      <c r="D235" s="5" t="s">
        <v>9</v>
      </c>
      <c r="E235" s="3" t="s">
        <v>9</v>
      </c>
      <c r="F235" s="2" t="s">
        <v>9</v>
      </c>
      <c r="G235" s="18" t="str">
        <f>HYPERLINK("https://www.gutenberg.org/cache/epub/69558/pg69558.txt", "Gutenberg")</f>
        <v>Gutenberg</v>
      </c>
      <c r="H235" s="2" t="s">
        <v>10</v>
      </c>
    </row>
    <row r="236" spans="2:8">
      <c r="B236" s="1" t="s">
        <v>220</v>
      </c>
      <c r="C236" s="4" t="s">
        <v>9</v>
      </c>
      <c r="D236" s="5" t="s">
        <v>9</v>
      </c>
      <c r="E236" s="3" t="s">
        <v>9</v>
      </c>
      <c r="F236" s="2" t="s">
        <v>9</v>
      </c>
      <c r="G236" s="18" t="str">
        <f>HYPERLINK("https://www.gutenberg.org/cache/epub/59401/pg59401.txt", "Gutenberg")</f>
        <v>Gutenberg</v>
      </c>
      <c r="H236" s="2" t="s">
        <v>10</v>
      </c>
    </row>
    <row r="237" spans="2:8">
      <c r="B237" s="1" t="s">
        <v>237</v>
      </c>
      <c r="C237" s="4" t="s">
        <v>9</v>
      </c>
      <c r="D237" s="5" t="s">
        <v>9</v>
      </c>
      <c r="E237" s="3" t="s">
        <v>9</v>
      </c>
      <c r="F237" s="2" t="s">
        <v>9</v>
      </c>
      <c r="G237" s="18" t="str">
        <f>HYPERLINK("https://www.gutenberg.org/cache/epub/18947/pg18947.txt", "Gutenberg")</f>
        <v>Gutenberg</v>
      </c>
      <c r="H237" s="2" t="s">
        <v>10</v>
      </c>
    </row>
    <row r="238" spans="2:8">
      <c r="B238" s="1" t="s">
        <v>238</v>
      </c>
      <c r="C238" s="4" t="s">
        <v>9</v>
      </c>
      <c r="D238" s="5" t="s">
        <v>9</v>
      </c>
      <c r="E238" s="3" t="s">
        <v>9</v>
      </c>
      <c r="F238" s="2" t="s">
        <v>9</v>
      </c>
      <c r="G238" s="18" t="str">
        <f>HYPERLINK("https://www.gutenberg.org/cache/epub/46863/pg46863.txt", "Gutenberg")</f>
        <v>Gutenberg</v>
      </c>
      <c r="H238" s="2" t="s">
        <v>10</v>
      </c>
    </row>
    <row r="239" spans="2:8">
      <c r="B239" s="1" t="s">
        <v>239</v>
      </c>
      <c r="C239" s="4" t="s">
        <v>9</v>
      </c>
      <c r="D239" s="5" t="s">
        <v>9</v>
      </c>
      <c r="E239" s="3" t="s">
        <v>9</v>
      </c>
      <c r="F239" s="2" t="s">
        <v>9</v>
      </c>
      <c r="G239" s="18" t="str">
        <f>HYPERLINK("https://www.gutenberg.org/cache/epub/28497/pg28497.txt", "Gutenberg")</f>
        <v>Gutenberg</v>
      </c>
      <c r="H239" s="2" t="s">
        <v>10</v>
      </c>
    </row>
    <row r="240" spans="2:8">
      <c r="B240" s="1" t="s">
        <v>240</v>
      </c>
      <c r="C240" s="4" t="s">
        <v>9</v>
      </c>
      <c r="D240" s="5" t="s">
        <v>9</v>
      </c>
      <c r="E240" s="3" t="s">
        <v>9</v>
      </c>
      <c r="F240" s="2" t="s">
        <v>9</v>
      </c>
      <c r="G240" s="18" t="str">
        <f>HYPERLINK("https://www.gutenberg.org/cache/epub/14726/pg14726.txt", "Gutenberg")</f>
        <v>Gutenberg</v>
      </c>
      <c r="H240" s="2" t="s">
        <v>10</v>
      </c>
    </row>
    <row r="241" spans="2:8">
      <c r="B241" s="1" t="s">
        <v>241</v>
      </c>
      <c r="C241" s="4" t="s">
        <v>9</v>
      </c>
      <c r="D241" s="5" t="s">
        <v>9</v>
      </c>
      <c r="E241" s="3" t="s">
        <v>9</v>
      </c>
      <c r="F241" s="2" t="s">
        <v>9</v>
      </c>
      <c r="G241" s="18" t="str">
        <f>HYPERLINK("https://www.gutenberg.org/cache/epub/24737/pg24737.txt", "Gutenberg")</f>
        <v>Gutenberg</v>
      </c>
      <c r="H241" s="2" t="s">
        <v>10</v>
      </c>
    </row>
    <row r="242" spans="2:8">
      <c r="B242" s="1" t="s">
        <v>242</v>
      </c>
      <c r="C242" s="4" t="s">
        <v>9</v>
      </c>
      <c r="D242" s="5" t="s">
        <v>9</v>
      </c>
      <c r="E242" s="3" t="s">
        <v>9</v>
      </c>
      <c r="F242" s="2" t="s">
        <v>9</v>
      </c>
      <c r="G242" s="18" t="str">
        <f>HYPERLINK("https://www.gutenberg.org/cache/epub/677/pg677.txt", "Gutenberg")</f>
        <v>Gutenberg</v>
      </c>
      <c r="H242" s="2" t="s">
        <v>10</v>
      </c>
    </row>
    <row r="243" spans="2:8">
      <c r="B243" s="1" t="s">
        <v>243</v>
      </c>
      <c r="C243" s="4" t="s">
        <v>9</v>
      </c>
      <c r="D243" s="5" t="s">
        <v>9</v>
      </c>
      <c r="E243" s="3" t="s">
        <v>9</v>
      </c>
      <c r="F243" s="2" t="s">
        <v>9</v>
      </c>
      <c r="G243" s="18" t="str">
        <f>HYPERLINK("https://www.gutenberg.org/cache/epub/48908/pg48908.txt", "Gutenberg")</f>
        <v>Gutenberg</v>
      </c>
      <c r="H243" s="2" t="s">
        <v>10</v>
      </c>
    </row>
    <row r="244" spans="2:8">
      <c r="B244" s="1" t="s">
        <v>244</v>
      </c>
      <c r="C244" s="4" t="s">
        <v>9</v>
      </c>
      <c r="D244" s="5" t="s">
        <v>9</v>
      </c>
      <c r="E244" s="3" t="s">
        <v>9</v>
      </c>
      <c r="F244" s="2" t="s">
        <v>9</v>
      </c>
      <c r="G244" s="18" t="str">
        <f>HYPERLINK("https://www.gutenberg.org/cache/epub/73533/pg73533.txt", "Gutenberg")</f>
        <v>Gutenberg</v>
      </c>
      <c r="H244" s="2" t="s">
        <v>10</v>
      </c>
    </row>
    <row r="245" spans="2:8">
      <c r="B245" s="1" t="s">
        <v>245</v>
      </c>
      <c r="C245" s="4" t="s">
        <v>9</v>
      </c>
      <c r="D245" s="5" t="s">
        <v>9</v>
      </c>
      <c r="E245" s="3" t="s">
        <v>9</v>
      </c>
      <c r="F245" s="2" t="s">
        <v>9</v>
      </c>
      <c r="G245" s="18" t="str">
        <f>HYPERLINK("https://www.gutenberg.org/cache/epub/37488/pg37488.txt", "Gutenberg")</f>
        <v>Gutenberg</v>
      </c>
      <c r="H245" s="2" t="s">
        <v>10</v>
      </c>
    </row>
    <row r="246" spans="2:8">
      <c r="B246" s="1" t="s">
        <v>246</v>
      </c>
      <c r="C246" s="4" t="s">
        <v>9</v>
      </c>
      <c r="D246" s="5" t="s">
        <v>9</v>
      </c>
      <c r="E246" s="3" t="s">
        <v>9</v>
      </c>
      <c r="F246" s="2" t="s">
        <v>9</v>
      </c>
      <c r="G246" s="18" t="str">
        <f>HYPERLINK("https://www.gutenberg.org/cache/epub/39250/pg39250.txt", "Gutenberg")</f>
        <v>Gutenberg</v>
      </c>
      <c r="H246" s="2" t="s">
        <v>10</v>
      </c>
    </row>
    <row r="247" spans="2:8">
      <c r="B247" s="1" t="s">
        <v>247</v>
      </c>
      <c r="C247" s="4" t="s">
        <v>9</v>
      </c>
      <c r="D247" s="5" t="s">
        <v>9</v>
      </c>
      <c r="E247" s="3" t="s">
        <v>9</v>
      </c>
      <c r="F247" s="2" t="s">
        <v>9</v>
      </c>
      <c r="G247" s="18" t="str">
        <f>HYPERLINK("https://www.gutenberg.org/cache/epub/47228/pg47228.txt", "Gutenberg")</f>
        <v>Gutenberg</v>
      </c>
      <c r="H247" s="2" t="s">
        <v>10</v>
      </c>
    </row>
    <row r="248" spans="2:8">
      <c r="B248" s="1" t="s">
        <v>248</v>
      </c>
      <c r="C248" s="4" t="s">
        <v>9</v>
      </c>
      <c r="D248" s="5" t="s">
        <v>9</v>
      </c>
      <c r="E248" s="3" t="s">
        <v>9</v>
      </c>
      <c r="F248" s="2" t="s">
        <v>9</v>
      </c>
      <c r="G248" s="18" t="str">
        <f>HYPERLINK("https://www.gutenberg.org/cache/epub/61477/pg61477.txt", "Gutenberg")</f>
        <v>Gutenberg</v>
      </c>
      <c r="H248" s="2" t="s">
        <v>10</v>
      </c>
    </row>
    <row r="249" spans="2:8">
      <c r="B249" s="1" t="s">
        <v>249</v>
      </c>
      <c r="C249" s="4" t="s">
        <v>9</v>
      </c>
      <c r="D249" s="5" t="s">
        <v>9</v>
      </c>
      <c r="E249" s="3" t="s">
        <v>9</v>
      </c>
      <c r="F249" s="2" t="s">
        <v>9</v>
      </c>
      <c r="G249" s="18" t="str">
        <f>HYPERLINK("https://www.gutenberg.org/cache/epub/32572/pg32572.txt", "Gutenberg")</f>
        <v>Gutenberg</v>
      </c>
      <c r="H249" s="2" t="s">
        <v>10</v>
      </c>
    </row>
    <row r="250" spans="2:8">
      <c r="B250" s="1" t="s">
        <v>250</v>
      </c>
      <c r="C250" s="4" t="s">
        <v>9</v>
      </c>
      <c r="D250" s="5" t="s">
        <v>9</v>
      </c>
      <c r="E250" s="3" t="s">
        <v>9</v>
      </c>
      <c r="F250" s="2" t="s">
        <v>9</v>
      </c>
      <c r="G250" s="18" t="str">
        <f>HYPERLINK("https://www.gutenberg.org/cache/epub/20916/pg20916.txt", "Gutenberg")</f>
        <v>Gutenberg</v>
      </c>
      <c r="H250" s="2" t="s">
        <v>10</v>
      </c>
    </row>
    <row r="251" spans="2:8">
      <c r="B251" s="1" t="s">
        <v>251</v>
      </c>
      <c r="C251" s="4" t="s">
        <v>9</v>
      </c>
      <c r="D251" s="5" t="s">
        <v>9</v>
      </c>
      <c r="E251" s="3" t="s">
        <v>9</v>
      </c>
      <c r="F251" s="2" t="s">
        <v>9</v>
      </c>
      <c r="G251" s="18" t="str">
        <f>HYPERLINK("https://www.gutenberg.org/cache/epub/34206/pg34206.txt", "Gutenberg")</f>
        <v>Gutenberg</v>
      </c>
      <c r="H251" s="2" t="s">
        <v>10</v>
      </c>
    </row>
    <row r="252" spans="2:8">
      <c r="B252" s="1" t="s">
        <v>252</v>
      </c>
      <c r="C252" s="4" t="s">
        <v>9</v>
      </c>
      <c r="D252" s="5" t="s">
        <v>9</v>
      </c>
      <c r="E252" s="3" t="s">
        <v>9</v>
      </c>
      <c r="F252" s="2" t="s">
        <v>9</v>
      </c>
      <c r="G252" s="18" t="str">
        <f>HYPERLINK("https://www.gutenberg.org/cache/epub/29551/pg29551.txt", "Gutenberg")</f>
        <v>Gutenberg</v>
      </c>
      <c r="H252" s="2" t="s">
        <v>10</v>
      </c>
    </row>
    <row r="253" spans="2:8">
      <c r="B253" s="1" t="s">
        <v>253</v>
      </c>
      <c r="C253" s="4" t="s">
        <v>9</v>
      </c>
      <c r="D253" s="5" t="s">
        <v>9</v>
      </c>
      <c r="E253" s="3" t="s">
        <v>9</v>
      </c>
      <c r="F253" s="2" t="s">
        <v>9</v>
      </c>
      <c r="G253" s="18" t="str">
        <f>HYPERLINK("https://www.gutenberg.org/cache/epub/20552/pg20552.txt", "Gutenberg")</f>
        <v>Gutenberg</v>
      </c>
      <c r="H253" s="2" t="s">
        <v>10</v>
      </c>
    </row>
    <row r="254" spans="2:8">
      <c r="B254" s="1" t="s">
        <v>254</v>
      </c>
      <c r="C254" s="4" t="s">
        <v>9</v>
      </c>
      <c r="D254" s="5" t="s">
        <v>9</v>
      </c>
      <c r="E254" s="3" t="s">
        <v>9</v>
      </c>
      <c r="F254" s="2" t="s">
        <v>9</v>
      </c>
      <c r="G254" s="18" t="str">
        <f>HYPERLINK("https://www.gutenberg.org/cache/epub/50569/pg50569.txt", "Gutenberg")</f>
        <v>Gutenberg</v>
      </c>
      <c r="H254" s="2" t="s">
        <v>10</v>
      </c>
    </row>
    <row r="255" spans="2:8">
      <c r="B255" s="1" t="s">
        <v>254</v>
      </c>
      <c r="C255" s="4" t="s">
        <v>9</v>
      </c>
      <c r="D255" s="5" t="s">
        <v>9</v>
      </c>
      <c r="E255" s="3" t="s">
        <v>9</v>
      </c>
      <c r="F255" s="2" t="s">
        <v>9</v>
      </c>
      <c r="G255" s="18" t="str">
        <f>HYPERLINK("https://www.gutenberg.org/cache/epub/50569/pg50569.txt", "Gutenberg")</f>
        <v>Gutenberg</v>
      </c>
      <c r="H255" s="2" t="s">
        <v>10</v>
      </c>
    </row>
    <row r="256" spans="2:8">
      <c r="B256" s="1" t="s">
        <v>255</v>
      </c>
      <c r="C256" s="4" t="s">
        <v>9</v>
      </c>
      <c r="D256" s="5" t="s">
        <v>9</v>
      </c>
      <c r="E256" s="3" t="s">
        <v>9</v>
      </c>
      <c r="F256" s="2" t="s">
        <v>9</v>
      </c>
      <c r="G256" s="18" t="str">
        <f>HYPERLINK("https://www.gutenberg.org/cache/epub/13725/pg13725.txt", "Gutenberg")</f>
        <v>Gutenberg</v>
      </c>
      <c r="H256" s="2" t="s">
        <v>10</v>
      </c>
    </row>
    <row r="257" spans="2:8">
      <c r="B257" s="1" t="s">
        <v>161</v>
      </c>
      <c r="C257" s="4" t="s">
        <v>9</v>
      </c>
      <c r="D257" s="5" t="s">
        <v>9</v>
      </c>
      <c r="E257" s="3" t="s">
        <v>9</v>
      </c>
      <c r="F257" s="2" t="s">
        <v>9</v>
      </c>
      <c r="G257" s="18" t="str">
        <f>HYPERLINK("https://www.gutenberg.org/cache/epub/25555/pg25555.txt", "Gutenberg")</f>
        <v>Gutenberg</v>
      </c>
      <c r="H257" s="2" t="s">
        <v>10</v>
      </c>
    </row>
    <row r="258" spans="2:8">
      <c r="B258" s="1" t="s">
        <v>256</v>
      </c>
      <c r="C258" s="4" t="s">
        <v>9</v>
      </c>
      <c r="D258" s="5" t="s">
        <v>9</v>
      </c>
      <c r="E258" s="3" t="s">
        <v>9</v>
      </c>
      <c r="F258" s="2" t="s">
        <v>9</v>
      </c>
      <c r="G258" s="18" t="str">
        <f>HYPERLINK("https://www.gutenberg.org/cache/epub/39195/pg39195.txt", "Gutenberg")</f>
        <v>Gutenberg</v>
      </c>
      <c r="H258" s="2" t="s">
        <v>10</v>
      </c>
    </row>
    <row r="259" spans="2:8">
      <c r="B259" s="1" t="s">
        <v>257</v>
      </c>
      <c r="C259" s="4" t="s">
        <v>9</v>
      </c>
      <c r="D259" s="5" t="s">
        <v>9</v>
      </c>
      <c r="E259" s="3" t="s">
        <v>9</v>
      </c>
      <c r="F259" s="2" t="s">
        <v>9</v>
      </c>
      <c r="G259" s="18" t="str">
        <f>HYPERLINK("https://www.gutenberg.org/cache/epub/9313/pg9313.txt", "Gutenberg")</f>
        <v>Gutenberg</v>
      </c>
      <c r="H259" s="2" t="s">
        <v>10</v>
      </c>
    </row>
    <row r="260" spans="2:8">
      <c r="B260" s="1" t="s">
        <v>258</v>
      </c>
      <c r="C260" s="4" t="s">
        <v>9</v>
      </c>
      <c r="D260" s="5" t="s">
        <v>9</v>
      </c>
      <c r="E260" s="3" t="s">
        <v>9</v>
      </c>
      <c r="F260" s="2" t="s">
        <v>9</v>
      </c>
      <c r="G260" s="18" t="str">
        <f>HYPERLINK("https://www.gutenberg.org/cache/epub/48771/pg48771.txt", "Gutenberg")</f>
        <v>Gutenberg</v>
      </c>
      <c r="H260" s="2" t="s">
        <v>10</v>
      </c>
    </row>
    <row r="261" spans="2:8">
      <c r="B261" s="1" t="s">
        <v>259</v>
      </c>
      <c r="C261" s="4" t="s">
        <v>9</v>
      </c>
      <c r="D261" s="5" t="s">
        <v>9</v>
      </c>
      <c r="E261" s="3" t="s">
        <v>9</v>
      </c>
      <c r="F261" s="2" t="s">
        <v>9</v>
      </c>
      <c r="G261" s="18" t="str">
        <f>HYPERLINK("https://www.gutenberg.org/cache/epub/45214/pg45214.txt", "Gutenberg")</f>
        <v>Gutenberg</v>
      </c>
      <c r="H261" s="2" t="s">
        <v>10</v>
      </c>
    </row>
    <row r="262" spans="2:8">
      <c r="B262" s="1" t="s">
        <v>260</v>
      </c>
      <c r="C262" s="4" t="s">
        <v>9</v>
      </c>
      <c r="D262" s="5" t="s">
        <v>9</v>
      </c>
      <c r="E262" s="3" t="s">
        <v>9</v>
      </c>
      <c r="F262" s="2" t="s">
        <v>9</v>
      </c>
      <c r="G262" s="18" t="str">
        <f>HYPERLINK("https://www.gutenberg.org/cache/epub/72735/pg72735.txt", "Gutenberg")</f>
        <v>Gutenberg</v>
      </c>
      <c r="H262" s="2" t="s">
        <v>10</v>
      </c>
    </row>
    <row r="263" spans="2:8">
      <c r="B263" s="1" t="s">
        <v>260</v>
      </c>
      <c r="C263" s="4" t="s">
        <v>9</v>
      </c>
      <c r="D263" s="5" t="s">
        <v>9</v>
      </c>
      <c r="E263" s="3" t="s">
        <v>9</v>
      </c>
      <c r="F263" s="2" t="s">
        <v>9</v>
      </c>
      <c r="G263" s="18" t="str">
        <f>HYPERLINK("https://www.gutenberg.org/cache/epub/72735/pg72735.txt", "Gutenberg")</f>
        <v>Gutenberg</v>
      </c>
      <c r="H263" s="2" t="s">
        <v>10</v>
      </c>
    </row>
    <row r="264" spans="2:8">
      <c r="B264" s="1" t="s">
        <v>260</v>
      </c>
      <c r="C264" s="4" t="s">
        <v>9</v>
      </c>
      <c r="D264" s="5" t="s">
        <v>9</v>
      </c>
      <c r="E264" s="3" t="s">
        <v>9</v>
      </c>
      <c r="F264" s="2" t="s">
        <v>9</v>
      </c>
      <c r="G264" s="18" t="str">
        <f>HYPERLINK("https://www.gutenberg.org/cache/epub/72735/pg72735.txt", "Gutenberg")</f>
        <v>Gutenberg</v>
      </c>
      <c r="H264" s="2" t="s">
        <v>10</v>
      </c>
    </row>
    <row r="265" spans="2:8">
      <c r="B265" s="1" t="s">
        <v>261</v>
      </c>
      <c r="C265" s="4" t="s">
        <v>9</v>
      </c>
      <c r="D265" s="5" t="s">
        <v>9</v>
      </c>
      <c r="E265" s="3" t="s">
        <v>9</v>
      </c>
      <c r="F265" s="2" t="s">
        <v>9</v>
      </c>
      <c r="G265" s="18" t="str">
        <f>HYPERLINK("https://www.gutenberg.org/cache/epub/44746/pg44746.txt", "Gutenberg")</f>
        <v>Gutenberg</v>
      </c>
      <c r="H265" s="2" t="s">
        <v>10</v>
      </c>
    </row>
    <row r="266" spans="2:8">
      <c r="B266" s="1" t="s">
        <v>176</v>
      </c>
      <c r="C266" s="4" t="s">
        <v>9</v>
      </c>
      <c r="D266" s="5" t="s">
        <v>9</v>
      </c>
      <c r="E266" s="3" t="s">
        <v>9</v>
      </c>
      <c r="F266" s="2" t="s">
        <v>9</v>
      </c>
      <c r="G266" s="18" t="str">
        <f>HYPERLINK("https://www.gutenberg.org/cache/epub/73413/pg73413.txt", "Gutenberg")</f>
        <v>Gutenberg</v>
      </c>
      <c r="H266" s="2" t="s">
        <v>10</v>
      </c>
    </row>
    <row r="267" spans="2:8">
      <c r="B267" s="1" t="s">
        <v>262</v>
      </c>
      <c r="C267" s="4" t="s">
        <v>9</v>
      </c>
      <c r="D267" s="5" t="s">
        <v>9</v>
      </c>
      <c r="E267" s="3" t="s">
        <v>9</v>
      </c>
      <c r="F267" s="2" t="s">
        <v>9</v>
      </c>
      <c r="G267" s="18" t="str">
        <f>HYPERLINK("https://www.gutenberg.org/cache/epub/37668/pg37668.txt", "Gutenberg")</f>
        <v>Gutenberg</v>
      </c>
      <c r="H267" s="2" t="s">
        <v>10</v>
      </c>
    </row>
    <row r="268" spans="2:8">
      <c r="B268" s="1" t="s">
        <v>263</v>
      </c>
      <c r="C268" s="4" t="s">
        <v>9</v>
      </c>
      <c r="D268" s="5" t="s">
        <v>9</v>
      </c>
      <c r="E268" s="3" t="s">
        <v>9</v>
      </c>
      <c r="F268" s="2" t="s">
        <v>9</v>
      </c>
      <c r="G268" s="18" t="str">
        <f>HYPERLINK("https://www.gutenberg.org/cache/epub/57265/pg57265.txt", "Gutenberg")</f>
        <v>Gutenberg</v>
      </c>
      <c r="H268" s="2" t="s">
        <v>10</v>
      </c>
    </row>
    <row r="269" spans="2:8">
      <c r="B269" s="1" t="s">
        <v>264</v>
      </c>
      <c r="C269" s="4" t="s">
        <v>9</v>
      </c>
      <c r="D269" s="5" t="s">
        <v>9</v>
      </c>
      <c r="E269" s="3" t="s">
        <v>9</v>
      </c>
      <c r="F269" s="2" t="s">
        <v>9</v>
      </c>
      <c r="G269" s="18" t="str">
        <f>HYPERLINK("https://www.gutenberg.org/cache/epub/57826/pg57826.txt", "Gutenberg")</f>
        <v>Gutenberg</v>
      </c>
      <c r="H269" s="2" t="s">
        <v>10</v>
      </c>
    </row>
    <row r="270" spans="2:8">
      <c r="B270" s="1" t="s">
        <v>265</v>
      </c>
      <c r="C270" s="4" t="s">
        <v>9</v>
      </c>
      <c r="D270" s="5" t="s">
        <v>9</v>
      </c>
      <c r="E270" s="3" t="s">
        <v>9</v>
      </c>
      <c r="F270" s="2" t="s">
        <v>9</v>
      </c>
      <c r="G270" s="18" t="str">
        <f>HYPERLINK("https://tbdsolutionsllc-my.sharepoint.com/:x:/r/personal/joshh_tbdsolutions_com/_layouts/15/doc2.aspx?sourcedoc=%7BF07CEE15-4735-4BAA-8E22-E03D3471FD78%7D&amp;file=folktale_collections%202.xlsx&amp;action=default&amp;mobileredirect=true", "Tbdsolutionsllc-my.sharepoint")</f>
        <v>Tbdsolutionsllc-my.sharepoint</v>
      </c>
      <c r="H270" s="2" t="s">
        <v>10</v>
      </c>
    </row>
    <row r="271" spans="2:8">
      <c r="B271" s="1" t="s">
        <v>266</v>
      </c>
      <c r="C271" s="4" t="s">
        <v>9</v>
      </c>
      <c r="D271" s="5" t="s">
        <v>9</v>
      </c>
      <c r="E271" s="3" t="s">
        <v>9</v>
      </c>
      <c r="F271" s="2" t="s">
        <v>9</v>
      </c>
      <c r="G271" s="18" t="str">
        <f>HYPERLINK("https://www.gutenberg.org/cache/epub/62496/pg62496.txt", "Gutenberg")</f>
        <v>Gutenberg</v>
      </c>
      <c r="H271" s="2" t="s">
        <v>10</v>
      </c>
    </row>
    <row r="272" spans="2:8">
      <c r="B272" s="1" t="s">
        <v>267</v>
      </c>
      <c r="C272" s="4" t="s">
        <v>9</v>
      </c>
      <c r="D272" s="5" t="s">
        <v>9</v>
      </c>
      <c r="E272" s="3" t="s">
        <v>9</v>
      </c>
      <c r="F272" s="2" t="s">
        <v>9</v>
      </c>
      <c r="G272" s="18" t="str">
        <f>HYPERLINK("https://www.gutenberg.org/cache/epub/2591/pg2591.txt", "Gutenberg")</f>
        <v>Gutenberg</v>
      </c>
      <c r="H272" s="2" t="s">
        <v>10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2019-11-12T18:41:08Z</dcterms:created>
  <dcterms:modified xsi:type="dcterms:W3CDTF">2024-07-02T01:37:16Z</dcterms:modified>
  <cp:category/>
  <cp:contentStatus/>
</cp:coreProperties>
</file>